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/>
  </bookViews>
  <sheets>
    <sheet name="Sets data" sheetId="4" r:id="rId1"/>
    <sheet name="ESO Dungeon constants" sheetId="5" r:id="rId2"/>
    <sheet name="ESO zone constants" sheetId="7" r:id="rId3"/>
    <sheet name="LibSets constants" sheetId="2" r:id="rId4"/>
  </sheets>
  <definedNames>
    <definedName name="_xlnm._FilterDatabase" localSheetId="1" hidden="1">'ESO Dungeon constants'!$B$1:$D$1</definedName>
    <definedName name="_xlnm._FilterDatabase" localSheetId="2" hidden="1">'ESO zone constants'!$A$1:$H$715</definedName>
    <definedName name="_xlnm._FilterDatabase" localSheetId="3" hidden="1">'LibSets constants'!$M$1:$M$138</definedName>
    <definedName name="_xlnm._FilterDatabase" localSheetId="0" hidden="1">'Sets data'!$A$1:$AB$384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4" l="1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383" i="4"/>
  <c r="T384" i="4"/>
  <c r="T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2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5" i="4"/>
  <c r="AA384" i="4"/>
  <c r="AA383" i="4"/>
  <c r="X3" i="4" l="1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AB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A2" i="4"/>
  <c r="X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W382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H3" i="4" a="1"/>
  <c r="H3" i="4" s="1"/>
  <c r="Z3" i="4" s="1"/>
  <c r="H4" i="4" a="1"/>
  <c r="H4" i="4" s="1"/>
  <c r="Z4" i="4" s="1"/>
  <c r="H5" i="4" a="1"/>
  <c r="H5" i="4" s="1"/>
  <c r="Z5" i="4" s="1"/>
  <c r="H6" i="4" a="1"/>
  <c r="H6" i="4" s="1"/>
  <c r="Z6" i="4" s="1"/>
  <c r="H7" i="4" a="1"/>
  <c r="H7" i="4" s="1"/>
  <c r="Z7" i="4" s="1"/>
  <c r="H8" i="4" a="1"/>
  <c r="H8" i="4" s="1"/>
  <c r="Z8" i="4" s="1"/>
  <c r="H9" i="4" a="1"/>
  <c r="H9" i="4" s="1"/>
  <c r="Z9" i="4" s="1"/>
  <c r="H10" i="4" a="1"/>
  <c r="H10" i="4" s="1"/>
  <c r="Z10" i="4" s="1"/>
  <c r="H11" i="4" a="1"/>
  <c r="H11" i="4" s="1"/>
  <c r="Z11" i="4" s="1"/>
  <c r="H12" i="4" a="1"/>
  <c r="H12" i="4" s="1"/>
  <c r="Z12" i="4" s="1"/>
  <c r="H13" i="4" a="1"/>
  <c r="H13" i="4" s="1"/>
  <c r="Z13" i="4" s="1"/>
  <c r="H14" i="4" a="1"/>
  <c r="H14" i="4" s="1"/>
  <c r="Z14" i="4" s="1"/>
  <c r="Z15" i="4"/>
  <c r="H16" i="4" a="1"/>
  <c r="H16" i="4" s="1"/>
  <c r="Z16" i="4" s="1"/>
  <c r="H17" i="4" a="1"/>
  <c r="H17" i="4" s="1"/>
  <c r="Z17" i="4" s="1"/>
  <c r="H18" i="4" a="1"/>
  <c r="H18" i="4" s="1"/>
  <c r="Z18" i="4" s="1"/>
  <c r="H19" i="4" a="1"/>
  <c r="H19" i="4" s="1"/>
  <c r="Z19" i="4" s="1"/>
  <c r="H20" i="4" a="1"/>
  <c r="H20" i="4" s="1"/>
  <c r="Z20" i="4" s="1"/>
  <c r="H21" i="4" a="1"/>
  <c r="H21" i="4" s="1"/>
  <c r="Z21" i="4" s="1"/>
  <c r="H22" i="4" a="1"/>
  <c r="H22" i="4" s="1"/>
  <c r="Z22" i="4" s="1"/>
  <c r="H23" i="4" a="1"/>
  <c r="H23" i="4" s="1"/>
  <c r="Z23" i="4" s="1"/>
  <c r="H24" i="4" a="1"/>
  <c r="H24" i="4" s="1"/>
  <c r="Z24" i="4" s="1"/>
  <c r="H25" i="4" a="1"/>
  <c r="H25" i="4" s="1"/>
  <c r="Z25" i="4" s="1"/>
  <c r="H26" i="4" a="1"/>
  <c r="H26" i="4" s="1"/>
  <c r="Z26" i="4" s="1"/>
  <c r="H27" i="4" a="1"/>
  <c r="H27" i="4" s="1"/>
  <c r="Z27" i="4" s="1"/>
  <c r="H28" i="4" a="1"/>
  <c r="H28" i="4" s="1"/>
  <c r="Z28" i="4" s="1"/>
  <c r="H29" i="4" a="1"/>
  <c r="H29" i="4" s="1"/>
  <c r="Z29" i="4" s="1"/>
  <c r="H30" i="4" a="1"/>
  <c r="H30" i="4" s="1"/>
  <c r="Z30" i="4" s="1"/>
  <c r="H31" i="4" a="1"/>
  <c r="H31" i="4" s="1"/>
  <c r="Z31" i="4" s="1"/>
  <c r="H32" i="4" a="1"/>
  <c r="H32" i="4" s="1"/>
  <c r="Z32" i="4" s="1"/>
  <c r="H33" i="4" a="1"/>
  <c r="H33" i="4" s="1"/>
  <c r="Z33" i="4" s="1"/>
  <c r="H34" i="4" a="1"/>
  <c r="H34" i="4" s="1"/>
  <c r="Z34" i="4" s="1"/>
  <c r="H35" i="4" a="1"/>
  <c r="H35" i="4" s="1"/>
  <c r="Z35" i="4" s="1"/>
  <c r="H36" i="4" a="1"/>
  <c r="H36" i="4" s="1"/>
  <c r="Z36" i="4" s="1"/>
  <c r="H37" i="4" a="1"/>
  <c r="H37" i="4" s="1"/>
  <c r="Z37" i="4" s="1"/>
  <c r="H38" i="4" a="1"/>
  <c r="H38" i="4" s="1"/>
  <c r="Z38" i="4" s="1"/>
  <c r="H39" i="4" a="1"/>
  <c r="H39" i="4" s="1"/>
  <c r="Z39" i="4" s="1"/>
  <c r="H40" i="4" a="1"/>
  <c r="H40" i="4" s="1"/>
  <c r="Z40" i="4" s="1"/>
  <c r="H41" i="4" a="1"/>
  <c r="H41" i="4" s="1"/>
  <c r="Z41" i="4" s="1"/>
  <c r="H42" i="4" a="1"/>
  <c r="H42" i="4" s="1"/>
  <c r="Z42" i="4" s="1"/>
  <c r="H43" i="4" a="1"/>
  <c r="H43" i="4" s="1"/>
  <c r="Z43" i="4" s="1"/>
  <c r="H44" i="4" a="1"/>
  <c r="H44" i="4" s="1"/>
  <c r="Z44" i="4" s="1"/>
  <c r="H45" i="4" a="1"/>
  <c r="H45" i="4" s="1"/>
  <c r="Z45" i="4" s="1"/>
  <c r="H46" i="4" a="1"/>
  <c r="H46" i="4" s="1"/>
  <c r="Z46" i="4" s="1"/>
  <c r="H47" i="4" a="1"/>
  <c r="H47" i="4" s="1"/>
  <c r="Z47" i="4" s="1"/>
  <c r="H48" i="4" a="1"/>
  <c r="H48" i="4" s="1"/>
  <c r="Z48" i="4" s="1"/>
  <c r="H49" i="4" a="1"/>
  <c r="H49" i="4" s="1"/>
  <c r="Z49" i="4" s="1"/>
  <c r="H50" i="4" a="1"/>
  <c r="H50" i="4" s="1"/>
  <c r="Z50" i="4" s="1"/>
  <c r="H51" i="4" a="1"/>
  <c r="H51" i="4" s="1"/>
  <c r="Z51" i="4" s="1"/>
  <c r="H52" i="4" a="1"/>
  <c r="H52" i="4" s="1"/>
  <c r="Z52" i="4" s="1"/>
  <c r="H53" i="4" a="1"/>
  <c r="H53" i="4" s="1"/>
  <c r="Z53" i="4" s="1"/>
  <c r="H54" i="4" a="1"/>
  <c r="H54" i="4" s="1"/>
  <c r="Z54" i="4" s="1"/>
  <c r="H55" i="4" a="1"/>
  <c r="H55" i="4" s="1"/>
  <c r="Z55" i="4" s="1"/>
  <c r="H56" i="4" a="1"/>
  <c r="H56" i="4" s="1"/>
  <c r="Z56" i="4" s="1"/>
  <c r="H57" i="4" a="1"/>
  <c r="H57" i="4" s="1"/>
  <c r="Z57" i="4" s="1"/>
  <c r="H58" i="4" a="1"/>
  <c r="H58" i="4" s="1"/>
  <c r="Z58" i="4" s="1"/>
  <c r="H59" i="4" a="1"/>
  <c r="H59" i="4" s="1"/>
  <c r="Z59" i="4" s="1"/>
  <c r="H60" i="4" a="1"/>
  <c r="H60" i="4" s="1"/>
  <c r="Z60" i="4" s="1"/>
  <c r="H61" i="4" a="1"/>
  <c r="H61" i="4" s="1"/>
  <c r="Z61" i="4" s="1"/>
  <c r="H62" i="4" a="1"/>
  <c r="H62" i="4" s="1"/>
  <c r="Z62" i="4" s="1"/>
  <c r="H63" i="4" a="1"/>
  <c r="H63" i="4" s="1"/>
  <c r="Z63" i="4" s="1"/>
  <c r="H64" i="4" a="1"/>
  <c r="H64" i="4" s="1"/>
  <c r="Z64" i="4" s="1"/>
  <c r="H65" i="4" a="1"/>
  <c r="H65" i="4" s="1"/>
  <c r="Z65" i="4" s="1"/>
  <c r="H66" i="4" a="1"/>
  <c r="H66" i="4" s="1"/>
  <c r="Z66" i="4" s="1"/>
  <c r="H67" i="4" a="1"/>
  <c r="H67" i="4" s="1"/>
  <c r="Z67" i="4" s="1"/>
  <c r="H68" i="4" a="1"/>
  <c r="H68" i="4" s="1"/>
  <c r="Z68" i="4" s="1"/>
  <c r="H69" i="4" a="1"/>
  <c r="H69" i="4" s="1"/>
  <c r="Z69" i="4" s="1"/>
  <c r="H70" i="4" a="1"/>
  <c r="H70" i="4" s="1"/>
  <c r="Z70" i="4" s="1"/>
  <c r="H71" i="4" a="1"/>
  <c r="H71" i="4" s="1"/>
  <c r="Z71" i="4" s="1"/>
  <c r="H72" i="4" a="1"/>
  <c r="H72" i="4" s="1"/>
  <c r="Z72" i="4" s="1"/>
  <c r="H73" i="4" a="1"/>
  <c r="H73" i="4" s="1"/>
  <c r="Z73" i="4" s="1"/>
  <c r="H74" i="4" a="1"/>
  <c r="H74" i="4" s="1"/>
  <c r="Z74" i="4" s="1"/>
  <c r="H75" i="4" a="1"/>
  <c r="H75" i="4" s="1"/>
  <c r="Z75" i="4" s="1"/>
  <c r="H76" i="4" a="1"/>
  <c r="H76" i="4" s="1"/>
  <c r="Z76" i="4" s="1"/>
  <c r="H77" i="4" a="1"/>
  <c r="H77" i="4" s="1"/>
  <c r="Z77" i="4" s="1"/>
  <c r="H78" i="4" a="1"/>
  <c r="H78" i="4" s="1"/>
  <c r="Z78" i="4" s="1"/>
  <c r="H79" i="4" a="1"/>
  <c r="H79" i="4" s="1"/>
  <c r="Z79" i="4" s="1"/>
  <c r="H80" i="4" a="1"/>
  <c r="H80" i="4" s="1"/>
  <c r="Z80" i="4" s="1"/>
  <c r="H81" i="4" a="1"/>
  <c r="H81" i="4" s="1"/>
  <c r="Z81" i="4" s="1"/>
  <c r="H82" i="4" a="1"/>
  <c r="H82" i="4" s="1"/>
  <c r="Z82" i="4" s="1"/>
  <c r="H83" i="4" a="1"/>
  <c r="H83" i="4" s="1"/>
  <c r="Z83" i="4" s="1"/>
  <c r="H84" i="4" a="1"/>
  <c r="H84" i="4" s="1"/>
  <c r="Z84" i="4" s="1"/>
  <c r="H85" i="4" a="1"/>
  <c r="H85" i="4" s="1"/>
  <c r="Z85" i="4" s="1"/>
  <c r="H86" i="4" a="1"/>
  <c r="H86" i="4" s="1"/>
  <c r="Z86" i="4" s="1"/>
  <c r="H87" i="4" a="1"/>
  <c r="H87" i="4" s="1"/>
  <c r="Z87" i="4" s="1"/>
  <c r="H88" i="4" a="1"/>
  <c r="H88" i="4" s="1"/>
  <c r="Z88" i="4" s="1"/>
  <c r="H89" i="4" a="1"/>
  <c r="H89" i="4" s="1"/>
  <c r="Z89" i="4" s="1"/>
  <c r="H90" i="4" a="1"/>
  <c r="H90" i="4" s="1"/>
  <c r="Z90" i="4" s="1"/>
  <c r="H91" i="4" a="1"/>
  <c r="H91" i="4" s="1"/>
  <c r="Z91" i="4" s="1"/>
  <c r="H92" i="4" a="1"/>
  <c r="H92" i="4" s="1"/>
  <c r="Z92" i="4" s="1"/>
  <c r="H93" i="4" a="1"/>
  <c r="H93" i="4" s="1"/>
  <c r="Z93" i="4" s="1"/>
  <c r="H94" i="4" a="1"/>
  <c r="H94" i="4" s="1"/>
  <c r="Z94" i="4" s="1"/>
  <c r="H95" i="4" a="1"/>
  <c r="H95" i="4" s="1"/>
  <c r="Z95" i="4" s="1"/>
  <c r="H96" i="4" a="1"/>
  <c r="H96" i="4" s="1"/>
  <c r="Z96" i="4" s="1"/>
  <c r="H97" i="4" a="1"/>
  <c r="H97" i="4" s="1"/>
  <c r="Z97" i="4" s="1"/>
  <c r="H98" i="4" a="1"/>
  <c r="H98" i="4" s="1"/>
  <c r="Z98" i="4" s="1"/>
  <c r="H99" i="4" a="1"/>
  <c r="H99" i="4" s="1"/>
  <c r="Z99" i="4" s="1"/>
  <c r="H100" i="4" a="1"/>
  <c r="H100" i="4" s="1"/>
  <c r="Z100" i="4" s="1"/>
  <c r="H101" i="4" a="1"/>
  <c r="H101" i="4" s="1"/>
  <c r="Z101" i="4" s="1"/>
  <c r="H102" i="4" a="1"/>
  <c r="H102" i="4" s="1"/>
  <c r="Z102" i="4" s="1"/>
  <c r="H103" i="4" a="1"/>
  <c r="H103" i="4" s="1"/>
  <c r="Z103" i="4" s="1"/>
  <c r="H104" i="4" a="1"/>
  <c r="H104" i="4" s="1"/>
  <c r="Z104" i="4" s="1"/>
  <c r="H105" i="4" a="1"/>
  <c r="H105" i="4" s="1"/>
  <c r="Z105" i="4" s="1"/>
  <c r="H106" i="4" a="1"/>
  <c r="H106" i="4" s="1"/>
  <c r="Z106" i="4" s="1"/>
  <c r="H107" i="4" a="1"/>
  <c r="H107" i="4" s="1"/>
  <c r="Z107" i="4" s="1"/>
  <c r="H108" i="4" a="1"/>
  <c r="H108" i="4" s="1"/>
  <c r="Z108" i="4" s="1"/>
  <c r="H109" i="4" a="1"/>
  <c r="H109" i="4" s="1"/>
  <c r="Z109" i="4" s="1"/>
  <c r="H110" i="4" a="1"/>
  <c r="H110" i="4" s="1"/>
  <c r="Z110" i="4" s="1"/>
  <c r="H111" i="4" a="1"/>
  <c r="H111" i="4" s="1"/>
  <c r="Z111" i="4" s="1"/>
  <c r="H112" i="4" a="1"/>
  <c r="H112" i="4" s="1"/>
  <c r="Z112" i="4" s="1"/>
  <c r="H113" i="4" a="1"/>
  <c r="H113" i="4" s="1"/>
  <c r="Z113" i="4" s="1"/>
  <c r="H114" i="4" a="1"/>
  <c r="H114" i="4" s="1"/>
  <c r="Z114" i="4" s="1"/>
  <c r="H115" i="4" a="1"/>
  <c r="H115" i="4" s="1"/>
  <c r="Z115" i="4" s="1"/>
  <c r="H116" i="4" a="1"/>
  <c r="H116" i="4" s="1"/>
  <c r="Z116" i="4" s="1"/>
  <c r="H117" i="4" a="1"/>
  <c r="H117" i="4" s="1"/>
  <c r="Z117" i="4" s="1"/>
  <c r="H118" i="4" a="1"/>
  <c r="H118" i="4" s="1"/>
  <c r="Z118" i="4" s="1"/>
  <c r="H119" i="4" a="1"/>
  <c r="H119" i="4" s="1"/>
  <c r="Z119" i="4" s="1"/>
  <c r="H120" i="4" a="1"/>
  <c r="H120" i="4" s="1"/>
  <c r="Z120" i="4" s="1"/>
  <c r="H121" i="4" a="1"/>
  <c r="H121" i="4" s="1"/>
  <c r="Z121" i="4" s="1"/>
  <c r="H122" i="4" a="1"/>
  <c r="H122" i="4" s="1"/>
  <c r="Z122" i="4" s="1"/>
  <c r="H123" i="4" a="1"/>
  <c r="H123" i="4" s="1"/>
  <c r="Z123" i="4" s="1"/>
  <c r="H124" i="4" a="1"/>
  <c r="H124" i="4" s="1"/>
  <c r="Z124" i="4" s="1"/>
  <c r="H125" i="4" a="1"/>
  <c r="H125" i="4" s="1"/>
  <c r="Z125" i="4" s="1"/>
  <c r="H126" i="4" a="1"/>
  <c r="H126" i="4" s="1"/>
  <c r="Z126" i="4" s="1"/>
  <c r="H127" i="4" a="1"/>
  <c r="H127" i="4" s="1"/>
  <c r="Z127" i="4" s="1"/>
  <c r="H128" i="4" a="1"/>
  <c r="H128" i="4" s="1"/>
  <c r="Z128" i="4" s="1"/>
  <c r="H129" i="4" a="1"/>
  <c r="H129" i="4" s="1"/>
  <c r="Z129" i="4" s="1"/>
  <c r="H130" i="4" a="1"/>
  <c r="H130" i="4" s="1"/>
  <c r="Z130" i="4" s="1"/>
  <c r="H131" i="4" a="1"/>
  <c r="H131" i="4" s="1"/>
  <c r="Z131" i="4" s="1"/>
  <c r="H132" i="4" a="1"/>
  <c r="H132" i="4" s="1"/>
  <c r="Z132" i="4" s="1"/>
  <c r="H133" i="4" a="1"/>
  <c r="H133" i="4" s="1"/>
  <c r="Z133" i="4" s="1"/>
  <c r="H134" i="4" a="1"/>
  <c r="H134" i="4" s="1"/>
  <c r="Z134" i="4" s="1"/>
  <c r="H135" i="4" a="1"/>
  <c r="H135" i="4" s="1"/>
  <c r="Z135" i="4" s="1"/>
  <c r="H136" i="4" a="1"/>
  <c r="H136" i="4" s="1"/>
  <c r="Z136" i="4" s="1"/>
  <c r="H137" i="4" a="1"/>
  <c r="H137" i="4" s="1"/>
  <c r="Z137" i="4" s="1"/>
  <c r="H138" i="4" a="1"/>
  <c r="H138" i="4" s="1"/>
  <c r="Z138" i="4" s="1"/>
  <c r="H139" i="4" a="1"/>
  <c r="H139" i="4" s="1"/>
  <c r="Z139" i="4" s="1"/>
  <c r="H140" i="4" a="1"/>
  <c r="H140" i="4" s="1"/>
  <c r="Z140" i="4" s="1"/>
  <c r="H141" i="4" a="1"/>
  <c r="H141" i="4" s="1"/>
  <c r="Z141" i="4" s="1"/>
  <c r="H142" i="4" a="1"/>
  <c r="H142" i="4" s="1"/>
  <c r="Z142" i="4" s="1"/>
  <c r="H143" i="4" a="1"/>
  <c r="H143" i="4" s="1"/>
  <c r="Z143" i="4" s="1"/>
  <c r="H144" i="4" a="1"/>
  <c r="H144" i="4" s="1"/>
  <c r="Z144" i="4" s="1"/>
  <c r="H145" i="4" a="1"/>
  <c r="H145" i="4" s="1"/>
  <c r="Z145" i="4" s="1"/>
  <c r="H146" i="4" a="1"/>
  <c r="H146" i="4" s="1"/>
  <c r="Z146" i="4" s="1"/>
  <c r="H147" i="4" a="1"/>
  <c r="H147" i="4" s="1"/>
  <c r="Z147" i="4" s="1"/>
  <c r="H148" i="4" a="1"/>
  <c r="H148" i="4" s="1"/>
  <c r="Z148" i="4" s="1"/>
  <c r="H149" i="4" a="1"/>
  <c r="H149" i="4" s="1"/>
  <c r="Z149" i="4" s="1"/>
  <c r="H150" i="4" a="1"/>
  <c r="H150" i="4" s="1"/>
  <c r="Z150" i="4" s="1"/>
  <c r="H151" i="4" a="1"/>
  <c r="H151" i="4" s="1"/>
  <c r="Z151" i="4" s="1"/>
  <c r="H152" i="4" a="1"/>
  <c r="H152" i="4" s="1"/>
  <c r="Z152" i="4" s="1"/>
  <c r="H153" i="4" a="1"/>
  <c r="H153" i="4" s="1"/>
  <c r="Z153" i="4" s="1"/>
  <c r="H154" i="4" a="1"/>
  <c r="H154" i="4" s="1"/>
  <c r="Z154" i="4" s="1"/>
  <c r="H155" i="4" a="1"/>
  <c r="H155" i="4" s="1"/>
  <c r="Z155" i="4" s="1"/>
  <c r="H156" i="4" a="1"/>
  <c r="H156" i="4" s="1"/>
  <c r="Z156" i="4" s="1"/>
  <c r="H157" i="4" a="1"/>
  <c r="H157" i="4" s="1"/>
  <c r="Z157" i="4" s="1"/>
  <c r="H158" i="4" a="1"/>
  <c r="H158" i="4" s="1"/>
  <c r="Z158" i="4" s="1"/>
  <c r="H159" i="4" a="1"/>
  <c r="H159" i="4" s="1"/>
  <c r="Z159" i="4" s="1"/>
  <c r="H160" i="4" a="1"/>
  <c r="H160" i="4" s="1"/>
  <c r="Z160" i="4" s="1"/>
  <c r="H161" i="4" a="1"/>
  <c r="H161" i="4" s="1"/>
  <c r="Z161" i="4" s="1"/>
  <c r="H162" i="4" a="1"/>
  <c r="H162" i="4" s="1"/>
  <c r="Z162" i="4" s="1"/>
  <c r="H163" i="4" a="1"/>
  <c r="H163" i="4" s="1"/>
  <c r="Z163" i="4" s="1"/>
  <c r="H164" i="4" a="1"/>
  <c r="H164" i="4" s="1"/>
  <c r="Z164" i="4" s="1"/>
  <c r="H165" i="4" a="1"/>
  <c r="H165" i="4" s="1"/>
  <c r="Z165" i="4" s="1"/>
  <c r="H166" i="4" a="1"/>
  <c r="H166" i="4" s="1"/>
  <c r="Z166" i="4" s="1"/>
  <c r="H167" i="4" a="1"/>
  <c r="H167" i="4" s="1"/>
  <c r="Z167" i="4" s="1"/>
  <c r="H168" i="4" a="1"/>
  <c r="H168" i="4" s="1"/>
  <c r="Z168" i="4" s="1"/>
  <c r="H169" i="4" a="1"/>
  <c r="H169" i="4" s="1"/>
  <c r="Z169" i="4" s="1"/>
  <c r="H170" i="4" a="1"/>
  <c r="H170" i="4" s="1"/>
  <c r="Z170" i="4" s="1"/>
  <c r="H171" i="4" a="1"/>
  <c r="H171" i="4" s="1"/>
  <c r="Z171" i="4" s="1"/>
  <c r="H172" i="4" a="1"/>
  <c r="H172" i="4" s="1"/>
  <c r="Z172" i="4" s="1"/>
  <c r="H173" i="4" a="1"/>
  <c r="H173" i="4" s="1"/>
  <c r="Z173" i="4" s="1"/>
  <c r="H174" i="4" a="1"/>
  <c r="H174" i="4" s="1"/>
  <c r="Z174" i="4" s="1"/>
  <c r="H175" i="4" a="1"/>
  <c r="H175" i="4" s="1"/>
  <c r="Z175" i="4" s="1"/>
  <c r="H176" i="4" a="1"/>
  <c r="H176" i="4" s="1"/>
  <c r="Z176" i="4" s="1"/>
  <c r="H177" i="4" a="1"/>
  <c r="H177" i="4" s="1"/>
  <c r="Z177" i="4" s="1"/>
  <c r="H178" i="4" a="1"/>
  <c r="H178" i="4" s="1"/>
  <c r="Z178" i="4" s="1"/>
  <c r="H179" i="4" a="1"/>
  <c r="H179" i="4" s="1"/>
  <c r="Z179" i="4" s="1"/>
  <c r="H180" i="4" a="1"/>
  <c r="H180" i="4" s="1"/>
  <c r="Z180" i="4" s="1"/>
  <c r="H181" i="4" a="1"/>
  <c r="H181" i="4" s="1"/>
  <c r="Z181" i="4" s="1"/>
  <c r="H182" i="4" a="1"/>
  <c r="H182" i="4" s="1"/>
  <c r="Z182" i="4" s="1"/>
  <c r="H183" i="4" a="1"/>
  <c r="H183" i="4" s="1"/>
  <c r="Z183" i="4" s="1"/>
  <c r="H184" i="4" a="1"/>
  <c r="H184" i="4" s="1"/>
  <c r="Z184" i="4" s="1"/>
  <c r="H185" i="4" a="1"/>
  <c r="H185" i="4" s="1"/>
  <c r="Z185" i="4" s="1"/>
  <c r="H186" i="4" a="1"/>
  <c r="H186" i="4" s="1"/>
  <c r="Z186" i="4" s="1"/>
  <c r="H187" i="4" a="1"/>
  <c r="H187" i="4" s="1"/>
  <c r="Z187" i="4" s="1"/>
  <c r="H188" i="4" a="1"/>
  <c r="H188" i="4" s="1"/>
  <c r="Z188" i="4" s="1"/>
  <c r="H189" i="4" a="1"/>
  <c r="H189" i="4" s="1"/>
  <c r="Z189" i="4" s="1"/>
  <c r="H190" i="4" a="1"/>
  <c r="H190" i="4" s="1"/>
  <c r="Z190" i="4" s="1"/>
  <c r="H191" i="4" a="1"/>
  <c r="H191" i="4" s="1"/>
  <c r="Z191" i="4" s="1"/>
  <c r="H192" i="4" a="1"/>
  <c r="H192" i="4" s="1"/>
  <c r="Z192" i="4" s="1"/>
  <c r="H193" i="4" a="1"/>
  <c r="H193" i="4" s="1"/>
  <c r="Z193" i="4" s="1"/>
  <c r="H194" i="4" a="1"/>
  <c r="H194" i="4" s="1"/>
  <c r="Z194" i="4" s="1"/>
  <c r="H195" i="4" a="1"/>
  <c r="H195" i="4" s="1"/>
  <c r="Z195" i="4" s="1"/>
  <c r="H196" i="4" a="1"/>
  <c r="H196" i="4" s="1"/>
  <c r="Z196" i="4" s="1"/>
  <c r="H197" i="4" a="1"/>
  <c r="H197" i="4" s="1"/>
  <c r="Z197" i="4" s="1"/>
  <c r="H198" i="4" a="1"/>
  <c r="H198" i="4" s="1"/>
  <c r="Z198" i="4" s="1"/>
  <c r="H199" i="4" a="1"/>
  <c r="H199" i="4" s="1"/>
  <c r="Z199" i="4" s="1"/>
  <c r="H200" i="4" a="1"/>
  <c r="H200" i="4" s="1"/>
  <c r="Z200" i="4" s="1"/>
  <c r="H201" i="4" a="1"/>
  <c r="H201" i="4" s="1"/>
  <c r="Z201" i="4" s="1"/>
  <c r="H202" i="4" a="1"/>
  <c r="H202" i="4" s="1"/>
  <c r="Z202" i="4" s="1"/>
  <c r="H203" i="4" a="1"/>
  <c r="H203" i="4" s="1"/>
  <c r="Z203" i="4" s="1"/>
  <c r="H204" i="4" a="1"/>
  <c r="H204" i="4" s="1"/>
  <c r="Z204" i="4" s="1"/>
  <c r="H205" i="4" a="1"/>
  <c r="H205" i="4" s="1"/>
  <c r="Z205" i="4" s="1"/>
  <c r="H206" i="4" a="1"/>
  <c r="H206" i="4" s="1"/>
  <c r="Z206" i="4" s="1"/>
  <c r="H207" i="4" a="1"/>
  <c r="H207" i="4" s="1"/>
  <c r="Z207" i="4" s="1"/>
  <c r="H208" i="4" a="1"/>
  <c r="H208" i="4" s="1"/>
  <c r="Z208" i="4" s="1"/>
  <c r="H209" i="4" a="1"/>
  <c r="H209" i="4" s="1"/>
  <c r="Z209" i="4" s="1"/>
  <c r="H210" i="4" a="1"/>
  <c r="H210" i="4" s="1"/>
  <c r="Z210" i="4" s="1"/>
  <c r="H211" i="4" a="1"/>
  <c r="H211" i="4" s="1"/>
  <c r="Z211" i="4" s="1"/>
  <c r="H212" i="4" a="1"/>
  <c r="H212" i="4" s="1"/>
  <c r="Z212" i="4" s="1"/>
  <c r="H213" i="4" a="1"/>
  <c r="H213" i="4" s="1"/>
  <c r="Z213" i="4" s="1"/>
  <c r="H214" i="4" a="1"/>
  <c r="H214" i="4" s="1"/>
  <c r="Z214" i="4" s="1"/>
  <c r="H215" i="4" a="1"/>
  <c r="H215" i="4" s="1"/>
  <c r="Z215" i="4" s="1"/>
  <c r="H216" i="4" a="1"/>
  <c r="H216" i="4" s="1"/>
  <c r="Z216" i="4" s="1"/>
  <c r="H217" i="4" a="1"/>
  <c r="H217" i="4" s="1"/>
  <c r="Z217" i="4" s="1"/>
  <c r="H218" i="4" a="1"/>
  <c r="H218" i="4" s="1"/>
  <c r="Z218" i="4" s="1"/>
  <c r="H219" i="4" a="1"/>
  <c r="H219" i="4" s="1"/>
  <c r="Z219" i="4" s="1"/>
  <c r="H220" i="4" a="1"/>
  <c r="H220" i="4" s="1"/>
  <c r="Z220" i="4" s="1"/>
  <c r="H221" i="4" a="1"/>
  <c r="H221" i="4" s="1"/>
  <c r="Z221" i="4" s="1"/>
  <c r="H222" i="4" a="1"/>
  <c r="H222" i="4" s="1"/>
  <c r="Z222" i="4" s="1"/>
  <c r="H223" i="4" a="1"/>
  <c r="H223" i="4" s="1"/>
  <c r="Z223" i="4" s="1"/>
  <c r="H224" i="4" a="1"/>
  <c r="H224" i="4" s="1"/>
  <c r="Z224" i="4" s="1"/>
  <c r="H225" i="4" a="1"/>
  <c r="H225" i="4" s="1"/>
  <c r="Z225" i="4" s="1"/>
  <c r="H226" i="4" a="1"/>
  <c r="H226" i="4" s="1"/>
  <c r="Z226" i="4" s="1"/>
  <c r="H227" i="4" a="1"/>
  <c r="H227" i="4" s="1"/>
  <c r="Z227" i="4" s="1"/>
  <c r="H228" i="4" a="1"/>
  <c r="H228" i="4" s="1"/>
  <c r="Z228" i="4" s="1"/>
  <c r="H229" i="4" a="1"/>
  <c r="H229" i="4" s="1"/>
  <c r="Z229" i="4" s="1"/>
  <c r="H230" i="4" a="1"/>
  <c r="H230" i="4" s="1"/>
  <c r="Z230" i="4" s="1"/>
  <c r="H231" i="4" a="1"/>
  <c r="H231" i="4" s="1"/>
  <c r="Z231" i="4" s="1"/>
  <c r="H232" i="4" a="1"/>
  <c r="H232" i="4" s="1"/>
  <c r="Z232" i="4" s="1"/>
  <c r="H233" i="4" a="1"/>
  <c r="H233" i="4" s="1"/>
  <c r="Z233" i="4" s="1"/>
  <c r="H234" i="4" a="1"/>
  <c r="H234" i="4" s="1"/>
  <c r="Z234" i="4" s="1"/>
  <c r="H235" i="4" a="1"/>
  <c r="H235" i="4" s="1"/>
  <c r="Z235" i="4" s="1"/>
  <c r="H236" i="4" a="1"/>
  <c r="H236" i="4" s="1"/>
  <c r="Z236" i="4" s="1"/>
  <c r="H237" i="4" a="1"/>
  <c r="H237" i="4" s="1"/>
  <c r="Z237" i="4" s="1"/>
  <c r="H238" i="4" a="1"/>
  <c r="H238" i="4" s="1"/>
  <c r="Z238" i="4" s="1"/>
  <c r="H239" i="4" a="1"/>
  <c r="H239" i="4" s="1"/>
  <c r="Z239" i="4" s="1"/>
  <c r="H240" i="4" a="1"/>
  <c r="H240" i="4" s="1"/>
  <c r="Z240" i="4" s="1"/>
  <c r="H241" i="4" a="1"/>
  <c r="H241" i="4" s="1"/>
  <c r="Z241" i="4" s="1"/>
  <c r="H242" i="4" a="1"/>
  <c r="H242" i="4" s="1"/>
  <c r="Z242" i="4" s="1"/>
  <c r="H243" i="4" a="1"/>
  <c r="H243" i="4" s="1"/>
  <c r="Z243" i="4" s="1"/>
  <c r="H244" i="4" a="1"/>
  <c r="H244" i="4" s="1"/>
  <c r="Z244" i="4" s="1"/>
  <c r="H245" i="4" a="1"/>
  <c r="H245" i="4" s="1"/>
  <c r="Z245" i="4" s="1"/>
  <c r="H246" i="4" a="1"/>
  <c r="H246" i="4" s="1"/>
  <c r="Z246" i="4" s="1"/>
  <c r="H247" i="4" a="1"/>
  <c r="H247" i="4" s="1"/>
  <c r="Z247" i="4" s="1"/>
  <c r="H248" i="4" a="1"/>
  <c r="H248" i="4" s="1"/>
  <c r="Z248" i="4" s="1"/>
  <c r="H249" i="4" a="1"/>
  <c r="H249" i="4" s="1"/>
  <c r="Z249" i="4" s="1"/>
  <c r="H250" i="4" a="1"/>
  <c r="H250" i="4" s="1"/>
  <c r="Z250" i="4" s="1"/>
  <c r="H251" i="4" a="1"/>
  <c r="H251" i="4" s="1"/>
  <c r="Z251" i="4" s="1"/>
  <c r="H252" i="4" a="1"/>
  <c r="H252" i="4" s="1"/>
  <c r="Z252" i="4" s="1"/>
  <c r="H253" i="4" a="1"/>
  <c r="H253" i="4" s="1"/>
  <c r="Z253" i="4" s="1"/>
  <c r="H254" i="4" a="1"/>
  <c r="H254" i="4" s="1"/>
  <c r="Z254" i="4" s="1"/>
  <c r="H255" i="4" a="1"/>
  <c r="H255" i="4" s="1"/>
  <c r="Z255" i="4" s="1"/>
  <c r="H256" i="4" a="1"/>
  <c r="H256" i="4" s="1"/>
  <c r="Z256" i="4" s="1"/>
  <c r="H257" i="4" a="1"/>
  <c r="H257" i="4" s="1"/>
  <c r="Z257" i="4" s="1"/>
  <c r="H258" i="4" a="1"/>
  <c r="H258" i="4" s="1"/>
  <c r="Z258" i="4" s="1"/>
  <c r="H259" i="4" a="1"/>
  <c r="H259" i="4" s="1"/>
  <c r="Z259" i="4" s="1"/>
  <c r="H260" i="4" a="1"/>
  <c r="H260" i="4" s="1"/>
  <c r="Z260" i="4" s="1"/>
  <c r="H261" i="4" a="1"/>
  <c r="H261" i="4" s="1"/>
  <c r="Z261" i="4" s="1"/>
  <c r="H262" i="4" a="1"/>
  <c r="H262" i="4" s="1"/>
  <c r="Z262" i="4" s="1"/>
  <c r="H263" i="4" a="1"/>
  <c r="H263" i="4" s="1"/>
  <c r="Z263" i="4" s="1"/>
  <c r="H264" i="4" a="1"/>
  <c r="H264" i="4" s="1"/>
  <c r="Z264" i="4" s="1"/>
  <c r="H265" i="4" a="1"/>
  <c r="H265" i="4" s="1"/>
  <c r="Z265" i="4" s="1"/>
  <c r="H266" i="4" a="1"/>
  <c r="H266" i="4" s="1"/>
  <c r="Z266" i="4" s="1"/>
  <c r="H267" i="4" a="1"/>
  <c r="H267" i="4" s="1"/>
  <c r="Z267" i="4" s="1"/>
  <c r="H268" i="4" a="1"/>
  <c r="H268" i="4" s="1"/>
  <c r="Z268" i="4" s="1"/>
  <c r="H269" i="4" a="1"/>
  <c r="H269" i="4" s="1"/>
  <c r="Z269" i="4" s="1"/>
  <c r="H270" i="4" a="1"/>
  <c r="H270" i="4" s="1"/>
  <c r="Z270" i="4" s="1"/>
  <c r="H271" i="4" a="1"/>
  <c r="H271" i="4" s="1"/>
  <c r="Z271" i="4" s="1"/>
  <c r="H272" i="4" a="1"/>
  <c r="H272" i="4" s="1"/>
  <c r="Z272" i="4" s="1"/>
  <c r="H273" i="4" a="1"/>
  <c r="H273" i="4" s="1"/>
  <c r="Z273" i="4" s="1"/>
  <c r="H274" i="4" a="1"/>
  <c r="H274" i="4" s="1"/>
  <c r="Z274" i="4" s="1"/>
  <c r="H275" i="4" a="1"/>
  <c r="H275" i="4" s="1"/>
  <c r="Z275" i="4" s="1"/>
  <c r="H276" i="4" a="1"/>
  <c r="H276" i="4" s="1"/>
  <c r="Z276" i="4" s="1"/>
  <c r="H277" i="4" a="1"/>
  <c r="H277" i="4" s="1"/>
  <c r="Z277" i="4" s="1"/>
  <c r="H278" i="4" a="1"/>
  <c r="H278" i="4" s="1"/>
  <c r="Z278" i="4" s="1"/>
  <c r="H279" i="4" a="1"/>
  <c r="H279" i="4" s="1"/>
  <c r="Z279" i="4" s="1"/>
  <c r="H280" i="4" a="1"/>
  <c r="H280" i="4" s="1"/>
  <c r="Z280" i="4" s="1"/>
  <c r="H281" i="4" a="1"/>
  <c r="H281" i="4" s="1"/>
  <c r="Z281" i="4" s="1"/>
  <c r="H282" i="4" a="1"/>
  <c r="H282" i="4" s="1"/>
  <c r="Z282" i="4" s="1"/>
  <c r="H283" i="4" a="1"/>
  <c r="H283" i="4" s="1"/>
  <c r="Z283" i="4" s="1"/>
  <c r="H284" i="4" a="1"/>
  <c r="H284" i="4" s="1"/>
  <c r="Z284" i="4" s="1"/>
  <c r="H285" i="4" a="1"/>
  <c r="H285" i="4" s="1"/>
  <c r="Z285" i="4" s="1"/>
  <c r="H286" i="4" a="1"/>
  <c r="H286" i="4" s="1"/>
  <c r="Z286" i="4" s="1"/>
  <c r="H287" i="4" a="1"/>
  <c r="H287" i="4" s="1"/>
  <c r="Z287" i="4" s="1"/>
  <c r="H288" i="4" a="1"/>
  <c r="H288" i="4" s="1"/>
  <c r="Z288" i="4" s="1"/>
  <c r="H289" i="4" a="1"/>
  <c r="H289" i="4" s="1"/>
  <c r="Z289" i="4" s="1"/>
  <c r="H290" i="4" a="1"/>
  <c r="H290" i="4" s="1"/>
  <c r="Z290" i="4" s="1"/>
  <c r="H291" i="4" a="1"/>
  <c r="H291" i="4" s="1"/>
  <c r="Z291" i="4" s="1"/>
  <c r="H292" i="4" a="1"/>
  <c r="H292" i="4" s="1"/>
  <c r="Z292" i="4" s="1"/>
  <c r="H293" i="4" a="1"/>
  <c r="H293" i="4" s="1"/>
  <c r="Z293" i="4" s="1"/>
  <c r="H294" i="4" a="1"/>
  <c r="H294" i="4" s="1"/>
  <c r="Z294" i="4" s="1"/>
  <c r="H295" i="4" a="1"/>
  <c r="H295" i="4" s="1"/>
  <c r="Z295" i="4" s="1"/>
  <c r="H296" i="4" a="1"/>
  <c r="H296" i="4" s="1"/>
  <c r="Z296" i="4" s="1"/>
  <c r="H297" i="4" a="1"/>
  <c r="H297" i="4" s="1"/>
  <c r="Z297" i="4" s="1"/>
  <c r="H298" i="4" a="1"/>
  <c r="H298" i="4" s="1"/>
  <c r="Z298" i="4" s="1"/>
  <c r="H299" i="4" a="1"/>
  <c r="H299" i="4" s="1"/>
  <c r="Z299" i="4" s="1"/>
  <c r="H300" i="4" a="1"/>
  <c r="H300" i="4" s="1"/>
  <c r="Z300" i="4" s="1"/>
  <c r="H301" i="4" a="1"/>
  <c r="H301" i="4" s="1"/>
  <c r="Z301" i="4" s="1"/>
  <c r="H302" i="4" a="1"/>
  <c r="H302" i="4" s="1"/>
  <c r="Z302" i="4" s="1"/>
  <c r="H303" i="4" a="1"/>
  <c r="H303" i="4" s="1"/>
  <c r="Z303" i="4" s="1"/>
  <c r="H304" i="4" a="1"/>
  <c r="H304" i="4" s="1"/>
  <c r="Z304" i="4" s="1"/>
  <c r="H305" i="4" a="1"/>
  <c r="H305" i="4" s="1"/>
  <c r="Z305" i="4" s="1"/>
  <c r="H306" i="4" a="1"/>
  <c r="H306" i="4" s="1"/>
  <c r="Z306" i="4" s="1"/>
  <c r="H307" i="4" a="1"/>
  <c r="H307" i="4" s="1"/>
  <c r="Z307" i="4" s="1"/>
  <c r="H308" i="4" a="1"/>
  <c r="H308" i="4" s="1"/>
  <c r="Z308" i="4" s="1"/>
  <c r="H309" i="4" a="1"/>
  <c r="H309" i="4" s="1"/>
  <c r="Z309" i="4" s="1"/>
  <c r="H310" i="4" a="1"/>
  <c r="H310" i="4" s="1"/>
  <c r="Z310" i="4" s="1"/>
  <c r="H311" i="4" a="1"/>
  <c r="H311" i="4" s="1"/>
  <c r="Z311" i="4" s="1"/>
  <c r="H312" i="4" a="1"/>
  <c r="H312" i="4" s="1"/>
  <c r="Z312" i="4" s="1"/>
  <c r="H313" i="4" a="1"/>
  <c r="H313" i="4" s="1"/>
  <c r="Z313" i="4" s="1"/>
  <c r="H314" i="4" a="1"/>
  <c r="H314" i="4" s="1"/>
  <c r="Z314" i="4" s="1"/>
  <c r="H315" i="4" a="1"/>
  <c r="H315" i="4" s="1"/>
  <c r="Z315" i="4" s="1"/>
  <c r="H316" i="4" a="1"/>
  <c r="H316" i="4" s="1"/>
  <c r="Z316" i="4" s="1"/>
  <c r="H317" i="4" a="1"/>
  <c r="H317" i="4" s="1"/>
  <c r="Z317" i="4" s="1"/>
  <c r="H318" i="4" a="1"/>
  <c r="H318" i="4" s="1"/>
  <c r="Z318" i="4" s="1"/>
  <c r="H319" i="4" a="1"/>
  <c r="H319" i="4" s="1"/>
  <c r="Z319" i="4" s="1"/>
  <c r="H320" i="4" a="1"/>
  <c r="H320" i="4" s="1"/>
  <c r="Z320" i="4" s="1"/>
  <c r="H321" i="4" a="1"/>
  <c r="H321" i="4" s="1"/>
  <c r="Z321" i="4" s="1"/>
  <c r="H322" i="4" a="1"/>
  <c r="H322" i="4" s="1"/>
  <c r="Z322" i="4" s="1"/>
  <c r="H323" i="4" a="1"/>
  <c r="H323" i="4" s="1"/>
  <c r="Z323" i="4" s="1"/>
  <c r="H324" i="4" a="1"/>
  <c r="H324" i="4" s="1"/>
  <c r="Z324" i="4" s="1"/>
  <c r="H325" i="4" a="1"/>
  <c r="H325" i="4" s="1"/>
  <c r="Z325" i="4" s="1"/>
  <c r="H326" i="4" a="1"/>
  <c r="H326" i="4" s="1"/>
  <c r="Z326" i="4" s="1"/>
  <c r="H327" i="4" a="1"/>
  <c r="H327" i="4" s="1"/>
  <c r="Z327" i="4" s="1"/>
  <c r="H328" i="4" a="1"/>
  <c r="H328" i="4" s="1"/>
  <c r="Z328" i="4" s="1"/>
  <c r="H329" i="4" a="1"/>
  <c r="H329" i="4" s="1"/>
  <c r="Z329" i="4" s="1"/>
  <c r="H330" i="4" a="1"/>
  <c r="H330" i="4" s="1"/>
  <c r="Z330" i="4" s="1"/>
  <c r="H331" i="4" a="1"/>
  <c r="H331" i="4" s="1"/>
  <c r="Z331" i="4" s="1"/>
  <c r="H332" i="4" a="1"/>
  <c r="H332" i="4" s="1"/>
  <c r="Z332" i="4" s="1"/>
  <c r="H333" i="4" a="1"/>
  <c r="H333" i="4" s="1"/>
  <c r="Z333" i="4" s="1"/>
  <c r="H334" i="4" a="1"/>
  <c r="H334" i="4" s="1"/>
  <c r="Z334" i="4" s="1"/>
  <c r="H335" i="4" a="1"/>
  <c r="H335" i="4" s="1"/>
  <c r="Z335" i="4" s="1"/>
  <c r="H336" i="4" a="1"/>
  <c r="H336" i="4" s="1"/>
  <c r="Z336" i="4" s="1"/>
  <c r="H337" i="4" a="1"/>
  <c r="H337" i="4" s="1"/>
  <c r="Z337" i="4" s="1"/>
  <c r="H338" i="4" a="1"/>
  <c r="H338" i="4" s="1"/>
  <c r="Z338" i="4" s="1"/>
  <c r="H339" i="4" a="1"/>
  <c r="H339" i="4" s="1"/>
  <c r="Z339" i="4" s="1"/>
  <c r="H340" i="4" a="1"/>
  <c r="H340" i="4" s="1"/>
  <c r="Z340" i="4" s="1"/>
  <c r="H341" i="4" a="1"/>
  <c r="H341" i="4" s="1"/>
  <c r="Z341" i="4" s="1"/>
  <c r="H342" i="4" a="1"/>
  <c r="H342" i="4" s="1"/>
  <c r="Z342" i="4" s="1"/>
  <c r="H343" i="4" a="1"/>
  <c r="H343" i="4" s="1"/>
  <c r="Z343" i="4" s="1"/>
  <c r="H344" i="4" a="1"/>
  <c r="H344" i="4" s="1"/>
  <c r="Z344" i="4" s="1"/>
  <c r="H345" i="4" a="1"/>
  <c r="H345" i="4" s="1"/>
  <c r="Z345" i="4" s="1"/>
  <c r="H346" i="4" a="1"/>
  <c r="H346" i="4" s="1"/>
  <c r="Z346" i="4" s="1"/>
  <c r="H347" i="4" a="1"/>
  <c r="H347" i="4" s="1"/>
  <c r="Z347" i="4" s="1"/>
  <c r="H348" i="4" a="1"/>
  <c r="H348" i="4" s="1"/>
  <c r="Z348" i="4" s="1"/>
  <c r="H349" i="4" a="1"/>
  <c r="H349" i="4" s="1"/>
  <c r="Z349" i="4" s="1"/>
  <c r="H350" i="4" a="1"/>
  <c r="H350" i="4" s="1"/>
  <c r="Z350" i="4" s="1"/>
  <c r="H351" i="4" a="1"/>
  <c r="H351" i="4" s="1"/>
  <c r="Z351" i="4" s="1"/>
  <c r="H352" i="4" a="1"/>
  <c r="H352" i="4" s="1"/>
  <c r="Z352" i="4" s="1"/>
  <c r="H353" i="4" a="1"/>
  <c r="H353" i="4" s="1"/>
  <c r="Z353" i="4" s="1"/>
  <c r="H354" i="4" a="1"/>
  <c r="H354" i="4" s="1"/>
  <c r="Z354" i="4" s="1"/>
  <c r="H355" i="4" a="1"/>
  <c r="H355" i="4" s="1"/>
  <c r="Z355" i="4" s="1"/>
  <c r="H356" i="4" a="1"/>
  <c r="H356" i="4" s="1"/>
  <c r="Z356" i="4" s="1"/>
  <c r="H357" i="4" a="1"/>
  <c r="H357" i="4" s="1"/>
  <c r="Z357" i="4" s="1"/>
  <c r="H358" i="4" a="1"/>
  <c r="H358" i="4" s="1"/>
  <c r="Z358" i="4" s="1"/>
  <c r="H359" i="4" a="1"/>
  <c r="H359" i="4" s="1"/>
  <c r="Z359" i="4" s="1"/>
  <c r="H360" i="4" a="1"/>
  <c r="H360" i="4" s="1"/>
  <c r="Z360" i="4" s="1"/>
  <c r="H361" i="4" a="1"/>
  <c r="H361" i="4" s="1"/>
  <c r="Z361" i="4" s="1"/>
  <c r="H362" i="4" a="1"/>
  <c r="H362" i="4" s="1"/>
  <c r="Z362" i="4" s="1"/>
  <c r="H363" i="4" a="1"/>
  <c r="H363" i="4" s="1"/>
  <c r="Z363" i="4" s="1"/>
  <c r="H364" i="4" a="1"/>
  <c r="H364" i="4" s="1"/>
  <c r="Z364" i="4" s="1"/>
  <c r="H365" i="4" a="1"/>
  <c r="H365" i="4" s="1"/>
  <c r="Z365" i="4" s="1"/>
  <c r="H366" i="4" a="1"/>
  <c r="H366" i="4" s="1"/>
  <c r="Z366" i="4" s="1"/>
  <c r="H367" i="4" a="1"/>
  <c r="H367" i="4" s="1"/>
  <c r="Z367" i="4" s="1"/>
  <c r="H368" i="4" a="1"/>
  <c r="H368" i="4" s="1"/>
  <c r="Z368" i="4" s="1"/>
  <c r="H369" i="4" a="1"/>
  <c r="H369" i="4" s="1"/>
  <c r="Z369" i="4" s="1"/>
  <c r="H370" i="4" a="1"/>
  <c r="H370" i="4" s="1"/>
  <c r="Z370" i="4" s="1"/>
  <c r="H371" i="4" a="1"/>
  <c r="H371" i="4" s="1"/>
  <c r="Z371" i="4" s="1"/>
  <c r="H372" i="4" a="1"/>
  <c r="H372" i="4" s="1"/>
  <c r="Z372" i="4" s="1"/>
  <c r="H373" i="4" a="1"/>
  <c r="H373" i="4" s="1"/>
  <c r="Z373" i="4" s="1"/>
  <c r="H374" i="4" a="1"/>
  <c r="H374" i="4" s="1"/>
  <c r="Z374" i="4" s="1"/>
  <c r="H375" i="4" a="1"/>
  <c r="H375" i="4" s="1"/>
  <c r="Z375" i="4" s="1"/>
  <c r="H376" i="4" a="1"/>
  <c r="H376" i="4" s="1"/>
  <c r="Z376" i="4" s="1"/>
  <c r="H377" i="4" a="1"/>
  <c r="H377" i="4" s="1"/>
  <c r="Z377" i="4" s="1"/>
  <c r="H378" i="4" a="1"/>
  <c r="H378" i="4" s="1"/>
  <c r="Z378" i="4" s="1"/>
  <c r="H379" i="4" a="1"/>
  <c r="H379" i="4" s="1"/>
  <c r="Z379" i="4" s="1"/>
  <c r="H380" i="4" a="1"/>
  <c r="H380" i="4" s="1"/>
  <c r="Z380" i="4" s="1"/>
  <c r="H381" i="4" a="1"/>
  <c r="H381" i="4" s="1"/>
  <c r="Z381" i="4" s="1"/>
  <c r="H382" i="4" a="1"/>
  <c r="H382" i="4" s="1"/>
  <c r="Z382" i="4" s="1"/>
  <c r="H2" i="4" a="1"/>
  <c r="H2" i="4" s="1"/>
  <c r="Z2" i="4" s="1"/>
  <c r="W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2" i="4"/>
  <c r="W27" i="4"/>
  <c r="W28" i="4"/>
  <c r="W30" i="4"/>
  <c r="W31" i="4"/>
  <c r="W33" i="4"/>
  <c r="W34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7" i="4"/>
  <c r="W58" i="4"/>
  <c r="W64" i="4"/>
  <c r="W66" i="4"/>
  <c r="W67" i="4"/>
  <c r="W69" i="4"/>
  <c r="W70" i="4"/>
  <c r="W71" i="4"/>
  <c r="W72" i="4"/>
  <c r="W74" i="4"/>
  <c r="W75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9" i="4"/>
  <c r="W130" i="4"/>
  <c r="W131" i="4"/>
  <c r="W132" i="4"/>
  <c r="W133" i="4"/>
  <c r="W134" i="4"/>
  <c r="W145" i="4"/>
  <c r="W146" i="4"/>
  <c r="W147" i="4"/>
  <c r="W151" i="4"/>
  <c r="W152" i="4"/>
  <c r="W153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5" i="4"/>
  <c r="W176" i="4"/>
  <c r="W177" i="4"/>
  <c r="W178" i="4"/>
  <c r="W179" i="4"/>
  <c r="W180" i="4"/>
  <c r="W181" i="4"/>
  <c r="W182" i="4"/>
  <c r="W183" i="4"/>
  <c r="W184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4" i="4"/>
  <c r="W205" i="4"/>
  <c r="W206" i="4"/>
  <c r="W207" i="4"/>
  <c r="W208" i="4"/>
  <c r="W209" i="4"/>
  <c r="W210" i="4"/>
  <c r="W213" i="4"/>
  <c r="W214" i="4"/>
  <c r="W215" i="4"/>
  <c r="W216" i="4"/>
  <c r="W217" i="4"/>
  <c r="W218" i="4"/>
  <c r="W219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5" i="4"/>
  <c r="W296" i="4"/>
  <c r="W297" i="4"/>
  <c r="W298" i="4"/>
  <c r="W299" i="4"/>
  <c r="W300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5" i="4"/>
  <c r="W336" i="4"/>
  <c r="W337" i="4"/>
  <c r="W338" i="4"/>
  <c r="W339" i="4"/>
  <c r="W340" i="4"/>
  <c r="W341" i="4"/>
  <c r="W342" i="4"/>
  <c r="W345" i="4"/>
  <c r="W346" i="4"/>
  <c r="W347" i="4"/>
  <c r="W348" i="4"/>
  <c r="W349" i="4"/>
  <c r="W350" i="4"/>
  <c r="W351" i="4"/>
  <c r="W352" i="4"/>
  <c r="W353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9" i="4"/>
  <c r="W380" i="4"/>
  <c r="W381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F12" i="7" s="1"/>
  <c r="E33" i="5"/>
  <c r="E34" i="5"/>
  <c r="E35" i="5"/>
  <c r="E36" i="5"/>
  <c r="E37" i="5"/>
  <c r="E38" i="5"/>
  <c r="E39" i="5"/>
  <c r="E40" i="5"/>
  <c r="F690" i="7" s="1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F7" i="7" s="1"/>
  <c r="E65" i="5"/>
  <c r="E66" i="5"/>
  <c r="E67" i="5"/>
  <c r="E68" i="5"/>
  <c r="E69" i="5"/>
  <c r="E70" i="5"/>
  <c r="E71" i="5"/>
  <c r="E72" i="5"/>
  <c r="E73" i="5"/>
  <c r="E2" i="5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2" i="7"/>
  <c r="F6" i="7"/>
  <c r="F14" i="7"/>
  <c r="F22" i="7"/>
  <c r="F35" i="7"/>
  <c r="F51" i="7"/>
  <c r="F67" i="7"/>
  <c r="F79" i="7"/>
  <c r="F92" i="7"/>
  <c r="F96" i="7"/>
  <c r="F104" i="7"/>
  <c r="F116" i="7"/>
  <c r="F128" i="7"/>
  <c r="F141" i="7"/>
  <c r="F152" i="7"/>
  <c r="F165" i="7"/>
  <c r="F176" i="7"/>
  <c r="F177" i="7"/>
  <c r="F181" i="7"/>
  <c r="F189" i="7"/>
  <c r="F201" i="7"/>
  <c r="F211" i="7"/>
  <c r="F214" i="7"/>
  <c r="F225" i="7"/>
  <c r="F238" i="7"/>
  <c r="F251" i="7"/>
  <c r="F262" i="7"/>
  <c r="F264" i="7"/>
  <c r="F271" i="7"/>
  <c r="F272" i="7"/>
  <c r="F278" i="7"/>
  <c r="F279" i="7"/>
  <c r="F286" i="7"/>
  <c r="F297" i="7"/>
  <c r="F309" i="7"/>
  <c r="F318" i="7"/>
  <c r="F323" i="7"/>
  <c r="F334" i="7"/>
  <c r="F345" i="7"/>
  <c r="F359" i="7"/>
  <c r="F366" i="7"/>
  <c r="F371" i="7"/>
  <c r="F382" i="7"/>
  <c r="F390" i="7"/>
  <c r="F391" i="7"/>
  <c r="F396" i="7"/>
  <c r="F407" i="7"/>
  <c r="F419" i="7"/>
  <c r="F432" i="7"/>
  <c r="F433" i="7"/>
  <c r="F444" i="7"/>
  <c r="F445" i="7"/>
  <c r="F455" i="7"/>
  <c r="F457" i="7"/>
  <c r="F469" i="7"/>
  <c r="F470" i="7"/>
  <c r="F480" i="7"/>
  <c r="F481" i="7"/>
  <c r="F483" i="7"/>
  <c r="F492" i="7"/>
  <c r="F494" i="7"/>
  <c r="F505" i="7"/>
  <c r="F507" i="7"/>
  <c r="F517" i="7"/>
  <c r="F518" i="7"/>
  <c r="F528" i="7"/>
  <c r="F531" i="7"/>
  <c r="F542" i="7"/>
  <c r="F543" i="7"/>
  <c r="F553" i="7"/>
  <c r="F555" i="7"/>
  <c r="F565" i="7"/>
  <c r="F567" i="7"/>
  <c r="F579" i="7"/>
  <c r="F580" i="7"/>
  <c r="F590" i="7"/>
  <c r="F591" i="7"/>
  <c r="F599" i="7"/>
  <c r="F601" i="7"/>
  <c r="F604" i="7"/>
  <c r="F611" i="7"/>
  <c r="F615" i="7"/>
  <c r="F616" i="7"/>
  <c r="F624" i="7"/>
  <c r="F627" i="7"/>
  <c r="F628" i="7"/>
  <c r="F636" i="7"/>
  <c r="F638" i="7"/>
  <c r="F640" i="7"/>
  <c r="F647" i="7"/>
  <c r="F652" i="7"/>
  <c r="F653" i="7"/>
  <c r="F661" i="7"/>
  <c r="F663" i="7"/>
  <c r="F664" i="7"/>
  <c r="F672" i="7"/>
  <c r="F675" i="7"/>
  <c r="F677" i="7"/>
  <c r="F684" i="7"/>
  <c r="F688" i="7"/>
  <c r="F689" i="7"/>
  <c r="F696" i="7"/>
  <c r="F698" i="7"/>
  <c r="F699" i="7"/>
  <c r="F706" i="7"/>
  <c r="F708" i="7"/>
  <c r="F710" i="7"/>
  <c r="F2" i="7"/>
  <c r="G2" i="7"/>
  <c r="H2" i="7"/>
  <c r="G3" i="7"/>
  <c r="H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H41" i="7"/>
  <c r="G42" i="7"/>
  <c r="H42" i="7"/>
  <c r="G43" i="7"/>
  <c r="H43" i="7"/>
  <c r="G44" i="7"/>
  <c r="H44" i="7"/>
  <c r="G45" i="7"/>
  <c r="H45" i="7"/>
  <c r="G46" i="7"/>
  <c r="H46" i="7"/>
  <c r="G47" i="7"/>
  <c r="H47" i="7"/>
  <c r="G48" i="7"/>
  <c r="H48" i="7"/>
  <c r="G49" i="7"/>
  <c r="H49" i="7"/>
  <c r="G50" i="7"/>
  <c r="H50" i="7"/>
  <c r="G51" i="7"/>
  <c r="H51" i="7"/>
  <c r="G52" i="7"/>
  <c r="H52" i="7"/>
  <c r="G53" i="7"/>
  <c r="H53" i="7"/>
  <c r="G54" i="7"/>
  <c r="H54" i="7"/>
  <c r="G55" i="7"/>
  <c r="H55" i="7"/>
  <c r="G56" i="7"/>
  <c r="H56" i="7"/>
  <c r="G57" i="7"/>
  <c r="H57" i="7"/>
  <c r="G58" i="7"/>
  <c r="H58" i="7"/>
  <c r="G59" i="7"/>
  <c r="H59" i="7"/>
  <c r="G60" i="7"/>
  <c r="H60" i="7"/>
  <c r="G61" i="7"/>
  <c r="H61" i="7"/>
  <c r="G62" i="7"/>
  <c r="H62" i="7"/>
  <c r="G63" i="7"/>
  <c r="H63" i="7"/>
  <c r="G64" i="7"/>
  <c r="H64" i="7"/>
  <c r="G65" i="7"/>
  <c r="H65" i="7"/>
  <c r="G66" i="7"/>
  <c r="H66" i="7"/>
  <c r="G67" i="7"/>
  <c r="H67" i="7"/>
  <c r="G68" i="7"/>
  <c r="H68" i="7"/>
  <c r="G69" i="7"/>
  <c r="H69" i="7"/>
  <c r="G70" i="7"/>
  <c r="H70" i="7"/>
  <c r="G71" i="7"/>
  <c r="H71" i="7"/>
  <c r="G72" i="7"/>
  <c r="H72" i="7"/>
  <c r="G73" i="7"/>
  <c r="H73" i="7"/>
  <c r="G74" i="7"/>
  <c r="H74" i="7"/>
  <c r="G75" i="7"/>
  <c r="H75" i="7"/>
  <c r="G76" i="7"/>
  <c r="H76" i="7"/>
  <c r="G77" i="7"/>
  <c r="H77" i="7"/>
  <c r="G78" i="7"/>
  <c r="H78" i="7"/>
  <c r="G79" i="7"/>
  <c r="H79" i="7"/>
  <c r="G80" i="7"/>
  <c r="H80" i="7"/>
  <c r="G81" i="7"/>
  <c r="H81" i="7"/>
  <c r="G82" i="7"/>
  <c r="H82" i="7"/>
  <c r="G83" i="7"/>
  <c r="H83" i="7"/>
  <c r="G84" i="7"/>
  <c r="H84" i="7"/>
  <c r="G85" i="7"/>
  <c r="H85" i="7"/>
  <c r="G86" i="7"/>
  <c r="H86" i="7"/>
  <c r="G87" i="7"/>
  <c r="H87" i="7"/>
  <c r="G88" i="7"/>
  <c r="H88" i="7"/>
  <c r="G89" i="7"/>
  <c r="H89" i="7"/>
  <c r="G90" i="7"/>
  <c r="H90" i="7"/>
  <c r="G91" i="7"/>
  <c r="H91" i="7"/>
  <c r="G92" i="7"/>
  <c r="H92" i="7"/>
  <c r="G93" i="7"/>
  <c r="H93" i="7"/>
  <c r="G94" i="7"/>
  <c r="H94" i="7"/>
  <c r="G95" i="7"/>
  <c r="H95" i="7"/>
  <c r="G96" i="7"/>
  <c r="H96" i="7"/>
  <c r="G97" i="7"/>
  <c r="H97" i="7"/>
  <c r="G98" i="7"/>
  <c r="H98" i="7"/>
  <c r="G99" i="7"/>
  <c r="H99" i="7"/>
  <c r="G100" i="7"/>
  <c r="H100" i="7"/>
  <c r="G101" i="7"/>
  <c r="H101" i="7"/>
  <c r="G102" i="7"/>
  <c r="H102" i="7"/>
  <c r="G103" i="7"/>
  <c r="H103" i="7"/>
  <c r="G104" i="7"/>
  <c r="H104" i="7"/>
  <c r="G105" i="7"/>
  <c r="H105" i="7"/>
  <c r="G106" i="7"/>
  <c r="H106" i="7"/>
  <c r="G107" i="7"/>
  <c r="H107" i="7"/>
  <c r="G108" i="7"/>
  <c r="H108" i="7"/>
  <c r="G109" i="7"/>
  <c r="H109" i="7"/>
  <c r="G110" i="7"/>
  <c r="H110" i="7"/>
  <c r="G111" i="7"/>
  <c r="H111" i="7"/>
  <c r="G112" i="7"/>
  <c r="H112" i="7"/>
  <c r="G113" i="7"/>
  <c r="H113" i="7"/>
  <c r="G114" i="7"/>
  <c r="H114" i="7"/>
  <c r="G115" i="7"/>
  <c r="H115" i="7"/>
  <c r="G116" i="7"/>
  <c r="H116" i="7"/>
  <c r="G117" i="7"/>
  <c r="H117" i="7"/>
  <c r="G118" i="7"/>
  <c r="H118" i="7"/>
  <c r="G119" i="7"/>
  <c r="H119" i="7"/>
  <c r="G120" i="7"/>
  <c r="H120" i="7"/>
  <c r="G121" i="7"/>
  <c r="H121" i="7"/>
  <c r="G122" i="7"/>
  <c r="H122" i="7"/>
  <c r="G123" i="7"/>
  <c r="H123" i="7"/>
  <c r="G124" i="7"/>
  <c r="H124" i="7"/>
  <c r="G125" i="7"/>
  <c r="H125" i="7"/>
  <c r="G126" i="7"/>
  <c r="H126" i="7"/>
  <c r="G127" i="7"/>
  <c r="H127" i="7"/>
  <c r="G128" i="7"/>
  <c r="H128" i="7"/>
  <c r="G129" i="7"/>
  <c r="H129" i="7"/>
  <c r="G130" i="7"/>
  <c r="H130" i="7"/>
  <c r="G131" i="7"/>
  <c r="H131" i="7"/>
  <c r="G132" i="7"/>
  <c r="H132" i="7"/>
  <c r="G133" i="7"/>
  <c r="H133" i="7"/>
  <c r="G134" i="7"/>
  <c r="H134" i="7"/>
  <c r="G135" i="7"/>
  <c r="H135" i="7"/>
  <c r="G136" i="7"/>
  <c r="H136" i="7"/>
  <c r="G137" i="7"/>
  <c r="H137" i="7"/>
  <c r="G138" i="7"/>
  <c r="H138" i="7"/>
  <c r="G139" i="7"/>
  <c r="H139" i="7"/>
  <c r="G140" i="7"/>
  <c r="H140" i="7"/>
  <c r="G141" i="7"/>
  <c r="H141" i="7"/>
  <c r="G142" i="7"/>
  <c r="H142" i="7"/>
  <c r="G143" i="7"/>
  <c r="H143" i="7"/>
  <c r="G144" i="7"/>
  <c r="H144" i="7"/>
  <c r="G145" i="7"/>
  <c r="H145" i="7"/>
  <c r="G146" i="7"/>
  <c r="H146" i="7"/>
  <c r="G147" i="7"/>
  <c r="H147" i="7"/>
  <c r="G148" i="7"/>
  <c r="H148" i="7"/>
  <c r="G149" i="7"/>
  <c r="H149" i="7"/>
  <c r="G150" i="7"/>
  <c r="H150" i="7"/>
  <c r="G151" i="7"/>
  <c r="H151" i="7"/>
  <c r="G152" i="7"/>
  <c r="H152" i="7"/>
  <c r="G153" i="7"/>
  <c r="H153" i="7"/>
  <c r="G154" i="7"/>
  <c r="H154" i="7"/>
  <c r="G155" i="7"/>
  <c r="H155" i="7"/>
  <c r="G156" i="7"/>
  <c r="H156" i="7"/>
  <c r="G157" i="7"/>
  <c r="H157" i="7"/>
  <c r="G158" i="7"/>
  <c r="H158" i="7"/>
  <c r="G159" i="7"/>
  <c r="H159" i="7"/>
  <c r="G160" i="7"/>
  <c r="H160" i="7"/>
  <c r="G161" i="7"/>
  <c r="H161" i="7"/>
  <c r="G162" i="7"/>
  <c r="H162" i="7"/>
  <c r="G163" i="7"/>
  <c r="H163" i="7"/>
  <c r="G164" i="7"/>
  <c r="H164" i="7"/>
  <c r="G165" i="7"/>
  <c r="H165" i="7"/>
  <c r="G166" i="7"/>
  <c r="H166" i="7"/>
  <c r="G167" i="7"/>
  <c r="H167" i="7"/>
  <c r="G168" i="7"/>
  <c r="H168" i="7"/>
  <c r="G169" i="7"/>
  <c r="H169" i="7"/>
  <c r="G170" i="7"/>
  <c r="H170" i="7"/>
  <c r="G171" i="7"/>
  <c r="H171" i="7"/>
  <c r="G172" i="7"/>
  <c r="H172" i="7"/>
  <c r="G173" i="7"/>
  <c r="H173" i="7"/>
  <c r="G174" i="7"/>
  <c r="H174" i="7"/>
  <c r="G175" i="7"/>
  <c r="H175" i="7"/>
  <c r="G176" i="7"/>
  <c r="H176" i="7"/>
  <c r="G177" i="7"/>
  <c r="H177" i="7"/>
  <c r="G178" i="7"/>
  <c r="H178" i="7"/>
  <c r="G179" i="7"/>
  <c r="H179" i="7"/>
  <c r="G180" i="7"/>
  <c r="H180" i="7"/>
  <c r="G181" i="7"/>
  <c r="H181" i="7"/>
  <c r="G182" i="7"/>
  <c r="H182" i="7"/>
  <c r="G183" i="7"/>
  <c r="H183" i="7"/>
  <c r="G184" i="7"/>
  <c r="H184" i="7"/>
  <c r="G185" i="7"/>
  <c r="H185" i="7"/>
  <c r="G186" i="7"/>
  <c r="H186" i="7"/>
  <c r="G187" i="7"/>
  <c r="H187" i="7"/>
  <c r="G188" i="7"/>
  <c r="H188" i="7"/>
  <c r="G189" i="7"/>
  <c r="H189" i="7"/>
  <c r="G190" i="7"/>
  <c r="H190" i="7"/>
  <c r="G191" i="7"/>
  <c r="H191" i="7"/>
  <c r="G192" i="7"/>
  <c r="H192" i="7"/>
  <c r="G193" i="7"/>
  <c r="H193" i="7"/>
  <c r="G194" i="7"/>
  <c r="H194" i="7"/>
  <c r="G195" i="7"/>
  <c r="H195" i="7"/>
  <c r="G196" i="7"/>
  <c r="H196" i="7"/>
  <c r="G197" i="7"/>
  <c r="H197" i="7"/>
  <c r="G198" i="7"/>
  <c r="H198" i="7"/>
  <c r="G199" i="7"/>
  <c r="H199" i="7"/>
  <c r="G200" i="7"/>
  <c r="H200" i="7"/>
  <c r="G201" i="7"/>
  <c r="H201" i="7"/>
  <c r="G202" i="7"/>
  <c r="H202" i="7"/>
  <c r="G203" i="7"/>
  <c r="H203" i="7"/>
  <c r="G204" i="7"/>
  <c r="H204" i="7"/>
  <c r="G205" i="7"/>
  <c r="H205" i="7"/>
  <c r="G206" i="7"/>
  <c r="H206" i="7"/>
  <c r="G207" i="7"/>
  <c r="H207" i="7"/>
  <c r="G208" i="7"/>
  <c r="H208" i="7"/>
  <c r="G209" i="7"/>
  <c r="H209" i="7"/>
  <c r="G210" i="7"/>
  <c r="H210" i="7"/>
  <c r="G211" i="7"/>
  <c r="H211" i="7"/>
  <c r="G212" i="7"/>
  <c r="H212" i="7"/>
  <c r="G213" i="7"/>
  <c r="H213" i="7"/>
  <c r="G214" i="7"/>
  <c r="H214" i="7"/>
  <c r="G215" i="7"/>
  <c r="H215" i="7"/>
  <c r="G216" i="7"/>
  <c r="H216" i="7"/>
  <c r="G217" i="7"/>
  <c r="H217" i="7"/>
  <c r="G218" i="7"/>
  <c r="H218" i="7"/>
  <c r="G219" i="7"/>
  <c r="H219" i="7"/>
  <c r="G220" i="7"/>
  <c r="H220" i="7"/>
  <c r="G221" i="7"/>
  <c r="H221" i="7"/>
  <c r="G222" i="7"/>
  <c r="H222" i="7"/>
  <c r="G223" i="7"/>
  <c r="H223" i="7"/>
  <c r="G224" i="7"/>
  <c r="H224" i="7"/>
  <c r="G225" i="7"/>
  <c r="H225" i="7"/>
  <c r="G226" i="7"/>
  <c r="H226" i="7"/>
  <c r="G227" i="7"/>
  <c r="H227" i="7"/>
  <c r="G228" i="7"/>
  <c r="H228" i="7"/>
  <c r="G229" i="7"/>
  <c r="H229" i="7"/>
  <c r="G230" i="7"/>
  <c r="H230" i="7"/>
  <c r="G231" i="7"/>
  <c r="H231" i="7"/>
  <c r="G232" i="7"/>
  <c r="H232" i="7"/>
  <c r="G233" i="7"/>
  <c r="H233" i="7"/>
  <c r="G234" i="7"/>
  <c r="H234" i="7"/>
  <c r="G235" i="7"/>
  <c r="H235" i="7"/>
  <c r="G236" i="7"/>
  <c r="H236" i="7"/>
  <c r="G237" i="7"/>
  <c r="H237" i="7"/>
  <c r="G238" i="7"/>
  <c r="H238" i="7"/>
  <c r="G239" i="7"/>
  <c r="H239" i="7"/>
  <c r="G240" i="7"/>
  <c r="H240" i="7"/>
  <c r="G241" i="7"/>
  <c r="H241" i="7"/>
  <c r="G242" i="7"/>
  <c r="H242" i="7"/>
  <c r="G243" i="7"/>
  <c r="H243" i="7"/>
  <c r="G244" i="7"/>
  <c r="H244" i="7"/>
  <c r="G245" i="7"/>
  <c r="H245" i="7"/>
  <c r="G246" i="7"/>
  <c r="H246" i="7"/>
  <c r="G247" i="7"/>
  <c r="H247" i="7"/>
  <c r="G248" i="7"/>
  <c r="H248" i="7"/>
  <c r="G249" i="7"/>
  <c r="H249" i="7"/>
  <c r="G250" i="7"/>
  <c r="H250" i="7"/>
  <c r="G251" i="7"/>
  <c r="H251" i="7"/>
  <c r="G252" i="7"/>
  <c r="H252" i="7"/>
  <c r="G253" i="7"/>
  <c r="H253" i="7"/>
  <c r="G254" i="7"/>
  <c r="H254" i="7"/>
  <c r="G255" i="7"/>
  <c r="H255" i="7"/>
  <c r="G256" i="7"/>
  <c r="H256" i="7"/>
  <c r="G257" i="7"/>
  <c r="H257" i="7"/>
  <c r="G258" i="7"/>
  <c r="H258" i="7"/>
  <c r="G259" i="7"/>
  <c r="H259" i="7"/>
  <c r="G260" i="7"/>
  <c r="H260" i="7"/>
  <c r="G261" i="7"/>
  <c r="H261" i="7"/>
  <c r="G262" i="7"/>
  <c r="H262" i="7"/>
  <c r="G263" i="7"/>
  <c r="H263" i="7"/>
  <c r="G264" i="7"/>
  <c r="H264" i="7"/>
  <c r="G265" i="7"/>
  <c r="H265" i="7"/>
  <c r="G266" i="7"/>
  <c r="H266" i="7"/>
  <c r="G267" i="7"/>
  <c r="H267" i="7"/>
  <c r="G268" i="7"/>
  <c r="H268" i="7"/>
  <c r="G269" i="7"/>
  <c r="H269" i="7"/>
  <c r="G270" i="7"/>
  <c r="H270" i="7"/>
  <c r="G271" i="7"/>
  <c r="H271" i="7"/>
  <c r="G272" i="7"/>
  <c r="H272" i="7"/>
  <c r="G273" i="7"/>
  <c r="H273" i="7"/>
  <c r="G274" i="7"/>
  <c r="H274" i="7"/>
  <c r="G275" i="7"/>
  <c r="H275" i="7"/>
  <c r="G276" i="7"/>
  <c r="H276" i="7"/>
  <c r="G277" i="7"/>
  <c r="H277" i="7"/>
  <c r="G278" i="7"/>
  <c r="H278" i="7"/>
  <c r="G279" i="7"/>
  <c r="H279" i="7"/>
  <c r="G280" i="7"/>
  <c r="H280" i="7"/>
  <c r="G281" i="7"/>
  <c r="H281" i="7"/>
  <c r="G282" i="7"/>
  <c r="H282" i="7"/>
  <c r="G283" i="7"/>
  <c r="H283" i="7"/>
  <c r="G284" i="7"/>
  <c r="H284" i="7"/>
  <c r="G285" i="7"/>
  <c r="H285" i="7"/>
  <c r="G286" i="7"/>
  <c r="H286" i="7"/>
  <c r="G287" i="7"/>
  <c r="H287" i="7"/>
  <c r="G288" i="7"/>
  <c r="H288" i="7"/>
  <c r="G289" i="7"/>
  <c r="H289" i="7"/>
  <c r="G290" i="7"/>
  <c r="H290" i="7"/>
  <c r="G291" i="7"/>
  <c r="H291" i="7"/>
  <c r="G292" i="7"/>
  <c r="H292" i="7"/>
  <c r="G293" i="7"/>
  <c r="H293" i="7"/>
  <c r="G294" i="7"/>
  <c r="H294" i="7"/>
  <c r="G295" i="7"/>
  <c r="H295" i="7"/>
  <c r="G296" i="7"/>
  <c r="H296" i="7"/>
  <c r="G297" i="7"/>
  <c r="H297" i="7"/>
  <c r="G298" i="7"/>
  <c r="H298" i="7"/>
  <c r="G299" i="7"/>
  <c r="H299" i="7"/>
  <c r="G300" i="7"/>
  <c r="H300" i="7"/>
  <c r="G301" i="7"/>
  <c r="H301" i="7"/>
  <c r="G302" i="7"/>
  <c r="H302" i="7"/>
  <c r="G303" i="7"/>
  <c r="H303" i="7"/>
  <c r="G304" i="7"/>
  <c r="H304" i="7"/>
  <c r="G305" i="7"/>
  <c r="H305" i="7"/>
  <c r="G306" i="7"/>
  <c r="H306" i="7"/>
  <c r="G307" i="7"/>
  <c r="H307" i="7"/>
  <c r="G308" i="7"/>
  <c r="H308" i="7"/>
  <c r="G309" i="7"/>
  <c r="H309" i="7"/>
  <c r="G310" i="7"/>
  <c r="H310" i="7"/>
  <c r="G311" i="7"/>
  <c r="H311" i="7"/>
  <c r="G312" i="7"/>
  <c r="H312" i="7"/>
  <c r="G313" i="7"/>
  <c r="H313" i="7"/>
  <c r="G314" i="7"/>
  <c r="H314" i="7"/>
  <c r="G315" i="7"/>
  <c r="H315" i="7"/>
  <c r="G316" i="7"/>
  <c r="H316" i="7"/>
  <c r="G317" i="7"/>
  <c r="H317" i="7"/>
  <c r="G318" i="7"/>
  <c r="H318" i="7"/>
  <c r="G319" i="7"/>
  <c r="H319" i="7"/>
  <c r="G320" i="7"/>
  <c r="H320" i="7"/>
  <c r="G321" i="7"/>
  <c r="H321" i="7"/>
  <c r="G322" i="7"/>
  <c r="H322" i="7"/>
  <c r="G323" i="7"/>
  <c r="H323" i="7"/>
  <c r="G324" i="7"/>
  <c r="H324" i="7"/>
  <c r="G325" i="7"/>
  <c r="H325" i="7"/>
  <c r="G326" i="7"/>
  <c r="H326" i="7"/>
  <c r="G327" i="7"/>
  <c r="H327" i="7"/>
  <c r="G328" i="7"/>
  <c r="H328" i="7"/>
  <c r="G329" i="7"/>
  <c r="H329" i="7"/>
  <c r="G330" i="7"/>
  <c r="H330" i="7"/>
  <c r="G331" i="7"/>
  <c r="H331" i="7"/>
  <c r="G332" i="7"/>
  <c r="H332" i="7"/>
  <c r="G333" i="7"/>
  <c r="H333" i="7"/>
  <c r="G334" i="7"/>
  <c r="H334" i="7"/>
  <c r="G335" i="7"/>
  <c r="H335" i="7"/>
  <c r="G336" i="7"/>
  <c r="H336" i="7"/>
  <c r="G337" i="7"/>
  <c r="H337" i="7"/>
  <c r="G338" i="7"/>
  <c r="H338" i="7"/>
  <c r="G339" i="7"/>
  <c r="H339" i="7"/>
  <c r="G340" i="7"/>
  <c r="H340" i="7"/>
  <c r="G341" i="7"/>
  <c r="H341" i="7"/>
  <c r="G342" i="7"/>
  <c r="H342" i="7"/>
  <c r="G343" i="7"/>
  <c r="H343" i="7"/>
  <c r="G344" i="7"/>
  <c r="H344" i="7"/>
  <c r="G345" i="7"/>
  <c r="H345" i="7"/>
  <c r="G346" i="7"/>
  <c r="H346" i="7"/>
  <c r="G347" i="7"/>
  <c r="H347" i="7"/>
  <c r="G348" i="7"/>
  <c r="H348" i="7"/>
  <c r="G349" i="7"/>
  <c r="H349" i="7"/>
  <c r="G350" i="7"/>
  <c r="H350" i="7"/>
  <c r="G351" i="7"/>
  <c r="H351" i="7"/>
  <c r="G352" i="7"/>
  <c r="H352" i="7"/>
  <c r="G353" i="7"/>
  <c r="H353" i="7"/>
  <c r="G354" i="7"/>
  <c r="H354" i="7"/>
  <c r="G355" i="7"/>
  <c r="H355" i="7"/>
  <c r="G356" i="7"/>
  <c r="H356" i="7"/>
  <c r="G357" i="7"/>
  <c r="H357" i="7"/>
  <c r="G358" i="7"/>
  <c r="H358" i="7"/>
  <c r="G359" i="7"/>
  <c r="H359" i="7"/>
  <c r="G360" i="7"/>
  <c r="H360" i="7"/>
  <c r="G361" i="7"/>
  <c r="H361" i="7"/>
  <c r="G362" i="7"/>
  <c r="H362" i="7"/>
  <c r="G363" i="7"/>
  <c r="H363" i="7"/>
  <c r="G364" i="7"/>
  <c r="H364" i="7"/>
  <c r="G365" i="7"/>
  <c r="H365" i="7"/>
  <c r="G366" i="7"/>
  <c r="H366" i="7"/>
  <c r="G367" i="7"/>
  <c r="H367" i="7"/>
  <c r="G368" i="7"/>
  <c r="H368" i="7"/>
  <c r="G369" i="7"/>
  <c r="H369" i="7"/>
  <c r="G370" i="7"/>
  <c r="H370" i="7"/>
  <c r="G371" i="7"/>
  <c r="H371" i="7"/>
  <c r="G372" i="7"/>
  <c r="H372" i="7"/>
  <c r="G373" i="7"/>
  <c r="H373" i="7"/>
  <c r="G374" i="7"/>
  <c r="H374" i="7"/>
  <c r="G375" i="7"/>
  <c r="H375" i="7"/>
  <c r="G376" i="7"/>
  <c r="H376" i="7"/>
  <c r="G377" i="7"/>
  <c r="H377" i="7"/>
  <c r="G378" i="7"/>
  <c r="H378" i="7"/>
  <c r="G379" i="7"/>
  <c r="H379" i="7"/>
  <c r="G380" i="7"/>
  <c r="H380" i="7"/>
  <c r="G381" i="7"/>
  <c r="H381" i="7"/>
  <c r="G382" i="7"/>
  <c r="H382" i="7"/>
  <c r="G383" i="7"/>
  <c r="H383" i="7"/>
  <c r="G384" i="7"/>
  <c r="H384" i="7"/>
  <c r="G385" i="7"/>
  <c r="H385" i="7"/>
  <c r="G386" i="7"/>
  <c r="H386" i="7"/>
  <c r="G387" i="7"/>
  <c r="H387" i="7"/>
  <c r="G388" i="7"/>
  <c r="H388" i="7"/>
  <c r="G389" i="7"/>
  <c r="H389" i="7"/>
  <c r="G390" i="7"/>
  <c r="H390" i="7"/>
  <c r="G391" i="7"/>
  <c r="H391" i="7"/>
  <c r="G392" i="7"/>
  <c r="H392" i="7"/>
  <c r="G393" i="7"/>
  <c r="H393" i="7"/>
  <c r="G394" i="7"/>
  <c r="H394" i="7"/>
  <c r="G395" i="7"/>
  <c r="H395" i="7"/>
  <c r="G396" i="7"/>
  <c r="H396" i="7"/>
  <c r="G397" i="7"/>
  <c r="H397" i="7"/>
  <c r="G398" i="7"/>
  <c r="H398" i="7"/>
  <c r="G399" i="7"/>
  <c r="H399" i="7"/>
  <c r="G400" i="7"/>
  <c r="H400" i="7"/>
  <c r="G401" i="7"/>
  <c r="H401" i="7"/>
  <c r="G402" i="7"/>
  <c r="H402" i="7"/>
  <c r="G403" i="7"/>
  <c r="H403" i="7"/>
  <c r="G404" i="7"/>
  <c r="H404" i="7"/>
  <c r="G405" i="7"/>
  <c r="H405" i="7"/>
  <c r="G406" i="7"/>
  <c r="H406" i="7"/>
  <c r="G407" i="7"/>
  <c r="H407" i="7"/>
  <c r="G408" i="7"/>
  <c r="H408" i="7"/>
  <c r="G409" i="7"/>
  <c r="H409" i="7"/>
  <c r="G410" i="7"/>
  <c r="H410" i="7"/>
  <c r="G411" i="7"/>
  <c r="H411" i="7"/>
  <c r="G412" i="7"/>
  <c r="H412" i="7"/>
  <c r="G413" i="7"/>
  <c r="H413" i="7"/>
  <c r="G414" i="7"/>
  <c r="H414" i="7"/>
  <c r="G415" i="7"/>
  <c r="H415" i="7"/>
  <c r="G416" i="7"/>
  <c r="H416" i="7"/>
  <c r="G417" i="7"/>
  <c r="H417" i="7"/>
  <c r="G418" i="7"/>
  <c r="H418" i="7"/>
  <c r="G419" i="7"/>
  <c r="H419" i="7"/>
  <c r="G420" i="7"/>
  <c r="H420" i="7"/>
  <c r="G421" i="7"/>
  <c r="H421" i="7"/>
  <c r="G422" i="7"/>
  <c r="H422" i="7"/>
  <c r="G423" i="7"/>
  <c r="H423" i="7"/>
  <c r="G424" i="7"/>
  <c r="H424" i="7"/>
  <c r="G425" i="7"/>
  <c r="H425" i="7"/>
  <c r="G426" i="7"/>
  <c r="H426" i="7"/>
  <c r="G427" i="7"/>
  <c r="H427" i="7"/>
  <c r="G428" i="7"/>
  <c r="H428" i="7"/>
  <c r="G429" i="7"/>
  <c r="H429" i="7"/>
  <c r="G430" i="7"/>
  <c r="H430" i="7"/>
  <c r="G431" i="7"/>
  <c r="H431" i="7"/>
  <c r="G432" i="7"/>
  <c r="H432" i="7"/>
  <c r="G433" i="7"/>
  <c r="H433" i="7"/>
  <c r="G434" i="7"/>
  <c r="H434" i="7"/>
  <c r="G435" i="7"/>
  <c r="H435" i="7"/>
  <c r="G436" i="7"/>
  <c r="H436" i="7"/>
  <c r="G437" i="7"/>
  <c r="H437" i="7"/>
  <c r="G438" i="7"/>
  <c r="H438" i="7"/>
  <c r="G439" i="7"/>
  <c r="H439" i="7"/>
  <c r="G440" i="7"/>
  <c r="H440" i="7"/>
  <c r="G441" i="7"/>
  <c r="H441" i="7"/>
  <c r="G442" i="7"/>
  <c r="H442" i="7"/>
  <c r="G443" i="7"/>
  <c r="H443" i="7"/>
  <c r="G444" i="7"/>
  <c r="H444" i="7"/>
  <c r="G445" i="7"/>
  <c r="H445" i="7"/>
  <c r="G446" i="7"/>
  <c r="H446" i="7"/>
  <c r="G447" i="7"/>
  <c r="H447" i="7"/>
  <c r="G448" i="7"/>
  <c r="H448" i="7"/>
  <c r="G449" i="7"/>
  <c r="H449" i="7"/>
  <c r="G450" i="7"/>
  <c r="H450" i="7"/>
  <c r="G451" i="7"/>
  <c r="H451" i="7"/>
  <c r="G452" i="7"/>
  <c r="H452" i="7"/>
  <c r="G453" i="7"/>
  <c r="H453" i="7"/>
  <c r="G454" i="7"/>
  <c r="H454" i="7"/>
  <c r="G455" i="7"/>
  <c r="H455" i="7"/>
  <c r="G456" i="7"/>
  <c r="H456" i="7"/>
  <c r="G457" i="7"/>
  <c r="H457" i="7"/>
  <c r="G458" i="7"/>
  <c r="H458" i="7"/>
  <c r="G459" i="7"/>
  <c r="H459" i="7"/>
  <c r="G460" i="7"/>
  <c r="H460" i="7"/>
  <c r="G461" i="7"/>
  <c r="H461" i="7"/>
  <c r="G462" i="7"/>
  <c r="H462" i="7"/>
  <c r="G463" i="7"/>
  <c r="H463" i="7"/>
  <c r="G464" i="7"/>
  <c r="H464" i="7"/>
  <c r="G465" i="7"/>
  <c r="H465" i="7"/>
  <c r="G466" i="7"/>
  <c r="H466" i="7"/>
  <c r="G467" i="7"/>
  <c r="H467" i="7"/>
  <c r="G468" i="7"/>
  <c r="H468" i="7"/>
  <c r="G469" i="7"/>
  <c r="H469" i="7"/>
  <c r="G470" i="7"/>
  <c r="H470" i="7"/>
  <c r="G471" i="7"/>
  <c r="H471" i="7"/>
  <c r="G472" i="7"/>
  <c r="H472" i="7"/>
  <c r="G473" i="7"/>
  <c r="H473" i="7"/>
  <c r="G474" i="7"/>
  <c r="H474" i="7"/>
  <c r="G475" i="7"/>
  <c r="H475" i="7"/>
  <c r="G476" i="7"/>
  <c r="H476" i="7"/>
  <c r="G477" i="7"/>
  <c r="H477" i="7"/>
  <c r="G478" i="7"/>
  <c r="H478" i="7"/>
  <c r="G479" i="7"/>
  <c r="H479" i="7"/>
  <c r="G480" i="7"/>
  <c r="H480" i="7"/>
  <c r="G481" i="7"/>
  <c r="H481" i="7"/>
  <c r="G482" i="7"/>
  <c r="H482" i="7"/>
  <c r="G483" i="7"/>
  <c r="H483" i="7"/>
  <c r="G484" i="7"/>
  <c r="H484" i="7"/>
  <c r="G485" i="7"/>
  <c r="H485" i="7"/>
  <c r="G486" i="7"/>
  <c r="H486" i="7"/>
  <c r="G487" i="7"/>
  <c r="H487" i="7"/>
  <c r="G488" i="7"/>
  <c r="H488" i="7"/>
  <c r="G489" i="7"/>
  <c r="H489" i="7"/>
  <c r="G490" i="7"/>
  <c r="H490" i="7"/>
  <c r="G491" i="7"/>
  <c r="H491" i="7"/>
  <c r="G492" i="7"/>
  <c r="H492" i="7"/>
  <c r="G493" i="7"/>
  <c r="H493" i="7"/>
  <c r="G494" i="7"/>
  <c r="H494" i="7"/>
  <c r="G495" i="7"/>
  <c r="H495" i="7"/>
  <c r="G496" i="7"/>
  <c r="H496" i="7"/>
  <c r="G497" i="7"/>
  <c r="H497" i="7"/>
  <c r="G498" i="7"/>
  <c r="H498" i="7"/>
  <c r="G499" i="7"/>
  <c r="H499" i="7"/>
  <c r="G500" i="7"/>
  <c r="H500" i="7"/>
  <c r="G501" i="7"/>
  <c r="H501" i="7"/>
  <c r="G502" i="7"/>
  <c r="H502" i="7"/>
  <c r="G503" i="7"/>
  <c r="H503" i="7"/>
  <c r="G504" i="7"/>
  <c r="H504" i="7"/>
  <c r="G505" i="7"/>
  <c r="H505" i="7"/>
  <c r="G506" i="7"/>
  <c r="H506" i="7"/>
  <c r="G507" i="7"/>
  <c r="H507" i="7"/>
  <c r="G508" i="7"/>
  <c r="H508" i="7"/>
  <c r="G509" i="7"/>
  <c r="H509" i="7"/>
  <c r="G510" i="7"/>
  <c r="H510" i="7"/>
  <c r="G511" i="7"/>
  <c r="H511" i="7"/>
  <c r="G512" i="7"/>
  <c r="H512" i="7"/>
  <c r="G513" i="7"/>
  <c r="H513" i="7"/>
  <c r="G514" i="7"/>
  <c r="H514" i="7"/>
  <c r="G515" i="7"/>
  <c r="H515" i="7"/>
  <c r="G516" i="7"/>
  <c r="H516" i="7"/>
  <c r="G517" i="7"/>
  <c r="H517" i="7"/>
  <c r="G518" i="7"/>
  <c r="H518" i="7"/>
  <c r="G519" i="7"/>
  <c r="H519" i="7"/>
  <c r="G520" i="7"/>
  <c r="H520" i="7"/>
  <c r="G521" i="7"/>
  <c r="H521" i="7"/>
  <c r="G522" i="7"/>
  <c r="H522" i="7"/>
  <c r="G523" i="7"/>
  <c r="H523" i="7"/>
  <c r="G524" i="7"/>
  <c r="H524" i="7"/>
  <c r="G525" i="7"/>
  <c r="H525" i="7"/>
  <c r="G526" i="7"/>
  <c r="H526" i="7"/>
  <c r="G527" i="7"/>
  <c r="H527" i="7"/>
  <c r="G528" i="7"/>
  <c r="H528" i="7"/>
  <c r="G529" i="7"/>
  <c r="H529" i="7"/>
  <c r="G530" i="7"/>
  <c r="H530" i="7"/>
  <c r="G531" i="7"/>
  <c r="H531" i="7"/>
  <c r="G532" i="7"/>
  <c r="H532" i="7"/>
  <c r="G533" i="7"/>
  <c r="H533" i="7"/>
  <c r="G534" i="7"/>
  <c r="H534" i="7"/>
  <c r="G535" i="7"/>
  <c r="H535" i="7"/>
  <c r="G536" i="7"/>
  <c r="H536" i="7"/>
  <c r="G537" i="7"/>
  <c r="H537" i="7"/>
  <c r="G538" i="7"/>
  <c r="H538" i="7"/>
  <c r="G539" i="7"/>
  <c r="H539" i="7"/>
  <c r="G540" i="7"/>
  <c r="H540" i="7"/>
  <c r="G541" i="7"/>
  <c r="H541" i="7"/>
  <c r="G542" i="7"/>
  <c r="H542" i="7"/>
  <c r="G543" i="7"/>
  <c r="H543" i="7"/>
  <c r="G544" i="7"/>
  <c r="H544" i="7"/>
  <c r="G545" i="7"/>
  <c r="H545" i="7"/>
  <c r="G546" i="7"/>
  <c r="H546" i="7"/>
  <c r="G547" i="7"/>
  <c r="H547" i="7"/>
  <c r="G548" i="7"/>
  <c r="H548" i="7"/>
  <c r="G549" i="7"/>
  <c r="H549" i="7"/>
  <c r="G550" i="7"/>
  <c r="H550" i="7"/>
  <c r="G551" i="7"/>
  <c r="H551" i="7"/>
  <c r="G552" i="7"/>
  <c r="H552" i="7"/>
  <c r="G553" i="7"/>
  <c r="H553" i="7"/>
  <c r="G554" i="7"/>
  <c r="H554" i="7"/>
  <c r="G555" i="7"/>
  <c r="H555" i="7"/>
  <c r="G556" i="7"/>
  <c r="H556" i="7"/>
  <c r="G557" i="7"/>
  <c r="H557" i="7"/>
  <c r="G558" i="7"/>
  <c r="H558" i="7"/>
  <c r="G559" i="7"/>
  <c r="H559" i="7"/>
  <c r="G560" i="7"/>
  <c r="H560" i="7"/>
  <c r="G561" i="7"/>
  <c r="H561" i="7"/>
  <c r="G562" i="7"/>
  <c r="H562" i="7"/>
  <c r="G563" i="7"/>
  <c r="H563" i="7"/>
  <c r="G564" i="7"/>
  <c r="H564" i="7"/>
  <c r="G565" i="7"/>
  <c r="H565" i="7"/>
  <c r="G566" i="7"/>
  <c r="H566" i="7"/>
  <c r="G567" i="7"/>
  <c r="H567" i="7"/>
  <c r="G568" i="7"/>
  <c r="H568" i="7"/>
  <c r="G569" i="7"/>
  <c r="H569" i="7"/>
  <c r="G570" i="7"/>
  <c r="H570" i="7"/>
  <c r="G571" i="7"/>
  <c r="H571" i="7"/>
  <c r="G572" i="7"/>
  <c r="H572" i="7"/>
  <c r="G573" i="7"/>
  <c r="H573" i="7"/>
  <c r="G574" i="7"/>
  <c r="H574" i="7"/>
  <c r="G575" i="7"/>
  <c r="H575" i="7"/>
  <c r="G576" i="7"/>
  <c r="H576" i="7"/>
  <c r="G577" i="7"/>
  <c r="H577" i="7"/>
  <c r="G578" i="7"/>
  <c r="H578" i="7"/>
  <c r="G579" i="7"/>
  <c r="H579" i="7"/>
  <c r="G580" i="7"/>
  <c r="H580" i="7"/>
  <c r="G581" i="7"/>
  <c r="H581" i="7"/>
  <c r="G582" i="7"/>
  <c r="H582" i="7"/>
  <c r="G583" i="7"/>
  <c r="H583" i="7"/>
  <c r="G584" i="7"/>
  <c r="H584" i="7"/>
  <c r="G585" i="7"/>
  <c r="H585" i="7"/>
  <c r="G586" i="7"/>
  <c r="H586" i="7"/>
  <c r="G587" i="7"/>
  <c r="H587" i="7"/>
  <c r="G588" i="7"/>
  <c r="H588" i="7"/>
  <c r="G589" i="7"/>
  <c r="H589" i="7"/>
  <c r="G590" i="7"/>
  <c r="H590" i="7"/>
  <c r="G591" i="7"/>
  <c r="H591" i="7"/>
  <c r="G592" i="7"/>
  <c r="H592" i="7"/>
  <c r="G593" i="7"/>
  <c r="H593" i="7"/>
  <c r="G594" i="7"/>
  <c r="H594" i="7"/>
  <c r="G595" i="7"/>
  <c r="H595" i="7"/>
  <c r="G596" i="7"/>
  <c r="H596" i="7"/>
  <c r="G597" i="7"/>
  <c r="H597" i="7"/>
  <c r="G598" i="7"/>
  <c r="H598" i="7"/>
  <c r="G599" i="7"/>
  <c r="H599" i="7"/>
  <c r="G600" i="7"/>
  <c r="H600" i="7"/>
  <c r="G601" i="7"/>
  <c r="H601" i="7"/>
  <c r="G602" i="7"/>
  <c r="H602" i="7"/>
  <c r="G603" i="7"/>
  <c r="H603" i="7"/>
  <c r="G604" i="7"/>
  <c r="H604" i="7"/>
  <c r="G605" i="7"/>
  <c r="H605" i="7"/>
  <c r="G606" i="7"/>
  <c r="H606" i="7"/>
  <c r="G607" i="7"/>
  <c r="H607" i="7"/>
  <c r="G608" i="7"/>
  <c r="H608" i="7"/>
  <c r="G609" i="7"/>
  <c r="H609" i="7"/>
  <c r="G610" i="7"/>
  <c r="H610" i="7"/>
  <c r="G611" i="7"/>
  <c r="H611" i="7"/>
  <c r="G612" i="7"/>
  <c r="H612" i="7"/>
  <c r="G613" i="7"/>
  <c r="H613" i="7"/>
  <c r="G614" i="7"/>
  <c r="H614" i="7"/>
  <c r="G615" i="7"/>
  <c r="H615" i="7"/>
  <c r="G616" i="7"/>
  <c r="H616" i="7"/>
  <c r="G617" i="7"/>
  <c r="H617" i="7"/>
  <c r="G618" i="7"/>
  <c r="H618" i="7"/>
  <c r="G619" i="7"/>
  <c r="H619" i="7"/>
  <c r="G620" i="7"/>
  <c r="H620" i="7"/>
  <c r="G621" i="7"/>
  <c r="H621" i="7"/>
  <c r="G622" i="7"/>
  <c r="H622" i="7"/>
  <c r="G623" i="7"/>
  <c r="H623" i="7"/>
  <c r="G624" i="7"/>
  <c r="H624" i="7"/>
  <c r="G625" i="7"/>
  <c r="H625" i="7"/>
  <c r="G626" i="7"/>
  <c r="H626" i="7"/>
  <c r="G627" i="7"/>
  <c r="H627" i="7"/>
  <c r="G628" i="7"/>
  <c r="H628" i="7"/>
  <c r="G629" i="7"/>
  <c r="H629" i="7"/>
  <c r="G630" i="7"/>
  <c r="H630" i="7"/>
  <c r="G631" i="7"/>
  <c r="H631" i="7"/>
  <c r="G632" i="7"/>
  <c r="H632" i="7"/>
  <c r="G633" i="7"/>
  <c r="H633" i="7"/>
  <c r="G634" i="7"/>
  <c r="H634" i="7"/>
  <c r="G635" i="7"/>
  <c r="H635" i="7"/>
  <c r="G636" i="7"/>
  <c r="H636" i="7"/>
  <c r="G637" i="7"/>
  <c r="H637" i="7"/>
  <c r="G638" i="7"/>
  <c r="H638" i="7"/>
  <c r="G639" i="7"/>
  <c r="H639" i="7"/>
  <c r="G640" i="7"/>
  <c r="H640" i="7"/>
  <c r="G641" i="7"/>
  <c r="H641" i="7"/>
  <c r="G642" i="7"/>
  <c r="H642" i="7"/>
  <c r="G643" i="7"/>
  <c r="H643" i="7"/>
  <c r="G644" i="7"/>
  <c r="H644" i="7"/>
  <c r="G645" i="7"/>
  <c r="H645" i="7"/>
  <c r="G646" i="7"/>
  <c r="H646" i="7"/>
  <c r="G647" i="7"/>
  <c r="H647" i="7"/>
  <c r="G648" i="7"/>
  <c r="H648" i="7"/>
  <c r="G649" i="7"/>
  <c r="H649" i="7"/>
  <c r="G650" i="7"/>
  <c r="H650" i="7"/>
  <c r="G651" i="7"/>
  <c r="H651" i="7"/>
  <c r="G652" i="7"/>
  <c r="H652" i="7"/>
  <c r="G653" i="7"/>
  <c r="H653" i="7"/>
  <c r="G654" i="7"/>
  <c r="H654" i="7"/>
  <c r="G655" i="7"/>
  <c r="H655" i="7"/>
  <c r="G656" i="7"/>
  <c r="H656" i="7"/>
  <c r="G657" i="7"/>
  <c r="H657" i="7"/>
  <c r="G658" i="7"/>
  <c r="H658" i="7"/>
  <c r="G659" i="7"/>
  <c r="H659" i="7"/>
  <c r="G660" i="7"/>
  <c r="H660" i="7"/>
  <c r="G661" i="7"/>
  <c r="H661" i="7"/>
  <c r="G662" i="7"/>
  <c r="H662" i="7"/>
  <c r="G663" i="7"/>
  <c r="H663" i="7"/>
  <c r="G664" i="7"/>
  <c r="H664" i="7"/>
  <c r="G665" i="7"/>
  <c r="H665" i="7"/>
  <c r="G666" i="7"/>
  <c r="H666" i="7"/>
  <c r="G667" i="7"/>
  <c r="H667" i="7"/>
  <c r="G668" i="7"/>
  <c r="H668" i="7"/>
  <c r="G669" i="7"/>
  <c r="H669" i="7"/>
  <c r="G670" i="7"/>
  <c r="H670" i="7"/>
  <c r="G671" i="7"/>
  <c r="H671" i="7"/>
  <c r="G672" i="7"/>
  <c r="H672" i="7"/>
  <c r="G673" i="7"/>
  <c r="H673" i="7"/>
  <c r="G674" i="7"/>
  <c r="H674" i="7"/>
  <c r="G675" i="7"/>
  <c r="H675" i="7"/>
  <c r="G676" i="7"/>
  <c r="H676" i="7"/>
  <c r="G677" i="7"/>
  <c r="H677" i="7"/>
  <c r="G678" i="7"/>
  <c r="H678" i="7"/>
  <c r="G679" i="7"/>
  <c r="H679" i="7"/>
  <c r="G680" i="7"/>
  <c r="H680" i="7"/>
  <c r="G681" i="7"/>
  <c r="H681" i="7"/>
  <c r="G682" i="7"/>
  <c r="H682" i="7"/>
  <c r="G683" i="7"/>
  <c r="H683" i="7"/>
  <c r="G684" i="7"/>
  <c r="H684" i="7"/>
  <c r="G685" i="7"/>
  <c r="H685" i="7"/>
  <c r="G686" i="7"/>
  <c r="H686" i="7"/>
  <c r="G687" i="7"/>
  <c r="H687" i="7"/>
  <c r="G688" i="7"/>
  <c r="H688" i="7"/>
  <c r="G689" i="7"/>
  <c r="H689" i="7"/>
  <c r="G690" i="7"/>
  <c r="H690" i="7"/>
  <c r="G691" i="7"/>
  <c r="H691" i="7"/>
  <c r="G692" i="7"/>
  <c r="H692" i="7"/>
  <c r="G693" i="7"/>
  <c r="H693" i="7"/>
  <c r="G694" i="7"/>
  <c r="H694" i="7"/>
  <c r="G695" i="7"/>
  <c r="H695" i="7"/>
  <c r="G696" i="7"/>
  <c r="H696" i="7"/>
  <c r="G697" i="7"/>
  <c r="H697" i="7"/>
  <c r="G698" i="7"/>
  <c r="H698" i="7"/>
  <c r="G699" i="7"/>
  <c r="H699" i="7"/>
  <c r="G700" i="7"/>
  <c r="H700" i="7"/>
  <c r="G701" i="7"/>
  <c r="H701" i="7"/>
  <c r="G702" i="7"/>
  <c r="H702" i="7"/>
  <c r="G703" i="7"/>
  <c r="H703" i="7"/>
  <c r="G704" i="7"/>
  <c r="H704" i="7"/>
  <c r="G705" i="7"/>
  <c r="H705" i="7"/>
  <c r="G706" i="7"/>
  <c r="H706" i="7"/>
  <c r="G707" i="7"/>
  <c r="H707" i="7"/>
  <c r="G708" i="7"/>
  <c r="H708" i="7"/>
  <c r="G709" i="7"/>
  <c r="H709" i="7"/>
  <c r="G710" i="7"/>
  <c r="H710" i="7"/>
  <c r="G711" i="7"/>
  <c r="H711" i="7"/>
  <c r="G712" i="7"/>
  <c r="H712" i="7"/>
  <c r="G713" i="7"/>
  <c r="H713" i="7"/>
  <c r="G714" i="7"/>
  <c r="H714" i="7"/>
  <c r="G715" i="7"/>
  <c r="H715" i="7"/>
  <c r="W228" i="4" l="1"/>
  <c r="W141" i="4"/>
  <c r="W140" i="4"/>
  <c r="W293" i="4"/>
  <c r="F707" i="7"/>
  <c r="F697" i="7"/>
  <c r="F686" i="7"/>
  <c r="F673" i="7"/>
  <c r="F662" i="7"/>
  <c r="F649" i="7"/>
  <c r="F637" i="7"/>
  <c r="F625" i="7"/>
  <c r="F613" i="7"/>
  <c r="F600" i="7"/>
  <c r="F589" i="7"/>
  <c r="F576" i="7"/>
  <c r="F564" i="7"/>
  <c r="F552" i="7"/>
  <c r="F540" i="7"/>
  <c r="F527" i="7"/>
  <c r="F516" i="7"/>
  <c r="F503" i="7"/>
  <c r="F491" i="7"/>
  <c r="F479" i="7"/>
  <c r="F467" i="7"/>
  <c r="F454" i="7"/>
  <c r="F443" i="7"/>
  <c r="F430" i="7"/>
  <c r="F417" i="7"/>
  <c r="F406" i="7"/>
  <c r="F393" i="7"/>
  <c r="F381" i="7"/>
  <c r="F369" i="7"/>
  <c r="F357" i="7"/>
  <c r="F344" i="7"/>
  <c r="F333" i="7"/>
  <c r="F320" i="7"/>
  <c r="F308" i="7"/>
  <c r="F296" i="7"/>
  <c r="F284" i="7"/>
  <c r="F261" i="7"/>
  <c r="F249" i="7"/>
  <c r="F236" i="7"/>
  <c r="F224" i="7"/>
  <c r="F213" i="7"/>
  <c r="F199" i="7"/>
  <c r="F188" i="7"/>
  <c r="F163" i="7"/>
  <c r="F151" i="7"/>
  <c r="F140" i="7"/>
  <c r="F126" i="7"/>
  <c r="F115" i="7"/>
  <c r="F103" i="7"/>
  <c r="F89" i="7"/>
  <c r="F78" i="7"/>
  <c r="F62" i="7"/>
  <c r="F49" i="7"/>
  <c r="F33" i="7"/>
  <c r="F21" i="7"/>
  <c r="F5" i="7"/>
  <c r="F563" i="7"/>
  <c r="F537" i="7"/>
  <c r="F515" i="7"/>
  <c r="F489" i="7"/>
  <c r="F464" i="7"/>
  <c r="F441" i="7"/>
  <c r="F416" i="7"/>
  <c r="F380" i="7"/>
  <c r="F355" i="7"/>
  <c r="F295" i="7"/>
  <c r="F270" i="7"/>
  <c r="F247" i="7"/>
  <c r="F223" i="7"/>
  <c r="F198" i="7"/>
  <c r="F174" i="7"/>
  <c r="F150" i="7"/>
  <c r="F125" i="7"/>
  <c r="F101" i="7"/>
  <c r="F32" i="7"/>
  <c r="F9" i="7"/>
  <c r="F246" i="7"/>
  <c r="F588" i="7"/>
  <c r="F574" i="7"/>
  <c r="F551" i="7"/>
  <c r="F526" i="7"/>
  <c r="F501" i="7"/>
  <c r="F478" i="7"/>
  <c r="F453" i="7"/>
  <c r="F428" i="7"/>
  <c r="F405" i="7"/>
  <c r="F368" i="7"/>
  <c r="F343" i="7"/>
  <c r="F332" i="7"/>
  <c r="F307" i="7"/>
  <c r="F281" i="7"/>
  <c r="F260" i="7"/>
  <c r="F235" i="7"/>
  <c r="F187" i="7"/>
  <c r="F161" i="7"/>
  <c r="F137" i="7"/>
  <c r="F113" i="7"/>
  <c r="F88" i="7"/>
  <c r="F77" i="7"/>
  <c r="F61" i="7"/>
  <c r="F48" i="7"/>
  <c r="F16" i="7"/>
  <c r="F4" i="7"/>
  <c r="F715" i="7"/>
  <c r="F705" i="7"/>
  <c r="F694" i="7"/>
  <c r="F683" i="7"/>
  <c r="F671" i="7"/>
  <c r="F659" i="7"/>
  <c r="F646" i="7"/>
  <c r="F635" i="7"/>
  <c r="F622" i="7"/>
  <c r="F609" i="7"/>
  <c r="F598" i="7"/>
  <c r="F585" i="7"/>
  <c r="F573" i="7"/>
  <c r="F561" i="7"/>
  <c r="F549" i="7"/>
  <c r="F536" i="7"/>
  <c r="F525" i="7"/>
  <c r="F512" i="7"/>
  <c r="F500" i="7"/>
  <c r="F488" i="7"/>
  <c r="F476" i="7"/>
  <c r="F463" i="7"/>
  <c r="F452" i="7"/>
  <c r="F439" i="7"/>
  <c r="F427" i="7"/>
  <c r="F415" i="7"/>
  <c r="F403" i="7"/>
  <c r="F379" i="7"/>
  <c r="F353" i="7"/>
  <c r="F342" i="7"/>
  <c r="F329" i="7"/>
  <c r="F317" i="7"/>
  <c r="F305" i="7"/>
  <c r="F293" i="7"/>
  <c r="F280" i="7"/>
  <c r="F269" i="7"/>
  <c r="F259" i="7"/>
  <c r="F245" i="7"/>
  <c r="F233" i="7"/>
  <c r="F222" i="7"/>
  <c r="F208" i="7"/>
  <c r="F197" i="7"/>
  <c r="F185" i="7"/>
  <c r="F172" i="7"/>
  <c r="F160" i="7"/>
  <c r="F149" i="7"/>
  <c r="F135" i="7"/>
  <c r="F124" i="7"/>
  <c r="F112" i="7"/>
  <c r="F99" i="7"/>
  <c r="F87" i="7"/>
  <c r="F76" i="7"/>
  <c r="F60" i="7"/>
  <c r="F44" i="7"/>
  <c r="F31" i="7"/>
  <c r="F15" i="7"/>
  <c r="F3" i="7"/>
  <c r="F714" i="7"/>
  <c r="F704" i="7"/>
  <c r="F692" i="7"/>
  <c r="F681" i="7"/>
  <c r="F670" i="7"/>
  <c r="F656" i="7"/>
  <c r="F645" i="7"/>
  <c r="F633" i="7"/>
  <c r="F620" i="7"/>
  <c r="F608" i="7"/>
  <c r="F597" i="7"/>
  <c r="F583" i="7"/>
  <c r="F572" i="7"/>
  <c r="F560" i="7"/>
  <c r="F547" i="7"/>
  <c r="F535" i="7"/>
  <c r="F524" i="7"/>
  <c r="F510" i="7"/>
  <c r="F499" i="7"/>
  <c r="F487" i="7"/>
  <c r="F473" i="7"/>
  <c r="F462" i="7"/>
  <c r="F451" i="7"/>
  <c r="F437" i="7"/>
  <c r="F425" i="7"/>
  <c r="F414" i="7"/>
  <c r="F400" i="7"/>
  <c r="F389" i="7"/>
  <c r="F377" i="7"/>
  <c r="F364" i="7"/>
  <c r="F352" i="7"/>
  <c r="F341" i="7"/>
  <c r="F327" i="7"/>
  <c r="F316" i="7"/>
  <c r="F304" i="7"/>
  <c r="F291" i="7"/>
  <c r="F268" i="7"/>
  <c r="F256" i="7"/>
  <c r="F244" i="7"/>
  <c r="F232" i="7"/>
  <c r="F220" i="7"/>
  <c r="F207" i="7"/>
  <c r="F196" i="7"/>
  <c r="F183" i="7"/>
  <c r="F171" i="7"/>
  <c r="F159" i="7"/>
  <c r="F147" i="7"/>
  <c r="F134" i="7"/>
  <c r="F123" i="7"/>
  <c r="F110" i="7"/>
  <c r="F97" i="7"/>
  <c r="F86" i="7"/>
  <c r="F71" i="7"/>
  <c r="F59" i="7"/>
  <c r="F43" i="7"/>
  <c r="F30" i="7"/>
  <c r="F702" i="7"/>
  <c r="F680" i="7"/>
  <c r="F655" i="7"/>
  <c r="F631" i="7"/>
  <c r="F607" i="7"/>
  <c r="F582" i="7"/>
  <c r="F558" i="7"/>
  <c r="F534" i="7"/>
  <c r="F509" i="7"/>
  <c r="F485" i="7"/>
  <c r="F461" i="7"/>
  <c r="F436" i="7"/>
  <c r="F424" i="7"/>
  <c r="F412" i="7"/>
  <c r="F399" i="7"/>
  <c r="F388" i="7"/>
  <c r="F375" i="7"/>
  <c r="F363" i="7"/>
  <c r="F339" i="7"/>
  <c r="F326" i="7"/>
  <c r="F315" i="7"/>
  <c r="F302" i="7"/>
  <c r="F289" i="7"/>
  <c r="F265" i="7"/>
  <c r="F254" i="7"/>
  <c r="F243" i="7"/>
  <c r="F231" i="7"/>
  <c r="F217" i="7"/>
  <c r="F206" i="7"/>
  <c r="F195" i="7"/>
  <c r="F169" i="7"/>
  <c r="F158" i="7"/>
  <c r="F144" i="7"/>
  <c r="F133" i="7"/>
  <c r="F121" i="7"/>
  <c r="F108" i="7"/>
  <c r="F85" i="7"/>
  <c r="F70" i="7"/>
  <c r="F57" i="7"/>
  <c r="F41" i="7"/>
  <c r="F25" i="7"/>
  <c r="F13" i="7"/>
  <c r="F713" i="7"/>
  <c r="F691" i="7"/>
  <c r="F668" i="7"/>
  <c r="F644" i="7"/>
  <c r="F619" i="7"/>
  <c r="F595" i="7"/>
  <c r="F571" i="7"/>
  <c r="F545" i="7"/>
  <c r="F521" i="7"/>
  <c r="F497" i="7"/>
  <c r="F472" i="7"/>
  <c r="F448" i="7"/>
  <c r="F351" i="7"/>
  <c r="F712" i="7"/>
  <c r="F700" i="7"/>
  <c r="F679" i="7"/>
  <c r="F665" i="7"/>
  <c r="F654" i="7"/>
  <c r="F643" i="7"/>
  <c r="F629" i="7"/>
  <c r="F617" i="7"/>
  <c r="F606" i="7"/>
  <c r="F592" i="7"/>
  <c r="F581" i="7"/>
  <c r="F569" i="7"/>
  <c r="F556" i="7"/>
  <c r="F544" i="7"/>
  <c r="F533" i="7"/>
  <c r="F519" i="7"/>
  <c r="F508" i="7"/>
  <c r="F496" i="7"/>
  <c r="F471" i="7"/>
  <c r="F460" i="7"/>
  <c r="F446" i="7"/>
  <c r="F435" i="7"/>
  <c r="F423" i="7"/>
  <c r="F409" i="7"/>
  <c r="F398" i="7"/>
  <c r="F387" i="7"/>
  <c r="F373" i="7"/>
  <c r="F361" i="7"/>
  <c r="F350" i="7"/>
  <c r="F336" i="7"/>
  <c r="F325" i="7"/>
  <c r="F313" i="7"/>
  <c r="F300" i="7"/>
  <c r="F288" i="7"/>
  <c r="F277" i="7"/>
  <c r="F253" i="7"/>
  <c r="F241" i="7"/>
  <c r="F229" i="7"/>
  <c r="F216" i="7"/>
  <c r="F205" i="7"/>
  <c r="F192" i="7"/>
  <c r="F180" i="7"/>
  <c r="F168" i="7"/>
  <c r="F156" i="7"/>
  <c r="F143" i="7"/>
  <c r="F132" i="7"/>
  <c r="F119" i="7"/>
  <c r="F107" i="7"/>
  <c r="F95" i="7"/>
  <c r="F83" i="7"/>
  <c r="F69" i="7"/>
  <c r="F53" i="7"/>
  <c r="F40" i="7"/>
  <c r="F24" i="7"/>
  <c r="F421" i="7"/>
  <c r="F408" i="7"/>
  <c r="F397" i="7"/>
  <c r="F384" i="7"/>
  <c r="F372" i="7"/>
  <c r="F360" i="7"/>
  <c r="F348" i="7"/>
  <c r="F335" i="7"/>
  <c r="F324" i="7"/>
  <c r="F311" i="7"/>
  <c r="F299" i="7"/>
  <c r="F287" i="7"/>
  <c r="F275" i="7"/>
  <c r="F263" i="7"/>
  <c r="F252" i="7"/>
  <c r="F240" i="7"/>
  <c r="F227" i="7"/>
  <c r="F215" i="7"/>
  <c r="F204" i="7"/>
  <c r="F190" i="7"/>
  <c r="F179" i="7"/>
  <c r="F167" i="7"/>
  <c r="F153" i="7"/>
  <c r="F142" i="7"/>
  <c r="F131" i="7"/>
  <c r="F117" i="7"/>
  <c r="F105" i="7"/>
  <c r="F94" i="7"/>
  <c r="F80" i="7"/>
  <c r="F68" i="7"/>
  <c r="F52" i="7"/>
  <c r="F39" i="7"/>
  <c r="F23" i="7"/>
  <c r="F10" i="7"/>
  <c r="F18" i="7"/>
  <c r="F26" i="7"/>
  <c r="F34" i="7"/>
  <c r="F42" i="7"/>
  <c r="F50" i="7"/>
  <c r="F58" i="7"/>
  <c r="F66" i="7"/>
  <c r="F74" i="7"/>
  <c r="F82" i="7"/>
  <c r="F90" i="7"/>
  <c r="F98" i="7"/>
  <c r="F106" i="7"/>
  <c r="F114" i="7"/>
  <c r="F122" i="7"/>
  <c r="F130" i="7"/>
  <c r="F138" i="7"/>
  <c r="F146" i="7"/>
  <c r="F154" i="7"/>
  <c r="F162" i="7"/>
  <c r="F170" i="7"/>
  <c r="F178" i="7"/>
  <c r="F186" i="7"/>
  <c r="F194" i="7"/>
  <c r="F202" i="7"/>
  <c r="F210" i="7"/>
  <c r="F218" i="7"/>
  <c r="F226" i="7"/>
  <c r="F234" i="7"/>
  <c r="F242" i="7"/>
  <c r="F250" i="7"/>
  <c r="F258" i="7"/>
  <c r="F266" i="7"/>
  <c r="F274" i="7"/>
  <c r="F282" i="7"/>
  <c r="F290" i="7"/>
  <c r="F298" i="7"/>
  <c r="F306" i="7"/>
  <c r="F314" i="7"/>
  <c r="F322" i="7"/>
  <c r="F330" i="7"/>
  <c r="F338" i="7"/>
  <c r="F346" i="7"/>
  <c r="F354" i="7"/>
  <c r="F362" i="7"/>
  <c r="F370" i="7"/>
  <c r="F378" i="7"/>
  <c r="F386" i="7"/>
  <c r="F394" i="7"/>
  <c r="F402" i="7"/>
  <c r="F410" i="7"/>
  <c r="F418" i="7"/>
  <c r="F426" i="7"/>
  <c r="F434" i="7"/>
  <c r="F442" i="7"/>
  <c r="F450" i="7"/>
  <c r="F458" i="7"/>
  <c r="F466" i="7"/>
  <c r="F474" i="7"/>
  <c r="F482" i="7"/>
  <c r="F490" i="7"/>
  <c r="F498" i="7"/>
  <c r="F506" i="7"/>
  <c r="F514" i="7"/>
  <c r="F522" i="7"/>
  <c r="F530" i="7"/>
  <c r="F538" i="7"/>
  <c r="F546" i="7"/>
  <c r="F554" i="7"/>
  <c r="F562" i="7"/>
  <c r="F570" i="7"/>
  <c r="F578" i="7"/>
  <c r="F586" i="7"/>
  <c r="F594" i="7"/>
  <c r="F602" i="7"/>
  <c r="F610" i="7"/>
  <c r="F618" i="7"/>
  <c r="F626" i="7"/>
  <c r="F634" i="7"/>
  <c r="F642" i="7"/>
  <c r="F650" i="7"/>
  <c r="F658" i="7"/>
  <c r="F666" i="7"/>
  <c r="F674" i="7"/>
  <c r="F682" i="7"/>
  <c r="F711" i="7"/>
  <c r="F703" i="7"/>
  <c r="F695" i="7"/>
  <c r="F687" i="7"/>
  <c r="F678" i="7"/>
  <c r="F669" i="7"/>
  <c r="F660" i="7"/>
  <c r="F651" i="7"/>
  <c r="F641" i="7"/>
  <c r="F632" i="7"/>
  <c r="F623" i="7"/>
  <c r="F614" i="7"/>
  <c r="F605" i="7"/>
  <c r="F596" i="7"/>
  <c r="F587" i="7"/>
  <c r="F577" i="7"/>
  <c r="F568" i="7"/>
  <c r="F559" i="7"/>
  <c r="F550" i="7"/>
  <c r="F541" i="7"/>
  <c r="F532" i="7"/>
  <c r="F523" i="7"/>
  <c r="F513" i="7"/>
  <c r="F504" i="7"/>
  <c r="F495" i="7"/>
  <c r="F486" i="7"/>
  <c r="F477" i="7"/>
  <c r="F468" i="7"/>
  <c r="F459" i="7"/>
  <c r="F449" i="7"/>
  <c r="F440" i="7"/>
  <c r="F431" i="7"/>
  <c r="F422" i="7"/>
  <c r="F413" i="7"/>
  <c r="F404" i="7"/>
  <c r="F395" i="7"/>
  <c r="F385" i="7"/>
  <c r="F376" i="7"/>
  <c r="F367" i="7"/>
  <c r="F358" i="7"/>
  <c r="F349" i="7"/>
  <c r="F340" i="7"/>
  <c r="F331" i="7"/>
  <c r="F321" i="7"/>
  <c r="F312" i="7"/>
  <c r="F303" i="7"/>
  <c r="F294" i="7"/>
  <c r="F285" i="7"/>
  <c r="F276" i="7"/>
  <c r="F267" i="7"/>
  <c r="F257" i="7"/>
  <c r="F248" i="7"/>
  <c r="F239" i="7"/>
  <c r="F230" i="7"/>
  <c r="F221" i="7"/>
  <c r="F212" i="7"/>
  <c r="F203" i="7"/>
  <c r="F193" i="7"/>
  <c r="F184" i="7"/>
  <c r="F175" i="7"/>
  <c r="F166" i="7"/>
  <c r="F157" i="7"/>
  <c r="F148" i="7"/>
  <c r="F139" i="7"/>
  <c r="F129" i="7"/>
  <c r="F120" i="7"/>
  <c r="F111" i="7"/>
  <c r="F102" i="7"/>
  <c r="F93" i="7"/>
  <c r="F84" i="7"/>
  <c r="F75" i="7"/>
  <c r="F65" i="7"/>
  <c r="F56" i="7"/>
  <c r="F47" i="7"/>
  <c r="F38" i="7"/>
  <c r="F29" i="7"/>
  <c r="F20" i="7"/>
  <c r="F11" i="7"/>
  <c r="F73" i="7"/>
  <c r="F64" i="7"/>
  <c r="F55" i="7"/>
  <c r="F46" i="7"/>
  <c r="F37" i="7"/>
  <c r="F28" i="7"/>
  <c r="F19" i="7"/>
  <c r="F709" i="7"/>
  <c r="F701" i="7"/>
  <c r="F693" i="7"/>
  <c r="F685" i="7"/>
  <c r="F676" i="7"/>
  <c r="F667" i="7"/>
  <c r="F657" i="7"/>
  <c r="F648" i="7"/>
  <c r="F639" i="7"/>
  <c r="F630" i="7"/>
  <c r="F621" i="7"/>
  <c r="F612" i="7"/>
  <c r="F603" i="7"/>
  <c r="F593" i="7"/>
  <c r="F584" i="7"/>
  <c r="F575" i="7"/>
  <c r="F566" i="7"/>
  <c r="F557" i="7"/>
  <c r="F548" i="7"/>
  <c r="F539" i="7"/>
  <c r="F529" i="7"/>
  <c r="F520" i="7"/>
  <c r="F511" i="7"/>
  <c r="F502" i="7"/>
  <c r="F493" i="7"/>
  <c r="F484" i="7"/>
  <c r="F475" i="7"/>
  <c r="F465" i="7"/>
  <c r="F456" i="7"/>
  <c r="F447" i="7"/>
  <c r="F438" i="7"/>
  <c r="F429" i="7"/>
  <c r="F420" i="7"/>
  <c r="F411" i="7"/>
  <c r="F401" i="7"/>
  <c r="F392" i="7"/>
  <c r="F383" i="7"/>
  <c r="F374" i="7"/>
  <c r="F365" i="7"/>
  <c r="F356" i="7"/>
  <c r="F347" i="7"/>
  <c r="F337" i="7"/>
  <c r="F328" i="7"/>
  <c r="F319" i="7"/>
  <c r="F310" i="7"/>
  <c r="F301" i="7"/>
  <c r="F292" i="7"/>
  <c r="F283" i="7"/>
  <c r="F273" i="7"/>
  <c r="F255" i="7"/>
  <c r="F237" i="7"/>
  <c r="F228" i="7"/>
  <c r="F219" i="7"/>
  <c r="F209" i="7"/>
  <c r="F200" i="7"/>
  <c r="F191" i="7"/>
  <c r="F182" i="7"/>
  <c r="F173" i="7"/>
  <c r="F164" i="7"/>
  <c r="F155" i="7"/>
  <c r="F145" i="7"/>
  <c r="F136" i="7"/>
  <c r="F127" i="7"/>
  <c r="F118" i="7"/>
  <c r="F109" i="7"/>
  <c r="F100" i="7"/>
  <c r="F91" i="7"/>
  <c r="F81" i="7"/>
  <c r="F72" i="7"/>
  <c r="F63" i="7"/>
  <c r="F54" i="7"/>
  <c r="F45" i="7"/>
  <c r="F36" i="7"/>
  <c r="F27" i="7"/>
  <c r="F17" i="7"/>
  <c r="F8" i="7"/>
  <c r="W149" i="4"/>
  <c r="W148" i="4"/>
  <c r="W150" i="4"/>
  <c r="W173" i="4"/>
  <c r="W174" i="4"/>
  <c r="W185" i="4"/>
  <c r="W186" i="4"/>
  <c r="W187" i="4"/>
  <c r="W188" i="4"/>
  <c r="W201" i="4"/>
  <c r="W202" i="4"/>
  <c r="W203" i="4"/>
  <c r="W275" i="4"/>
  <c r="W276" i="4"/>
  <c r="W303" i="4"/>
  <c r="W304" i="4"/>
  <c r="W305" i="4"/>
  <c r="W277" i="4"/>
  <c r="W332" i="4"/>
  <c r="W333" i="4"/>
  <c r="W334" i="4"/>
  <c r="W354" i="4"/>
  <c r="W355" i="4"/>
  <c r="W356" i="4"/>
  <c r="W226" i="4" l="1"/>
  <c r="W343" i="4"/>
  <c r="W144" i="4"/>
  <c r="W294" i="4"/>
  <c r="W220" i="4"/>
  <c r="W212" i="4"/>
  <c r="W232" i="4"/>
  <c r="W136" i="4"/>
  <c r="W229" i="4"/>
  <c r="W223" i="4"/>
  <c r="W139" i="4"/>
  <c r="W224" i="4"/>
  <c r="W221" i="4"/>
  <c r="W138" i="4"/>
  <c r="W235" i="4"/>
  <c r="W344" i="4"/>
  <c r="W154" i="4"/>
  <c r="W301" i="4"/>
  <c r="W142" i="4"/>
  <c r="W227" i="4"/>
  <c r="W233" i="4"/>
  <c r="W137" i="4"/>
  <c r="W230" i="4"/>
  <c r="W225" i="4"/>
  <c r="W302" i="4"/>
  <c r="W222" i="4"/>
  <c r="W234" i="4"/>
  <c r="W378" i="4"/>
  <c r="W211" i="4"/>
  <c r="W231" i="4"/>
  <c r="W143" i="4"/>
  <c r="W63" i="4"/>
  <c r="W54" i="4"/>
  <c r="W35" i="4"/>
  <c r="W128" i="4"/>
  <c r="W26" i="4"/>
  <c r="W135" i="4"/>
  <c r="W56" i="4"/>
  <c r="W23" i="4"/>
  <c r="W20" i="4"/>
  <c r="W21" i="4" l="1"/>
  <c r="W76" i="4"/>
  <c r="W24" i="4"/>
  <c r="W55" i="4"/>
  <c r="W29" i="4"/>
  <c r="W59" i="4"/>
  <c r="W60" i="4"/>
  <c r="W73" i="4"/>
  <c r="W68" i="4"/>
  <c r="W62" i="4"/>
  <c r="W65" i="4"/>
  <c r="W32" i="4"/>
  <c r="W61" i="4"/>
  <c r="W25" i="4"/>
</calcChain>
</file>

<file path=xl/sharedStrings.xml><?xml version="1.0" encoding="utf-8"?>
<sst xmlns="http://schemas.openxmlformats.org/spreadsheetml/2006/main" count="3629" uniqueCount="2489">
  <si>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</si>
  <si>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</si>
  <si>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</si>
  <si>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</si>
  <si>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</si>
  <si>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</si>
  <si>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</si>
  <si>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</si>
  <si>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</si>
  <si>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</si>
  <si>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</si>
  <si>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</si>
  <si>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</si>
  <si>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</si>
  <si>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</si>
  <si>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</si>
  <si>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</si>
  <si>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</si>
  <si>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</si>
  <si>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</si>
  <si>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</si>
  <si>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</si>
  <si>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</si>
  <si>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</si>
  <si>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</si>
  <si>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</si>
  <si>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</si>
  <si>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</si>
  <si>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</si>
  <si>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</si>
  <si>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</si>
  <si>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</si>
  <si>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</si>
  <si>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</si>
  <si>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</si>
  <si>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</si>
  <si>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</si>
  <si>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</si>
  <si>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</si>
  <si>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</si>
  <si>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</si>
  <si>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</si>
  <si>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</si>
  <si>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</si>
  <si>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</si>
  <si>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</si>
  <si>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</si>
  <si>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</si>
  <si>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</si>
  <si>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</si>
  <si>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</si>
  <si>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</si>
  <si>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</si>
  <si>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</si>
  <si>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</si>
  <si>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</si>
  <si>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</si>
  <si>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</si>
  <si>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</si>
  <si>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</si>
  <si>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</si>
  <si>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</si>
  <si>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</si>
  <si>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</si>
  <si>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</si>
  <si>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</si>
  <si>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</si>
  <si>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</si>
  <si>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</si>
  <si>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</si>
  <si>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</si>
  <si>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</si>
  <si>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</si>
  <si>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</si>
  <si>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</si>
  <si>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</si>
  <si>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</si>
  <si>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</si>
  <si>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</si>
  <si>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</si>
  <si>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</si>
  <si>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</si>
  <si>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</si>
  <si>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</si>
  <si>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</si>
  <si>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</si>
  <si>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</si>
  <si>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</si>
  <si>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</si>
  <si>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</si>
  <si>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</si>
  <si>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</si>
  <si>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</si>
  <si>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</si>
  <si>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Wayshrine ingame nodeId EP</t>
  </si>
  <si>
    <t>Wayshrine ingame nodeId AD</t>
  </si>
  <si>
    <t>Wayshrine ingame nodeId DC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</si>
  <si>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</si>
  <si>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</si>
  <si>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</si>
  <si>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</si>
  <si>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</si>
  <si>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</si>
  <si>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</si>
  <si>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</si>
  <si>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</si>
  <si>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</si>
  <si>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</si>
  <si>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</si>
  <si>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</si>
  <si>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</si>
  <si>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</si>
  <si>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</si>
  <si>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</si>
  <si>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</si>
  <si>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</si>
  <si>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</si>
  <si>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</si>
  <si>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</si>
  <si>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</si>
  <si>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</si>
  <si>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</si>
  <si>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</si>
  <si>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</si>
  <si>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</si>
  <si>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</si>
  <si>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</si>
  <si>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</si>
  <si>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</si>
  <si>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</si>
  <si>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</si>
  <si>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</si>
  <si>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</si>
  <si>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</si>
  <si>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</si>
  <si>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</si>
  <si>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</si>
  <si>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</si>
  <si>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</si>
  <si>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</si>
  <si>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</si>
  <si>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</si>
  <si>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</si>
  <si>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</si>
  <si>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</si>
  <si>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</si>
  <si>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</si>
  <si>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</si>
  <si>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</si>
  <si>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</si>
  <si>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</si>
  <si>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</si>
  <si>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</si>
  <si>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</si>
  <si>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</si>
  <si>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</si>
  <si>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</si>
  <si>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</si>
  <si>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</si>
  <si>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</si>
  <si>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</si>
  <si>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</si>
  <si>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</si>
  <si>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</si>
  <si>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</si>
  <si>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</si>
  <si>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</si>
  <si>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</si>
  <si>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</si>
  <si>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</si>
  <si>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</si>
  <si>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</si>
  <si>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</si>
  <si>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</si>
  <si>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</si>
  <si>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</si>
  <si>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</si>
  <si>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</si>
  <si>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</si>
  <si>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</si>
  <si>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</si>
  <si>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</si>
  <si>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</si>
  <si>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</si>
  <si>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</si>
  <si>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</si>
  <si>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</si>
  <si>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</si>
  <si>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</si>
  <si>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</si>
  <si>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</si>
  <si>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</si>
  <si>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</si>
  <si>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</si>
  <si>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</si>
  <si>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</si>
  <si>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</si>
  <si>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</si>
  <si>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</si>
  <si>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</si>
  <si>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</si>
  <si>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</si>
  <si>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</si>
  <si>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</si>
  <si>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</si>
  <si>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</si>
  <si>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</si>
  <si>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</si>
  <si>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</si>
  <si>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</si>
  <si>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</si>
  <si>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</si>
  <si>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</si>
  <si>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</si>
  <si>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</si>
  <si>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</si>
  <si>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</si>
  <si>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</si>
  <si>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</si>
  <si>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</si>
  <si>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</si>
  <si>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</si>
  <si>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</si>
  <si>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</si>
  <si>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</si>
  <si>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</si>
  <si>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</si>
  <si>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</si>
  <si>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</si>
  <si>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</si>
  <si>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</si>
  <si>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</si>
  <si>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</si>
  <si>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</si>
  <si>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</si>
  <si>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</si>
  <si>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</si>
  <si>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</si>
  <si>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</si>
  <si>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</si>
  <si>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</si>
  <si>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</si>
  <si>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</si>
  <si>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</si>
  <si>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</si>
  <si>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</si>
  <si>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</si>
  <si>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</si>
  <si>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</si>
  <si>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</si>
  <si>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</si>
  <si>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</si>
  <si>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</si>
  <si>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</si>
  <si>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</si>
  <si>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</si>
  <si>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</si>
  <si>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</si>
  <si>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</si>
  <si>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</si>
  <si>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</si>
  <si>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</si>
  <si>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</si>
  <si>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</si>
  <si>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</si>
  <si>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</si>
  <si>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</si>
  <si>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</si>
  <si>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</si>
  <si>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</si>
  <si>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</si>
  <si>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</si>
  <si>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</si>
  <si>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</si>
  <si>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</si>
  <si>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</si>
  <si>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</si>
  <si>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</si>
  <si>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</si>
  <si>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</si>
  <si>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</si>
  <si>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</si>
  <si>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</si>
  <si>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</si>
  <si>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</si>
  <si>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</si>
  <si>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</si>
  <si>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</si>
  <si>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</si>
  <si>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</si>
  <si>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</si>
  <si>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</si>
  <si>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</si>
  <si>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</si>
  <si>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</si>
  <si>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</si>
  <si>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</si>
  <si>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</si>
  <si>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</si>
  <si>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</si>
  <si>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</si>
  <si>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</si>
  <si>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</si>
  <si>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</si>
  <si>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</si>
  <si>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</si>
  <si>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</si>
  <si>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</si>
  <si>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</si>
  <si>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</si>
  <si>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</si>
  <si>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</si>
  <si>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</si>
  <si>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</si>
  <si>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</si>
  <si>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</si>
  <si>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</si>
  <si>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</si>
  <si>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</si>
  <si>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</si>
  <si>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</si>
  <si>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</si>
  <si>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</si>
  <si>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</si>
  <si>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</si>
  <si>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</si>
  <si>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</si>
  <si>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</si>
  <si>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</si>
  <si>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</si>
  <si>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</si>
  <si>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</si>
  <si>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</si>
  <si>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</si>
  <si>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</si>
  <si>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</si>
  <si>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</si>
  <si>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</si>
  <si>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</si>
  <si>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</si>
  <si>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</si>
  <si>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</si>
  <si>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</si>
  <si>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</si>
  <si>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</si>
  <si>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</si>
  <si>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</si>
  <si>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</si>
  <si>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</si>
  <si>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</si>
  <si>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</si>
  <si>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</si>
  <si>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</si>
  <si>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</si>
  <si>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</si>
  <si>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</si>
  <si>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</si>
  <si>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</si>
  <si>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</si>
  <si>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</si>
  <si>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</si>
  <si>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</si>
  <si>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</si>
  <si>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</si>
  <si>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</si>
  <si>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</si>
  <si>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</si>
  <si>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</si>
  <si>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</si>
  <si>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</si>
  <si>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</si>
  <si>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</si>
  <si>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</si>
  <si>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</si>
  <si>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</si>
  <si>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</si>
  <si>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</si>
  <si>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</si>
  <si>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</si>
  <si>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</si>
  <si>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</si>
  <si>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</si>
  <si>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</si>
  <si>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</si>
  <si>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</si>
  <si>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</si>
  <si>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</si>
  <si>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</si>
  <si>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</si>
  <si>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</si>
  <si>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</si>
  <si>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</si>
  <si>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</si>
  <si>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</si>
  <si>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</si>
  <si>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</si>
  <si>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</si>
  <si>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</si>
  <si>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</si>
  <si>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</si>
  <si>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</si>
  <si>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</si>
  <si>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</si>
  <si>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</si>
  <si>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</si>
  <si>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</si>
  <si>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</si>
  <si>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</si>
  <si>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</si>
  <si>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</si>
  <si>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</si>
  <si>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</si>
  <si>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</si>
  <si>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</si>
  <si>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</si>
  <si>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</si>
  <si>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</si>
  <si>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</si>
  <si>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</si>
  <si>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</si>
  <si>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</si>
  <si>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</si>
  <si>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</si>
  <si>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</si>
  <si>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</si>
  <si>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</si>
  <si>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</si>
  <si>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</si>
  <si>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</si>
  <si>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</si>
  <si>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</si>
  <si>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</si>
  <si>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</si>
  <si>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</si>
  <si>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</si>
  <si>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</si>
  <si>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</si>
  <si>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</si>
  <si>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</si>
  <si>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</si>
  <si>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</si>
  <si>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</si>
  <si>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</si>
  <si>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</si>
  <si>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</si>
  <si>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</si>
  <si>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</si>
  <si>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</si>
  <si>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</si>
  <si>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</si>
  <si>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</si>
  <si>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</si>
  <si>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</si>
  <si>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</si>
  <si>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</si>
  <si>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</si>
  <si>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</si>
  <si>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</si>
  <si>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</si>
  <si>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</si>
  <si>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</si>
  <si>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</si>
  <si>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</si>
  <si>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</si>
  <si>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</si>
  <si>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</si>
  <si>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</si>
  <si>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</si>
  <si>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</si>
  <si>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</si>
  <si>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</si>
  <si>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</si>
  <si>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</si>
  <si>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</si>
  <si>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</si>
  <si>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</si>
  <si>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</si>
  <si>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</si>
  <si>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</si>
  <si>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</si>
  <si>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</si>
  <si>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</si>
  <si>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</si>
  <si>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</si>
  <si>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</si>
  <si>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</si>
  <si>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</si>
  <si>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</si>
  <si>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</si>
  <si>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</si>
  <si>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</si>
  <si>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</si>
  <si>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</si>
  <si>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</si>
  <si>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</si>
  <si>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</si>
  <si>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</si>
  <si>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</si>
  <si>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</si>
  <si>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</si>
  <si>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</si>
  <si>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</si>
  <si>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</si>
  <si>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</si>
  <si>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</si>
  <si>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</si>
  <si>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</si>
  <si>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</si>
  <si>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</si>
  <si>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</si>
  <si>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</si>
  <si>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</si>
  <si>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</si>
  <si>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</si>
  <si>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</si>
  <si>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</si>
  <si>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</si>
  <si>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</si>
  <si>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</si>
  <si>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</si>
  <si>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</si>
  <si>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</si>
  <si>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</si>
  <si>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</si>
  <si>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</si>
  <si>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</si>
  <si>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</si>
  <si>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</si>
  <si>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</si>
  <si>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</si>
  <si>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</si>
  <si>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</si>
  <si>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</si>
  <si>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</si>
  <si>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</si>
  <si>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</si>
  <si>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</si>
  <si>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</si>
  <si>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</si>
  <si>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</si>
  <si>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</si>
  <si>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</si>
  <si>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</si>
  <si>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</si>
  <si>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</si>
  <si>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</si>
  <si>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</si>
  <si>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</si>
  <si>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</si>
  <si>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</si>
  <si>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</si>
  <si>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</si>
  <si>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</si>
  <si>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</si>
  <si>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</si>
  <si>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</si>
  <si>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</si>
  <si>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</si>
  <si>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</si>
  <si>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</si>
  <si>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</si>
  <si>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</si>
  <si>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</si>
  <si>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</si>
  <si>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</si>
  <si>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</si>
  <si>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</si>
  <si>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</si>
  <si>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</si>
  <si>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</si>
  <si>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</si>
  <si>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</si>
  <si>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</si>
  <si>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</si>
  <si>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</si>
  <si>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</si>
  <si>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</si>
  <si>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</si>
  <si>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</si>
  <si>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</si>
  <si>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</si>
  <si>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</si>
  <si>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</si>
  <si>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</si>
  <si>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</si>
  <si>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</si>
  <si>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</si>
  <si>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</si>
  <si>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</si>
  <si>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</si>
  <si>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</si>
  <si>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</si>
  <si>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</si>
  <si>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</si>
  <si>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</si>
  <si>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</si>
  <si>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</si>
  <si>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</si>
  <si>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</si>
  <si>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</si>
  <si>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</si>
  <si>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</si>
  <si>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</si>
  <si>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</si>
  <si>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</si>
  <si>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</si>
  <si>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</si>
  <si>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</si>
  <si>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</si>
  <si>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</si>
  <si>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</si>
  <si>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</si>
  <si>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</si>
  <si>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</si>
  <si>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</si>
  <si>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</si>
  <si>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</si>
  <si>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</si>
  <si>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</si>
  <si>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</si>
  <si>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</si>
  <si>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</si>
  <si>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</si>
  <si>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</si>
  <si>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</si>
  <si>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</si>
  <si>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</si>
  <si>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</si>
  <si>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</si>
  <si>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</si>
  <si>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</si>
  <si>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</si>
  <si>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</si>
  <si>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</si>
  <si>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</si>
  <si>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</si>
  <si>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</si>
  <si>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</si>
  <si>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</si>
  <si>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</si>
  <si>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</si>
  <si>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</si>
  <si>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</si>
  <si>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</si>
  <si>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</si>
  <si>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</si>
  <si>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</si>
  <si>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</si>
  <si>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</si>
  <si>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</si>
  <si>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</si>
  <si>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</si>
  <si>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</si>
  <si>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</si>
  <si>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</si>
  <si>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</si>
  <si>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</si>
  <si>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</si>
  <si>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</si>
  <si>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</si>
  <si>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</si>
  <si>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</si>
  <si>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</si>
  <si>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</si>
  <si>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</si>
  <si>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</si>
  <si>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</si>
  <si>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</si>
  <si>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</si>
  <si>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</si>
  <si>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</si>
  <si>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</si>
  <si>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</si>
  <si>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</si>
  <si>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</si>
  <si>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</si>
  <si>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</si>
  <si>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</si>
  <si>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</si>
  <si>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</si>
  <si>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</si>
  <si>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</si>
  <si>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</si>
  <si>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</si>
  <si>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</si>
  <si>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</si>
  <si>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</si>
  <si>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</si>
  <si>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</si>
  <si>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</si>
  <si>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</si>
  <si>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</si>
  <si>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</si>
  <si>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</si>
  <si>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</si>
  <si>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</si>
  <si>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</si>
  <si>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</si>
  <si>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</si>
  <si>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</si>
  <si>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</si>
  <si>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</si>
  <si>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</si>
  <si>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</si>
  <si>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</si>
  <si>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</si>
  <si>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</si>
  <si>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</si>
  <si>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</si>
  <si>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</si>
  <si>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</si>
  <si>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</si>
  <si>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</si>
  <si>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</si>
  <si>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</si>
  <si>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</si>
  <si>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</si>
  <si>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</si>
  <si>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</si>
  <si>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</si>
  <si>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</si>
  <si>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</si>
  <si>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</si>
  <si>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</si>
  <si>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</si>
  <si>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</si>
  <si>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</si>
  <si>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</si>
  <si>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</si>
  <si>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</si>
  <si>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</si>
  <si>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</si>
  <si>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</si>
  <si>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</si>
  <si>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</si>
  <si>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</si>
  <si>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</si>
  <si>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</si>
  <si>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</si>
  <si>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</si>
  <si>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</si>
  <si>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</si>
  <si>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</si>
  <si>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</si>
  <si>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</si>
  <si>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</si>
  <si>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</si>
  <si>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</si>
  <si>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</si>
  <si>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</si>
  <si>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</si>
  <si>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</si>
  <si>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</si>
  <si>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</si>
  <si>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</si>
  <si>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</si>
  <si>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</si>
  <si>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</si>
  <si>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</si>
  <si>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</si>
  <si>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</si>
  <si>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</si>
  <si>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</si>
  <si>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</si>
  <si>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</si>
  <si>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</si>
  <si>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</si>
  <si>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</si>
  <si>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</si>
  <si>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</si>
  <si>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</si>
  <si>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</si>
  <si>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</si>
  <si>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</si>
  <si>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</si>
  <si>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</si>
  <si>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</si>
  <si>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</si>
  <si>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</si>
  <si>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</si>
  <si>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</si>
  <si>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</si>
  <si>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</si>
  <si>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</si>
  <si>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</si>
  <si>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</si>
  <si>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</si>
  <si>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</si>
  <si>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</si>
  <si>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</si>
  <si>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</si>
  <si>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</si>
  <si>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</si>
  <si>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</si>
  <si>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</si>
  <si>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</si>
  <si>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</si>
  <si>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</si>
  <si>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</si>
  <si>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</si>
  <si>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</si>
  <si>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</si>
  <si>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</si>
  <si>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</si>
  <si>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</si>
  <si>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</si>
  <si>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</si>
  <si>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</si>
  <si>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</si>
  <si>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</si>
  <si>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</si>
  <si>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</si>
  <si>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</si>
  <si>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</si>
  <si>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</si>
  <si>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</si>
  <si>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</si>
  <si>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</si>
  <si>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</si>
  <si>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</si>
  <si>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</si>
  <si>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</si>
  <si>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</si>
  <si>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</si>
  <si>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</si>
  <si>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</si>
  <si>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</si>
  <si>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</si>
  <si>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</si>
  <si>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</si>
  <si>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</si>
  <si>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</si>
  <si>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</si>
  <si>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</si>
  <si>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</si>
  <si>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</si>
  <si>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</si>
  <si>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</si>
  <si>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</si>
  <si>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</si>
  <si>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</si>
  <si>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</si>
  <si>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</si>
  <si>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</si>
  <si>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</si>
  <si>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</si>
  <si>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</si>
  <si>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</si>
  <si>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</si>
  <si>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</si>
  <si>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</si>
  <si>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</si>
  <si>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</si>
  <si>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</si>
  <si>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</si>
  <si>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</si>
  <si>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</si>
  <si>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</si>
  <si>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</si>
  <si>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</si>
  <si>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</si>
  <si>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</si>
  <si>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</si>
  <si>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</si>
  <si>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</si>
  <si>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</si>
  <si>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</si>
  <si>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</si>
  <si>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</si>
  <si>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</si>
  <si>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</si>
  <si>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</si>
  <si>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</si>
  <si>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</si>
  <si>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</si>
  <si>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</si>
  <si>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</si>
  <si>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</si>
  <si>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</si>
  <si>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</si>
  <si>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</si>
  <si>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</si>
  <si>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</si>
  <si>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</si>
  <si>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</si>
  <si>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</si>
  <si>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</si>
  <si>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</si>
  <si>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</si>
  <si>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</si>
  <si>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</si>
  <si>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</si>
  <si>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</si>
  <si>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</si>
  <si>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</si>
  <si>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</si>
  <si>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</si>
  <si>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</si>
  <si>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</si>
  <si>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</si>
  <si>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</si>
  <si>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</si>
  <si>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</si>
  <si>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</si>
  <si>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</si>
  <si>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</si>
  <si>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</si>
  <si>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</si>
  <si>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</si>
  <si>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</si>
  <si>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</si>
  <si>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</si>
  <si>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</si>
  <si>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</si>
  <si>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</si>
  <si>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</si>
  <si>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</si>
  <si>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</si>
  <si>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</si>
  <si>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</si>
  <si>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</si>
  <si>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</si>
  <si>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</si>
  <si>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</si>
  <si>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</si>
  <si>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</si>
  <si>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</si>
  <si>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</si>
  <si>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</si>
  <si>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</si>
  <si>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</si>
  <si>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</si>
  <si>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</si>
  <si>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</si>
  <si>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</si>
  <si>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</si>
  <si>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</si>
  <si>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</si>
  <si>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</si>
  <si>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</si>
  <si>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</si>
  <si>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</si>
  <si>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</si>
  <si>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</si>
  <si>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</si>
  <si>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</si>
  <si>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</si>
  <si>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</si>
  <si>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</si>
  <si>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</si>
  <si>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</si>
  <si>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</si>
  <si>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</si>
  <si>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</si>
  <si>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</si>
  <si>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</si>
  <si>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</si>
  <si>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</si>
  <si>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</si>
  <si>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</si>
  <si>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</si>
  <si>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</si>
  <si>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</si>
  <si>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</si>
  <si>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</si>
  <si>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</si>
  <si>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</si>
  <si>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</si>
  <si>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</si>
  <si>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</si>
  <si>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</si>
  <si>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</si>
  <si>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</si>
  <si>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</si>
  <si>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</si>
  <si>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</si>
  <si>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</si>
  <si>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</si>
  <si>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</si>
  <si>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</si>
  <si>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</si>
  <si>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</si>
  <si>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</si>
  <si>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</si>
  <si>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</si>
  <si>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</si>
  <si>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</si>
  <si>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</si>
  <si>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</si>
  <si>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</si>
  <si>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</si>
  <si>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</si>
  <si>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</si>
  <si>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</si>
  <si>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</si>
  <si>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</si>
  <si>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</si>
  <si>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</si>
  <si>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</si>
  <si>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</si>
  <si>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</si>
  <si>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</si>
  <si>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</si>
  <si>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</si>
  <si>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</si>
  <si>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</si>
  <si>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</si>
  <si>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</si>
  <si>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</si>
  <si>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</si>
  <si>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</si>
  <si>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</si>
  <si>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</si>
  <si>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</si>
  <si>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</si>
  <si>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</si>
  <si>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</si>
  <si>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</si>
  <si>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</si>
  <si>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</si>
  <si>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</si>
  <si>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</si>
  <si>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</si>
  <si>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</si>
  <si>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</si>
  <si>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</si>
  <si>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</si>
  <si>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</si>
  <si>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</si>
  <si>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</si>
  <si>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</si>
  <si>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</si>
  <si>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</si>
  <si>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</si>
  <si>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</si>
  <si>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</si>
  <si>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</si>
  <si>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</si>
  <si>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</si>
  <si>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</si>
  <si>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</si>
  <si>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</si>
  <si>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</si>
  <si>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</si>
  <si>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</si>
  <si>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</si>
  <si>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</si>
  <si>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</si>
  <si>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</si>
  <si>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</si>
  <si>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</si>
  <si>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</si>
  <si>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</si>
  <si>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</si>
  <si>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</si>
  <si>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</si>
  <si>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</si>
  <si>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</si>
  <si>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</si>
  <si>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</si>
  <si>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</si>
  <si>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</si>
  <si>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</si>
  <si>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</si>
  <si>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</si>
  <si>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</si>
  <si>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</si>
  <si>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</si>
  <si>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</si>
  <si>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</si>
  <si>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</si>
  <si>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</si>
  <si>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</si>
  <si>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</si>
  <si>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</si>
  <si>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</si>
  <si>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</si>
  <si>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</si>
  <si>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</si>
  <si>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</si>
  <si>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</si>
  <si>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</si>
  <si>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</si>
  <si>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</si>
  <si>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</si>
  <si>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</si>
  <si>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</si>
  <si>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</si>
  <si>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</si>
  <si>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</si>
  <si>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</si>
  <si>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</si>
  <si>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</si>
  <si>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</si>
  <si>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</si>
  <si>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</si>
  <si>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</si>
  <si>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</si>
  <si>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</si>
  <si>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</si>
  <si>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</si>
  <si>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</si>
  <si>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</si>
  <si>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</si>
  <si>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</si>
  <si>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</si>
  <si>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</si>
  <si>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</si>
  <si>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</si>
  <si>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</si>
  <si>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</si>
  <si>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</si>
  <si>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</si>
  <si>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</si>
  <si>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</si>
  <si>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</si>
  <si>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</si>
  <si>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</si>
  <si>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</si>
  <si>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</si>
  <si>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</si>
  <si>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</si>
  <si>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</si>
  <si>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</si>
  <si>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</si>
  <si>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</si>
  <si>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</si>
  <si>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</si>
  <si>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</si>
  <si>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</si>
  <si>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</si>
  <si>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</si>
  <si>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</si>
  <si>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</si>
  <si>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</si>
  <si>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</si>
  <si>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</si>
  <si>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</si>
  <si>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</si>
  <si>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</si>
  <si>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</si>
  <si>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</si>
  <si>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</si>
  <si>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</si>
  <si>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</si>
  <si>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</si>
  <si>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</si>
  <si>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</si>
  <si>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</si>
  <si>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</si>
  <si>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</si>
  <si>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</si>
  <si>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</si>
  <si>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</si>
  <si>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</si>
  <si>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</si>
  <si>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</si>
  <si>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</si>
  <si>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</si>
  <si>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</si>
  <si>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</si>
  <si>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</si>
  <si>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</si>
  <si>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</si>
  <si>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</si>
  <si>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</si>
  <si>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</si>
  <si>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</si>
  <si>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</si>
  <si>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</si>
  <si>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</si>
  <si>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</si>
  <si>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</si>
  <si>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</si>
  <si>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</si>
  <si>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</si>
  <si>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</si>
  <si>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</si>
  <si>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</si>
  <si>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</si>
  <si>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</si>
  <si>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</si>
  <si>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</si>
  <si>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</si>
  <si>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</si>
  <si>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</si>
  <si>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</si>
  <si>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</si>
  <si>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</si>
  <si>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</si>
  <si>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</si>
  <si>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</si>
  <si>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</si>
  <si>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</si>
  <si>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</si>
  <si>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</si>
  <si>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</si>
  <si>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</si>
  <si>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</si>
  <si>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</si>
  <si>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</si>
  <si>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</si>
  <si>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</si>
  <si>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</si>
  <si>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</si>
  <si>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</si>
  <si>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</si>
  <si>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</si>
  <si>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</si>
  <si>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</si>
  <si>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</si>
  <si>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</si>
  <si>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</si>
  <si>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</si>
  <si>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</si>
  <si>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</si>
  <si>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</si>
  <si>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</si>
  <si>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</si>
  <si>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</si>
  <si>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</si>
  <si>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</si>
  <si>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</si>
  <si>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</si>
  <si>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</si>
  <si>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</si>
  <si>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</si>
  <si>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</si>
  <si>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</si>
  <si>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</si>
  <si>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</si>
  <si>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</si>
  <si>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</si>
  <si>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</si>
  <si>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</si>
  <si>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</si>
  <si>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</si>
  <si>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</si>
  <si>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</si>
  <si>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</si>
  <si>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</si>
  <si>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</si>
  <si>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</si>
  <si>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</si>
  <si>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</si>
  <si>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</si>
  <si>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</si>
  <si>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</si>
  <si>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</si>
  <si>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</si>
  <si>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</si>
  <si>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</si>
  <si>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</si>
  <si>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</si>
  <si>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</si>
  <si>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</si>
  <si>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</si>
  <si>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</si>
  <si>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</si>
  <si>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</si>
  <si>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</si>
  <si>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</si>
  <si>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</si>
  <si>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</si>
  <si>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</si>
  <si>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</si>
  <si>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</si>
  <si>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</si>
  <si>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</si>
  <si>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</si>
  <si>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</si>
  <si>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</si>
  <si>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</si>
  <si>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</si>
  <si>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</si>
  <si>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</si>
  <si>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</si>
  <si>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</si>
  <si>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</si>
  <si>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</si>
  <si>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</si>
  <si>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</si>
  <si>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</si>
  <si>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</si>
  <si>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</si>
  <si>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</si>
  <si>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</si>
  <si>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</si>
  <si>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</si>
  <si>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</si>
  <si>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</si>
  <si>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</si>
  <si>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</si>
  <si>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</si>
  <si>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</si>
  <si>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</si>
  <si>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</si>
  <si>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</si>
  <si>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</si>
  <si>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</si>
  <si>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</si>
  <si>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</si>
  <si>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</si>
  <si>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</si>
  <si>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</si>
  <si>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</si>
  <si>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</si>
  <si>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</si>
  <si>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</si>
  <si>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</si>
  <si>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</si>
  <si>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</si>
  <si>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</si>
  <si>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</si>
  <si>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</si>
  <si>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</si>
  <si>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</si>
  <si>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</si>
  <si>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</si>
  <si>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</si>
  <si>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</si>
  <si>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</si>
  <si>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</si>
  <si>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</si>
  <si>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</si>
  <si>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</si>
  <si>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</si>
  <si>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</si>
  <si>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</si>
  <si>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</si>
  <si>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</si>
  <si>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</si>
  <si>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</si>
  <si>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</si>
  <si>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</si>
  <si>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</si>
  <si>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</si>
  <si>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</si>
  <si>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</si>
  <si>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</si>
  <si>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</si>
  <si>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</si>
  <si>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</si>
  <si>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</si>
  <si>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</si>
  <si>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</si>
  <si>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</si>
  <si>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</si>
  <si>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</si>
  <si>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</si>
  <si>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</si>
  <si>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</si>
  <si>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</si>
  <si>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</si>
  <si>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</si>
  <si>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</si>
  <si>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</si>
  <si>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</si>
  <si>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</si>
  <si>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</si>
  <si>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</si>
  <si>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</si>
  <si>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</si>
  <si>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</si>
  <si>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</si>
  <si>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</si>
  <si>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</si>
  <si>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</si>
  <si>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</si>
  <si>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</si>
  <si>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</si>
  <si>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</si>
  <si>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</si>
  <si>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</si>
  <si>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</si>
  <si>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</si>
  <si>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</si>
  <si>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</si>
  <si>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</si>
  <si>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</si>
  <si>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</si>
  <si>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</si>
  <si>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</si>
  <si>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</si>
  <si>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</si>
  <si>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</si>
  <si>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</si>
  <si>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</si>
  <si>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</si>
  <si>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</si>
  <si>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</si>
  <si>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</si>
  <si>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</si>
  <si>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</si>
  <si>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</si>
  <si>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</si>
  <si>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</si>
  <si>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</si>
  <si>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</si>
  <si>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</si>
  <si>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</si>
  <si>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</si>
  <si>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</si>
  <si>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</si>
  <si>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</si>
  <si>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</si>
  <si>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</si>
  <si>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</si>
  <si>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</si>
  <si>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</si>
  <si>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</si>
  <si>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</si>
  <si>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</si>
  <si>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</si>
  <si>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</si>
  <si>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</si>
  <si>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</si>
  <si>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</si>
  <si>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</si>
  <si>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</si>
  <si>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</si>
  <si>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</si>
  <si>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</si>
  <si>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</si>
  <si>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</si>
  <si>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</si>
  <si>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</si>
  <si>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</si>
  <si>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</si>
  <si>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</si>
  <si>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</si>
  <si>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</si>
  <si>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</si>
  <si>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</si>
  <si>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</si>
  <si>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</si>
  <si>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</si>
  <si>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</si>
  <si>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</si>
  <si>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</si>
  <si>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</si>
  <si>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</si>
  <si>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</si>
  <si>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</si>
  <si>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</si>
  <si>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</si>
  <si>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</si>
  <si>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</si>
  <si>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</si>
  <si>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</si>
  <si>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</si>
  <si>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</si>
  <si>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</si>
  <si>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</si>
  <si>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</si>
  <si>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</si>
  <si>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</si>
  <si>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</si>
  <si>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</si>
  <si>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</si>
  <si>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</si>
  <si>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</si>
  <si>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</si>
  <si>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</si>
  <si>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</si>
  <si>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</si>
  <si>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</si>
  <si>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</si>
  <si>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</si>
  <si>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</si>
  <si>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</si>
  <si>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</si>
  <si>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</si>
  <si>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</si>
  <si>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</si>
  <si>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</si>
  <si>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</si>
  <si>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</si>
  <si>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</si>
  <si>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</si>
  <si>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</si>
  <si>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</si>
  <si>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</si>
  <si>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</si>
  <si>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</si>
  <si>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</si>
  <si>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</si>
  <si>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</si>
  <si>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</si>
  <si>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</si>
  <si>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</si>
  <si>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</si>
  <si>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</si>
  <si>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</si>
  <si>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</si>
  <si>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</si>
  <si>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</si>
  <si>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</si>
  <si>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</si>
  <si>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</si>
  <si>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</si>
  <si>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</si>
  <si>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</si>
  <si>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</si>
  <si>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</si>
  <si>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</si>
  <si>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</si>
  <si>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</si>
  <si>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</si>
  <si>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</si>
  <si>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</si>
  <si>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</si>
  <si>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</si>
  <si>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</si>
  <si>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</si>
  <si>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</si>
  <si>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</si>
  <si>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</si>
  <si>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</si>
  <si>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</si>
  <si>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</si>
  <si>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</si>
  <si>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</si>
  <si>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</si>
  <si>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</si>
  <si>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</si>
  <si>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</si>
  <si>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</si>
  <si>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</si>
  <si>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</si>
  <si>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</si>
  <si>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</si>
  <si>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</si>
  <si>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</si>
  <si>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</si>
  <si>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</si>
  <si>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</si>
  <si>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</si>
  <si>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</si>
  <si>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</si>
  <si>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</si>
  <si>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</si>
  <si>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</si>
  <si>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</si>
  <si>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</si>
  <si>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</si>
  <si>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</si>
  <si>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</si>
  <si>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</si>
  <si>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</si>
  <si>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</si>
  <si>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</si>
  <si>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</si>
  <si>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</si>
  <si>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</si>
  <si>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</si>
  <si>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</si>
  <si>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</si>
  <si>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</si>
  <si>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</si>
  <si>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</si>
  <si>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</si>
  <si>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</si>
  <si>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</si>
  <si>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</si>
  <si>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</si>
  <si>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</si>
  <si>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</si>
  <si>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</si>
  <si>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</si>
  <si>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</si>
  <si>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</si>
  <si>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</si>
  <si>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</si>
  <si>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</si>
  <si>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</si>
  <si>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</si>
  <si>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</si>
  <si>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</si>
  <si>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</si>
  <si>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</si>
  <si>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</si>
  <si>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</si>
  <si>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</si>
  <si>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</si>
  <si>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</si>
  <si>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</si>
  <si>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</si>
  <si>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</si>
  <si>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</si>
  <si>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</si>
  <si>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</si>
  <si>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</si>
  <si>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</si>
  <si>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</si>
  <si>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</si>
  <si>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</si>
  <si>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</si>
  <si>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</si>
  <si>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</si>
  <si>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</si>
  <si>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</si>
  <si>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</si>
  <si>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</si>
  <si>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</si>
  <si>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</si>
  <si>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</si>
  <si>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</si>
  <si>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</si>
  <si>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</si>
  <si>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</si>
  <si>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</si>
  <si>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</si>
  <si>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</si>
  <si>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</si>
  <si>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</si>
  <si>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</si>
  <si>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</si>
  <si>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</si>
  <si>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</si>
  <si>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</si>
  <si>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</si>
  <si>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</si>
  <si>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</si>
  <si>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</si>
  <si>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</si>
  <si>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</si>
  <si>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</si>
  <si>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</si>
  <si>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</si>
  <si>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</si>
  <si>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</si>
  <si>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</si>
  <si>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</si>
  <si>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</si>
  <si>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</si>
  <si>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</si>
  <si>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</si>
  <si>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</si>
  <si>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</si>
  <si>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</si>
  <si>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</si>
  <si>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</si>
  <si>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</si>
  <si>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</si>
  <si>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</si>
  <si>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</si>
  <si>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</si>
  <si>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</si>
  <si>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</si>
  <si>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</si>
  <si>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</si>
  <si>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</si>
  <si>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</si>
  <si>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</si>
  <si>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</si>
  <si>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</si>
  <si>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</si>
  <si>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</si>
  <si>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</si>
  <si>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</si>
  <si>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</si>
  <si>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</si>
  <si>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</si>
  <si>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</si>
  <si>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</si>
  <si>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</si>
  <si>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</si>
  <si>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</si>
  <si>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</si>
  <si>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</si>
  <si>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</si>
  <si>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</si>
  <si>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</si>
  <si>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</si>
  <si>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</si>
  <si>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</si>
  <si>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</si>
  <si>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</si>
  <si>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</si>
  <si>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</si>
  <si>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</si>
  <si>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</si>
  <si>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</si>
  <si>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</si>
  <si>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</si>
  <si>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</si>
  <si>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</si>
  <si>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</si>
  <si>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</si>
  <si>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</si>
  <si>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</si>
  <si>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</si>
  <si>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</si>
  <si>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</si>
  <si>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</si>
  <si>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</si>
  <si>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</si>
  <si>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</si>
  <si>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</si>
  <si>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</si>
  <si>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</si>
  <si>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</si>
  <si>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</si>
  <si>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</si>
  <si>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</si>
  <si>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</si>
  <si>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</si>
  <si>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</si>
  <si>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</si>
  <si>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</si>
  <si>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</si>
  <si>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</si>
  <si>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</si>
  <si>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</si>
  <si>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</si>
  <si>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</si>
  <si>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</si>
  <si>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</si>
  <si>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</si>
  <si>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</si>
  <si>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</si>
  <si>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</si>
  <si>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</si>
  <si>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</si>
  <si>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</si>
  <si>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</si>
  <si>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</si>
  <si>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</si>
  <si>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</si>
  <si>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</si>
  <si>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</si>
  <si>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</si>
  <si>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</si>
  <si>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</si>
  <si>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</si>
  <si>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</si>
  <si>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</si>
  <si>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</si>
  <si>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</si>
  <si>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</si>
  <si>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</si>
  <si>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</si>
  <si>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</si>
  <si>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</si>
  <si>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</si>
  <si>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</si>
  <si>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</si>
  <si>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</si>
  <si>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</si>
  <si>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</si>
  <si>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</si>
  <si>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</si>
  <si>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</si>
  <si>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</si>
  <si>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</si>
  <si>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</si>
  <si>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</si>
  <si>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</si>
  <si>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</si>
  <si>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</si>
  <si>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</si>
  <si>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</si>
  <si>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</si>
  <si>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</si>
  <si>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</si>
  <si>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</si>
  <si>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</si>
  <si>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</si>
  <si>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</si>
  <si>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</si>
  <si>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</si>
  <si>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</si>
  <si>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</si>
  <si>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</si>
  <si>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</si>
  <si>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</si>
  <si>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</si>
  <si>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</si>
  <si>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</si>
  <si>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</si>
  <si>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</si>
  <si>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</si>
  <si>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</si>
  <si>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</si>
  <si>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</si>
  <si>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</si>
  <si>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</si>
  <si>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</si>
  <si>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</si>
  <si>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</si>
  <si>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</si>
  <si>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</si>
  <si>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</si>
  <si>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</si>
  <si>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</si>
  <si>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</si>
  <si>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</si>
  <si>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</si>
  <si>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</si>
  <si>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</si>
  <si>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</si>
  <si>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</si>
  <si>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</si>
  <si>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</si>
  <si>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</si>
  <si>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</si>
  <si>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</si>
  <si>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</si>
  <si>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</si>
  <si>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</si>
  <si>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</si>
  <si>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</si>
  <si>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</si>
  <si>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</si>
  <si>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</si>
  <si>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</si>
  <si>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</si>
  <si>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</si>
  <si>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</si>
  <si>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</si>
  <si>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</si>
  <si>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</si>
  <si>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</si>
  <si>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</si>
  <si>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</si>
  <si>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</si>
  <si>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</si>
  <si>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</si>
  <si>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</si>
  <si>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</si>
  <si>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</si>
  <si>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</si>
  <si>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</si>
  <si>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</si>
  <si>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</si>
  <si>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</si>
  <si>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</si>
  <si>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</si>
  <si>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</si>
  <si>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</si>
  <si>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</si>
  <si>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</si>
  <si>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</si>
  <si>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</si>
  <si>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</si>
  <si>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</si>
  <si>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</si>
  <si>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</si>
  <si>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</si>
  <si>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</si>
  <si>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</si>
  <si>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</si>
  <si>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</si>
  <si>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</si>
  <si>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</si>
  <si>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</si>
  <si>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</si>
  <si>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</si>
  <si>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</si>
  <si>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</si>
  <si>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</si>
  <si>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</si>
  <si>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</si>
  <si>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</si>
  <si>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</si>
  <si>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</si>
  <si>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</si>
  <si>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</si>
  <si>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</si>
  <si>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</si>
  <si>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</si>
  <si>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</si>
  <si>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</si>
  <si>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</si>
  <si>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</si>
  <si>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</si>
  <si>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</si>
  <si>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</si>
  <si>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</si>
  <si>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</si>
  <si>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</si>
  <si>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</si>
  <si>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</si>
  <si>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</si>
  <si>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</si>
  <si>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</si>
  <si>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</si>
  <si>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</si>
  <si>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</si>
  <si>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</si>
  <si>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</si>
  <si>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</si>
  <si>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</si>
  <si>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</si>
  <si>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</si>
  <si>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</si>
  <si>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</si>
  <si>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</si>
  <si>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</si>
  <si>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</si>
  <si>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</si>
  <si>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</si>
  <si>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</si>
  <si>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</si>
  <si>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</si>
  <si>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</si>
  <si>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</si>
  <si>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</si>
  <si>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</si>
  <si>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</si>
  <si>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</si>
  <si>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</si>
  <si>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</si>
  <si>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</si>
  <si>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</si>
  <si>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</si>
  <si>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</si>
  <si>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</si>
  <si>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</si>
  <si>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</si>
  <si>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</si>
  <si>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</si>
  <si>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</si>
  <si>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</si>
  <si>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</si>
  <si>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</si>
  <si>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</si>
  <si>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</si>
  <si>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</si>
  <si>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</si>
  <si>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</si>
  <si>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</si>
  <si>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</si>
  <si>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</si>
  <si>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</si>
  <si>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</si>
  <si>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</si>
  <si>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</si>
  <si>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</si>
  <si>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</si>
  <si>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</si>
  <si>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</si>
  <si>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</si>
  <si>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</si>
  <si>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</si>
  <si>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</si>
  <si>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</si>
  <si>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</si>
  <si>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</si>
  <si>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</si>
  <si>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</si>
  <si>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</si>
  <si>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</si>
  <si>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</si>
  <si>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</si>
  <si>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</si>
  <si>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</si>
  <si>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</si>
  <si>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</si>
  <si>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</si>
  <si>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</si>
  <si>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</si>
  <si>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</si>
  <si>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</si>
  <si>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</si>
  <si>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</si>
  <si>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</si>
  <si>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</si>
  <si>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</si>
  <si>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</si>
  <si>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</si>
  <si>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</si>
  <si>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</si>
  <si>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</si>
  <si>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</si>
  <si>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</si>
  <si>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</si>
  <si>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</si>
  <si>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</si>
  <si>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</si>
  <si>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</si>
  <si>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</si>
  <si>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</si>
  <si>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</si>
  <si>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</si>
  <si>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</si>
  <si>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</si>
  <si>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</si>
  <si>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</si>
  <si>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</si>
  <si>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</si>
  <si>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</si>
  <si>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</si>
  <si>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</si>
  <si>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</si>
  <si>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</si>
  <si>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</si>
  <si>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</si>
  <si>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</si>
  <si>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</si>
  <si>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</si>
  <si>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</si>
  <si>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</si>
  <si>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</si>
  <si>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</si>
  <si>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</si>
  <si>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</si>
  <si>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</si>
  <si>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</si>
  <si>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</si>
  <si>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</si>
  <si>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</si>
  <si>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</si>
  <si>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</si>
  <si>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</si>
  <si>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</si>
  <si>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</si>
  <si>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</si>
  <si>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</si>
  <si>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</si>
  <si>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</si>
  <si>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</si>
  <si>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</si>
  <si>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</si>
  <si>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</si>
  <si>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</si>
  <si>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</si>
  <si>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</si>
  <si>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</si>
  <si>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</si>
  <si>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</si>
  <si>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</si>
  <si>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</si>
  <si>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</si>
  <si>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</si>
  <si>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</si>
  <si>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</si>
  <si>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</si>
  <si>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</si>
  <si>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</si>
  <si>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</si>
  <si>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</si>
  <si>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</si>
  <si>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</si>
  <si>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</si>
  <si>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</si>
  <si>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</si>
  <si>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</si>
  <si>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</si>
  <si>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</si>
  <si>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</si>
  <si>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</si>
  <si>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</si>
  <si>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</si>
  <si>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</si>
  <si>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</si>
  <si>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</si>
  <si>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</si>
  <si>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</si>
  <si>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</si>
  <si>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</si>
  <si>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</si>
  <si>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</si>
  <si>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</si>
  <si>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</si>
  <si>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</si>
  <si>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</si>
  <si>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</si>
  <si>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</si>
  <si>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</si>
  <si>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</si>
  <si>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</si>
  <si>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</si>
  <si>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</si>
  <si>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</si>
  <si>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</si>
  <si>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</si>
  <si>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</si>
  <si>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</si>
  <si>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</si>
  <si>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</si>
  <si>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</si>
  <si>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</si>
  <si>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</si>
  <si>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</si>
  <si>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</si>
  <si>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</si>
  <si>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</si>
  <si>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</si>
  <si>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</si>
  <si>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</si>
  <si>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</si>
  <si>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</si>
  <si>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</si>
  <si>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</si>
  <si>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</si>
  <si>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</si>
  <si>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</si>
  <si>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</si>
  <si>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</si>
  <si>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</si>
  <si>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</si>
  <si>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</si>
  <si>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</si>
  <si>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</si>
  <si>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</si>
  <si>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</si>
  <si>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</si>
  <si>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</si>
  <si>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</si>
  <si>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</si>
  <si>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</si>
  <si>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</si>
  <si>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</si>
  <si>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</si>
  <si>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</si>
  <si>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</si>
  <si>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</si>
  <si>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</si>
  <si>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</si>
  <si>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</si>
  <si>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</si>
  <si>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</si>
  <si>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</si>
  <si>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</si>
  <si>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</si>
  <si>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</si>
  <si>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</si>
  <si>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</si>
  <si>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</si>
  <si>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</si>
  <si>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</si>
  <si>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</si>
  <si>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</si>
  <si>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</si>
  <si>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</si>
  <si>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</si>
  <si>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</si>
  <si>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</si>
  <si>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</si>
  <si>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</si>
  <si>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</si>
  <si>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</si>
  <si>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</si>
  <si>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</si>
  <si>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</si>
  <si>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</si>
  <si>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</si>
  <si>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</si>
  <si>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</si>
  <si>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</si>
  <si>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</si>
  <si>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</si>
  <si>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</si>
  <si>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</si>
  <si>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</si>
  <si>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</si>
  <si>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</si>
  <si>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</si>
  <si>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</si>
  <si>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</si>
  <si>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</si>
  <si>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</si>
  <si>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</si>
  <si>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</si>
  <si>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</si>
  <si>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</si>
  <si>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</si>
  <si>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</si>
  <si>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</si>
  <si>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</si>
  <si>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</si>
  <si>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</si>
  <si>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</si>
  <si>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</si>
  <si>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</si>
  <si>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</si>
  <si>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</si>
  <si>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</si>
  <si>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</si>
  <si>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</si>
  <si>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</si>
  <si>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</si>
  <si>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</si>
  <si>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</si>
  <si>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</si>
  <si>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</si>
  <si>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</si>
  <si>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</si>
  <si>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</si>
  <si>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</si>
  <si>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</si>
  <si>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</si>
  <si>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</si>
  <si>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</si>
  <si>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</si>
  <si>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</si>
  <si>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</si>
  <si>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</si>
  <si>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</si>
  <si>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</si>
  <si>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</si>
  <si>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</si>
  <si>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</si>
  <si>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</si>
  <si>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</si>
  <si>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</si>
  <si>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</si>
  <si>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</si>
  <si>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</si>
  <si>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</si>
  <si>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</si>
  <si>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</si>
  <si>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</si>
  <si>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</si>
  <si>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</si>
  <si>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</si>
  <si>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</si>
  <si>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</si>
  <si>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</si>
  <si>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</si>
  <si>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</si>
  <si>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</si>
  <si>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</si>
  <si>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</si>
  <si>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</si>
  <si>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</si>
  <si>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</si>
  <si>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</si>
  <si>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</si>
  <si>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</si>
  <si>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</si>
  <si>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</si>
  <si>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</si>
  <si>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</si>
  <si>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</si>
  <si>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</si>
  <si>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</si>
  <si>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</si>
  <si>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</si>
  <si>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</si>
  <si>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</si>
  <si>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</si>
  <si>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</si>
  <si>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</si>
  <si>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</si>
  <si>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</si>
  <si>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</si>
  <si>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</si>
  <si>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</si>
  <si>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</si>
  <si>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</si>
  <si>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</si>
  <si>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</si>
  <si>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</si>
  <si>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</si>
  <si>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</si>
  <si>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</si>
  <si>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</si>
  <si>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</si>
  <si>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</si>
  <si>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</si>
  <si>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</si>
  <si>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</si>
  <si>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</si>
  <si>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</si>
  <si>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</si>
  <si>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</si>
  <si>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</si>
  <si>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</si>
  <si>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</si>
  <si>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</si>
  <si>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</si>
  <si>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</si>
  <si>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</si>
  <si>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</si>
  <si>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</si>
  <si>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</si>
  <si>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</si>
  <si>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</si>
  <si>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</si>
  <si>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</si>
  <si>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</si>
  <si>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</si>
  <si>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</si>
  <si>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</si>
  <si>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</si>
  <si>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</si>
  <si>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</si>
  <si>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</si>
  <si>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</si>
  <si>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</si>
  <si>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</si>
  <si>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</si>
  <si>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</si>
  <si>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</si>
  <si>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</si>
  <si>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</si>
  <si>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</si>
  <si>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</si>
  <si>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</si>
  <si>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</si>
  <si>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</si>
  <si>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</si>
  <si>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</si>
  <si>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</si>
  <si>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</si>
  <si>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</si>
  <si>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</si>
  <si>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</si>
  <si>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</si>
  <si>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</si>
  <si>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</si>
  <si>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</si>
  <si>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</si>
  <si>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</si>
  <si>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</si>
  <si>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</si>
  <si>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</si>
  <si>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</si>
  <si>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</si>
  <si>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</si>
  <si>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</si>
  <si>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</si>
  <si>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</si>
  <si>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</si>
  <si>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</si>
  <si>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</si>
  <si>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</si>
  <si>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</si>
  <si>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</si>
  <si>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</si>
  <si>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</si>
  <si>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</si>
  <si>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</si>
  <si>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</si>
  <si>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</si>
  <si>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</si>
  <si>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</si>
  <si>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</si>
  <si>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</si>
  <si>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</si>
  <si>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</si>
  <si>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</si>
  <si>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</si>
  <si>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</si>
  <si>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</si>
  <si>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</si>
  <si>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</si>
  <si>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</si>
  <si>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</si>
  <si>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</si>
  <si>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</si>
  <si>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</si>
  <si>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</si>
  <si>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</si>
  <si>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</si>
  <si>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</si>
  <si>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</si>
  <si>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</si>
  <si>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</si>
  <si>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</si>
  <si>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</si>
  <si>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</si>
  <si>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</si>
  <si>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</si>
  <si>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</si>
  <si>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</si>
  <si>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</si>
  <si>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</si>
  <si>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</si>
  <si>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</si>
  <si>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</si>
  <si>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</si>
  <si>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</si>
  <si>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</si>
  <si>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</si>
  <si>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</si>
  <si>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</si>
  <si>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</si>
  <si>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</si>
  <si>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</si>
  <si>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</si>
  <si>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</si>
  <si>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</si>
  <si>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</si>
  <si>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</si>
  <si>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</si>
  <si>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</si>
  <si>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</si>
  <si>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</si>
  <si>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</si>
  <si>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</si>
  <si>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</si>
  <si>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</si>
  <si>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</si>
  <si>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</si>
  <si>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</si>
  <si>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</si>
  <si>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</si>
  <si>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</si>
  <si>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</si>
  <si>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</si>
  <si>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</si>
  <si>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</si>
  <si>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</si>
  <si>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</si>
  <si>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</si>
  <si>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</si>
  <si>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</si>
  <si>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</si>
  <si>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</si>
  <si>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</si>
  <si>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</si>
  <si>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</si>
  <si>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</si>
  <si>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</si>
  <si>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</si>
  <si>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</si>
  <si>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</si>
  <si>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</si>
  <si>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</si>
  <si>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</si>
  <si>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</si>
  <si>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</si>
  <si>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</si>
  <si>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</si>
  <si>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</si>
  <si>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</si>
  <si>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</si>
  <si>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</si>
  <si>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</si>
  <si>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</si>
  <si>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</si>
  <si>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</si>
  <si>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</si>
  <si>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</si>
  <si>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</si>
  <si>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</si>
  <si>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</si>
  <si>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</si>
  <si>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</si>
  <si>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</si>
  <si>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</si>
  <si>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</si>
  <si>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</si>
  <si>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</si>
  <si>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</si>
  <si>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</si>
  <si>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</si>
  <si>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</si>
  <si>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</si>
  <si>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</si>
  <si>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</si>
  <si>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</si>
  <si>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</si>
  <si>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</si>
  <si>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</si>
  <si>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</si>
  <si>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</si>
  <si>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</si>
  <si>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</si>
  <si>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Monster SetIds</t>
  </si>
  <si>
    <t>Trial SetIds</t>
  </si>
  <si>
    <t>Arena SetIds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</si>
  <si>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</si>
  <si>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</si>
  <si>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</si>
  <si>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</si>
  <si>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</si>
  <si>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</si>
  <si>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</si>
  <si>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</si>
  <si>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</si>
  <si>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</si>
  <si>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</si>
  <si>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</si>
  <si>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</si>
  <si>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</si>
  <si>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Mahlstrom</t>
  </si>
  <si>
    <t>Meister</t>
  </si>
  <si>
    <t>???</t>
  </si>
  <si>
    <t>Maelstrom</t>
  </si>
  <si>
    <t>Master</t>
  </si>
  <si>
    <t>Arena</t>
  </si>
  <si>
    <t>ESO Drop zone1 Name</t>
  </si>
  <si>
    <t>ESO Drop zone2 Name</t>
  </si>
  <si>
    <t>ESO Drop zone3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</si>
</sst>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4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8" fillId="2" borderId="0" xfId="1" applyFont="1" applyAlignment="1">
      <alignment vertical="center"/>
    </xf>
    <xf numFmtId="0" fontId="8" fillId="0" borderId="0" xfId="0" applyFont="1"/>
    <xf numFmtId="0" fontId="9" fillId="4" borderId="1" xfId="3" applyFont="1"/>
    <xf numFmtId="0" fontId="8" fillId="3" borderId="0" xfId="2" applyFont="1"/>
  </cellXfs>
  <cellStyles count="4">
    <cellStyle name="Berechnung" xfId="3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4"/>
  <sheetViews>
    <sheetView tabSelected="1" zoomScaleNormal="100" workbookViewId="0">
      <pane xSplit="3" ySplit="1" topLeftCell="X200" activePane="bottomRight" state="frozen"/>
      <selection pane="topRight" activeCell="D1" sqref="D1"/>
      <selection pane="bottomLeft" activeCell="A2" sqref="A2"/>
      <selection pane="bottomRight" activeCell="Y217" sqref="Y217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29.28515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9" max="9" width="15.85546875" customWidth="1"/>
    <col min="10" max="10" width="29" bestFit="1" customWidth="1"/>
    <col min="11" max="11" width="14.85546875" bestFit="1" customWidth="1"/>
    <col min="12" max="12" width="29.5703125" bestFit="1" customWidth="1"/>
    <col min="13" max="13" width="30" bestFit="1" customWidth="1"/>
    <col min="14" max="14" width="29.85546875" bestFit="1" customWidth="1"/>
    <col min="15" max="15" width="18.5703125" bestFit="1" customWidth="1"/>
    <col min="16" max="16" width="19.85546875" style="3" bestFit="1" customWidth="1"/>
    <col min="17" max="21" width="19.85546875" style="3" customWidth="1"/>
    <col min="22" max="22" width="15" style="3" customWidth="1"/>
    <col min="23" max="23" width="20.85546875" bestFit="1" customWidth="1"/>
    <col min="24" max="24" width="54.7109375" style="7" bestFit="1" customWidth="1"/>
    <col min="25" max="25" width="75.5703125" style="7" bestFit="1" customWidth="1"/>
    <col min="26" max="26" width="44.85546875" style="7" bestFit="1" customWidth="1"/>
    <col min="27" max="27" width="114.28515625" style="7" customWidth="1"/>
    <col min="28" max="28" width="63.5703125" style="7" bestFit="1" customWidth="1"/>
  </cols>
  <sheetData>
    <row r="1" spans="1:28" s="1" customFormat="1" ht="75" x14ac:dyDescent="0.25">
      <c r="A1" s="8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2476</v>
      </c>
      <c r="H1" s="1" t="s">
        <v>2462</v>
      </c>
      <c r="I1" s="16" t="s">
        <v>2467</v>
      </c>
      <c r="J1" s="16" t="s">
        <v>2479</v>
      </c>
      <c r="K1" s="16" t="s">
        <v>2471</v>
      </c>
      <c r="L1" s="1" t="s">
        <v>94</v>
      </c>
      <c r="M1" s="1" t="s">
        <v>95</v>
      </c>
      <c r="N1" s="1" t="s">
        <v>96</v>
      </c>
      <c r="O1" s="16" t="s">
        <v>1396</v>
      </c>
      <c r="P1" s="18" t="s">
        <v>2468</v>
      </c>
      <c r="Q1" s="18" t="s">
        <v>2486</v>
      </c>
      <c r="R1" s="18" t="s">
        <v>2469</v>
      </c>
      <c r="S1" s="18" t="s">
        <v>2487</v>
      </c>
      <c r="T1" s="18" t="s">
        <v>2470</v>
      </c>
      <c r="U1" s="18" t="s">
        <v>2488</v>
      </c>
      <c r="V1" s="3" t="s">
        <v>92</v>
      </c>
      <c r="W1" s="1" t="s">
        <v>75</v>
      </c>
      <c r="X1" s="10" t="s">
        <v>2472</v>
      </c>
      <c r="Y1" s="10" t="s">
        <v>2473</v>
      </c>
      <c r="Z1" s="10" t="s">
        <v>2474</v>
      </c>
      <c r="AA1" s="10" t="s">
        <v>2475</v>
      </c>
      <c r="AB1" s="10" t="s">
        <v>99</v>
      </c>
    </row>
    <row r="2" spans="1:28" x14ac:dyDescent="0.25">
      <c r="A2" s="17">
        <v>19</v>
      </c>
      <c r="B2" t="s">
        <v>1397</v>
      </c>
      <c r="C2" t="s">
        <v>1399</v>
      </c>
      <c r="D2" t="s">
        <v>1398</v>
      </c>
      <c r="H2" t="str">
        <f t="array" ref="H2">IF(VALUE(O2)&gt;0,"Crafted",IF(OR(EXACT(A2,'LibSets constants'!$G$2:$G$99)),"Monster",IF(OR(EXACT(A2,'LibSets constants'!$I$2:$I$99)),"Trial",IF(OR(EXACT(A2,'LibSets constants'!$K$2:$K$99)),"Arena",IF(OR(EXACT(A2,'LibSets constants'!$M$2:$M$99)),"Overland","")))))</f>
        <v/>
      </c>
      <c r="J2" t="s">
        <v>105</v>
      </c>
      <c r="K2" t="s">
        <v>105</v>
      </c>
      <c r="L2">
        <v>-1</v>
      </c>
      <c r="M2">
        <v>-1</v>
      </c>
      <c r="N2">
        <v>-1</v>
      </c>
      <c r="O2">
        <v>0</v>
      </c>
      <c r="P2" s="3" t="str">
        <f>IF(Q2&lt;&gt;"",VLOOKUP(Q2,'ESO zone constants'!$E$2:$I$999,5,FALSE),"")</f>
        <v/>
      </c>
      <c r="R2" s="3" t="str">
        <f>IF(S2&lt;&gt;"",VLOOKUP(S2,'ESO zone constants'!$E$2:$I$999,5,FALSE),"")</f>
        <v/>
      </c>
      <c r="T2" s="3" t="str">
        <f>IF(U2&lt;&gt;"",VLOOKUP(U2,'ESO zone constants'!$E$2:$I$999,5,FALSE),"")</f>
        <v/>
      </c>
      <c r="V2" s="3">
        <v>0</v>
      </c>
      <c r="W2" t="str">
        <f>VLOOKUP(V2,'LibSets constants'!$A$2:$B$16,2,FALSE)</f>
        <v>Included in base game</v>
      </c>
      <c r="X2" s="7" t="str">
        <f t="shared" ref="X2:X65" si="0">CONCATENATE("[",A2,"] = {wayshrines={",L2,",",M2,",",N2,"}")&amp;IF(VALUE(O2)&gt;0,CONCATENATE(", traitsNeeded=",O2),"")&amp;CONCATENATE(", dlcId=",V2,)</f>
        <v>[19] = {wayshrines={-1,-1,-1}, dlcId=0</v>
      </c>
      <c r="Y2" s="7" t="str">
        <f>IF(P2&lt;&gt;"",CONCATENATE(", zoneIds={",P2),"")&amp;IF(R2&lt;&gt;"",CONCATENATE(",",R2),"")&amp;IF(T2&lt;&gt;"",CONCATENATE(",",T2),"")&amp;IF(P2&lt;&gt;"",CONCATENATE("}",""),"")&amp;IF(OR(J2="true",J2="false",J2&lt;&gt;""), CONCATENATE(", veteran=", J2), "")</f>
        <v>, veteran=false</v>
      </c>
      <c r="Z2" s="7" t="str">
        <f t="shared" ref="Z2:Z65" si="1">IF(H2="Trial",", isTrial=true",IF(H2="Arena",", isArena=true", IF(H2="Monster",", isMonster=true",""))) &amp; IF(K2="true", CONCATENATE(", multiTrialSet=true"), "")</f>
        <v/>
      </c>
      <c r="AA2" s="7" t="str">
        <f t="shared" ref="AA2:AA65" si="2">CONCATENATE(" --",C2," / ",B2)</f>
        <v xml:space="preserve"> --Vestments of the Warlock / Gewänder des Hexers</v>
      </c>
      <c r="AB2" s="7" t="str">
        <f t="shared" ref="AB2:AB65" si="3">IF(VALUE(O2)&gt;0,CONCATENATE("[",A2,"] = true,        --",C2, " / ", B2), "")</f>
        <v/>
      </c>
    </row>
    <row r="3" spans="1:28" x14ac:dyDescent="0.25">
      <c r="A3" s="17">
        <v>20</v>
      </c>
      <c r="B3" t="s">
        <v>1400</v>
      </c>
      <c r="C3" t="s">
        <v>1402</v>
      </c>
      <c r="D3" t="s">
        <v>1401</v>
      </c>
      <c r="H3" t="str">
        <f t="array" ref="H3">IF(VALUE(O3)&gt;0,"Crafted",IF(OR(EXACT(A3,'LibSets constants'!$G$2:$G$99)),"Monster",IF(OR(EXACT(A3,'LibSets constants'!$I$2:$I$99)),"Trial",IF(OR(EXACT(A3,'LibSets constants'!$K$2:$K$99)),"Arena",IF(OR(EXACT(A3,'LibSets constants'!$M$2:$M$99)),"Overland","")))))</f>
        <v>Overland</v>
      </c>
      <c r="J3" t="s">
        <v>105</v>
      </c>
      <c r="K3" t="s">
        <v>105</v>
      </c>
      <c r="L3">
        <v>-1</v>
      </c>
      <c r="M3">
        <v>-1</v>
      </c>
      <c r="N3">
        <v>-1</v>
      </c>
      <c r="O3">
        <v>0</v>
      </c>
      <c r="P3" s="3" t="str">
        <f>IF(Q3&lt;&gt;"",VLOOKUP(Q3,'ESO zone constants'!$E$2:$I$999,5,FALSE),"")</f>
        <v/>
      </c>
      <c r="R3" s="3" t="str">
        <f>IF(S3&lt;&gt;"",VLOOKUP(S3,'ESO zone constants'!$E$2:$I$999,5,FALSE),"")</f>
        <v/>
      </c>
      <c r="T3" s="3" t="str">
        <f>IF(U3&lt;&gt;"",VLOOKUP(U3,'ESO zone constants'!$E$2:$I$999,5,FALSE),"")</f>
        <v/>
      </c>
      <c r="V3" s="3">
        <v>0</v>
      </c>
      <c r="W3" t="str">
        <f>VLOOKUP(V3,'LibSets constants'!$A$2:$B$16,2,FALSE)</f>
        <v>Included in base game</v>
      </c>
      <c r="X3" s="7" t="str">
        <f t="shared" si="0"/>
        <v>[20] = {wayshrines={-1,-1,-1}, dlcId=0</v>
      </c>
      <c r="Y3" s="7" t="str">
        <f t="shared" ref="Y3:Y66" si="4">IF(P3&lt;&gt;"",CONCATENATE(", zoneIds={",P3),"")&amp;IF(R3&lt;&gt;"",CONCATENATE(",",R3),"")&amp;IF(T3&lt;&gt;"",CONCATENATE(",",T3),"")&amp;IF(P3&lt;&gt;"",CONCATENATE("}",""),"")&amp;IF(OR(J3="true",J3="false",J3&lt;&gt;""), CONCATENATE(", veteran=", J3), "")</f>
        <v>, veteran=false</v>
      </c>
      <c r="Z3" s="7" t="str">
        <f t="shared" si="1"/>
        <v/>
      </c>
      <c r="AA3" s="7" t="str">
        <f t="shared" si="2"/>
        <v xml:space="preserve"> --Witchman Armor / Hexenwerk</v>
      </c>
      <c r="AB3" s="7" t="str">
        <f t="shared" si="3"/>
        <v/>
      </c>
    </row>
    <row r="4" spans="1:28" x14ac:dyDescent="0.25">
      <c r="A4" s="17">
        <v>21</v>
      </c>
      <c r="B4" t="s">
        <v>1403</v>
      </c>
      <c r="C4" t="s">
        <v>1405</v>
      </c>
      <c r="D4" t="s">
        <v>1404</v>
      </c>
      <c r="H4" t="str">
        <f t="array" ref="H4">IF(VALUE(O4)&gt;0,"Crafted",IF(OR(EXACT(A4,'LibSets constants'!$G$2:$G$99)),"Monster",IF(OR(EXACT(A4,'LibSets constants'!$I$2:$I$99)),"Trial",IF(OR(EXACT(A4,'LibSets constants'!$K$2:$K$99)),"Arena",IF(OR(EXACT(A4,'LibSets constants'!$M$2:$M$99)),"Overland","")))))</f>
        <v>Overland</v>
      </c>
      <c r="J4" t="s">
        <v>105</v>
      </c>
      <c r="K4" t="s">
        <v>105</v>
      </c>
      <c r="L4">
        <v>-1</v>
      </c>
      <c r="M4">
        <v>-1</v>
      </c>
      <c r="N4">
        <v>-1</v>
      </c>
      <c r="O4">
        <v>0</v>
      </c>
      <c r="P4" s="3" t="str">
        <f>IF(Q4&lt;&gt;"",VLOOKUP(Q4,'ESO zone constants'!$E$2:$I$999,5,FALSE),"")</f>
        <v/>
      </c>
      <c r="R4" s="3" t="str">
        <f>IF(S4&lt;&gt;"",VLOOKUP(S4,'ESO zone constants'!$E$2:$I$999,5,FALSE),"")</f>
        <v/>
      </c>
      <c r="T4" s="3" t="str">
        <f>IF(U4&lt;&gt;"",VLOOKUP(U4,'ESO zone constants'!$E$2:$I$999,5,FALSE),"")</f>
        <v/>
      </c>
      <c r="V4" s="3">
        <v>0</v>
      </c>
      <c r="W4" t="str">
        <f>VLOOKUP(V4,'LibSets constants'!$A$2:$B$16,2,FALSE)</f>
        <v>Included in base game</v>
      </c>
      <c r="X4" s="7" t="str">
        <f t="shared" si="0"/>
        <v>[21] = {wayshrines={-1,-1,-1}, dlcId=0</v>
      </c>
      <c r="Y4" s="7" t="str">
        <f t="shared" si="4"/>
        <v>, veteran=false</v>
      </c>
      <c r="Z4" s="7" t="str">
        <f t="shared" si="1"/>
        <v/>
      </c>
      <c r="AA4" s="7" t="str">
        <f t="shared" si="2"/>
        <v xml:space="preserve"> --Akaviri Dragonguard / Akavirische Drachengarde</v>
      </c>
      <c r="AB4" s="7" t="str">
        <f t="shared" si="3"/>
        <v/>
      </c>
    </row>
    <row r="5" spans="1:28" x14ac:dyDescent="0.25">
      <c r="A5" s="17">
        <v>22</v>
      </c>
      <c r="B5" t="s">
        <v>1406</v>
      </c>
      <c r="C5" t="s">
        <v>1408</v>
      </c>
      <c r="D5" t="s">
        <v>1407</v>
      </c>
      <c r="H5" t="str">
        <f t="array" ref="H5">IF(VALUE(O5)&gt;0,"Crafted",IF(OR(EXACT(A5,'LibSets constants'!$G$2:$G$99)),"Monster",IF(OR(EXACT(A5,'LibSets constants'!$I$2:$I$99)),"Trial",IF(OR(EXACT(A5,'LibSets constants'!$K$2:$K$99)),"Arena",IF(OR(EXACT(A5,'LibSets constants'!$M$2:$M$99)),"Overland","")))))</f>
        <v>Overland</v>
      </c>
      <c r="J5" t="s">
        <v>105</v>
      </c>
      <c r="K5" t="s">
        <v>105</v>
      </c>
      <c r="L5">
        <v>-1</v>
      </c>
      <c r="M5">
        <v>-1</v>
      </c>
      <c r="N5">
        <v>-1</v>
      </c>
      <c r="O5">
        <v>0</v>
      </c>
      <c r="P5" s="3" t="str">
        <f>IF(Q5&lt;&gt;"",VLOOKUP(Q5,'ESO zone constants'!$E$2:$I$999,5,FALSE),"")</f>
        <v/>
      </c>
      <c r="R5" s="3" t="str">
        <f>IF(S5&lt;&gt;"",VLOOKUP(S5,'ESO zone constants'!$E$2:$I$999,5,FALSE),"")</f>
        <v/>
      </c>
      <c r="T5" s="3" t="str">
        <f>IF(U5&lt;&gt;"",VLOOKUP(U5,'ESO zone constants'!$E$2:$I$999,5,FALSE),"")</f>
        <v/>
      </c>
      <c r="V5" s="3">
        <v>0</v>
      </c>
      <c r="W5" t="str">
        <f>VLOOKUP(V5,'LibSets constants'!$A$2:$B$16,2,FALSE)</f>
        <v>Included in base game</v>
      </c>
      <c r="X5" s="7" t="str">
        <f t="shared" si="0"/>
        <v>[22] = {wayshrines={-1,-1,-1}, dlcId=0</v>
      </c>
      <c r="Y5" s="7" t="str">
        <f t="shared" si="4"/>
        <v>, veteran=false</v>
      </c>
      <c r="Z5" s="7" t="str">
        <f t="shared" si="1"/>
        <v/>
      </c>
      <c r="AA5" s="7" t="str">
        <f t="shared" si="2"/>
        <v xml:space="preserve"> --Dreamer's Mantle / Mantel des Träumers</v>
      </c>
      <c r="AB5" s="7" t="str">
        <f t="shared" si="3"/>
        <v/>
      </c>
    </row>
    <row r="6" spans="1:28" x14ac:dyDescent="0.25">
      <c r="A6" s="17">
        <v>23</v>
      </c>
      <c r="B6" t="s">
        <v>1409</v>
      </c>
      <c r="C6" t="s">
        <v>1411</v>
      </c>
      <c r="D6" t="s">
        <v>1410</v>
      </c>
      <c r="H6" t="str">
        <f t="array" ref="H6">IF(VALUE(O6)&gt;0,"Crafted",IF(OR(EXACT(A6,'LibSets constants'!$G$2:$G$99)),"Monster",IF(OR(EXACT(A6,'LibSets constants'!$I$2:$I$99)),"Trial",IF(OR(EXACT(A6,'LibSets constants'!$K$2:$K$99)),"Arena",IF(OR(EXACT(A6,'LibSets constants'!$M$2:$M$99)),"Overland","")))))</f>
        <v>Overland</v>
      </c>
      <c r="J6" t="s">
        <v>105</v>
      </c>
      <c r="K6" t="s">
        <v>105</v>
      </c>
      <c r="L6">
        <v>-1</v>
      </c>
      <c r="M6">
        <v>-1</v>
      </c>
      <c r="N6">
        <v>-1</v>
      </c>
      <c r="O6">
        <v>0</v>
      </c>
      <c r="P6" s="3" t="str">
        <f>IF(Q6&lt;&gt;"",VLOOKUP(Q6,'ESO zone constants'!$E$2:$I$999,5,FALSE),"")</f>
        <v/>
      </c>
      <c r="R6" s="3" t="str">
        <f>IF(S6&lt;&gt;"",VLOOKUP(S6,'ESO zone constants'!$E$2:$I$999,5,FALSE),"")</f>
        <v/>
      </c>
      <c r="T6" s="3" t="str">
        <f>IF(U6&lt;&gt;"",VLOOKUP(U6,'ESO zone constants'!$E$2:$I$999,5,FALSE),"")</f>
        <v/>
      </c>
      <c r="V6" s="3">
        <v>0</v>
      </c>
      <c r="W6" t="str">
        <f>VLOOKUP(V6,'LibSets constants'!$A$2:$B$16,2,FALSE)</f>
        <v>Included in base game</v>
      </c>
      <c r="X6" s="7" t="str">
        <f t="shared" si="0"/>
        <v>[23] = {wayshrines={-1,-1,-1}, dlcId=0</v>
      </c>
      <c r="Y6" s="7" t="str">
        <f t="shared" si="4"/>
        <v>, veteran=false</v>
      </c>
      <c r="Z6" s="7" t="str">
        <f t="shared" si="1"/>
        <v/>
      </c>
      <c r="AA6" s="7" t="str">
        <f t="shared" si="2"/>
        <v xml:space="preserve"> --Archer's Mind / Schützensinn</v>
      </c>
      <c r="AB6" s="7" t="str">
        <f t="shared" si="3"/>
        <v/>
      </c>
    </row>
    <row r="7" spans="1:28" x14ac:dyDescent="0.25">
      <c r="A7" s="17">
        <v>24</v>
      </c>
      <c r="B7" t="s">
        <v>1412</v>
      </c>
      <c r="C7" t="s">
        <v>1414</v>
      </c>
      <c r="D7" t="s">
        <v>1413</v>
      </c>
      <c r="H7" t="str">
        <f t="array" ref="H7">IF(VALUE(O7)&gt;0,"Crafted",IF(OR(EXACT(A7,'LibSets constants'!$G$2:$G$99)),"Monster",IF(OR(EXACT(A7,'LibSets constants'!$I$2:$I$99)),"Trial",IF(OR(EXACT(A7,'LibSets constants'!$K$2:$K$99)),"Arena",IF(OR(EXACT(A7,'LibSets constants'!$M$2:$M$99)),"Overland","")))))</f>
        <v>Overland</v>
      </c>
      <c r="J7" t="s">
        <v>105</v>
      </c>
      <c r="K7" t="s">
        <v>105</v>
      </c>
      <c r="L7">
        <v>-1</v>
      </c>
      <c r="M7">
        <v>-1</v>
      </c>
      <c r="N7">
        <v>-1</v>
      </c>
      <c r="O7">
        <v>0</v>
      </c>
      <c r="P7" s="3" t="str">
        <f>IF(Q7&lt;&gt;"",VLOOKUP(Q7,'ESO zone constants'!$E$2:$I$999,5,FALSE),"")</f>
        <v/>
      </c>
      <c r="R7" s="3" t="str">
        <f>IF(S7&lt;&gt;"",VLOOKUP(S7,'ESO zone constants'!$E$2:$I$999,5,FALSE),"")</f>
        <v/>
      </c>
      <c r="T7" s="3" t="str">
        <f>IF(U7&lt;&gt;"",VLOOKUP(U7,'ESO zone constants'!$E$2:$I$999,5,FALSE),"")</f>
        <v/>
      </c>
      <c r="V7" s="3">
        <v>0</v>
      </c>
      <c r="W7" t="str">
        <f>VLOOKUP(V7,'LibSets constants'!$A$2:$B$16,2,FALSE)</f>
        <v>Included in base game</v>
      </c>
      <c r="X7" s="7" t="str">
        <f t="shared" si="0"/>
        <v>[24] = {wayshrines={-1,-1,-1}, dlcId=0</v>
      </c>
      <c r="Y7" s="7" t="str">
        <f t="shared" si="4"/>
        <v>, veteran=false</v>
      </c>
      <c r="Z7" s="7" t="str">
        <f t="shared" si="1"/>
        <v/>
      </c>
      <c r="AA7" s="7" t="str">
        <f t="shared" si="2"/>
        <v xml:space="preserve"> --Footman's Fortune / Geschick des Fußsoldaten</v>
      </c>
      <c r="AB7" s="7" t="str">
        <f t="shared" si="3"/>
        <v/>
      </c>
    </row>
    <row r="8" spans="1:28" x14ac:dyDescent="0.25">
      <c r="A8" s="17">
        <v>25</v>
      </c>
      <c r="B8" t="s">
        <v>1415</v>
      </c>
      <c r="C8" t="s">
        <v>1417</v>
      </c>
      <c r="D8" t="s">
        <v>1416</v>
      </c>
      <c r="H8" t="str">
        <f t="array" ref="H8">IF(VALUE(O8)&gt;0,"Crafted",IF(OR(EXACT(A8,'LibSets constants'!$G$2:$G$99)),"Monster",IF(OR(EXACT(A8,'LibSets constants'!$I$2:$I$99)),"Trial",IF(OR(EXACT(A8,'LibSets constants'!$K$2:$K$99)),"Arena",IF(OR(EXACT(A8,'LibSets constants'!$M$2:$M$99)),"Overland","")))))</f>
        <v>Overland</v>
      </c>
      <c r="J8" t="s">
        <v>105</v>
      </c>
      <c r="K8" t="s">
        <v>105</v>
      </c>
      <c r="L8">
        <v>-1</v>
      </c>
      <c r="M8">
        <v>-1</v>
      </c>
      <c r="N8">
        <v>-1</v>
      </c>
      <c r="O8">
        <v>0</v>
      </c>
      <c r="P8" s="3" t="str">
        <f>IF(Q8&lt;&gt;"",VLOOKUP(Q8,'ESO zone constants'!$E$2:$I$999,5,FALSE),"")</f>
        <v/>
      </c>
      <c r="R8" s="3" t="str">
        <f>IF(S8&lt;&gt;"",VLOOKUP(S8,'ESO zone constants'!$E$2:$I$999,5,FALSE),"")</f>
        <v/>
      </c>
      <c r="T8" s="3" t="str">
        <f>IF(U8&lt;&gt;"",VLOOKUP(U8,'ESO zone constants'!$E$2:$I$999,5,FALSE),"")</f>
        <v/>
      </c>
      <c r="V8" s="3">
        <v>0</v>
      </c>
      <c r="W8" t="str">
        <f>VLOOKUP(V8,'LibSets constants'!$A$2:$B$16,2,FALSE)</f>
        <v>Included in base game</v>
      </c>
      <c r="X8" s="7" t="str">
        <f t="shared" si="0"/>
        <v>[25] = {wayshrines={-1,-1,-1}, dlcId=0</v>
      </c>
      <c r="Y8" s="7" t="str">
        <f t="shared" si="4"/>
        <v>, veteran=false</v>
      </c>
      <c r="Z8" s="7" t="str">
        <f t="shared" si="1"/>
        <v/>
      </c>
      <c r="AA8" s="7" t="str">
        <f t="shared" si="2"/>
        <v xml:space="preserve"> --Desert Rose / Wüstenrose</v>
      </c>
      <c r="AB8" s="7" t="str">
        <f t="shared" si="3"/>
        <v/>
      </c>
    </row>
    <row r="9" spans="1:28" x14ac:dyDescent="0.25">
      <c r="A9" s="17">
        <v>26</v>
      </c>
      <c r="B9" t="s">
        <v>1418</v>
      </c>
      <c r="C9" t="s">
        <v>1420</v>
      </c>
      <c r="D9" t="s">
        <v>1419</v>
      </c>
      <c r="H9" t="str">
        <f t="array" ref="H9">IF(VALUE(O9)&gt;0,"Crafted",IF(OR(EXACT(A9,'LibSets constants'!$G$2:$G$99)),"Monster",IF(OR(EXACT(A9,'LibSets constants'!$I$2:$I$99)),"Trial",IF(OR(EXACT(A9,'LibSets constants'!$K$2:$K$99)),"Arena",IF(OR(EXACT(A9,'LibSets constants'!$M$2:$M$99)),"Overland","")))))</f>
        <v>Overland</v>
      </c>
      <c r="J9" t="s">
        <v>105</v>
      </c>
      <c r="K9" t="s">
        <v>105</v>
      </c>
      <c r="L9">
        <v>-1</v>
      </c>
      <c r="M9">
        <v>-1</v>
      </c>
      <c r="N9">
        <v>-1</v>
      </c>
      <c r="O9">
        <v>0</v>
      </c>
      <c r="P9" s="3" t="str">
        <f>IF(Q9&lt;&gt;"",VLOOKUP(Q9,'ESO zone constants'!$E$2:$I$999,5,FALSE),"")</f>
        <v/>
      </c>
      <c r="R9" s="3" t="str">
        <f>IF(S9&lt;&gt;"",VLOOKUP(S9,'ESO zone constants'!$E$2:$I$999,5,FALSE),"")</f>
        <v/>
      </c>
      <c r="T9" s="3" t="str">
        <f>IF(U9&lt;&gt;"",VLOOKUP(U9,'ESO zone constants'!$E$2:$I$999,5,FALSE),"")</f>
        <v/>
      </c>
      <c r="V9" s="3">
        <v>0</v>
      </c>
      <c r="W9" t="str">
        <f>VLOOKUP(V9,'LibSets constants'!$A$2:$B$16,2,FALSE)</f>
        <v>Included in base game</v>
      </c>
      <c r="X9" s="7" t="str">
        <f t="shared" si="0"/>
        <v>[26] = {wayshrines={-1,-1,-1}, dlcId=0</v>
      </c>
      <c r="Y9" s="7" t="str">
        <f t="shared" si="4"/>
        <v>, veteran=false</v>
      </c>
      <c r="Z9" s="7" t="str">
        <f t="shared" si="1"/>
        <v/>
      </c>
      <c r="AA9" s="7" t="str">
        <f t="shared" si="2"/>
        <v xml:space="preserve"> --Prisoner's Rags / Lumpen des Gefangenen</v>
      </c>
      <c r="AB9" s="7" t="str">
        <f t="shared" si="3"/>
        <v/>
      </c>
    </row>
    <row r="10" spans="1:28" x14ac:dyDescent="0.25">
      <c r="A10" s="17">
        <v>27</v>
      </c>
      <c r="B10" t="s">
        <v>1421</v>
      </c>
      <c r="C10" t="s">
        <v>1423</v>
      </c>
      <c r="D10" t="s">
        <v>1422</v>
      </c>
      <c r="H10" t="str">
        <f t="array" ref="H10">IF(VALUE(O10)&gt;0,"Crafted",IF(OR(EXACT(A10,'LibSets constants'!$G$2:$G$99)),"Monster",IF(OR(EXACT(A10,'LibSets constants'!$I$2:$I$99)),"Trial",IF(OR(EXACT(A10,'LibSets constants'!$K$2:$K$99)),"Arena",IF(OR(EXACT(A10,'LibSets constants'!$M$2:$M$99)),"Overland","")))))</f>
        <v>Overland</v>
      </c>
      <c r="J10" t="s">
        <v>105</v>
      </c>
      <c r="K10" t="s">
        <v>105</v>
      </c>
      <c r="L10">
        <v>-1</v>
      </c>
      <c r="M10">
        <v>-1</v>
      </c>
      <c r="N10">
        <v>-1</v>
      </c>
      <c r="O10">
        <v>0</v>
      </c>
      <c r="P10" s="3" t="str">
        <f>IF(Q10&lt;&gt;"",VLOOKUP(Q10,'ESO zone constants'!$E$2:$I$999,5,FALSE),"")</f>
        <v/>
      </c>
      <c r="R10" s="3" t="str">
        <f>IF(S10&lt;&gt;"",VLOOKUP(S10,'ESO zone constants'!$E$2:$I$999,5,FALSE),"")</f>
        <v/>
      </c>
      <c r="T10" s="3" t="str">
        <f>IF(U10&lt;&gt;"",VLOOKUP(U10,'ESO zone constants'!$E$2:$I$999,5,FALSE),"")</f>
        <v/>
      </c>
      <c r="V10" s="3">
        <v>0</v>
      </c>
      <c r="W10" t="str">
        <f>VLOOKUP(V10,'LibSets constants'!$A$2:$B$16,2,FALSE)</f>
        <v>Included in base game</v>
      </c>
      <c r="X10" s="7" t="str">
        <f t="shared" si="0"/>
        <v>[27] = {wayshrines={-1,-1,-1}, dlcId=0</v>
      </c>
      <c r="Y10" s="7" t="str">
        <f t="shared" si="4"/>
        <v>, veteran=false</v>
      </c>
      <c r="Z10" s="7" t="str">
        <f t="shared" si="1"/>
        <v/>
      </c>
      <c r="AA10" s="7" t="str">
        <f t="shared" si="2"/>
        <v xml:space="preserve"> --Fiord's Legacy / Fiords Erbe</v>
      </c>
      <c r="AB10" s="7" t="str">
        <f t="shared" si="3"/>
        <v/>
      </c>
    </row>
    <row r="11" spans="1:28" x14ac:dyDescent="0.25">
      <c r="A11" s="17">
        <v>28</v>
      </c>
      <c r="B11" t="s">
        <v>1424</v>
      </c>
      <c r="C11" t="s">
        <v>1426</v>
      </c>
      <c r="D11" t="s">
        <v>1425</v>
      </c>
      <c r="H11" t="str">
        <f t="array" ref="H11">IF(VALUE(O11)&gt;0,"Crafted",IF(OR(EXACT(A11,'LibSets constants'!$G$2:$G$99)),"Monster",IF(OR(EXACT(A11,'LibSets constants'!$I$2:$I$99)),"Trial",IF(OR(EXACT(A11,'LibSets constants'!$K$2:$K$99)),"Arena",IF(OR(EXACT(A11,'LibSets constants'!$M$2:$M$99)),"Overland","")))))</f>
        <v/>
      </c>
      <c r="J11" t="s">
        <v>105</v>
      </c>
      <c r="K11" t="s">
        <v>105</v>
      </c>
      <c r="L11">
        <v>-1</v>
      </c>
      <c r="M11">
        <v>-1</v>
      </c>
      <c r="N11">
        <v>-1</v>
      </c>
      <c r="O11">
        <v>0</v>
      </c>
      <c r="P11" s="3" t="str">
        <f>IF(Q11&lt;&gt;"",VLOOKUP(Q11,'ESO zone constants'!$E$2:$I$999,5,FALSE),"")</f>
        <v/>
      </c>
      <c r="R11" s="3" t="str">
        <f>IF(S11&lt;&gt;"",VLOOKUP(S11,'ESO zone constants'!$E$2:$I$999,5,FALSE),"")</f>
        <v/>
      </c>
      <c r="T11" s="3" t="str">
        <f>IF(U11&lt;&gt;"",VLOOKUP(U11,'ESO zone constants'!$E$2:$I$999,5,FALSE),"")</f>
        <v/>
      </c>
      <c r="V11" s="3">
        <v>0</v>
      </c>
      <c r="W11" t="str">
        <f>VLOOKUP(V11,'LibSets constants'!$A$2:$B$16,2,FALSE)</f>
        <v>Included in base game</v>
      </c>
      <c r="X11" s="7" t="str">
        <f t="shared" si="0"/>
        <v>[28] = {wayshrines={-1,-1,-1}, dlcId=0</v>
      </c>
      <c r="Y11" s="7" t="str">
        <f t="shared" si="4"/>
        <v>, veteran=false</v>
      </c>
      <c r="Z11" s="7" t="str">
        <f t="shared" si="1"/>
        <v/>
      </c>
      <c r="AA11" s="7" t="str">
        <f t="shared" si="2"/>
        <v xml:space="preserve"> --Barkskin / Borkenhaut</v>
      </c>
      <c r="AB11" s="7" t="str">
        <f t="shared" si="3"/>
        <v/>
      </c>
    </row>
    <row r="12" spans="1:28" x14ac:dyDescent="0.25">
      <c r="A12" s="17">
        <v>29</v>
      </c>
      <c r="B12" t="s">
        <v>1427</v>
      </c>
      <c r="C12" t="s">
        <v>1429</v>
      </c>
      <c r="D12" t="s">
        <v>1428</v>
      </c>
      <c r="H12" t="str">
        <f t="array" ref="H12">IF(VALUE(O12)&gt;0,"Crafted",IF(OR(EXACT(A12,'LibSets constants'!$G$2:$G$99)),"Monster",IF(OR(EXACT(A12,'LibSets constants'!$I$2:$I$99)),"Trial",IF(OR(EXACT(A12,'LibSets constants'!$K$2:$K$99)),"Arena",IF(OR(EXACT(A12,'LibSets constants'!$M$2:$M$99)),"Overland","")))))</f>
        <v/>
      </c>
      <c r="J12" t="s">
        <v>105</v>
      </c>
      <c r="K12" t="s">
        <v>105</v>
      </c>
      <c r="L12">
        <v>-1</v>
      </c>
      <c r="M12">
        <v>-1</v>
      </c>
      <c r="N12">
        <v>-1</v>
      </c>
      <c r="O12">
        <v>0</v>
      </c>
      <c r="P12" s="3" t="str">
        <f>IF(Q12&lt;&gt;"",VLOOKUP(Q12,'ESO zone constants'!$E$2:$I$999,5,FALSE),"")</f>
        <v/>
      </c>
      <c r="R12" s="3" t="str">
        <f>IF(S12&lt;&gt;"",VLOOKUP(S12,'ESO zone constants'!$E$2:$I$999,5,FALSE),"")</f>
        <v/>
      </c>
      <c r="T12" s="3" t="str">
        <f>IF(U12&lt;&gt;"",VLOOKUP(U12,'ESO zone constants'!$E$2:$I$999,5,FALSE),"")</f>
        <v/>
      </c>
      <c r="V12" s="3">
        <v>0</v>
      </c>
      <c r="W12" t="str">
        <f>VLOOKUP(V12,'LibSets constants'!$A$2:$B$16,2,FALSE)</f>
        <v>Included in base game</v>
      </c>
      <c r="X12" s="7" t="str">
        <f t="shared" si="0"/>
        <v>[29] = {wayshrines={-1,-1,-1}, dlcId=0</v>
      </c>
      <c r="Y12" s="7" t="str">
        <f t="shared" si="4"/>
        <v>, veteran=false</v>
      </c>
      <c r="Z12" s="7" t="str">
        <f t="shared" si="1"/>
        <v/>
      </c>
      <c r="AA12" s="7" t="str">
        <f t="shared" si="2"/>
        <v xml:space="preserve"> --Sergeant's Mail / Rüstung des Feldwebels</v>
      </c>
      <c r="AB12" s="7" t="str">
        <f t="shared" si="3"/>
        <v/>
      </c>
    </row>
    <row r="13" spans="1:28" x14ac:dyDescent="0.25">
      <c r="A13" s="17">
        <v>30</v>
      </c>
      <c r="B13" t="s">
        <v>1430</v>
      </c>
      <c r="C13" t="s">
        <v>1432</v>
      </c>
      <c r="D13" t="s">
        <v>1431</v>
      </c>
      <c r="H13" t="str">
        <f t="array" ref="H13">IF(VALUE(O13)&gt;0,"Crafted",IF(OR(EXACT(A13,'LibSets constants'!$G$2:$G$99)),"Monster",IF(OR(EXACT(A13,'LibSets constants'!$I$2:$I$99)),"Trial",IF(OR(EXACT(A13,'LibSets constants'!$K$2:$K$99)),"Arena",IF(OR(EXACT(A13,'LibSets constants'!$M$2:$M$99)),"Overland","")))))</f>
        <v>Overland</v>
      </c>
      <c r="J13" t="s">
        <v>105</v>
      </c>
      <c r="K13" t="s">
        <v>105</v>
      </c>
      <c r="L13">
        <v>-1</v>
      </c>
      <c r="M13">
        <v>-1</v>
      </c>
      <c r="N13">
        <v>-1</v>
      </c>
      <c r="O13">
        <v>0</v>
      </c>
      <c r="P13" s="3" t="str">
        <f>IF(Q13&lt;&gt;"",VLOOKUP(Q13,'ESO zone constants'!$E$2:$I$999,5,FALSE),"")</f>
        <v/>
      </c>
      <c r="R13" s="3" t="str">
        <f>IF(S13&lt;&gt;"",VLOOKUP(S13,'ESO zone constants'!$E$2:$I$999,5,FALSE),"")</f>
        <v/>
      </c>
      <c r="T13" s="3" t="str">
        <f>IF(U13&lt;&gt;"",VLOOKUP(U13,'ESO zone constants'!$E$2:$I$999,5,FALSE),"")</f>
        <v/>
      </c>
      <c r="V13" s="3">
        <v>0</v>
      </c>
      <c r="W13" t="str">
        <f>VLOOKUP(V13,'LibSets constants'!$A$2:$B$16,2,FALSE)</f>
        <v>Included in base game</v>
      </c>
      <c r="X13" s="7" t="str">
        <f t="shared" si="0"/>
        <v>[30] = {wayshrines={-1,-1,-1}, dlcId=0</v>
      </c>
      <c r="Y13" s="7" t="str">
        <f t="shared" si="4"/>
        <v>, veteran=false</v>
      </c>
      <c r="Z13" s="7" t="str">
        <f t="shared" si="1"/>
        <v/>
      </c>
      <c r="AA13" s="7" t="str">
        <f t="shared" si="2"/>
        <v xml:space="preserve"> --Thunderbug's Carapace / Donnerkäferpanzer</v>
      </c>
      <c r="AB13" s="7" t="str">
        <f t="shared" si="3"/>
        <v/>
      </c>
    </row>
    <row r="14" spans="1:28" x14ac:dyDescent="0.25">
      <c r="A14" s="17">
        <v>31</v>
      </c>
      <c r="B14" t="s">
        <v>1433</v>
      </c>
      <c r="C14" t="s">
        <v>1435</v>
      </c>
      <c r="D14" t="s">
        <v>1434</v>
      </c>
      <c r="H14" t="str">
        <f t="array" ref="H14">IF(VALUE(O14)&gt;0,"Crafted",IF(OR(EXACT(A14,'LibSets constants'!$G$2:$G$99)),"Monster",IF(OR(EXACT(A14,'LibSets constants'!$I$2:$I$99)),"Trial",IF(OR(EXACT(A14,'LibSets constants'!$K$2:$K$99)),"Arena",IF(OR(EXACT(A14,'LibSets constants'!$M$2:$M$99)),"Overland","")))))</f>
        <v>Overland</v>
      </c>
      <c r="J14" t="s">
        <v>105</v>
      </c>
      <c r="K14" t="s">
        <v>105</v>
      </c>
      <c r="L14">
        <v>-1</v>
      </c>
      <c r="M14">
        <v>-1</v>
      </c>
      <c r="N14">
        <v>-1</v>
      </c>
      <c r="O14">
        <v>0</v>
      </c>
      <c r="P14" s="3" t="str">
        <f>IF(Q14&lt;&gt;"",VLOOKUP(Q14,'ESO zone constants'!$E$2:$I$999,5,FALSE),"")</f>
        <v/>
      </c>
      <c r="R14" s="3" t="str">
        <f>IF(S14&lt;&gt;"",VLOOKUP(S14,'ESO zone constants'!$E$2:$I$999,5,FALSE),"")</f>
        <v/>
      </c>
      <c r="T14" s="3" t="str">
        <f>IF(U14&lt;&gt;"",VLOOKUP(U14,'ESO zone constants'!$E$2:$I$999,5,FALSE),"")</f>
        <v/>
      </c>
      <c r="V14" s="3">
        <v>0</v>
      </c>
      <c r="W14" t="str">
        <f>VLOOKUP(V14,'LibSets constants'!$A$2:$B$16,2,FALSE)</f>
        <v>Included in base game</v>
      </c>
      <c r="X14" s="7" t="str">
        <f t="shared" si="0"/>
        <v>[31] = {wayshrines={-1,-1,-1}, dlcId=0</v>
      </c>
      <c r="Y14" s="7" t="str">
        <f t="shared" si="4"/>
        <v>, veteran=false</v>
      </c>
      <c r="Z14" s="7" t="str">
        <f t="shared" si="1"/>
        <v/>
      </c>
      <c r="AA14" s="7" t="str">
        <f t="shared" si="2"/>
        <v xml:space="preserve"> --Silks of the Sun / Sonnenseide</v>
      </c>
      <c r="AB14" s="7" t="str">
        <f t="shared" si="3"/>
        <v/>
      </c>
    </row>
    <row r="15" spans="1:28" x14ac:dyDescent="0.25">
      <c r="A15" s="17">
        <v>32</v>
      </c>
      <c r="B15" t="s">
        <v>1436</v>
      </c>
      <c r="C15" t="s">
        <v>1438</v>
      </c>
      <c r="D15" t="s">
        <v>1437</v>
      </c>
      <c r="H15" t="s">
        <v>2485</v>
      </c>
      <c r="J15" t="s">
        <v>105</v>
      </c>
      <c r="K15" t="s">
        <v>105</v>
      </c>
      <c r="L15">
        <v>-1</v>
      </c>
      <c r="M15">
        <v>-1</v>
      </c>
      <c r="N15">
        <v>-1</v>
      </c>
      <c r="O15">
        <v>0</v>
      </c>
      <c r="P15" s="3">
        <f>IF(Q15&lt;&gt;"",VLOOKUP(Q15,'ESO zone constants'!$E$2:$I$999,5,FALSE),"")</f>
        <v>635</v>
      </c>
      <c r="Q15" s="3" t="s">
        <v>493</v>
      </c>
      <c r="R15" s="3" t="str">
        <f>IF(S15&lt;&gt;"",VLOOKUP(S15,'ESO zone constants'!$E$2:$I$999,5,FALSE),"")</f>
        <v/>
      </c>
      <c r="T15" s="3" t="str">
        <f>IF(U15&lt;&gt;"",VLOOKUP(U15,'ESO zone constants'!$E$2:$I$999,5,FALSE),"")</f>
        <v/>
      </c>
      <c r="V15" s="3">
        <v>0</v>
      </c>
      <c r="W15" t="str">
        <f>VLOOKUP(V15,'LibSets constants'!$A$2:$B$16,2,FALSE)</f>
        <v>Included in base game</v>
      </c>
      <c r="X15" s="7" t="str">
        <f t="shared" si="0"/>
        <v>[32] = {wayshrines={-1,-1,-1}, dlcId=0</v>
      </c>
      <c r="Y15" s="7" t="str">
        <f t="shared" si="4"/>
        <v>, zoneIds={635}, veteran=false</v>
      </c>
      <c r="Z15" s="7" t="str">
        <f t="shared" si="1"/>
        <v>, isArena=true</v>
      </c>
      <c r="AA15" s="7" t="str">
        <f t="shared" si="2"/>
        <v xml:space="preserve"> --Healer's Habit / Bräuche des Heilers</v>
      </c>
      <c r="AB15" s="7" t="str">
        <f t="shared" si="3"/>
        <v/>
      </c>
    </row>
    <row r="16" spans="1:28" x14ac:dyDescent="0.25">
      <c r="A16" s="17">
        <v>33</v>
      </c>
      <c r="B16" t="s">
        <v>1439</v>
      </c>
      <c r="C16" t="s">
        <v>1441</v>
      </c>
      <c r="D16" t="s">
        <v>1440</v>
      </c>
      <c r="H16" t="str">
        <f t="array" ref="H16">IF(VALUE(O16)&gt;0,"Crafted",IF(OR(EXACT(A16,'LibSets constants'!$G$2:$G$99)),"Monster",IF(OR(EXACT(A16,'LibSets constants'!$I$2:$I$99)),"Trial",IF(OR(EXACT(A16,'LibSets constants'!$K$2:$K$99)),"Arena",IF(OR(EXACT(A16,'LibSets constants'!$M$2:$M$99)),"Overland","")))))</f>
        <v/>
      </c>
      <c r="J16" t="s">
        <v>105</v>
      </c>
      <c r="K16" t="s">
        <v>105</v>
      </c>
      <c r="L16">
        <v>-1</v>
      </c>
      <c r="M16">
        <v>-1</v>
      </c>
      <c r="N16">
        <v>-1</v>
      </c>
      <c r="O16">
        <v>0</v>
      </c>
      <c r="P16" s="3" t="str">
        <f>IF(Q16&lt;&gt;"",VLOOKUP(Q16,'ESO zone constants'!$E$2:$I$999,5,FALSE),"")</f>
        <v/>
      </c>
      <c r="R16" s="3" t="str">
        <f>IF(S16&lt;&gt;"",VLOOKUP(S16,'ESO zone constants'!$E$2:$I$999,5,FALSE),"")</f>
        <v/>
      </c>
      <c r="T16" s="3" t="str">
        <f>IF(U16&lt;&gt;"",VLOOKUP(U16,'ESO zone constants'!$E$2:$I$999,5,FALSE),"")</f>
        <v/>
      </c>
      <c r="V16" s="3">
        <v>0</v>
      </c>
      <c r="W16" t="str">
        <f>VLOOKUP(V16,'LibSets constants'!$A$2:$B$16,2,FALSE)</f>
        <v>Included in base game</v>
      </c>
      <c r="X16" s="7" t="str">
        <f t="shared" si="0"/>
        <v>[33] = {wayshrines={-1,-1,-1}, dlcId=0</v>
      </c>
      <c r="Y16" s="7" t="str">
        <f t="shared" si="4"/>
        <v>, veteran=false</v>
      </c>
      <c r="Z16" s="7" t="str">
        <f t="shared" si="1"/>
        <v/>
      </c>
      <c r="AA16" s="7" t="str">
        <f t="shared" si="2"/>
        <v xml:space="preserve"> --Viper's Sting / Vipernbiss</v>
      </c>
      <c r="AB16" s="7" t="str">
        <f t="shared" si="3"/>
        <v/>
      </c>
    </row>
    <row r="17" spans="1:28" x14ac:dyDescent="0.25">
      <c r="A17" s="17">
        <v>34</v>
      </c>
      <c r="B17" t="s">
        <v>1442</v>
      </c>
      <c r="C17" t="s">
        <v>1444</v>
      </c>
      <c r="D17" t="s">
        <v>1443</v>
      </c>
      <c r="H17" t="str">
        <f t="array" ref="H17">IF(VALUE(O17)&gt;0,"Crafted",IF(OR(EXACT(A17,'LibSets constants'!$G$2:$G$99)),"Monster",IF(OR(EXACT(A17,'LibSets constants'!$I$2:$I$99)),"Trial",IF(OR(EXACT(A17,'LibSets constants'!$K$2:$K$99)),"Arena",IF(OR(EXACT(A17,'LibSets constants'!$M$2:$M$99)),"Overland","")))))</f>
        <v>Overland</v>
      </c>
      <c r="J17" t="s">
        <v>105</v>
      </c>
      <c r="K17" t="s">
        <v>105</v>
      </c>
      <c r="L17">
        <v>-1</v>
      </c>
      <c r="M17">
        <v>-1</v>
      </c>
      <c r="N17">
        <v>-1</v>
      </c>
      <c r="O17">
        <v>0</v>
      </c>
      <c r="P17" s="3" t="str">
        <f>IF(Q17&lt;&gt;"",VLOOKUP(Q17,'ESO zone constants'!$E$2:$I$999,5,FALSE),"")</f>
        <v/>
      </c>
      <c r="R17" s="3" t="str">
        <f>IF(S17&lt;&gt;"",VLOOKUP(S17,'ESO zone constants'!$E$2:$I$999,5,FALSE),"")</f>
        <v/>
      </c>
      <c r="T17" s="3" t="str">
        <f>IF(U17&lt;&gt;"",VLOOKUP(U17,'ESO zone constants'!$E$2:$I$999,5,FALSE),"")</f>
        <v/>
      </c>
      <c r="V17" s="3">
        <v>0</v>
      </c>
      <c r="W17" t="str">
        <f>VLOOKUP(V17,'LibSets constants'!$A$2:$B$16,2,FALSE)</f>
        <v>Included in base game</v>
      </c>
      <c r="X17" s="7" t="str">
        <f t="shared" si="0"/>
        <v>[34] = {wayshrines={-1,-1,-1}, dlcId=0</v>
      </c>
      <c r="Y17" s="7" t="str">
        <f t="shared" si="4"/>
        <v>, veteran=false</v>
      </c>
      <c r="Z17" s="7" t="str">
        <f t="shared" si="1"/>
        <v/>
      </c>
      <c r="AA17" s="7" t="str">
        <f t="shared" si="2"/>
        <v xml:space="preserve"> --Night Mother's Embrace / Umarmung der Mutter der Nacht</v>
      </c>
      <c r="AB17" s="7" t="str">
        <f t="shared" si="3"/>
        <v/>
      </c>
    </row>
    <row r="18" spans="1:28" x14ac:dyDescent="0.25">
      <c r="A18" s="17">
        <v>35</v>
      </c>
      <c r="B18" t="s">
        <v>1445</v>
      </c>
      <c r="C18" t="s">
        <v>1447</v>
      </c>
      <c r="D18" t="s">
        <v>1446</v>
      </c>
      <c r="H18" t="str">
        <f t="array" ref="H18">IF(VALUE(O18)&gt;0,"Crafted",IF(OR(EXACT(A18,'LibSets constants'!$G$2:$G$99)),"Monster",IF(OR(EXACT(A18,'LibSets constants'!$I$2:$I$99)),"Trial",IF(OR(EXACT(A18,'LibSets constants'!$K$2:$K$99)),"Arena",IF(OR(EXACT(A18,'LibSets constants'!$M$2:$M$99)),"Overland","")))))</f>
        <v/>
      </c>
      <c r="J18" t="s">
        <v>105</v>
      </c>
      <c r="K18" t="s">
        <v>105</v>
      </c>
      <c r="L18">
        <v>-1</v>
      </c>
      <c r="M18">
        <v>-1</v>
      </c>
      <c r="N18">
        <v>-1</v>
      </c>
      <c r="O18">
        <v>0</v>
      </c>
      <c r="P18" s="3" t="str">
        <f>IF(Q18&lt;&gt;"",VLOOKUP(Q18,'ESO zone constants'!$E$2:$I$999,5,FALSE),"")</f>
        <v/>
      </c>
      <c r="R18" s="3" t="str">
        <f>IF(S18&lt;&gt;"",VLOOKUP(S18,'ESO zone constants'!$E$2:$I$999,5,FALSE),"")</f>
        <v/>
      </c>
      <c r="T18" s="3" t="str">
        <f>IF(U18&lt;&gt;"",VLOOKUP(U18,'ESO zone constants'!$E$2:$I$999,5,FALSE),"")</f>
        <v/>
      </c>
      <c r="V18" s="3">
        <v>0</v>
      </c>
      <c r="W18" t="str">
        <f>VLOOKUP(V18,'LibSets constants'!$A$2:$B$16,2,FALSE)</f>
        <v>Included in base game</v>
      </c>
      <c r="X18" s="7" t="str">
        <f t="shared" si="0"/>
        <v>[35] = {wayshrines={-1,-1,-1}, dlcId=0</v>
      </c>
      <c r="Y18" s="7" t="str">
        <f t="shared" si="4"/>
        <v>, veteran=false</v>
      </c>
      <c r="Z18" s="7" t="str">
        <f t="shared" si="1"/>
        <v/>
      </c>
      <c r="AA18" s="7" t="str">
        <f t="shared" si="2"/>
        <v xml:space="preserve"> --Knightmare / Albtraumritter</v>
      </c>
      <c r="AB18" s="7" t="str">
        <f t="shared" si="3"/>
        <v/>
      </c>
    </row>
    <row r="19" spans="1:28" x14ac:dyDescent="0.25">
      <c r="A19" s="17">
        <v>36</v>
      </c>
      <c r="B19" t="s">
        <v>1448</v>
      </c>
      <c r="C19" t="s">
        <v>1450</v>
      </c>
      <c r="D19" t="s">
        <v>1449</v>
      </c>
      <c r="H19" t="str">
        <f t="array" ref="H19">IF(VALUE(O19)&gt;0,"Crafted",IF(OR(EXACT(A19,'LibSets constants'!$G$2:$G$99)),"Monster",IF(OR(EXACT(A19,'LibSets constants'!$I$2:$I$99)),"Trial",IF(OR(EXACT(A19,'LibSets constants'!$K$2:$K$99)),"Arena",IF(OR(EXACT(A19,'LibSets constants'!$M$2:$M$99)),"Overland","")))))</f>
        <v>Overland</v>
      </c>
      <c r="J19" t="s">
        <v>105</v>
      </c>
      <c r="K19" t="s">
        <v>105</v>
      </c>
      <c r="L19">
        <v>-1</v>
      </c>
      <c r="M19">
        <v>-1</v>
      </c>
      <c r="N19">
        <v>-1</v>
      </c>
      <c r="O19">
        <v>0</v>
      </c>
      <c r="P19" s="3" t="str">
        <f>IF(Q19&lt;&gt;"",VLOOKUP(Q19,'ESO zone constants'!$E$2:$I$999,5,FALSE),"")</f>
        <v/>
      </c>
      <c r="R19" s="3" t="str">
        <f>IF(S19&lt;&gt;"",VLOOKUP(S19,'ESO zone constants'!$E$2:$I$999,5,FALSE),"")</f>
        <v/>
      </c>
      <c r="T19" s="3" t="str">
        <f>IF(U19&lt;&gt;"",VLOOKUP(U19,'ESO zone constants'!$E$2:$I$999,5,FALSE),"")</f>
        <v/>
      </c>
      <c r="V19" s="3">
        <v>0</v>
      </c>
      <c r="W19" t="str">
        <f>VLOOKUP(V19,'LibSets constants'!$A$2:$B$16,2,FALSE)</f>
        <v>Included in base game</v>
      </c>
      <c r="X19" s="7" t="str">
        <f t="shared" si="0"/>
        <v>[36] = {wayshrines={-1,-1,-1}, dlcId=0</v>
      </c>
      <c r="Y19" s="7" t="str">
        <f t="shared" si="4"/>
        <v>, veteran=false</v>
      </c>
      <c r="Z19" s="7" t="str">
        <f t="shared" si="1"/>
        <v/>
      </c>
      <c r="AA19" s="7" t="str">
        <f t="shared" si="2"/>
        <v xml:space="preserve"> --Armor of the Veiled Heritance / Rüstung des Schleiererbes</v>
      </c>
      <c r="AB19" s="7" t="str">
        <f t="shared" si="3"/>
        <v/>
      </c>
    </row>
    <row r="20" spans="1:28" x14ac:dyDescent="0.25">
      <c r="A20" s="6">
        <v>37</v>
      </c>
      <c r="B20" t="s">
        <v>86</v>
      </c>
      <c r="C20" t="s">
        <v>1452</v>
      </c>
      <c r="D20" t="s">
        <v>1451</v>
      </c>
      <c r="H20" t="str">
        <f t="array" ref="H20">IF(VALUE(O20)&gt;0,"Crafted",IF(OR(EXACT(A20,'LibSets constants'!$G$2:$G$99)),"Monster",IF(OR(EXACT(A20,'LibSets constants'!$I$2:$I$99)),"Trial",IF(OR(EXACT(A20,'LibSets constants'!$K$2:$K$99)),"Arena",IF(OR(EXACT(A20,'LibSets constants'!$M$2:$M$99)),"Overland","")))))</f>
        <v>Crafted</v>
      </c>
      <c r="J20" t="s">
        <v>105</v>
      </c>
      <c r="K20" t="s">
        <v>105</v>
      </c>
      <c r="L20">
        <v>1</v>
      </c>
      <c r="M20">
        <v>177</v>
      </c>
      <c r="N20">
        <v>71</v>
      </c>
      <c r="O20">
        <v>2</v>
      </c>
      <c r="P20" s="3" t="str">
        <f>IF(Q20&lt;&gt;"",VLOOKUP(Q20,'ESO zone constants'!$E$2:$I$999,5,FALSE),"")</f>
        <v/>
      </c>
      <c r="R20" s="3" t="str">
        <f>IF(S20&lt;&gt;"",VLOOKUP(S20,'ESO zone constants'!$E$2:$I$999,5,FALSE),"")</f>
        <v/>
      </c>
      <c r="T20" s="3" t="str">
        <f>IF(U20&lt;&gt;"",VLOOKUP(U20,'ESO zone constants'!$E$2:$I$999,5,FALSE),"")</f>
        <v/>
      </c>
      <c r="V20" s="3">
        <v>0</v>
      </c>
      <c r="W20" t="str">
        <f>VLOOKUP(V20,'LibSets constants'!$A$2:$B$16,2,FALSE)</f>
        <v>Included in base game</v>
      </c>
      <c r="X20" s="7" t="str">
        <f t="shared" si="0"/>
        <v>[37] = {wayshrines={1,177,71}, traitsNeeded=2, dlcId=0</v>
      </c>
      <c r="Y20" s="7" t="str">
        <f t="shared" si="4"/>
        <v>, veteran=false</v>
      </c>
      <c r="Z20" s="7" t="str">
        <f t="shared" si="1"/>
        <v/>
      </c>
      <c r="AA20" s="7" t="str">
        <f t="shared" si="2"/>
        <v xml:space="preserve"> --Death's Wind / Todeswind </v>
      </c>
      <c r="AB20" s="7" t="str">
        <f t="shared" si="3"/>
        <v xml:space="preserve">[37] = true,        --Death's Wind / Todeswind </v>
      </c>
    </row>
    <row r="21" spans="1:28" x14ac:dyDescent="0.25">
      <c r="A21" s="6">
        <v>38</v>
      </c>
      <c r="B21" t="s">
        <v>88</v>
      </c>
      <c r="C21" t="s">
        <v>1454</v>
      </c>
      <c r="D21" t="s">
        <v>1453</v>
      </c>
      <c r="H21" t="str">
        <f t="array" ref="H21">IF(VALUE(O21)&gt;0,"Crafted",IF(OR(EXACT(A21,'LibSets constants'!$G$2:$G$99)),"Monster",IF(OR(EXACT(A21,'LibSets constants'!$I$2:$I$99)),"Trial",IF(OR(EXACT(A21,'LibSets constants'!$K$2:$K$99)),"Arena",IF(OR(EXACT(A21,'LibSets constants'!$M$2:$M$99)),"Overland","")))))</f>
        <v>Crafted</v>
      </c>
      <c r="J21" t="s">
        <v>105</v>
      </c>
      <c r="K21" t="s">
        <v>105</v>
      </c>
      <c r="L21">
        <v>15</v>
      </c>
      <c r="M21">
        <v>169</v>
      </c>
      <c r="N21">
        <v>205</v>
      </c>
      <c r="O21">
        <v>3</v>
      </c>
      <c r="P21" s="3" t="str">
        <f>IF(Q21&lt;&gt;"",VLOOKUP(Q21,'ESO zone constants'!$E$2:$I$999,5,FALSE),"")</f>
        <v/>
      </c>
      <c r="R21" s="3" t="str">
        <f>IF(S21&lt;&gt;"",VLOOKUP(S21,'ESO zone constants'!$E$2:$I$999,5,FALSE),"")</f>
        <v/>
      </c>
      <c r="T21" s="3" t="str">
        <f>IF(U21&lt;&gt;"",VLOOKUP(U21,'ESO zone constants'!$E$2:$I$999,5,FALSE),"")</f>
        <v/>
      </c>
      <c r="V21" s="3">
        <v>0</v>
      </c>
      <c r="W21" t="str">
        <f>VLOOKUP(V21,'LibSets constants'!$A$2:$B$16,2,FALSE)</f>
        <v>Included in base game</v>
      </c>
      <c r="X21" s="7" t="str">
        <f t="shared" si="0"/>
        <v>[38] = {wayshrines={15,169,205}, traitsNeeded=3, dlcId=0</v>
      </c>
      <c r="Y21" s="7" t="str">
        <f t="shared" si="4"/>
        <v>, veteran=false</v>
      </c>
      <c r="Z21" s="7" t="str">
        <f t="shared" si="1"/>
        <v/>
      </c>
      <c r="AA21" s="7" t="str">
        <f t="shared" si="2"/>
        <v xml:space="preserve"> --Twilight's Embrace / Zwielichtkuss </v>
      </c>
      <c r="AB21" s="7" t="str">
        <f t="shared" si="3"/>
        <v xml:space="preserve">[38] = true,        --Twilight's Embrace / Zwielichtkuss </v>
      </c>
    </row>
    <row r="22" spans="1:28" x14ac:dyDescent="0.25">
      <c r="A22" s="17">
        <v>39</v>
      </c>
      <c r="B22" t="s">
        <v>1455</v>
      </c>
      <c r="C22" t="s">
        <v>1457</v>
      </c>
      <c r="D22" t="s">
        <v>1456</v>
      </c>
      <c r="H22" t="str">
        <f t="array" ref="H22">IF(VALUE(O22)&gt;0,"Crafted",IF(OR(EXACT(A22,'LibSets constants'!$G$2:$G$99)),"Monster",IF(OR(EXACT(A22,'LibSets constants'!$I$2:$I$99)),"Trial",IF(OR(EXACT(A22,'LibSets constants'!$K$2:$K$99)),"Arena",IF(OR(EXACT(A22,'LibSets constants'!$M$2:$M$99)),"Overland","")))))</f>
        <v>Overland</v>
      </c>
      <c r="J22" t="s">
        <v>105</v>
      </c>
      <c r="K22" t="s">
        <v>105</v>
      </c>
      <c r="L22">
        <v>-1</v>
      </c>
      <c r="M22">
        <v>-1</v>
      </c>
      <c r="N22">
        <v>-1</v>
      </c>
      <c r="O22">
        <v>0</v>
      </c>
      <c r="P22" s="3" t="str">
        <f>IF(Q22&lt;&gt;"",VLOOKUP(Q22,'ESO zone constants'!$E$2:$I$999,5,FALSE),"")</f>
        <v/>
      </c>
      <c r="R22" s="3" t="str">
        <f>IF(S22&lt;&gt;"",VLOOKUP(S22,'ESO zone constants'!$E$2:$I$999,5,FALSE),"")</f>
        <v/>
      </c>
      <c r="T22" s="3" t="str">
        <f>IF(U22&lt;&gt;"",VLOOKUP(U22,'ESO zone constants'!$E$2:$I$999,5,FALSE),"")</f>
        <v/>
      </c>
      <c r="V22" s="3">
        <v>0</v>
      </c>
      <c r="W22" t="str">
        <f>VLOOKUP(V22,'LibSets constants'!$A$2:$B$16,2,FALSE)</f>
        <v>Included in base game</v>
      </c>
      <c r="X22" s="7" t="str">
        <f t="shared" si="0"/>
        <v>[39] = {wayshrines={-1,-1,-1}, dlcId=0</v>
      </c>
      <c r="Y22" s="7" t="str">
        <f t="shared" si="4"/>
        <v>, veteran=false</v>
      </c>
      <c r="Z22" s="7" t="str">
        <f t="shared" si="1"/>
        <v/>
      </c>
      <c r="AA22" s="7" t="str">
        <f t="shared" si="2"/>
        <v xml:space="preserve"> --Alessian Order / Alessianischer Orden</v>
      </c>
      <c r="AB22" s="7" t="str">
        <f t="shared" si="3"/>
        <v/>
      </c>
    </row>
    <row r="23" spans="1:28" x14ac:dyDescent="0.25">
      <c r="A23" s="6">
        <v>40</v>
      </c>
      <c r="B23" t="s">
        <v>85</v>
      </c>
      <c r="C23" t="s">
        <v>1459</v>
      </c>
      <c r="D23" t="s">
        <v>1458</v>
      </c>
      <c r="H23" t="str">
        <f t="array" ref="H23">IF(VALUE(O23)&gt;0,"Crafted",IF(OR(EXACT(A23,'LibSets constants'!$G$2:$G$99)),"Monster",IF(OR(EXACT(A23,'LibSets constants'!$I$2:$I$99)),"Trial",IF(OR(EXACT(A23,'LibSets constants'!$K$2:$K$99)),"Arena",IF(OR(EXACT(A23,'LibSets constants'!$M$2:$M$99)),"Overland","")))))</f>
        <v>Crafted</v>
      </c>
      <c r="J23" t="s">
        <v>105</v>
      </c>
      <c r="K23" t="s">
        <v>105</v>
      </c>
      <c r="L23">
        <v>216</v>
      </c>
      <c r="M23">
        <v>121</v>
      </c>
      <c r="N23">
        <v>65</v>
      </c>
      <c r="O23">
        <v>2</v>
      </c>
      <c r="P23" s="3" t="str">
        <f>IF(Q23&lt;&gt;"",VLOOKUP(Q23,'ESO zone constants'!$E$2:$I$999,5,FALSE),"")</f>
        <v/>
      </c>
      <c r="R23" s="3" t="str">
        <f>IF(S23&lt;&gt;"",VLOOKUP(S23,'ESO zone constants'!$E$2:$I$999,5,FALSE),"")</f>
        <v/>
      </c>
      <c r="T23" s="3" t="str">
        <f>IF(U23&lt;&gt;"",VLOOKUP(U23,'ESO zone constants'!$E$2:$I$999,5,FALSE),"")</f>
        <v/>
      </c>
      <c r="V23" s="3">
        <v>0</v>
      </c>
      <c r="W23" t="str">
        <f>VLOOKUP(V23,'LibSets constants'!$A$2:$B$16,2,FALSE)</f>
        <v>Included in base game</v>
      </c>
      <c r="X23" s="7" t="str">
        <f t="shared" si="0"/>
        <v>[40] = {wayshrines={216,121,65}, traitsNeeded=2, dlcId=0</v>
      </c>
      <c r="Y23" s="7" t="str">
        <f t="shared" si="4"/>
        <v>, veteran=false</v>
      </c>
      <c r="Z23" s="7" t="str">
        <f t="shared" si="1"/>
        <v/>
      </c>
      <c r="AA23" s="7" t="str">
        <f t="shared" si="2"/>
        <v xml:space="preserve"> --Night's Silence / Stille der Nacht </v>
      </c>
      <c r="AB23" s="7" t="str">
        <f t="shared" si="3"/>
        <v xml:space="preserve">[40] = true,        --Night's Silence / Stille der Nacht </v>
      </c>
    </row>
    <row r="24" spans="1:28" x14ac:dyDescent="0.25">
      <c r="A24" s="6">
        <v>41</v>
      </c>
      <c r="B24" t="s">
        <v>87</v>
      </c>
      <c r="C24" t="s">
        <v>1461</v>
      </c>
      <c r="D24" t="s">
        <v>1460</v>
      </c>
      <c r="H24" t="str">
        <f t="array" ref="H24">IF(VALUE(O24)&gt;0,"Crafted",IF(OR(EXACT(A24,'LibSets constants'!$G$2:$G$99)),"Monster",IF(OR(EXACT(A24,'LibSets constants'!$I$2:$I$99)),"Trial",IF(OR(EXACT(A24,'LibSets constants'!$K$2:$K$99)),"Arena",IF(OR(EXACT(A24,'LibSets constants'!$M$2:$M$99)),"Overland","")))))</f>
        <v>Crafted</v>
      </c>
      <c r="J24" t="s">
        <v>105</v>
      </c>
      <c r="K24" t="s">
        <v>105</v>
      </c>
      <c r="L24">
        <v>82</v>
      </c>
      <c r="M24">
        <v>151</v>
      </c>
      <c r="N24">
        <v>78</v>
      </c>
      <c r="O24">
        <v>4</v>
      </c>
      <c r="P24" s="3" t="str">
        <f>IF(Q24&lt;&gt;"",VLOOKUP(Q24,'ESO zone constants'!$E$2:$I$999,5,FALSE),"")</f>
        <v/>
      </c>
      <c r="R24" s="3" t="str">
        <f>IF(S24&lt;&gt;"",VLOOKUP(S24,'ESO zone constants'!$E$2:$I$999,5,FALSE),"")</f>
        <v/>
      </c>
      <c r="T24" s="3" t="str">
        <f>IF(U24&lt;&gt;"",VLOOKUP(U24,'ESO zone constants'!$E$2:$I$999,5,FALSE),"")</f>
        <v/>
      </c>
      <c r="V24" s="3">
        <v>0</v>
      </c>
      <c r="W24" t="str">
        <f>VLOOKUP(V24,'LibSets constants'!$A$2:$B$16,2,FALSE)</f>
        <v>Included in base game</v>
      </c>
      <c r="X24" s="7" t="str">
        <f t="shared" si="0"/>
        <v>[41] = {wayshrines={82,151,78}, traitsNeeded=4, dlcId=0</v>
      </c>
      <c r="Y24" s="7" t="str">
        <f t="shared" si="4"/>
        <v>, veteran=false</v>
      </c>
      <c r="Z24" s="7" t="str">
        <f t="shared" si="1"/>
        <v/>
      </c>
      <c r="AA24" s="7" t="str">
        <f t="shared" si="2"/>
        <v xml:space="preserve"> --Whitestrake's Retribution / Weißplankes Vergeltung </v>
      </c>
      <c r="AB24" s="7" t="str">
        <f t="shared" si="3"/>
        <v xml:space="preserve">[41] = true,        --Whitestrake's Retribution / Weißplankes Vergeltung </v>
      </c>
    </row>
    <row r="25" spans="1:28" x14ac:dyDescent="0.25">
      <c r="A25" s="6">
        <v>43</v>
      </c>
      <c r="B25" t="s">
        <v>84</v>
      </c>
      <c r="C25" t="s">
        <v>1463</v>
      </c>
      <c r="D25" t="s">
        <v>1462</v>
      </c>
      <c r="H25" t="str">
        <f t="array" ref="H25">IF(VALUE(O25)&gt;0,"Crafted",IF(OR(EXACT(A25,'LibSets constants'!$G$2:$G$99)),"Monster",IF(OR(EXACT(A25,'LibSets constants'!$I$2:$I$99)),"Trial",IF(OR(EXACT(A25,'LibSets constants'!$K$2:$K$99)),"Arena",IF(OR(EXACT(A25,'LibSets constants'!$M$2:$M$99)),"Overland","")))))</f>
        <v>Crafted</v>
      </c>
      <c r="J25" t="s">
        <v>105</v>
      </c>
      <c r="K25" t="s">
        <v>105</v>
      </c>
      <c r="L25">
        <v>23</v>
      </c>
      <c r="M25">
        <v>164</v>
      </c>
      <c r="N25">
        <v>32</v>
      </c>
      <c r="O25">
        <v>3</v>
      </c>
      <c r="P25" s="3" t="str">
        <f>IF(Q25&lt;&gt;"",VLOOKUP(Q25,'ESO zone constants'!$E$2:$I$999,5,FALSE),"")</f>
        <v/>
      </c>
      <c r="R25" s="3" t="str">
        <f>IF(S25&lt;&gt;"",VLOOKUP(S25,'ESO zone constants'!$E$2:$I$999,5,FALSE),"")</f>
        <v/>
      </c>
      <c r="T25" s="3" t="str">
        <f>IF(U25&lt;&gt;"",VLOOKUP(U25,'ESO zone constants'!$E$2:$I$999,5,FALSE),"")</f>
        <v/>
      </c>
      <c r="V25" s="3">
        <v>0</v>
      </c>
      <c r="W25" t="str">
        <f>VLOOKUP(V25,'LibSets constants'!$A$2:$B$16,2,FALSE)</f>
        <v>Included in base game</v>
      </c>
      <c r="X25" s="7" t="str">
        <f t="shared" si="0"/>
        <v>[43] = {wayshrines={23,164,32}, traitsNeeded=3, dlcId=0</v>
      </c>
      <c r="Y25" s="7" t="str">
        <f t="shared" si="4"/>
        <v>, veteran=false</v>
      </c>
      <c r="Z25" s="7" t="str">
        <f t="shared" si="1"/>
        <v/>
      </c>
      <c r="AA25" s="7" t="str">
        <f t="shared" si="2"/>
        <v xml:space="preserve"> --Armor of the Seducer / Rüstung der Verführung </v>
      </c>
      <c r="AB25" s="7" t="str">
        <f t="shared" si="3"/>
        <v xml:space="preserve">[43] = true,        --Armor of the Seducer / Rüstung der Verführung </v>
      </c>
    </row>
    <row r="26" spans="1:28" x14ac:dyDescent="0.25">
      <c r="A26" s="6">
        <v>44</v>
      </c>
      <c r="B26" t="s">
        <v>83</v>
      </c>
      <c r="C26" t="s">
        <v>1465</v>
      </c>
      <c r="D26" t="s">
        <v>1464</v>
      </c>
      <c r="H26" t="str">
        <f t="array" ref="H26">IF(VALUE(O26)&gt;0,"Crafted",IF(OR(EXACT(A26,'LibSets constants'!$G$2:$G$99)),"Monster",IF(OR(EXACT(A26,'LibSets constants'!$I$2:$I$99)),"Trial",IF(OR(EXACT(A26,'LibSets constants'!$K$2:$K$99)),"Arena",IF(OR(EXACT(A26,'LibSets constants'!$M$2:$M$99)),"Overland","")))))</f>
        <v>Crafted</v>
      </c>
      <c r="J26" t="s">
        <v>105</v>
      </c>
      <c r="K26" t="s">
        <v>105</v>
      </c>
      <c r="L26">
        <v>58</v>
      </c>
      <c r="M26">
        <v>101</v>
      </c>
      <c r="N26">
        <v>93</v>
      </c>
      <c r="O26">
        <v>5</v>
      </c>
      <c r="P26" s="3" t="str">
        <f>IF(Q26&lt;&gt;"",VLOOKUP(Q26,'ESO zone constants'!$E$2:$I$999,5,FALSE),"")</f>
        <v/>
      </c>
      <c r="R26" s="3" t="str">
        <f>IF(S26&lt;&gt;"",VLOOKUP(S26,'ESO zone constants'!$E$2:$I$999,5,FALSE),"")</f>
        <v/>
      </c>
      <c r="T26" s="3" t="str">
        <f>IF(U26&lt;&gt;"",VLOOKUP(U26,'ESO zone constants'!$E$2:$I$999,5,FALSE),"")</f>
        <v/>
      </c>
      <c r="V26" s="3">
        <v>0</v>
      </c>
      <c r="W26" t="str">
        <f>VLOOKUP(V26,'LibSets constants'!$A$2:$B$16,2,FALSE)</f>
        <v>Included in base game</v>
      </c>
      <c r="X26" s="7" t="str">
        <f t="shared" si="0"/>
        <v>[44] = {wayshrines={58,101,93}, traitsNeeded=5, dlcId=0</v>
      </c>
      <c r="Y26" s="7" t="str">
        <f t="shared" si="4"/>
        <v>, veteran=false</v>
      </c>
      <c r="Z26" s="7" t="str">
        <f t="shared" si="1"/>
        <v/>
      </c>
      <c r="AA26" s="7" t="str">
        <f t="shared" si="2"/>
        <v xml:space="preserve"> --Vampire's Kiss / Kuss des Vampirs </v>
      </c>
      <c r="AB26" s="7" t="str">
        <f t="shared" si="3"/>
        <v xml:space="preserve">[44] = true,        --Vampire's Kiss / Kuss des Vampirs </v>
      </c>
    </row>
    <row r="27" spans="1:28" x14ac:dyDescent="0.25">
      <c r="A27" s="17">
        <v>46</v>
      </c>
      <c r="B27" t="s">
        <v>1466</v>
      </c>
      <c r="C27" t="s">
        <v>1468</v>
      </c>
      <c r="D27" t="s">
        <v>1467</v>
      </c>
      <c r="H27" t="str">
        <f t="array" ref="H27">IF(VALUE(O27)&gt;0,"Crafted",IF(OR(EXACT(A27,'LibSets constants'!$G$2:$G$99)),"Monster",IF(OR(EXACT(A27,'LibSets constants'!$I$2:$I$99)),"Trial",IF(OR(EXACT(A27,'LibSets constants'!$K$2:$K$99)),"Arena",IF(OR(EXACT(A27,'LibSets constants'!$M$2:$M$99)),"Overland","")))))</f>
        <v/>
      </c>
      <c r="J27" t="s">
        <v>105</v>
      </c>
      <c r="K27" t="s">
        <v>105</v>
      </c>
      <c r="L27">
        <v>-1</v>
      </c>
      <c r="M27">
        <v>-1</v>
      </c>
      <c r="N27">
        <v>-1</v>
      </c>
      <c r="O27">
        <v>0</v>
      </c>
      <c r="P27" s="3" t="str">
        <f>IF(Q27&lt;&gt;"",VLOOKUP(Q27,'ESO zone constants'!$E$2:$I$999,5,FALSE),"")</f>
        <v/>
      </c>
      <c r="R27" s="3" t="str">
        <f>IF(S27&lt;&gt;"",VLOOKUP(S27,'ESO zone constants'!$E$2:$I$999,5,FALSE),"")</f>
        <v/>
      </c>
      <c r="T27" s="3" t="str">
        <f>IF(U27&lt;&gt;"",VLOOKUP(U27,'ESO zone constants'!$E$2:$I$999,5,FALSE),"")</f>
        <v/>
      </c>
      <c r="V27" s="3">
        <v>0</v>
      </c>
      <c r="W27" t="str">
        <f>VLOOKUP(V27,'LibSets constants'!$A$2:$B$16,2,FALSE)</f>
        <v>Included in base game</v>
      </c>
      <c r="X27" s="7" t="str">
        <f t="shared" si="0"/>
        <v>[46] = {wayshrines={-1,-1,-1}, dlcId=0</v>
      </c>
      <c r="Y27" s="7" t="str">
        <f t="shared" si="4"/>
        <v>, veteran=false</v>
      </c>
      <c r="Z27" s="7" t="str">
        <f t="shared" si="1"/>
        <v/>
      </c>
      <c r="AA27" s="7" t="str">
        <f t="shared" si="2"/>
        <v xml:space="preserve"> --Noble Duelist's Silks / Seide des edlen Duellanten</v>
      </c>
      <c r="AB27" s="7" t="str">
        <f t="shared" si="3"/>
        <v/>
      </c>
    </row>
    <row r="28" spans="1:28" x14ac:dyDescent="0.25">
      <c r="A28" s="17">
        <v>47</v>
      </c>
      <c r="B28" t="s">
        <v>1469</v>
      </c>
      <c r="C28" t="s">
        <v>1471</v>
      </c>
      <c r="D28" t="s">
        <v>1470</v>
      </c>
      <c r="H28" t="str">
        <f t="array" ref="H28">IF(VALUE(O28)&gt;0,"Crafted",IF(OR(EXACT(A28,'LibSets constants'!$G$2:$G$99)),"Monster",IF(OR(EXACT(A28,'LibSets constants'!$I$2:$I$99)),"Trial",IF(OR(EXACT(A28,'LibSets constants'!$K$2:$K$99)),"Arena",IF(OR(EXACT(A28,'LibSets constants'!$M$2:$M$99)),"Overland","")))))</f>
        <v>Overland</v>
      </c>
      <c r="J28" t="s">
        <v>105</v>
      </c>
      <c r="K28" t="s">
        <v>105</v>
      </c>
      <c r="L28">
        <v>-1</v>
      </c>
      <c r="M28">
        <v>-1</v>
      </c>
      <c r="N28">
        <v>-1</v>
      </c>
      <c r="O28">
        <v>0</v>
      </c>
      <c r="P28" s="3" t="str">
        <f>IF(Q28&lt;&gt;"",VLOOKUP(Q28,'ESO zone constants'!$E$2:$I$999,5,FALSE),"")</f>
        <v/>
      </c>
      <c r="R28" s="3" t="str">
        <f>IF(S28&lt;&gt;"",VLOOKUP(S28,'ESO zone constants'!$E$2:$I$999,5,FALSE),"")</f>
        <v/>
      </c>
      <c r="T28" s="3" t="str">
        <f>IF(U28&lt;&gt;"",VLOOKUP(U28,'ESO zone constants'!$E$2:$I$999,5,FALSE),"")</f>
        <v/>
      </c>
      <c r="V28" s="3">
        <v>0</v>
      </c>
      <c r="W28" t="str">
        <f>VLOOKUP(V28,'LibSets constants'!$A$2:$B$16,2,FALSE)</f>
        <v>Included in base game</v>
      </c>
      <c r="X28" s="7" t="str">
        <f t="shared" si="0"/>
        <v>[47] = {wayshrines={-1,-1,-1}, dlcId=0</v>
      </c>
      <c r="Y28" s="7" t="str">
        <f t="shared" si="4"/>
        <v>, veteran=false</v>
      </c>
      <c r="Z28" s="7" t="str">
        <f t="shared" si="1"/>
        <v/>
      </c>
      <c r="AA28" s="7" t="str">
        <f t="shared" si="2"/>
        <v xml:space="preserve"> --Robes of the Withered Hand / Roben der Verdorrten Hand</v>
      </c>
      <c r="AB28" s="7" t="str">
        <f t="shared" si="3"/>
        <v/>
      </c>
    </row>
    <row r="29" spans="1:28" x14ac:dyDescent="0.25">
      <c r="A29" s="6">
        <v>48</v>
      </c>
      <c r="B29" t="s">
        <v>1472</v>
      </c>
      <c r="C29" t="s">
        <v>1474</v>
      </c>
      <c r="D29" t="s">
        <v>1473</v>
      </c>
      <c r="H29" t="str">
        <f t="array" ref="H29">IF(VALUE(O29)&gt;0,"Crafted",IF(OR(EXACT(A29,'LibSets constants'!$G$2:$G$99)),"Monster",IF(OR(EXACT(A29,'LibSets constants'!$I$2:$I$99)),"Trial",IF(OR(EXACT(A29,'LibSets constants'!$K$2:$K$99)),"Arena",IF(OR(EXACT(A29,'LibSets constants'!$M$2:$M$99)),"Overland","")))))</f>
        <v>Crafted</v>
      </c>
      <c r="J29" t="s">
        <v>105</v>
      </c>
      <c r="K29" t="s">
        <v>105</v>
      </c>
      <c r="L29">
        <v>13</v>
      </c>
      <c r="M29">
        <v>148</v>
      </c>
      <c r="N29">
        <v>48</v>
      </c>
      <c r="O29">
        <v>4</v>
      </c>
      <c r="P29" s="3" t="str">
        <f>IF(Q29&lt;&gt;"",VLOOKUP(Q29,'ESO zone constants'!$E$2:$I$999,5,FALSE),"")</f>
        <v/>
      </c>
      <c r="R29" s="3" t="str">
        <f>IF(S29&lt;&gt;"",VLOOKUP(S29,'ESO zone constants'!$E$2:$I$999,5,FALSE),"")</f>
        <v/>
      </c>
      <c r="T29" s="3" t="str">
        <f>IF(U29&lt;&gt;"",VLOOKUP(U29,'ESO zone constants'!$E$2:$I$999,5,FALSE),"")</f>
        <v/>
      </c>
      <c r="V29" s="3">
        <v>0</v>
      </c>
      <c r="W29" t="str">
        <f>VLOOKUP(V29,'LibSets constants'!$A$2:$B$16,2,FALSE)</f>
        <v>Included in base game</v>
      </c>
      <c r="X29" s="7" t="str">
        <f t="shared" si="0"/>
        <v>[48] = {wayshrines={13,148,48}, traitsNeeded=4, dlcId=0</v>
      </c>
      <c r="Y29" s="7" t="str">
        <f t="shared" si="4"/>
        <v>, veteran=false</v>
      </c>
      <c r="Z29" s="7" t="str">
        <f t="shared" si="1"/>
        <v/>
      </c>
      <c r="AA29" s="7" t="str">
        <f t="shared" si="2"/>
        <v xml:space="preserve"> --Magnus' Gift / Magnus' Gabe</v>
      </c>
      <c r="AB29" s="7" t="str">
        <f t="shared" si="3"/>
        <v>[48] = true,        --Magnus' Gift / Magnus' Gabe</v>
      </c>
    </row>
    <row r="30" spans="1:28" x14ac:dyDescent="0.25">
      <c r="A30" s="17">
        <v>49</v>
      </c>
      <c r="B30" t="s">
        <v>1475</v>
      </c>
      <c r="C30" t="s">
        <v>1477</v>
      </c>
      <c r="D30" t="s">
        <v>1476</v>
      </c>
      <c r="H30" t="str">
        <f t="array" ref="H30">IF(VALUE(O30)&gt;0,"Crafted",IF(OR(EXACT(A30,'LibSets constants'!$G$2:$G$99)),"Monster",IF(OR(EXACT(A30,'LibSets constants'!$I$2:$I$99)),"Trial",IF(OR(EXACT(A30,'LibSets constants'!$K$2:$K$99)),"Arena",IF(OR(EXACT(A30,'LibSets constants'!$M$2:$M$99)),"Overland","")))))</f>
        <v>Overland</v>
      </c>
      <c r="J30" t="s">
        <v>105</v>
      </c>
      <c r="K30" t="s">
        <v>105</v>
      </c>
      <c r="L30">
        <v>-1</v>
      </c>
      <c r="M30">
        <v>-1</v>
      </c>
      <c r="N30">
        <v>-1</v>
      </c>
      <c r="O30">
        <v>0</v>
      </c>
      <c r="P30" s="3" t="str">
        <f>IF(Q30&lt;&gt;"",VLOOKUP(Q30,'ESO zone constants'!$E$2:$I$999,5,FALSE),"")</f>
        <v/>
      </c>
      <c r="R30" s="3" t="str">
        <f>IF(S30&lt;&gt;"",VLOOKUP(S30,'ESO zone constants'!$E$2:$I$999,5,FALSE),"")</f>
        <v/>
      </c>
      <c r="T30" s="3" t="str">
        <f>IF(U30&lt;&gt;"",VLOOKUP(U30,'ESO zone constants'!$E$2:$I$999,5,FALSE),"")</f>
        <v/>
      </c>
      <c r="V30" s="3">
        <v>0</v>
      </c>
      <c r="W30" t="str">
        <f>VLOOKUP(V30,'LibSets constants'!$A$2:$B$16,2,FALSE)</f>
        <v>Included in base game</v>
      </c>
      <c r="X30" s="7" t="str">
        <f t="shared" si="0"/>
        <v>[49] = {wayshrines={-1,-1,-1}, dlcId=0</v>
      </c>
      <c r="Y30" s="7" t="str">
        <f t="shared" si="4"/>
        <v>, veteran=false</v>
      </c>
      <c r="Z30" s="7" t="str">
        <f t="shared" si="1"/>
        <v/>
      </c>
      <c r="AA30" s="7" t="str">
        <f t="shared" si="2"/>
        <v xml:space="preserve"> --Shadow of the Red Mountain / Schatten des Roten Berges</v>
      </c>
      <c r="AB30" s="7" t="str">
        <f t="shared" si="3"/>
        <v/>
      </c>
    </row>
    <row r="31" spans="1:28" x14ac:dyDescent="0.25">
      <c r="A31" s="17">
        <v>50</v>
      </c>
      <c r="B31" t="s">
        <v>1478</v>
      </c>
      <c r="C31" t="s">
        <v>1480</v>
      </c>
      <c r="D31" t="s">
        <v>1479</v>
      </c>
      <c r="H31" t="str">
        <f t="array" ref="H31">IF(VALUE(O31)&gt;0,"Crafted",IF(OR(EXACT(A31,'LibSets constants'!$G$2:$G$99)),"Monster",IF(OR(EXACT(A31,'LibSets constants'!$I$2:$I$99)),"Trial",IF(OR(EXACT(A31,'LibSets constants'!$K$2:$K$99)),"Arena",IF(OR(EXACT(A31,'LibSets constants'!$M$2:$M$99)),"Overland","")))))</f>
        <v>Overland</v>
      </c>
      <c r="J31" t="s">
        <v>105</v>
      </c>
      <c r="K31" t="s">
        <v>105</v>
      </c>
      <c r="L31">
        <v>-1</v>
      </c>
      <c r="M31">
        <v>-1</v>
      </c>
      <c r="N31">
        <v>-1</v>
      </c>
      <c r="O31">
        <v>0</v>
      </c>
      <c r="P31" s="3" t="str">
        <f>IF(Q31&lt;&gt;"",VLOOKUP(Q31,'ESO zone constants'!$E$2:$I$999,5,FALSE),"")</f>
        <v/>
      </c>
      <c r="R31" s="3" t="str">
        <f>IF(S31&lt;&gt;"",VLOOKUP(S31,'ESO zone constants'!$E$2:$I$999,5,FALSE),"")</f>
        <v/>
      </c>
      <c r="T31" s="3" t="str">
        <f>IF(U31&lt;&gt;"",VLOOKUP(U31,'ESO zone constants'!$E$2:$I$999,5,FALSE),"")</f>
        <v/>
      </c>
      <c r="V31" s="3">
        <v>0</v>
      </c>
      <c r="W31" t="str">
        <f>VLOOKUP(V31,'LibSets constants'!$A$2:$B$16,2,FALSE)</f>
        <v>Included in base game</v>
      </c>
      <c r="X31" s="7" t="str">
        <f t="shared" si="0"/>
        <v>[50] = {wayshrines={-1,-1,-1}, dlcId=0</v>
      </c>
      <c r="Y31" s="7" t="str">
        <f t="shared" si="4"/>
        <v>, veteran=false</v>
      </c>
      <c r="Z31" s="7" t="str">
        <f t="shared" si="1"/>
        <v/>
      </c>
      <c r="AA31" s="7" t="str">
        <f t="shared" si="2"/>
        <v xml:space="preserve"> --The Morag Tong / Morag Tong</v>
      </c>
      <c r="AB31" s="7" t="str">
        <f t="shared" si="3"/>
        <v/>
      </c>
    </row>
    <row r="32" spans="1:28" x14ac:dyDescent="0.25">
      <c r="A32" s="6">
        <v>51</v>
      </c>
      <c r="B32" t="s">
        <v>1481</v>
      </c>
      <c r="C32" t="s">
        <v>1483</v>
      </c>
      <c r="D32" t="s">
        <v>1482</v>
      </c>
      <c r="H32" t="str">
        <f t="array" ref="H32">IF(VALUE(O32)&gt;0,"Crafted",IF(OR(EXACT(A32,'LibSets constants'!$G$2:$G$99)),"Monster",IF(OR(EXACT(A32,'LibSets constants'!$I$2:$I$99)),"Trial",IF(OR(EXACT(A32,'LibSets constants'!$K$2:$K$99)),"Arena",IF(OR(EXACT(A32,'LibSets constants'!$M$2:$M$99)),"Overland","")))))</f>
        <v>Crafted</v>
      </c>
      <c r="J32" t="s">
        <v>105</v>
      </c>
      <c r="K32" t="s">
        <v>105</v>
      </c>
      <c r="L32">
        <v>34</v>
      </c>
      <c r="M32">
        <v>156</v>
      </c>
      <c r="N32">
        <v>118</v>
      </c>
      <c r="O32">
        <v>6</v>
      </c>
      <c r="P32" s="3" t="str">
        <f>IF(Q32&lt;&gt;"",VLOOKUP(Q32,'ESO zone constants'!$E$2:$I$999,5,FALSE),"")</f>
        <v/>
      </c>
      <c r="R32" s="3" t="str">
        <f>IF(S32&lt;&gt;"",VLOOKUP(S32,'ESO zone constants'!$E$2:$I$999,5,FALSE),"")</f>
        <v/>
      </c>
      <c r="T32" s="3" t="str">
        <f>IF(U32&lt;&gt;"",VLOOKUP(U32,'ESO zone constants'!$E$2:$I$999,5,FALSE),"")</f>
        <v/>
      </c>
      <c r="V32" s="3">
        <v>0</v>
      </c>
      <c r="W32" t="str">
        <f>VLOOKUP(V32,'LibSets constants'!$A$2:$B$16,2,FALSE)</f>
        <v>Included in base game</v>
      </c>
      <c r="X32" s="7" t="str">
        <f t="shared" si="0"/>
        <v>[51] = {wayshrines={34,156,118}, traitsNeeded=6, dlcId=0</v>
      </c>
      <c r="Y32" s="7" t="str">
        <f t="shared" si="4"/>
        <v>, veteran=false</v>
      </c>
      <c r="Z32" s="7" t="str">
        <f t="shared" si="1"/>
        <v/>
      </c>
      <c r="AA32" s="7" t="str">
        <f t="shared" si="2"/>
        <v xml:space="preserve"> --Night Mother's Gaze / Blick der Mutter der Nacht</v>
      </c>
      <c r="AB32" s="7" t="str">
        <f t="shared" si="3"/>
        <v>[51] = true,        --Night Mother's Gaze / Blick der Mutter der Nacht</v>
      </c>
    </row>
    <row r="33" spans="1:28" x14ac:dyDescent="0.25">
      <c r="A33" s="17">
        <v>52</v>
      </c>
      <c r="B33" t="s">
        <v>1484</v>
      </c>
      <c r="C33" t="s">
        <v>1486</v>
      </c>
      <c r="D33" t="s">
        <v>1485</v>
      </c>
      <c r="H33" t="str">
        <f t="array" ref="H33">IF(VALUE(O33)&gt;0,"Crafted",IF(OR(EXACT(A33,'LibSets constants'!$G$2:$G$99)),"Monster",IF(OR(EXACT(A33,'LibSets constants'!$I$2:$I$99)),"Trial",IF(OR(EXACT(A33,'LibSets constants'!$K$2:$K$99)),"Arena",IF(OR(EXACT(A33,'LibSets constants'!$M$2:$M$99)),"Overland","")))))</f>
        <v>Overland</v>
      </c>
      <c r="J33" t="s">
        <v>105</v>
      </c>
      <c r="K33" t="s">
        <v>105</v>
      </c>
      <c r="L33">
        <v>-1</v>
      </c>
      <c r="M33">
        <v>-1</v>
      </c>
      <c r="N33">
        <v>-1</v>
      </c>
      <c r="O33">
        <v>0</v>
      </c>
      <c r="P33" s="3" t="str">
        <f>IF(Q33&lt;&gt;"",VLOOKUP(Q33,'ESO zone constants'!$E$2:$I$999,5,FALSE),"")</f>
        <v/>
      </c>
      <c r="R33" s="3" t="str">
        <f>IF(S33&lt;&gt;"",VLOOKUP(S33,'ESO zone constants'!$E$2:$I$999,5,FALSE),"")</f>
        <v/>
      </c>
      <c r="T33" s="3" t="str">
        <f>IF(U33&lt;&gt;"",VLOOKUP(U33,'ESO zone constants'!$E$2:$I$999,5,FALSE),"")</f>
        <v/>
      </c>
      <c r="V33" s="3">
        <v>0</v>
      </c>
      <c r="W33" t="str">
        <f>VLOOKUP(V33,'LibSets constants'!$A$2:$B$16,2,FALSE)</f>
        <v>Included in base game</v>
      </c>
      <c r="X33" s="7" t="str">
        <f t="shared" si="0"/>
        <v>[52] = {wayshrines={-1,-1,-1}, dlcId=0</v>
      </c>
      <c r="Y33" s="7" t="str">
        <f t="shared" si="4"/>
        <v>, veteran=false</v>
      </c>
      <c r="Z33" s="7" t="str">
        <f t="shared" si="1"/>
        <v/>
      </c>
      <c r="AA33" s="7" t="str">
        <f t="shared" si="2"/>
        <v xml:space="preserve"> --Beckoning Steel / Klingender Stahl</v>
      </c>
      <c r="AB33" s="7" t="str">
        <f t="shared" si="3"/>
        <v/>
      </c>
    </row>
    <row r="34" spans="1:28" x14ac:dyDescent="0.25">
      <c r="A34" s="17">
        <v>53</v>
      </c>
      <c r="B34" t="s">
        <v>1487</v>
      </c>
      <c r="C34" t="s">
        <v>1489</v>
      </c>
      <c r="D34" t="s">
        <v>1488</v>
      </c>
      <c r="H34" t="str">
        <f t="array" ref="H34">IF(VALUE(O34)&gt;0,"Crafted",IF(OR(EXACT(A34,'LibSets constants'!$G$2:$G$99)),"Monster",IF(OR(EXACT(A34,'LibSets constants'!$I$2:$I$99)),"Trial",IF(OR(EXACT(A34,'LibSets constants'!$K$2:$K$99)),"Arena",IF(OR(EXACT(A34,'LibSets constants'!$M$2:$M$99)),"Overland","")))))</f>
        <v/>
      </c>
      <c r="J34" t="s">
        <v>105</v>
      </c>
      <c r="K34" t="s">
        <v>105</v>
      </c>
      <c r="L34">
        <v>-1</v>
      </c>
      <c r="M34">
        <v>-1</v>
      </c>
      <c r="N34">
        <v>-1</v>
      </c>
      <c r="O34">
        <v>0</v>
      </c>
      <c r="P34" s="3" t="str">
        <f>IF(Q34&lt;&gt;"",VLOOKUP(Q34,'ESO zone constants'!$E$2:$I$999,5,FALSE),"")</f>
        <v/>
      </c>
      <c r="R34" s="3" t="str">
        <f>IF(S34&lt;&gt;"",VLOOKUP(S34,'ESO zone constants'!$E$2:$I$999,5,FALSE),"")</f>
        <v/>
      </c>
      <c r="T34" s="3" t="str">
        <f>IF(U34&lt;&gt;"",VLOOKUP(U34,'ESO zone constants'!$E$2:$I$999,5,FALSE),"")</f>
        <v/>
      </c>
      <c r="V34" s="3">
        <v>0</v>
      </c>
      <c r="W34" t="str">
        <f>VLOOKUP(V34,'LibSets constants'!$A$2:$B$16,2,FALSE)</f>
        <v>Included in base game</v>
      </c>
      <c r="X34" s="7" t="str">
        <f t="shared" si="0"/>
        <v>[53] = {wayshrines={-1,-1,-1}, dlcId=0</v>
      </c>
      <c r="Y34" s="7" t="str">
        <f t="shared" si="4"/>
        <v>, veteran=false</v>
      </c>
      <c r="Z34" s="7" t="str">
        <f t="shared" si="1"/>
        <v/>
      </c>
      <c r="AA34" s="7" t="str">
        <f t="shared" si="2"/>
        <v xml:space="preserve"> --The Ice Furnace / Eisschmiede</v>
      </c>
      <c r="AB34" s="7" t="str">
        <f t="shared" si="3"/>
        <v/>
      </c>
    </row>
    <row r="35" spans="1:28" x14ac:dyDescent="0.25">
      <c r="A35" s="6">
        <v>54</v>
      </c>
      <c r="B35" t="s">
        <v>1490</v>
      </c>
      <c r="C35" t="s">
        <v>1492</v>
      </c>
      <c r="D35" t="s">
        <v>1491</v>
      </c>
      <c r="H35" t="str">
        <f t="array" ref="H35">IF(VALUE(O35)&gt;0,"Crafted",IF(OR(EXACT(A35,'LibSets constants'!$G$2:$G$99)),"Monster",IF(OR(EXACT(A35,'LibSets constants'!$I$2:$I$99)),"Trial",IF(OR(EXACT(A35,'LibSets constants'!$K$2:$K$99)),"Arena",IF(OR(EXACT(A35,'LibSets constants'!$M$2:$M$99)),"Overland","")))))</f>
        <v>Crafted</v>
      </c>
      <c r="J35" t="s">
        <v>105</v>
      </c>
      <c r="K35" t="s">
        <v>105</v>
      </c>
      <c r="L35">
        <v>7</v>
      </c>
      <c r="M35">
        <v>175</v>
      </c>
      <c r="N35">
        <v>77</v>
      </c>
      <c r="O35">
        <v>2</v>
      </c>
      <c r="P35" s="3" t="str">
        <f>IF(Q35&lt;&gt;"",VLOOKUP(Q35,'ESO zone constants'!$E$2:$I$999,5,FALSE),"")</f>
        <v/>
      </c>
      <c r="R35" s="3" t="str">
        <f>IF(S35&lt;&gt;"",VLOOKUP(S35,'ESO zone constants'!$E$2:$I$999,5,FALSE),"")</f>
        <v/>
      </c>
      <c r="T35" s="3" t="str">
        <f>IF(U35&lt;&gt;"",VLOOKUP(U35,'ESO zone constants'!$E$2:$I$999,5,FALSE),"")</f>
        <v/>
      </c>
      <c r="V35" s="3">
        <v>0</v>
      </c>
      <c r="W35" t="str">
        <f>VLOOKUP(V35,'LibSets constants'!$A$2:$B$16,2,FALSE)</f>
        <v>Included in base game</v>
      </c>
      <c r="X35" s="7" t="str">
        <f t="shared" si="0"/>
        <v>[54] = {wayshrines={7,175,77}, traitsNeeded=2, dlcId=0</v>
      </c>
      <c r="Y35" s="7" t="str">
        <f t="shared" si="4"/>
        <v>, veteran=false</v>
      </c>
      <c r="Z35" s="7" t="str">
        <f t="shared" si="1"/>
        <v/>
      </c>
      <c r="AA35" s="7" t="str">
        <f t="shared" si="2"/>
        <v xml:space="preserve"> --Ashen Grip / Aschengriff</v>
      </c>
      <c r="AB35" s="7" t="str">
        <f t="shared" si="3"/>
        <v>[54] = true,        --Ashen Grip / Aschengriff</v>
      </c>
    </row>
    <row r="36" spans="1:28" x14ac:dyDescent="0.25">
      <c r="A36" s="17">
        <v>55</v>
      </c>
      <c r="B36" t="s">
        <v>1493</v>
      </c>
      <c r="C36" t="s">
        <v>1495</v>
      </c>
      <c r="D36" t="s">
        <v>1494</v>
      </c>
      <c r="H36" t="str">
        <f t="array" ref="H36">IF(VALUE(O36)&gt;0,"Crafted",IF(OR(EXACT(A36,'LibSets constants'!$G$2:$G$99)),"Monster",IF(OR(EXACT(A36,'LibSets constants'!$I$2:$I$99)),"Trial",IF(OR(EXACT(A36,'LibSets constants'!$K$2:$K$99)),"Arena",IF(OR(EXACT(A36,'LibSets constants'!$M$2:$M$99)),"Overland","")))))</f>
        <v/>
      </c>
      <c r="J36" t="s">
        <v>105</v>
      </c>
      <c r="K36" t="s">
        <v>105</v>
      </c>
      <c r="L36">
        <v>-1</v>
      </c>
      <c r="M36">
        <v>-1</v>
      </c>
      <c r="N36">
        <v>-1</v>
      </c>
      <c r="O36">
        <v>0</v>
      </c>
      <c r="P36" s="3" t="str">
        <f>IF(Q36&lt;&gt;"",VLOOKUP(Q36,'ESO zone constants'!$E$2:$I$999,5,FALSE),"")</f>
        <v/>
      </c>
      <c r="R36" s="3" t="str">
        <f>IF(S36&lt;&gt;"",VLOOKUP(S36,'ESO zone constants'!$E$2:$I$999,5,FALSE),"")</f>
        <v/>
      </c>
      <c r="T36" s="3" t="str">
        <f>IF(U36&lt;&gt;"",VLOOKUP(U36,'ESO zone constants'!$E$2:$I$999,5,FALSE),"")</f>
        <v/>
      </c>
      <c r="V36" s="3">
        <v>0</v>
      </c>
      <c r="W36" t="str">
        <f>VLOOKUP(V36,'LibSets constants'!$A$2:$B$16,2,FALSE)</f>
        <v>Included in base game</v>
      </c>
      <c r="X36" s="7" t="str">
        <f t="shared" si="0"/>
        <v>[55] = {wayshrines={-1,-1,-1}, dlcId=0</v>
      </c>
      <c r="Y36" s="7" t="str">
        <f t="shared" si="4"/>
        <v>, veteran=false</v>
      </c>
      <c r="Z36" s="7" t="str">
        <f t="shared" si="1"/>
        <v/>
      </c>
      <c r="AA36" s="7" t="str">
        <f t="shared" si="2"/>
        <v xml:space="preserve"> --Prayer Shawl / Gebetstuch</v>
      </c>
      <c r="AB36" s="7" t="str">
        <f t="shared" si="3"/>
        <v/>
      </c>
    </row>
    <row r="37" spans="1:28" x14ac:dyDescent="0.25">
      <c r="A37" s="17">
        <v>56</v>
      </c>
      <c r="B37" t="s">
        <v>1496</v>
      </c>
      <c r="C37" t="s">
        <v>1498</v>
      </c>
      <c r="D37" t="s">
        <v>1497</v>
      </c>
      <c r="H37" t="str">
        <f t="array" ref="H37">IF(VALUE(O37)&gt;0,"Crafted",IF(OR(EXACT(A37,'LibSets constants'!$G$2:$G$99)),"Monster",IF(OR(EXACT(A37,'LibSets constants'!$I$2:$I$99)),"Trial",IF(OR(EXACT(A37,'LibSets constants'!$K$2:$K$99)),"Arena",IF(OR(EXACT(A37,'LibSets constants'!$M$2:$M$99)),"Overland","")))))</f>
        <v>Overland</v>
      </c>
      <c r="J37" t="s">
        <v>105</v>
      </c>
      <c r="K37" t="s">
        <v>105</v>
      </c>
      <c r="L37">
        <v>-1</v>
      </c>
      <c r="M37">
        <v>-1</v>
      </c>
      <c r="N37">
        <v>-1</v>
      </c>
      <c r="O37">
        <v>0</v>
      </c>
      <c r="P37" s="3" t="str">
        <f>IF(Q37&lt;&gt;"",VLOOKUP(Q37,'ESO zone constants'!$E$2:$I$999,5,FALSE),"")</f>
        <v/>
      </c>
      <c r="R37" s="3" t="str">
        <f>IF(S37&lt;&gt;"",VLOOKUP(S37,'ESO zone constants'!$E$2:$I$999,5,FALSE),"")</f>
        <v/>
      </c>
      <c r="T37" s="3" t="str">
        <f>IF(U37&lt;&gt;"",VLOOKUP(U37,'ESO zone constants'!$E$2:$I$999,5,FALSE),"")</f>
        <v/>
      </c>
      <c r="V37" s="3">
        <v>0</v>
      </c>
      <c r="W37" t="str">
        <f>VLOOKUP(V37,'LibSets constants'!$A$2:$B$16,2,FALSE)</f>
        <v>Included in base game</v>
      </c>
      <c r="X37" s="7" t="str">
        <f t="shared" si="0"/>
        <v>[56] = {wayshrines={-1,-1,-1}, dlcId=0</v>
      </c>
      <c r="Y37" s="7" t="str">
        <f t="shared" si="4"/>
        <v>, veteran=false</v>
      </c>
      <c r="Z37" s="7" t="str">
        <f t="shared" si="1"/>
        <v/>
      </c>
      <c r="AA37" s="7" t="str">
        <f t="shared" si="2"/>
        <v xml:space="preserve"> --Stendarr's Embrace / Stendarrs Umarmung</v>
      </c>
      <c r="AB37" s="7" t="str">
        <f t="shared" si="3"/>
        <v/>
      </c>
    </row>
    <row r="38" spans="1:28" x14ac:dyDescent="0.25">
      <c r="A38" s="17">
        <v>57</v>
      </c>
      <c r="B38" t="s">
        <v>1499</v>
      </c>
      <c r="C38" t="s">
        <v>1501</v>
      </c>
      <c r="D38" t="s">
        <v>1500</v>
      </c>
      <c r="H38" t="str">
        <f t="array" ref="H38">IF(VALUE(O38)&gt;0,"Crafted",IF(OR(EXACT(A38,'LibSets constants'!$G$2:$G$99)),"Monster",IF(OR(EXACT(A38,'LibSets constants'!$I$2:$I$99)),"Trial",IF(OR(EXACT(A38,'LibSets constants'!$K$2:$K$99)),"Arena",IF(OR(EXACT(A38,'LibSets constants'!$M$2:$M$99)),"Overland","")))))</f>
        <v>Overland</v>
      </c>
      <c r="J38" t="s">
        <v>105</v>
      </c>
      <c r="K38" t="s">
        <v>105</v>
      </c>
      <c r="L38">
        <v>-1</v>
      </c>
      <c r="M38">
        <v>-1</v>
      </c>
      <c r="N38">
        <v>-1</v>
      </c>
      <c r="O38">
        <v>0</v>
      </c>
      <c r="P38" s="3" t="str">
        <f>IF(Q38&lt;&gt;"",VLOOKUP(Q38,'ESO zone constants'!$E$2:$I$999,5,FALSE),"")</f>
        <v/>
      </c>
      <c r="R38" s="3" t="str">
        <f>IF(S38&lt;&gt;"",VLOOKUP(S38,'ESO zone constants'!$E$2:$I$999,5,FALSE),"")</f>
        <v/>
      </c>
      <c r="T38" s="3" t="str">
        <f>IF(U38&lt;&gt;"",VLOOKUP(U38,'ESO zone constants'!$E$2:$I$999,5,FALSE),"")</f>
        <v/>
      </c>
      <c r="V38" s="3">
        <v>0</v>
      </c>
      <c r="W38" t="str">
        <f>VLOOKUP(V38,'LibSets constants'!$A$2:$B$16,2,FALSE)</f>
        <v>Included in base game</v>
      </c>
      <c r="X38" s="7" t="str">
        <f t="shared" si="0"/>
        <v>[57] = {wayshrines={-1,-1,-1}, dlcId=0</v>
      </c>
      <c r="Y38" s="7" t="str">
        <f t="shared" si="4"/>
        <v>, veteran=false</v>
      </c>
      <c r="Z38" s="7" t="str">
        <f t="shared" si="1"/>
        <v/>
      </c>
      <c r="AA38" s="7" t="str">
        <f t="shared" si="2"/>
        <v xml:space="preserve"> --Syrabane's Grip / Syrabanns Griff</v>
      </c>
      <c r="AB38" s="7" t="str">
        <f t="shared" si="3"/>
        <v/>
      </c>
    </row>
    <row r="39" spans="1:28" x14ac:dyDescent="0.25">
      <c r="A39" s="17">
        <v>58</v>
      </c>
      <c r="B39" t="s">
        <v>1502</v>
      </c>
      <c r="C39" t="s">
        <v>1504</v>
      </c>
      <c r="D39" t="s">
        <v>1503</v>
      </c>
      <c r="H39" t="str">
        <f t="array" ref="H39">IF(VALUE(O39)&gt;0,"Crafted",IF(OR(EXACT(A39,'LibSets constants'!$G$2:$G$99)),"Monster",IF(OR(EXACT(A39,'LibSets constants'!$I$2:$I$99)),"Trial",IF(OR(EXACT(A39,'LibSets constants'!$K$2:$K$99)),"Arena",IF(OR(EXACT(A39,'LibSets constants'!$M$2:$M$99)),"Overland","")))))</f>
        <v>Overland</v>
      </c>
      <c r="J39" t="s">
        <v>105</v>
      </c>
      <c r="K39" t="s">
        <v>105</v>
      </c>
      <c r="L39">
        <v>-1</v>
      </c>
      <c r="M39">
        <v>-1</v>
      </c>
      <c r="N39">
        <v>-1</v>
      </c>
      <c r="O39">
        <v>0</v>
      </c>
      <c r="P39" s="3" t="str">
        <f>IF(Q39&lt;&gt;"",VLOOKUP(Q39,'ESO zone constants'!$E$2:$I$999,5,FALSE),"")</f>
        <v/>
      </c>
      <c r="R39" s="3" t="str">
        <f>IF(S39&lt;&gt;"",VLOOKUP(S39,'ESO zone constants'!$E$2:$I$999,5,FALSE),"")</f>
        <v/>
      </c>
      <c r="T39" s="3" t="str">
        <f>IF(U39&lt;&gt;"",VLOOKUP(U39,'ESO zone constants'!$E$2:$I$999,5,FALSE),"")</f>
        <v/>
      </c>
      <c r="V39" s="3">
        <v>0</v>
      </c>
      <c r="W39" t="str">
        <f>VLOOKUP(V39,'LibSets constants'!$A$2:$B$16,2,FALSE)</f>
        <v>Included in base game</v>
      </c>
      <c r="X39" s="7" t="str">
        <f t="shared" si="0"/>
        <v>[58] = {wayshrines={-1,-1,-1}, dlcId=0</v>
      </c>
      <c r="Y39" s="7" t="str">
        <f t="shared" si="4"/>
        <v>, veteran=false</v>
      </c>
      <c r="Z39" s="7" t="str">
        <f t="shared" si="1"/>
        <v/>
      </c>
      <c r="AA39" s="7" t="str">
        <f t="shared" si="2"/>
        <v xml:space="preserve"> --Hide of the Werewolf / Fell des Werwolfs</v>
      </c>
      <c r="AB39" s="7" t="str">
        <f t="shared" si="3"/>
        <v/>
      </c>
    </row>
    <row r="40" spans="1:28" x14ac:dyDescent="0.25">
      <c r="A40" s="17">
        <v>59</v>
      </c>
      <c r="B40" t="s">
        <v>1505</v>
      </c>
      <c r="C40" t="s">
        <v>1507</v>
      </c>
      <c r="D40" t="s">
        <v>1506</v>
      </c>
      <c r="H40" t="str">
        <f t="array" ref="H40">IF(VALUE(O40)&gt;0,"Crafted",IF(OR(EXACT(A40,'LibSets constants'!$G$2:$G$99)),"Monster",IF(OR(EXACT(A40,'LibSets constants'!$I$2:$I$99)),"Trial",IF(OR(EXACT(A40,'LibSets constants'!$K$2:$K$99)),"Arena",IF(OR(EXACT(A40,'LibSets constants'!$M$2:$M$99)),"Overland","")))))</f>
        <v>Overland</v>
      </c>
      <c r="J40" t="s">
        <v>105</v>
      </c>
      <c r="K40" t="s">
        <v>105</v>
      </c>
      <c r="L40">
        <v>-1</v>
      </c>
      <c r="M40">
        <v>-1</v>
      </c>
      <c r="N40">
        <v>-1</v>
      </c>
      <c r="O40">
        <v>0</v>
      </c>
      <c r="P40" s="3" t="str">
        <f>IF(Q40&lt;&gt;"",VLOOKUP(Q40,'ESO zone constants'!$E$2:$I$999,5,FALSE),"")</f>
        <v/>
      </c>
      <c r="R40" s="3" t="str">
        <f>IF(S40&lt;&gt;"",VLOOKUP(S40,'ESO zone constants'!$E$2:$I$999,5,FALSE),"")</f>
        <v/>
      </c>
      <c r="T40" s="3" t="str">
        <f>IF(U40&lt;&gt;"",VLOOKUP(U40,'ESO zone constants'!$E$2:$I$999,5,FALSE),"")</f>
        <v/>
      </c>
      <c r="V40" s="3">
        <v>0</v>
      </c>
      <c r="W40" t="str">
        <f>VLOOKUP(V40,'LibSets constants'!$A$2:$B$16,2,FALSE)</f>
        <v>Included in base game</v>
      </c>
      <c r="X40" s="7" t="str">
        <f t="shared" si="0"/>
        <v>[59] = {wayshrines={-1,-1,-1}, dlcId=0</v>
      </c>
      <c r="Y40" s="7" t="str">
        <f t="shared" si="4"/>
        <v>, veteran=false</v>
      </c>
      <c r="Z40" s="7" t="str">
        <f t="shared" si="1"/>
        <v/>
      </c>
      <c r="AA40" s="7" t="str">
        <f t="shared" si="2"/>
        <v xml:space="preserve"> --Kyne's Kiss / Kynes Kuss</v>
      </c>
      <c r="AB40" s="7" t="str">
        <f t="shared" si="3"/>
        <v/>
      </c>
    </row>
    <row r="41" spans="1:28" x14ac:dyDescent="0.25">
      <c r="A41" s="17">
        <v>60</v>
      </c>
      <c r="B41" t="s">
        <v>1508</v>
      </c>
      <c r="C41" t="s">
        <v>1510</v>
      </c>
      <c r="D41" t="s">
        <v>1509</v>
      </c>
      <c r="H41" t="str">
        <f t="array" ref="H41">IF(VALUE(O41)&gt;0,"Crafted",IF(OR(EXACT(A41,'LibSets constants'!$G$2:$G$99)),"Monster",IF(OR(EXACT(A41,'LibSets constants'!$I$2:$I$99)),"Trial",IF(OR(EXACT(A41,'LibSets constants'!$K$2:$K$99)),"Arena",IF(OR(EXACT(A41,'LibSets constants'!$M$2:$M$99)),"Overland","")))))</f>
        <v>Overland</v>
      </c>
      <c r="J41" t="s">
        <v>105</v>
      </c>
      <c r="K41" t="s">
        <v>105</v>
      </c>
      <c r="L41">
        <v>-1</v>
      </c>
      <c r="M41">
        <v>-1</v>
      </c>
      <c r="N41">
        <v>-1</v>
      </c>
      <c r="O41">
        <v>0</v>
      </c>
      <c r="P41" s="3" t="str">
        <f>IF(Q41&lt;&gt;"",VLOOKUP(Q41,'ESO zone constants'!$E$2:$I$999,5,FALSE),"")</f>
        <v/>
      </c>
      <c r="R41" s="3" t="str">
        <f>IF(S41&lt;&gt;"",VLOOKUP(S41,'ESO zone constants'!$E$2:$I$999,5,FALSE),"")</f>
        <v/>
      </c>
      <c r="T41" s="3" t="str">
        <f>IF(U41&lt;&gt;"",VLOOKUP(U41,'ESO zone constants'!$E$2:$I$999,5,FALSE),"")</f>
        <v/>
      </c>
      <c r="V41" s="3">
        <v>0</v>
      </c>
      <c r="W41" t="str">
        <f>VLOOKUP(V41,'LibSets constants'!$A$2:$B$16,2,FALSE)</f>
        <v>Included in base game</v>
      </c>
      <c r="X41" s="7" t="str">
        <f t="shared" si="0"/>
        <v>[60] = {wayshrines={-1,-1,-1}, dlcId=0</v>
      </c>
      <c r="Y41" s="7" t="str">
        <f t="shared" si="4"/>
        <v>, veteran=false</v>
      </c>
      <c r="Z41" s="7" t="str">
        <f t="shared" si="1"/>
        <v/>
      </c>
      <c r="AA41" s="7" t="str">
        <f t="shared" si="2"/>
        <v xml:space="preserve"> --Darkstride / Dunkelschritt</v>
      </c>
      <c r="AB41" s="7" t="str">
        <f t="shared" si="3"/>
        <v/>
      </c>
    </row>
    <row r="42" spans="1:28" x14ac:dyDescent="0.25">
      <c r="A42" s="17">
        <v>61</v>
      </c>
      <c r="B42" t="s">
        <v>1511</v>
      </c>
      <c r="C42" t="s">
        <v>1513</v>
      </c>
      <c r="D42" t="s">
        <v>1512</v>
      </c>
      <c r="H42" t="str">
        <f t="array" ref="H42">IF(VALUE(O42)&gt;0,"Crafted",IF(OR(EXACT(A42,'LibSets constants'!$G$2:$G$99)),"Monster",IF(OR(EXACT(A42,'LibSets constants'!$I$2:$I$99)),"Trial",IF(OR(EXACT(A42,'LibSets constants'!$K$2:$K$99)),"Arena",IF(OR(EXACT(A42,'LibSets constants'!$M$2:$M$99)),"Overland","")))))</f>
        <v/>
      </c>
      <c r="J42" t="s">
        <v>105</v>
      </c>
      <c r="K42" t="s">
        <v>105</v>
      </c>
      <c r="L42">
        <v>-1</v>
      </c>
      <c r="M42">
        <v>-1</v>
      </c>
      <c r="N42">
        <v>-1</v>
      </c>
      <c r="O42">
        <v>0</v>
      </c>
      <c r="P42" s="3" t="str">
        <f>IF(Q42&lt;&gt;"",VLOOKUP(Q42,'ESO zone constants'!$E$2:$I$999,5,FALSE),"")</f>
        <v/>
      </c>
      <c r="R42" s="3" t="str">
        <f>IF(S42&lt;&gt;"",VLOOKUP(S42,'ESO zone constants'!$E$2:$I$999,5,FALSE),"")</f>
        <v/>
      </c>
      <c r="T42" s="3" t="str">
        <f>IF(U42&lt;&gt;"",VLOOKUP(U42,'ESO zone constants'!$E$2:$I$999,5,FALSE),"")</f>
        <v/>
      </c>
      <c r="V42" s="3">
        <v>0</v>
      </c>
      <c r="W42" t="str">
        <f>VLOOKUP(V42,'LibSets constants'!$A$2:$B$16,2,FALSE)</f>
        <v>Included in base game</v>
      </c>
      <c r="X42" s="7" t="str">
        <f t="shared" si="0"/>
        <v>[61] = {wayshrines={-1,-1,-1}, dlcId=0</v>
      </c>
      <c r="Y42" s="7" t="str">
        <f t="shared" si="4"/>
        <v>, veteran=false</v>
      </c>
      <c r="Z42" s="7" t="str">
        <f t="shared" si="1"/>
        <v/>
      </c>
      <c r="AA42" s="7" t="str">
        <f t="shared" si="2"/>
        <v xml:space="preserve"> --Dreugh King Slayer / Dreughkönigsschlächter</v>
      </c>
      <c r="AB42" s="7" t="str">
        <f t="shared" si="3"/>
        <v/>
      </c>
    </row>
    <row r="43" spans="1:28" x14ac:dyDescent="0.25">
      <c r="A43" s="17">
        <v>62</v>
      </c>
      <c r="B43" t="s">
        <v>1514</v>
      </c>
      <c r="C43" t="s">
        <v>1516</v>
      </c>
      <c r="D43" t="s">
        <v>1515</v>
      </c>
      <c r="H43" t="str">
        <f t="array" ref="H43">IF(VALUE(O43)&gt;0,"Crafted",IF(OR(EXACT(A43,'LibSets constants'!$G$2:$G$99)),"Monster",IF(OR(EXACT(A43,'LibSets constants'!$I$2:$I$99)),"Trial",IF(OR(EXACT(A43,'LibSets constants'!$K$2:$K$99)),"Arena",IF(OR(EXACT(A43,'LibSets constants'!$M$2:$M$99)),"Overland","")))))</f>
        <v>Overland</v>
      </c>
      <c r="J43" t="s">
        <v>105</v>
      </c>
      <c r="K43" t="s">
        <v>105</v>
      </c>
      <c r="L43">
        <v>-1</v>
      </c>
      <c r="M43">
        <v>-1</v>
      </c>
      <c r="N43">
        <v>-1</v>
      </c>
      <c r="O43">
        <v>0</v>
      </c>
      <c r="P43" s="3" t="str">
        <f>IF(Q43&lt;&gt;"",VLOOKUP(Q43,'ESO zone constants'!$E$2:$I$999,5,FALSE),"")</f>
        <v/>
      </c>
      <c r="R43" s="3" t="str">
        <f>IF(S43&lt;&gt;"",VLOOKUP(S43,'ESO zone constants'!$E$2:$I$999,5,FALSE),"")</f>
        <v/>
      </c>
      <c r="T43" s="3" t="str">
        <f>IF(U43&lt;&gt;"",VLOOKUP(U43,'ESO zone constants'!$E$2:$I$999,5,FALSE),"")</f>
        <v/>
      </c>
      <c r="V43" s="3">
        <v>0</v>
      </c>
      <c r="W43" t="str">
        <f>VLOOKUP(V43,'LibSets constants'!$A$2:$B$16,2,FALSE)</f>
        <v>Included in base game</v>
      </c>
      <c r="X43" s="7" t="str">
        <f t="shared" si="0"/>
        <v>[62] = {wayshrines={-1,-1,-1}, dlcId=0</v>
      </c>
      <c r="Y43" s="7" t="str">
        <f t="shared" si="4"/>
        <v>, veteran=false</v>
      </c>
      <c r="Z43" s="7" t="str">
        <f t="shared" si="1"/>
        <v/>
      </c>
      <c r="AA43" s="7" t="str">
        <f t="shared" si="2"/>
        <v xml:space="preserve"> --Hatchling's Shell / Schlüpflingspanzer</v>
      </c>
      <c r="AB43" s="7" t="str">
        <f t="shared" si="3"/>
        <v/>
      </c>
    </row>
    <row r="44" spans="1:28" x14ac:dyDescent="0.25">
      <c r="A44" s="17">
        <v>63</v>
      </c>
      <c r="B44" t="s">
        <v>1517</v>
      </c>
      <c r="C44" t="s">
        <v>1519</v>
      </c>
      <c r="D44" t="s">
        <v>1518</v>
      </c>
      <c r="H44" t="str">
        <f t="array" ref="H44">IF(VALUE(O44)&gt;0,"Crafted",IF(OR(EXACT(A44,'LibSets constants'!$G$2:$G$99)),"Monster",IF(OR(EXACT(A44,'LibSets constants'!$I$2:$I$99)),"Trial",IF(OR(EXACT(A44,'LibSets constants'!$K$2:$K$99)),"Arena",IF(OR(EXACT(A44,'LibSets constants'!$M$2:$M$99)),"Overland","")))))</f>
        <v>Overland</v>
      </c>
      <c r="J44" t="s">
        <v>105</v>
      </c>
      <c r="K44" t="s">
        <v>105</v>
      </c>
      <c r="L44">
        <v>-1</v>
      </c>
      <c r="M44">
        <v>-1</v>
      </c>
      <c r="N44">
        <v>-1</v>
      </c>
      <c r="O44">
        <v>0</v>
      </c>
      <c r="P44" s="3" t="str">
        <f>IF(Q44&lt;&gt;"",VLOOKUP(Q44,'ESO zone constants'!$E$2:$I$999,5,FALSE),"")</f>
        <v/>
      </c>
      <c r="R44" s="3" t="str">
        <f>IF(S44&lt;&gt;"",VLOOKUP(S44,'ESO zone constants'!$E$2:$I$999,5,FALSE),"")</f>
        <v/>
      </c>
      <c r="T44" s="3" t="str">
        <f>IF(U44&lt;&gt;"",VLOOKUP(U44,'ESO zone constants'!$E$2:$I$999,5,FALSE),"")</f>
        <v/>
      </c>
      <c r="V44" s="3">
        <v>0</v>
      </c>
      <c r="W44" t="str">
        <f>VLOOKUP(V44,'LibSets constants'!$A$2:$B$16,2,FALSE)</f>
        <v>Included in base game</v>
      </c>
      <c r="X44" s="7" t="str">
        <f t="shared" si="0"/>
        <v>[63] = {wayshrines={-1,-1,-1}, dlcId=0</v>
      </c>
      <c r="Y44" s="7" t="str">
        <f t="shared" si="4"/>
        <v>, veteran=false</v>
      </c>
      <c r="Z44" s="7" t="str">
        <f t="shared" si="1"/>
        <v/>
      </c>
      <c r="AA44" s="7" t="str">
        <f t="shared" si="2"/>
        <v xml:space="preserve"> --The Juggernaut / Koloss</v>
      </c>
      <c r="AB44" s="7" t="str">
        <f t="shared" si="3"/>
        <v/>
      </c>
    </row>
    <row r="45" spans="1:28" x14ac:dyDescent="0.25">
      <c r="A45" s="17">
        <v>64</v>
      </c>
      <c r="B45" t="s">
        <v>1520</v>
      </c>
      <c r="C45" t="s">
        <v>1522</v>
      </c>
      <c r="D45" t="s">
        <v>1521</v>
      </c>
      <c r="H45" t="str">
        <f t="array" ref="H45">IF(VALUE(O45)&gt;0,"Crafted",IF(OR(EXACT(A45,'LibSets constants'!$G$2:$G$99)),"Monster",IF(OR(EXACT(A45,'LibSets constants'!$I$2:$I$99)),"Trial",IF(OR(EXACT(A45,'LibSets constants'!$K$2:$K$99)),"Arena",IF(OR(EXACT(A45,'LibSets constants'!$M$2:$M$99)),"Overland","")))))</f>
        <v>Overland</v>
      </c>
      <c r="J45" t="s">
        <v>105</v>
      </c>
      <c r="K45" t="s">
        <v>105</v>
      </c>
      <c r="L45">
        <v>-1</v>
      </c>
      <c r="M45">
        <v>-1</v>
      </c>
      <c r="N45">
        <v>-1</v>
      </c>
      <c r="O45">
        <v>0</v>
      </c>
      <c r="P45" s="3" t="str">
        <f>IF(Q45&lt;&gt;"",VLOOKUP(Q45,'ESO zone constants'!$E$2:$I$999,5,FALSE),"")</f>
        <v/>
      </c>
      <c r="R45" s="3" t="str">
        <f>IF(S45&lt;&gt;"",VLOOKUP(S45,'ESO zone constants'!$E$2:$I$999,5,FALSE),"")</f>
        <v/>
      </c>
      <c r="T45" s="3" t="str">
        <f>IF(U45&lt;&gt;"",VLOOKUP(U45,'ESO zone constants'!$E$2:$I$999,5,FALSE),"")</f>
        <v/>
      </c>
      <c r="V45" s="3">
        <v>0</v>
      </c>
      <c r="W45" t="str">
        <f>VLOOKUP(V45,'LibSets constants'!$A$2:$B$16,2,FALSE)</f>
        <v>Included in base game</v>
      </c>
      <c r="X45" s="7" t="str">
        <f t="shared" si="0"/>
        <v>[64] = {wayshrines={-1,-1,-1}, dlcId=0</v>
      </c>
      <c r="Y45" s="7" t="str">
        <f t="shared" si="4"/>
        <v>, veteran=false</v>
      </c>
      <c r="Z45" s="7" t="str">
        <f t="shared" si="1"/>
        <v/>
      </c>
      <c r="AA45" s="7" t="str">
        <f t="shared" si="2"/>
        <v xml:space="preserve"> --Shadow Dancer's Raiment / Kleidung des Schattentänzers</v>
      </c>
      <c r="AB45" s="7" t="str">
        <f t="shared" si="3"/>
        <v/>
      </c>
    </row>
    <row r="46" spans="1:28" x14ac:dyDescent="0.25">
      <c r="A46" s="17">
        <v>65</v>
      </c>
      <c r="B46" t="s">
        <v>1523</v>
      </c>
      <c r="C46" t="s">
        <v>1525</v>
      </c>
      <c r="D46" t="s">
        <v>1524</v>
      </c>
      <c r="H46" t="str">
        <f t="array" ref="H46">IF(VALUE(O46)&gt;0,"Crafted",IF(OR(EXACT(A46,'LibSets constants'!$G$2:$G$99)),"Monster",IF(OR(EXACT(A46,'LibSets constants'!$I$2:$I$99)),"Trial",IF(OR(EXACT(A46,'LibSets constants'!$K$2:$K$99)),"Arena",IF(OR(EXACT(A46,'LibSets constants'!$M$2:$M$99)),"Overland","")))))</f>
        <v>Overland</v>
      </c>
      <c r="J46" t="s">
        <v>105</v>
      </c>
      <c r="K46" t="s">
        <v>105</v>
      </c>
      <c r="L46">
        <v>-1</v>
      </c>
      <c r="M46">
        <v>-1</v>
      </c>
      <c r="N46">
        <v>-1</v>
      </c>
      <c r="O46">
        <v>0</v>
      </c>
      <c r="P46" s="3" t="str">
        <f>IF(Q46&lt;&gt;"",VLOOKUP(Q46,'ESO zone constants'!$E$2:$I$999,5,FALSE),"")</f>
        <v/>
      </c>
      <c r="R46" s="3" t="str">
        <f>IF(S46&lt;&gt;"",VLOOKUP(S46,'ESO zone constants'!$E$2:$I$999,5,FALSE),"")</f>
        <v/>
      </c>
      <c r="T46" s="3" t="str">
        <f>IF(U46&lt;&gt;"",VLOOKUP(U46,'ESO zone constants'!$E$2:$I$999,5,FALSE),"")</f>
        <v/>
      </c>
      <c r="V46" s="3">
        <v>0</v>
      </c>
      <c r="W46" t="str">
        <f>VLOOKUP(V46,'LibSets constants'!$A$2:$B$16,2,FALSE)</f>
        <v>Included in base game</v>
      </c>
      <c r="X46" s="7" t="str">
        <f t="shared" si="0"/>
        <v>[65] = {wayshrines={-1,-1,-1}, dlcId=0</v>
      </c>
      <c r="Y46" s="7" t="str">
        <f t="shared" si="4"/>
        <v>, veteran=false</v>
      </c>
      <c r="Z46" s="7" t="str">
        <f t="shared" si="1"/>
        <v/>
      </c>
      <c r="AA46" s="7" t="str">
        <f t="shared" si="2"/>
        <v xml:space="preserve"> --Bloodthorn's Touch / Spur eines Blutdorns</v>
      </c>
      <c r="AB46" s="7" t="str">
        <f t="shared" si="3"/>
        <v/>
      </c>
    </row>
    <row r="47" spans="1:28" x14ac:dyDescent="0.25">
      <c r="A47" s="17">
        <v>66</v>
      </c>
      <c r="B47" t="s">
        <v>1526</v>
      </c>
      <c r="C47" t="s">
        <v>1528</v>
      </c>
      <c r="D47" t="s">
        <v>1527</v>
      </c>
      <c r="H47" t="str">
        <f t="array" ref="H47">IF(VALUE(O47)&gt;0,"Crafted",IF(OR(EXACT(A47,'LibSets constants'!$G$2:$G$99)),"Monster",IF(OR(EXACT(A47,'LibSets constants'!$I$2:$I$99)),"Trial",IF(OR(EXACT(A47,'LibSets constants'!$K$2:$K$99)),"Arena",IF(OR(EXACT(A47,'LibSets constants'!$M$2:$M$99)),"Overland","")))))</f>
        <v>Overland</v>
      </c>
      <c r="J47" t="s">
        <v>105</v>
      </c>
      <c r="K47" t="s">
        <v>105</v>
      </c>
      <c r="L47">
        <v>-1</v>
      </c>
      <c r="M47">
        <v>-1</v>
      </c>
      <c r="N47">
        <v>-1</v>
      </c>
      <c r="O47">
        <v>0</v>
      </c>
      <c r="P47" s="3" t="str">
        <f>IF(Q47&lt;&gt;"",VLOOKUP(Q47,'ESO zone constants'!$E$2:$I$999,5,FALSE),"")</f>
        <v/>
      </c>
      <c r="R47" s="3" t="str">
        <f>IF(S47&lt;&gt;"",VLOOKUP(S47,'ESO zone constants'!$E$2:$I$999,5,FALSE),"")</f>
        <v/>
      </c>
      <c r="T47" s="3" t="str">
        <f>IF(U47&lt;&gt;"",VLOOKUP(U47,'ESO zone constants'!$E$2:$I$999,5,FALSE),"")</f>
        <v/>
      </c>
      <c r="V47" s="3">
        <v>0</v>
      </c>
      <c r="W47" t="str">
        <f>VLOOKUP(V47,'LibSets constants'!$A$2:$B$16,2,FALSE)</f>
        <v>Included in base game</v>
      </c>
      <c r="X47" s="7" t="str">
        <f t="shared" si="0"/>
        <v>[66] = {wayshrines={-1,-1,-1}, dlcId=0</v>
      </c>
      <c r="Y47" s="7" t="str">
        <f t="shared" si="4"/>
        <v>, veteran=false</v>
      </c>
      <c r="Z47" s="7" t="str">
        <f t="shared" si="1"/>
        <v/>
      </c>
      <c r="AA47" s="7" t="str">
        <f t="shared" si="2"/>
        <v xml:space="preserve"> --Robes of the Hist / Roben des Hist</v>
      </c>
      <c r="AB47" s="7" t="str">
        <f t="shared" si="3"/>
        <v/>
      </c>
    </row>
    <row r="48" spans="1:28" x14ac:dyDescent="0.25">
      <c r="A48" s="17">
        <v>67</v>
      </c>
      <c r="B48" t="s">
        <v>1529</v>
      </c>
      <c r="C48" t="s">
        <v>1531</v>
      </c>
      <c r="D48" t="s">
        <v>1530</v>
      </c>
      <c r="H48" t="str">
        <f t="array" ref="H48">IF(VALUE(O48)&gt;0,"Crafted",IF(OR(EXACT(A48,'LibSets constants'!$G$2:$G$99)),"Monster",IF(OR(EXACT(A48,'LibSets constants'!$I$2:$I$99)),"Trial",IF(OR(EXACT(A48,'LibSets constants'!$K$2:$K$99)),"Arena",IF(OR(EXACT(A48,'LibSets constants'!$M$2:$M$99)),"Overland","")))))</f>
        <v>Overland</v>
      </c>
      <c r="J48" t="s">
        <v>105</v>
      </c>
      <c r="K48" t="s">
        <v>105</v>
      </c>
      <c r="L48">
        <v>-1</v>
      </c>
      <c r="M48">
        <v>-1</v>
      </c>
      <c r="N48">
        <v>-1</v>
      </c>
      <c r="O48">
        <v>0</v>
      </c>
      <c r="P48" s="3" t="str">
        <f>IF(Q48&lt;&gt;"",VLOOKUP(Q48,'ESO zone constants'!$E$2:$I$999,5,FALSE),"")</f>
        <v/>
      </c>
      <c r="R48" s="3" t="str">
        <f>IF(S48&lt;&gt;"",VLOOKUP(S48,'ESO zone constants'!$E$2:$I$999,5,FALSE),"")</f>
        <v/>
      </c>
      <c r="T48" s="3" t="str">
        <f>IF(U48&lt;&gt;"",VLOOKUP(U48,'ESO zone constants'!$E$2:$I$999,5,FALSE),"")</f>
        <v/>
      </c>
      <c r="V48" s="3">
        <v>0</v>
      </c>
      <c r="W48" t="str">
        <f>VLOOKUP(V48,'LibSets constants'!$A$2:$B$16,2,FALSE)</f>
        <v>Included in base game</v>
      </c>
      <c r="X48" s="7" t="str">
        <f t="shared" si="0"/>
        <v>[67] = {wayshrines={-1,-1,-1}, dlcId=0</v>
      </c>
      <c r="Y48" s="7" t="str">
        <f t="shared" si="4"/>
        <v>, veteran=false</v>
      </c>
      <c r="Z48" s="7" t="str">
        <f t="shared" si="1"/>
        <v/>
      </c>
      <c r="AA48" s="7" t="str">
        <f t="shared" si="2"/>
        <v xml:space="preserve"> --Shadow Walker / Schattengänger</v>
      </c>
      <c r="AB48" s="7" t="str">
        <f t="shared" si="3"/>
        <v/>
      </c>
    </row>
    <row r="49" spans="1:28" x14ac:dyDescent="0.25">
      <c r="A49" s="17">
        <v>68</v>
      </c>
      <c r="B49" t="s">
        <v>1532</v>
      </c>
      <c r="C49" t="s">
        <v>1534</v>
      </c>
      <c r="D49" t="s">
        <v>1533</v>
      </c>
      <c r="H49" t="str">
        <f t="array" ref="H49">IF(VALUE(O49)&gt;0,"Crafted",IF(OR(EXACT(A49,'LibSets constants'!$G$2:$G$99)),"Monster",IF(OR(EXACT(A49,'LibSets constants'!$I$2:$I$99)),"Trial",IF(OR(EXACT(A49,'LibSets constants'!$K$2:$K$99)),"Arena",IF(OR(EXACT(A49,'LibSets constants'!$M$2:$M$99)),"Overland","")))))</f>
        <v>Overland</v>
      </c>
      <c r="J49" t="s">
        <v>105</v>
      </c>
      <c r="K49" t="s">
        <v>105</v>
      </c>
      <c r="L49">
        <v>-1</v>
      </c>
      <c r="M49">
        <v>-1</v>
      </c>
      <c r="N49">
        <v>-1</v>
      </c>
      <c r="O49">
        <v>0</v>
      </c>
      <c r="P49" s="3" t="str">
        <f>IF(Q49&lt;&gt;"",VLOOKUP(Q49,'ESO zone constants'!$E$2:$I$999,5,FALSE),"")</f>
        <v/>
      </c>
      <c r="R49" s="3" t="str">
        <f>IF(S49&lt;&gt;"",VLOOKUP(S49,'ESO zone constants'!$E$2:$I$999,5,FALSE),"")</f>
        <v/>
      </c>
      <c r="T49" s="3" t="str">
        <f>IF(U49&lt;&gt;"",VLOOKUP(U49,'ESO zone constants'!$E$2:$I$999,5,FALSE),"")</f>
        <v/>
      </c>
      <c r="V49" s="3">
        <v>0</v>
      </c>
      <c r="W49" t="str">
        <f>VLOOKUP(V49,'LibSets constants'!$A$2:$B$16,2,FALSE)</f>
        <v>Included in base game</v>
      </c>
      <c r="X49" s="7" t="str">
        <f t="shared" si="0"/>
        <v>[68] = {wayshrines={-1,-1,-1}, dlcId=0</v>
      </c>
      <c r="Y49" s="7" t="str">
        <f t="shared" si="4"/>
        <v>, veteran=false</v>
      </c>
      <c r="Z49" s="7" t="str">
        <f t="shared" si="1"/>
        <v/>
      </c>
      <c r="AA49" s="7" t="str">
        <f t="shared" si="2"/>
        <v xml:space="preserve"> --Stygian / Stygier</v>
      </c>
      <c r="AB49" s="7" t="str">
        <f t="shared" si="3"/>
        <v/>
      </c>
    </row>
    <row r="50" spans="1:28" x14ac:dyDescent="0.25">
      <c r="A50" s="17">
        <v>69</v>
      </c>
      <c r="B50" t="s">
        <v>1535</v>
      </c>
      <c r="C50" t="s">
        <v>1537</v>
      </c>
      <c r="D50" t="s">
        <v>1536</v>
      </c>
      <c r="H50" t="str">
        <f t="array" ref="H50">IF(VALUE(O50)&gt;0,"Crafted",IF(OR(EXACT(A50,'LibSets constants'!$G$2:$G$99)),"Monster",IF(OR(EXACT(A50,'LibSets constants'!$I$2:$I$99)),"Trial",IF(OR(EXACT(A50,'LibSets constants'!$K$2:$K$99)),"Arena",IF(OR(EXACT(A50,'LibSets constants'!$M$2:$M$99)),"Overland","")))))</f>
        <v>Overland</v>
      </c>
      <c r="J50" t="s">
        <v>105</v>
      </c>
      <c r="K50" t="s">
        <v>105</v>
      </c>
      <c r="L50">
        <v>-1</v>
      </c>
      <c r="M50">
        <v>-1</v>
      </c>
      <c r="N50">
        <v>-1</v>
      </c>
      <c r="O50">
        <v>0</v>
      </c>
      <c r="P50" s="3" t="str">
        <f>IF(Q50&lt;&gt;"",VLOOKUP(Q50,'ESO zone constants'!$E$2:$I$999,5,FALSE),"")</f>
        <v/>
      </c>
      <c r="R50" s="3" t="str">
        <f>IF(S50&lt;&gt;"",VLOOKUP(S50,'ESO zone constants'!$E$2:$I$999,5,FALSE),"")</f>
        <v/>
      </c>
      <c r="T50" s="3" t="str">
        <f>IF(U50&lt;&gt;"",VLOOKUP(U50,'ESO zone constants'!$E$2:$I$999,5,FALSE),"")</f>
        <v/>
      </c>
      <c r="V50" s="3">
        <v>0</v>
      </c>
      <c r="W50" t="str">
        <f>VLOOKUP(V50,'LibSets constants'!$A$2:$B$16,2,FALSE)</f>
        <v>Included in base game</v>
      </c>
      <c r="X50" s="7" t="str">
        <f t="shared" si="0"/>
        <v>[69] = {wayshrines={-1,-1,-1}, dlcId=0</v>
      </c>
      <c r="Y50" s="7" t="str">
        <f t="shared" si="4"/>
        <v>, veteran=false</v>
      </c>
      <c r="Z50" s="7" t="str">
        <f t="shared" si="1"/>
        <v/>
      </c>
      <c r="AA50" s="7" t="str">
        <f t="shared" si="2"/>
        <v xml:space="preserve"> --Ranger's Gait / Laufstil des Waldläufers</v>
      </c>
      <c r="AB50" s="7" t="str">
        <f t="shared" si="3"/>
        <v/>
      </c>
    </row>
    <row r="51" spans="1:28" x14ac:dyDescent="0.25">
      <c r="A51" s="17">
        <v>70</v>
      </c>
      <c r="B51" t="s">
        <v>1538</v>
      </c>
      <c r="C51" t="s">
        <v>1540</v>
      </c>
      <c r="D51" t="s">
        <v>1539</v>
      </c>
      <c r="H51" t="str">
        <f t="array" ref="H51">IF(VALUE(O51)&gt;0,"Crafted",IF(OR(EXACT(A51,'LibSets constants'!$G$2:$G$99)),"Monster",IF(OR(EXACT(A51,'LibSets constants'!$I$2:$I$99)),"Trial",IF(OR(EXACT(A51,'LibSets constants'!$K$2:$K$99)),"Arena",IF(OR(EXACT(A51,'LibSets constants'!$M$2:$M$99)),"Overland","")))))</f>
        <v>Overland</v>
      </c>
      <c r="J51" t="s">
        <v>105</v>
      </c>
      <c r="K51" t="s">
        <v>105</v>
      </c>
      <c r="L51">
        <v>-1</v>
      </c>
      <c r="M51">
        <v>-1</v>
      </c>
      <c r="N51">
        <v>-1</v>
      </c>
      <c r="O51">
        <v>0</v>
      </c>
      <c r="P51" s="3" t="str">
        <f>IF(Q51&lt;&gt;"",VLOOKUP(Q51,'ESO zone constants'!$E$2:$I$999,5,FALSE),"")</f>
        <v/>
      </c>
      <c r="R51" s="3" t="str">
        <f>IF(S51&lt;&gt;"",VLOOKUP(S51,'ESO zone constants'!$E$2:$I$999,5,FALSE),"")</f>
        <v/>
      </c>
      <c r="T51" s="3" t="str">
        <f>IF(U51&lt;&gt;"",VLOOKUP(U51,'ESO zone constants'!$E$2:$I$999,5,FALSE),"")</f>
        <v/>
      </c>
      <c r="V51" s="3">
        <v>0</v>
      </c>
      <c r="W51" t="str">
        <f>VLOOKUP(V51,'LibSets constants'!$A$2:$B$16,2,FALSE)</f>
        <v>Included in base game</v>
      </c>
      <c r="X51" s="7" t="str">
        <f t="shared" si="0"/>
        <v>[70] = {wayshrines={-1,-1,-1}, dlcId=0</v>
      </c>
      <c r="Y51" s="7" t="str">
        <f t="shared" si="4"/>
        <v>, veteran=false</v>
      </c>
      <c r="Z51" s="7" t="str">
        <f t="shared" si="1"/>
        <v/>
      </c>
      <c r="AA51" s="7" t="str">
        <f t="shared" si="2"/>
        <v xml:space="preserve"> --Seventh Legion Brute / Rohling der siebten Legion</v>
      </c>
      <c r="AB51" s="7" t="str">
        <f t="shared" si="3"/>
        <v/>
      </c>
    </row>
    <row r="52" spans="1:28" x14ac:dyDescent="0.25">
      <c r="A52" s="17">
        <v>71</v>
      </c>
      <c r="B52" t="s">
        <v>1541</v>
      </c>
      <c r="C52" t="s">
        <v>1543</v>
      </c>
      <c r="D52" t="s">
        <v>1542</v>
      </c>
      <c r="H52" t="str">
        <f t="array" ref="H52">IF(VALUE(O52)&gt;0,"Crafted",IF(OR(EXACT(A52,'LibSets constants'!$G$2:$G$99)),"Monster",IF(OR(EXACT(A52,'LibSets constants'!$I$2:$I$99)),"Trial",IF(OR(EXACT(A52,'LibSets constants'!$K$2:$K$99)),"Arena",IF(OR(EXACT(A52,'LibSets constants'!$M$2:$M$99)),"Overland","")))))</f>
        <v/>
      </c>
      <c r="J52" t="s">
        <v>105</v>
      </c>
      <c r="K52" t="s">
        <v>105</v>
      </c>
      <c r="L52">
        <v>-1</v>
      </c>
      <c r="M52">
        <v>-1</v>
      </c>
      <c r="N52">
        <v>-1</v>
      </c>
      <c r="O52">
        <v>0</v>
      </c>
      <c r="P52" s="3" t="str">
        <f>IF(Q52&lt;&gt;"",VLOOKUP(Q52,'ESO zone constants'!$E$2:$I$999,5,FALSE),"")</f>
        <v/>
      </c>
      <c r="R52" s="3" t="str">
        <f>IF(S52&lt;&gt;"",VLOOKUP(S52,'ESO zone constants'!$E$2:$I$999,5,FALSE),"")</f>
        <v/>
      </c>
      <c r="T52" s="3" t="str">
        <f>IF(U52&lt;&gt;"",VLOOKUP(U52,'ESO zone constants'!$E$2:$I$999,5,FALSE),"")</f>
        <v/>
      </c>
      <c r="V52" s="3">
        <v>0</v>
      </c>
      <c r="W52" t="str">
        <f>VLOOKUP(V52,'LibSets constants'!$A$2:$B$16,2,FALSE)</f>
        <v>Included in base game</v>
      </c>
      <c r="X52" s="7" t="str">
        <f t="shared" si="0"/>
        <v>[71] = {wayshrines={-1,-1,-1}, dlcId=0</v>
      </c>
      <c r="Y52" s="7" t="str">
        <f t="shared" si="4"/>
        <v>, veteran=false</v>
      </c>
      <c r="Z52" s="7" t="str">
        <f t="shared" si="1"/>
        <v/>
      </c>
      <c r="AA52" s="7" t="str">
        <f t="shared" si="2"/>
        <v xml:space="preserve"> --Durok's Bane / Duroks Fluch</v>
      </c>
      <c r="AB52" s="7" t="str">
        <f t="shared" si="3"/>
        <v/>
      </c>
    </row>
    <row r="53" spans="1:28" x14ac:dyDescent="0.25">
      <c r="A53" s="17">
        <v>72</v>
      </c>
      <c r="B53" t="s">
        <v>1544</v>
      </c>
      <c r="C53" t="s">
        <v>1546</v>
      </c>
      <c r="D53" t="s">
        <v>1545</v>
      </c>
      <c r="H53" t="str">
        <f t="array" ref="H53">IF(VALUE(O53)&gt;0,"Crafted",IF(OR(EXACT(A53,'LibSets constants'!$G$2:$G$99)),"Monster",IF(OR(EXACT(A53,'LibSets constants'!$I$2:$I$99)),"Trial",IF(OR(EXACT(A53,'LibSets constants'!$K$2:$K$99)),"Arena",IF(OR(EXACT(A53,'LibSets constants'!$M$2:$M$99)),"Overland","")))))</f>
        <v/>
      </c>
      <c r="J53" t="s">
        <v>105</v>
      </c>
      <c r="K53" t="s">
        <v>105</v>
      </c>
      <c r="L53">
        <v>-1</v>
      </c>
      <c r="M53">
        <v>-1</v>
      </c>
      <c r="N53">
        <v>-1</v>
      </c>
      <c r="O53">
        <v>0</v>
      </c>
      <c r="P53" s="3" t="str">
        <f>IF(Q53&lt;&gt;"",VLOOKUP(Q53,'ESO zone constants'!$E$2:$I$999,5,FALSE),"")</f>
        <v/>
      </c>
      <c r="R53" s="3" t="str">
        <f>IF(S53&lt;&gt;"",VLOOKUP(S53,'ESO zone constants'!$E$2:$I$999,5,FALSE),"")</f>
        <v/>
      </c>
      <c r="T53" s="3" t="str">
        <f>IF(U53&lt;&gt;"",VLOOKUP(U53,'ESO zone constants'!$E$2:$I$999,5,FALSE),"")</f>
        <v/>
      </c>
      <c r="V53" s="3">
        <v>0</v>
      </c>
      <c r="W53" t="str">
        <f>VLOOKUP(V53,'LibSets constants'!$A$2:$B$16,2,FALSE)</f>
        <v>Included in base game</v>
      </c>
      <c r="X53" s="7" t="str">
        <f t="shared" si="0"/>
        <v>[72] = {wayshrines={-1,-1,-1}, dlcId=0</v>
      </c>
      <c r="Y53" s="7" t="str">
        <f t="shared" si="4"/>
        <v>, veteran=false</v>
      </c>
      <c r="Z53" s="7" t="str">
        <f t="shared" si="1"/>
        <v/>
      </c>
      <c r="AA53" s="7" t="str">
        <f t="shared" si="2"/>
        <v xml:space="preserve"> --Nikulas' Heavy Armor / Nikulas' schwere Rüstung</v>
      </c>
      <c r="AB53" s="7" t="str">
        <f t="shared" si="3"/>
        <v/>
      </c>
    </row>
    <row r="54" spans="1:28" x14ac:dyDescent="0.25">
      <c r="A54" s="6">
        <v>73</v>
      </c>
      <c r="B54" t="s">
        <v>1547</v>
      </c>
      <c r="C54" t="s">
        <v>1549</v>
      </c>
      <c r="D54" t="s">
        <v>1548</v>
      </c>
      <c r="H54" t="str">
        <f t="array" ref="H54">IF(VALUE(O54)&gt;0,"Crafted",IF(OR(EXACT(A54,'LibSets constants'!$G$2:$G$99)),"Monster",IF(OR(EXACT(A54,'LibSets constants'!$I$2:$I$99)),"Trial",IF(OR(EXACT(A54,'LibSets constants'!$K$2:$K$99)),"Arena",IF(OR(EXACT(A54,'LibSets constants'!$M$2:$M$99)),"Overland","")))))</f>
        <v>Crafted</v>
      </c>
      <c r="J54" t="s">
        <v>105</v>
      </c>
      <c r="K54" t="s">
        <v>105</v>
      </c>
      <c r="L54">
        <v>135</v>
      </c>
      <c r="M54">
        <v>135</v>
      </c>
      <c r="N54">
        <v>135</v>
      </c>
      <c r="O54">
        <v>8</v>
      </c>
      <c r="P54" s="3" t="str">
        <f>IF(Q54&lt;&gt;"",VLOOKUP(Q54,'ESO zone constants'!$E$2:$I$999,5,FALSE),"")</f>
        <v/>
      </c>
      <c r="R54" s="3" t="str">
        <f>IF(S54&lt;&gt;"",VLOOKUP(S54,'ESO zone constants'!$E$2:$I$999,5,FALSE),"")</f>
        <v/>
      </c>
      <c r="T54" s="3" t="str">
        <f>IF(U54&lt;&gt;"",VLOOKUP(U54,'ESO zone constants'!$E$2:$I$999,5,FALSE),"")</f>
        <v/>
      </c>
      <c r="V54" s="3">
        <v>0</v>
      </c>
      <c r="W54" t="str">
        <f>VLOOKUP(V54,'LibSets constants'!$A$2:$B$16,2,FALSE)</f>
        <v>Included in base game</v>
      </c>
      <c r="X54" s="7" t="str">
        <f t="shared" si="0"/>
        <v>[73] = {wayshrines={135,135,135}, traitsNeeded=8, dlcId=0</v>
      </c>
      <c r="Y54" s="7" t="str">
        <f t="shared" si="4"/>
        <v>, veteran=false</v>
      </c>
      <c r="Z54" s="7" t="str">
        <f t="shared" si="1"/>
        <v/>
      </c>
      <c r="AA54" s="7" t="str">
        <f t="shared" si="2"/>
        <v xml:space="preserve"> --Oblivion's Foe / Erinnerung</v>
      </c>
      <c r="AB54" s="7" t="str">
        <f t="shared" si="3"/>
        <v>[73] = true,        --Oblivion's Foe / Erinnerung</v>
      </c>
    </row>
    <row r="55" spans="1:28" x14ac:dyDescent="0.25">
      <c r="A55" s="6">
        <v>74</v>
      </c>
      <c r="B55" t="s">
        <v>1550</v>
      </c>
      <c r="C55" t="s">
        <v>1552</v>
      </c>
      <c r="D55" t="s">
        <v>1551</v>
      </c>
      <c r="H55" t="str">
        <f t="array" ref="H55">IF(VALUE(O55)&gt;0,"Crafted",IF(OR(EXACT(A55,'LibSets constants'!$G$2:$G$99)),"Monster",IF(OR(EXACT(A55,'LibSets constants'!$I$2:$I$99)),"Trial",IF(OR(EXACT(A55,'LibSets constants'!$K$2:$K$99)),"Arena",IF(OR(EXACT(A55,'LibSets constants'!$M$2:$M$99)),"Overland","")))))</f>
        <v>Crafted</v>
      </c>
      <c r="J55" t="s">
        <v>105</v>
      </c>
      <c r="K55" t="s">
        <v>105</v>
      </c>
      <c r="L55">
        <v>133</v>
      </c>
      <c r="M55">
        <v>133</v>
      </c>
      <c r="N55">
        <v>133</v>
      </c>
      <c r="O55">
        <v>8</v>
      </c>
      <c r="P55" s="3" t="str">
        <f>IF(Q55&lt;&gt;"",VLOOKUP(Q55,'ESO zone constants'!$E$2:$I$999,5,FALSE),"")</f>
        <v/>
      </c>
      <c r="R55" s="3" t="str">
        <f>IF(S55&lt;&gt;"",VLOOKUP(S55,'ESO zone constants'!$E$2:$I$999,5,FALSE),"")</f>
        <v/>
      </c>
      <c r="T55" s="3" t="str">
        <f>IF(U55&lt;&gt;"",VLOOKUP(U55,'ESO zone constants'!$E$2:$I$999,5,FALSE),"")</f>
        <v/>
      </c>
      <c r="V55" s="3">
        <v>0</v>
      </c>
      <c r="W55" t="str">
        <f>VLOOKUP(V55,'LibSets constants'!$A$2:$B$16,2,FALSE)</f>
        <v>Included in base game</v>
      </c>
      <c r="X55" s="7" t="str">
        <f t="shared" si="0"/>
        <v>[74] = {wayshrines={133,133,133}, traitsNeeded=8, dlcId=0</v>
      </c>
      <c r="Y55" s="7" t="str">
        <f t="shared" si="4"/>
        <v>, veteran=false</v>
      </c>
      <c r="Z55" s="7" t="str">
        <f t="shared" si="1"/>
        <v/>
      </c>
      <c r="AA55" s="7" t="str">
        <f t="shared" si="2"/>
        <v xml:space="preserve"> --Spectre's Eye / Schemenauge</v>
      </c>
      <c r="AB55" s="7" t="str">
        <f t="shared" si="3"/>
        <v>[74] = true,        --Spectre's Eye / Schemenauge</v>
      </c>
    </row>
    <row r="56" spans="1:28" x14ac:dyDescent="0.25">
      <c r="A56" s="6">
        <v>75</v>
      </c>
      <c r="B56" t="s">
        <v>1553</v>
      </c>
      <c r="C56" t="s">
        <v>1555</v>
      </c>
      <c r="D56" t="s">
        <v>1554</v>
      </c>
      <c r="H56" t="str">
        <f t="array" ref="H56">IF(VALUE(O56)&gt;0,"Crafted",IF(OR(EXACT(A56,'LibSets constants'!$G$2:$G$99)),"Monster",IF(OR(EXACT(A56,'LibSets constants'!$I$2:$I$99)),"Trial",IF(OR(EXACT(A56,'LibSets constants'!$K$2:$K$99)),"Arena",IF(OR(EXACT(A56,'LibSets constants'!$M$2:$M$99)),"Overland","")))))</f>
        <v>Crafted</v>
      </c>
      <c r="J56" t="s">
        <v>105</v>
      </c>
      <c r="K56" t="s">
        <v>105</v>
      </c>
      <c r="L56">
        <v>19</v>
      </c>
      <c r="M56">
        <v>165</v>
      </c>
      <c r="N56">
        <v>24</v>
      </c>
      <c r="O56">
        <v>3</v>
      </c>
      <c r="P56" s="3" t="str">
        <f>IF(Q56&lt;&gt;"",VLOOKUP(Q56,'ESO zone constants'!$E$2:$I$999,5,FALSE),"")</f>
        <v/>
      </c>
      <c r="R56" s="3" t="str">
        <f>IF(S56&lt;&gt;"",VLOOKUP(S56,'ESO zone constants'!$E$2:$I$999,5,FALSE),"")</f>
        <v/>
      </c>
      <c r="T56" s="3" t="str">
        <f>IF(U56&lt;&gt;"",VLOOKUP(U56,'ESO zone constants'!$E$2:$I$999,5,FALSE),"")</f>
        <v/>
      </c>
      <c r="V56" s="3">
        <v>0</v>
      </c>
      <c r="W56" t="str">
        <f>VLOOKUP(V56,'LibSets constants'!$A$2:$B$16,2,FALSE)</f>
        <v>Included in base game</v>
      </c>
      <c r="X56" s="7" t="str">
        <f t="shared" si="0"/>
        <v>[75] = {wayshrines={19,165,24}, traitsNeeded=3, dlcId=0</v>
      </c>
      <c r="Y56" s="7" t="str">
        <f t="shared" si="4"/>
        <v>, veteran=false</v>
      </c>
      <c r="Z56" s="7" t="str">
        <f t="shared" si="1"/>
        <v/>
      </c>
      <c r="AA56" s="7" t="str">
        <f t="shared" si="2"/>
        <v xml:space="preserve"> --Torug's Pact / Torugs Pakt</v>
      </c>
      <c r="AB56" s="7" t="str">
        <f t="shared" si="3"/>
        <v>[75] = true,        --Torug's Pact / Torugs Pakt</v>
      </c>
    </row>
    <row r="57" spans="1:28" x14ac:dyDescent="0.25">
      <c r="A57" s="17">
        <v>76</v>
      </c>
      <c r="B57" t="s">
        <v>1556</v>
      </c>
      <c r="C57" t="s">
        <v>1558</v>
      </c>
      <c r="D57" t="s">
        <v>1557</v>
      </c>
      <c r="H57" t="str">
        <f t="array" ref="H57">IF(VALUE(O57)&gt;0,"Crafted",IF(OR(EXACT(A57,'LibSets constants'!$G$2:$G$99)),"Monster",IF(OR(EXACT(A57,'LibSets constants'!$I$2:$I$99)),"Trial",IF(OR(EXACT(A57,'LibSets constants'!$K$2:$K$99)),"Arena",IF(OR(EXACT(A57,'LibSets constants'!$M$2:$M$99)),"Overland","")))))</f>
        <v>Overland</v>
      </c>
      <c r="J57" t="s">
        <v>105</v>
      </c>
      <c r="K57" t="s">
        <v>105</v>
      </c>
      <c r="L57">
        <v>-1</v>
      </c>
      <c r="M57">
        <v>-1</v>
      </c>
      <c r="N57">
        <v>-1</v>
      </c>
      <c r="O57">
        <v>0</v>
      </c>
      <c r="P57" s="3" t="str">
        <f>IF(Q57&lt;&gt;"",VLOOKUP(Q57,'ESO zone constants'!$E$2:$I$999,5,FALSE),"")</f>
        <v/>
      </c>
      <c r="R57" s="3" t="str">
        <f>IF(S57&lt;&gt;"",VLOOKUP(S57,'ESO zone constants'!$E$2:$I$999,5,FALSE),"")</f>
        <v/>
      </c>
      <c r="T57" s="3" t="str">
        <f>IF(U57&lt;&gt;"",VLOOKUP(U57,'ESO zone constants'!$E$2:$I$999,5,FALSE),"")</f>
        <v/>
      </c>
      <c r="V57" s="3">
        <v>0</v>
      </c>
      <c r="W57" t="str">
        <f>VLOOKUP(V57,'LibSets constants'!$A$2:$B$16,2,FALSE)</f>
        <v>Included in base game</v>
      </c>
      <c r="X57" s="7" t="str">
        <f t="shared" si="0"/>
        <v>[76] = {wayshrines={-1,-1,-1}, dlcId=0</v>
      </c>
      <c r="Y57" s="7" t="str">
        <f t="shared" si="4"/>
        <v>, veteran=false</v>
      </c>
      <c r="Z57" s="7" t="str">
        <f t="shared" si="1"/>
        <v/>
      </c>
      <c r="AA57" s="7" t="str">
        <f t="shared" si="2"/>
        <v xml:space="preserve"> --Robes of Alteration Mastery / Roben der Veränderungsbeherrschung</v>
      </c>
      <c r="AB57" s="7" t="str">
        <f t="shared" si="3"/>
        <v/>
      </c>
    </row>
    <row r="58" spans="1:28" x14ac:dyDescent="0.25">
      <c r="A58" s="17">
        <v>77</v>
      </c>
      <c r="B58" t="s">
        <v>1559</v>
      </c>
      <c r="C58" t="s">
        <v>1561</v>
      </c>
      <c r="D58" t="s">
        <v>1560</v>
      </c>
      <c r="H58" t="str">
        <f t="array" ref="H58">IF(VALUE(O58)&gt;0,"Crafted",IF(OR(EXACT(A58,'LibSets constants'!$G$2:$G$99)),"Monster",IF(OR(EXACT(A58,'LibSets constants'!$I$2:$I$99)),"Trial",IF(OR(EXACT(A58,'LibSets constants'!$K$2:$K$99)),"Arena",IF(OR(EXACT(A58,'LibSets constants'!$M$2:$M$99)),"Overland","")))))</f>
        <v/>
      </c>
      <c r="J58" t="s">
        <v>105</v>
      </c>
      <c r="K58" t="s">
        <v>105</v>
      </c>
      <c r="L58">
        <v>-1</v>
      </c>
      <c r="M58">
        <v>-1</v>
      </c>
      <c r="N58">
        <v>-1</v>
      </c>
      <c r="O58">
        <v>0</v>
      </c>
      <c r="P58" s="3" t="str">
        <f>IF(Q58&lt;&gt;"",VLOOKUP(Q58,'ESO zone constants'!$E$2:$I$999,5,FALSE),"")</f>
        <v/>
      </c>
      <c r="R58" s="3" t="str">
        <f>IF(S58&lt;&gt;"",VLOOKUP(S58,'ESO zone constants'!$E$2:$I$999,5,FALSE),"")</f>
        <v/>
      </c>
      <c r="T58" s="3" t="str">
        <f>IF(U58&lt;&gt;"",VLOOKUP(U58,'ESO zone constants'!$E$2:$I$999,5,FALSE),"")</f>
        <v/>
      </c>
      <c r="V58" s="3">
        <v>0</v>
      </c>
      <c r="W58" t="str">
        <f>VLOOKUP(V58,'LibSets constants'!$A$2:$B$16,2,FALSE)</f>
        <v>Included in base game</v>
      </c>
      <c r="X58" s="7" t="str">
        <f t="shared" si="0"/>
        <v>[77] = {wayshrines={-1,-1,-1}, dlcId=0</v>
      </c>
      <c r="Y58" s="7" t="str">
        <f t="shared" si="4"/>
        <v>, veteran=false</v>
      </c>
      <c r="Z58" s="7" t="str">
        <f t="shared" si="1"/>
        <v/>
      </c>
      <c r="AA58" s="7" t="str">
        <f t="shared" si="2"/>
        <v xml:space="preserve"> --Crusader / Glaubenskrieger</v>
      </c>
      <c r="AB58" s="7" t="str">
        <f t="shared" si="3"/>
        <v/>
      </c>
    </row>
    <row r="59" spans="1:28" x14ac:dyDescent="0.25">
      <c r="A59" s="6">
        <v>78</v>
      </c>
      <c r="B59" t="s">
        <v>1562</v>
      </c>
      <c r="C59" t="s">
        <v>1564</v>
      </c>
      <c r="D59" t="s">
        <v>1563</v>
      </c>
      <c r="H59" t="str">
        <f t="array" ref="H59">IF(VALUE(O59)&gt;0,"Crafted",IF(OR(EXACT(A59,'LibSets constants'!$G$2:$G$99)),"Monster",IF(OR(EXACT(A59,'LibSets constants'!$I$2:$I$99)),"Trial",IF(OR(EXACT(A59,'LibSets constants'!$K$2:$K$99)),"Arena",IF(OR(EXACT(A59,'LibSets constants'!$M$2:$M$99)),"Overland","")))))</f>
        <v>Crafted</v>
      </c>
      <c r="J59" t="s">
        <v>105</v>
      </c>
      <c r="K59" t="s">
        <v>105</v>
      </c>
      <c r="L59">
        <v>9</v>
      </c>
      <c r="M59">
        <v>154</v>
      </c>
      <c r="N59">
        <v>51</v>
      </c>
      <c r="O59">
        <v>4</v>
      </c>
      <c r="P59" s="3" t="str">
        <f>IF(Q59&lt;&gt;"",VLOOKUP(Q59,'ESO zone constants'!$E$2:$I$999,5,FALSE),"")</f>
        <v/>
      </c>
      <c r="R59" s="3" t="str">
        <f>IF(S59&lt;&gt;"",VLOOKUP(S59,'ESO zone constants'!$E$2:$I$999,5,FALSE),"")</f>
        <v/>
      </c>
      <c r="T59" s="3" t="str">
        <f>IF(U59&lt;&gt;"",VLOOKUP(U59,'ESO zone constants'!$E$2:$I$999,5,FALSE),"")</f>
        <v/>
      </c>
      <c r="V59" s="3">
        <v>0</v>
      </c>
      <c r="W59" t="str">
        <f>VLOOKUP(V59,'LibSets constants'!$A$2:$B$16,2,FALSE)</f>
        <v>Included in base game</v>
      </c>
      <c r="X59" s="7" t="str">
        <f t="shared" si="0"/>
        <v>[78] = {wayshrines={9,154,51}, traitsNeeded=4, dlcId=0</v>
      </c>
      <c r="Y59" s="7" t="str">
        <f t="shared" si="4"/>
        <v>, veteran=false</v>
      </c>
      <c r="Z59" s="7" t="str">
        <f t="shared" si="1"/>
        <v/>
      </c>
      <c r="AA59" s="7" t="str">
        <f t="shared" si="2"/>
        <v xml:space="preserve"> --Hist Bark / Histrinde</v>
      </c>
      <c r="AB59" s="7" t="str">
        <f t="shared" si="3"/>
        <v>[78] = true,        --Hist Bark / Histrinde</v>
      </c>
    </row>
    <row r="60" spans="1:28" x14ac:dyDescent="0.25">
      <c r="A60" s="6">
        <v>79</v>
      </c>
      <c r="B60" t="s">
        <v>1565</v>
      </c>
      <c r="C60" t="s">
        <v>1567</v>
      </c>
      <c r="D60" t="s">
        <v>1566</v>
      </c>
      <c r="H60" t="str">
        <f t="array" ref="H60">IF(VALUE(O60)&gt;0,"Crafted",IF(OR(EXACT(A60,'LibSets constants'!$G$2:$G$99)),"Monster",IF(OR(EXACT(A60,'LibSets constants'!$I$2:$I$99)),"Trial",IF(OR(EXACT(A60,'LibSets constants'!$K$2:$K$99)),"Arena",IF(OR(EXACT(A60,'LibSets constants'!$M$2:$M$99)),"Overland","")))))</f>
        <v>Crafted</v>
      </c>
      <c r="J60" t="s">
        <v>105</v>
      </c>
      <c r="K60" t="s">
        <v>105</v>
      </c>
      <c r="L60">
        <v>35</v>
      </c>
      <c r="M60">
        <v>144</v>
      </c>
      <c r="N60">
        <v>111</v>
      </c>
      <c r="O60">
        <v>6</v>
      </c>
      <c r="P60" s="3" t="str">
        <f>IF(Q60&lt;&gt;"",VLOOKUP(Q60,'ESO zone constants'!$E$2:$I$999,5,FALSE),"")</f>
        <v/>
      </c>
      <c r="R60" s="3" t="str">
        <f>IF(S60&lt;&gt;"",VLOOKUP(S60,'ESO zone constants'!$E$2:$I$999,5,FALSE),"")</f>
        <v/>
      </c>
      <c r="T60" s="3" t="str">
        <f>IF(U60&lt;&gt;"",VLOOKUP(U60,'ESO zone constants'!$E$2:$I$999,5,FALSE),"")</f>
        <v/>
      </c>
      <c r="V60" s="3">
        <v>0</v>
      </c>
      <c r="W60" t="str">
        <f>VLOOKUP(V60,'LibSets constants'!$A$2:$B$16,2,FALSE)</f>
        <v>Included in base game</v>
      </c>
      <c r="X60" s="7" t="str">
        <f t="shared" si="0"/>
        <v>[79] = {wayshrines={35,144,111}, traitsNeeded=6, dlcId=0</v>
      </c>
      <c r="Y60" s="7" t="str">
        <f t="shared" si="4"/>
        <v>, veteran=false</v>
      </c>
      <c r="Z60" s="7" t="str">
        <f t="shared" si="1"/>
        <v/>
      </c>
      <c r="AA60" s="7" t="str">
        <f t="shared" si="2"/>
        <v xml:space="preserve"> --Willow's Path / Weidenpfad</v>
      </c>
      <c r="AB60" s="7" t="str">
        <f t="shared" si="3"/>
        <v>[79] = true,        --Willow's Path / Weidenpfad</v>
      </c>
    </row>
    <row r="61" spans="1:28" x14ac:dyDescent="0.25">
      <c r="A61" s="6">
        <v>80</v>
      </c>
      <c r="B61" t="s">
        <v>1568</v>
      </c>
      <c r="C61" t="s">
        <v>1570</v>
      </c>
      <c r="D61" t="s">
        <v>1569</v>
      </c>
      <c r="H61" t="str">
        <f t="array" ref="H61">IF(VALUE(O61)&gt;0,"Crafted",IF(OR(EXACT(A61,'LibSets constants'!$G$2:$G$99)),"Monster",IF(OR(EXACT(A61,'LibSets constants'!$I$2:$I$99)),"Trial",IF(OR(EXACT(A61,'LibSets constants'!$K$2:$K$99)),"Arena",IF(OR(EXACT(A61,'LibSets constants'!$M$2:$M$99)),"Overland","")))))</f>
        <v>Crafted</v>
      </c>
      <c r="J61" t="s">
        <v>105</v>
      </c>
      <c r="K61" t="s">
        <v>105</v>
      </c>
      <c r="L61">
        <v>39</v>
      </c>
      <c r="M61">
        <v>161</v>
      </c>
      <c r="N61">
        <v>113</v>
      </c>
      <c r="O61">
        <v>6</v>
      </c>
      <c r="P61" s="3" t="str">
        <f>IF(Q61&lt;&gt;"",VLOOKUP(Q61,'ESO zone constants'!$E$2:$I$999,5,FALSE),"")</f>
        <v/>
      </c>
      <c r="R61" s="3" t="str">
        <f>IF(S61&lt;&gt;"",VLOOKUP(S61,'ESO zone constants'!$E$2:$I$999,5,FALSE),"")</f>
        <v/>
      </c>
      <c r="T61" s="3" t="str">
        <f>IF(U61&lt;&gt;"",VLOOKUP(U61,'ESO zone constants'!$E$2:$I$999,5,FALSE),"")</f>
        <v/>
      </c>
      <c r="V61" s="3">
        <v>0</v>
      </c>
      <c r="W61" t="str">
        <f>VLOOKUP(V61,'LibSets constants'!$A$2:$B$16,2,FALSE)</f>
        <v>Included in base game</v>
      </c>
      <c r="X61" s="7" t="str">
        <f t="shared" si="0"/>
        <v>[80] = {wayshrines={39,161,113}, traitsNeeded=6, dlcId=0</v>
      </c>
      <c r="Y61" s="7" t="str">
        <f t="shared" si="4"/>
        <v>, veteran=false</v>
      </c>
      <c r="Z61" s="7" t="str">
        <f t="shared" si="1"/>
        <v/>
      </c>
      <c r="AA61" s="7" t="str">
        <f t="shared" si="2"/>
        <v xml:space="preserve"> --Hunding's Rage / Hundings Zorn</v>
      </c>
      <c r="AB61" s="7" t="str">
        <f t="shared" si="3"/>
        <v>[80] = true,        --Hunding's Rage / Hundings Zorn</v>
      </c>
    </row>
    <row r="62" spans="1:28" x14ac:dyDescent="0.25">
      <c r="A62" s="6">
        <v>81</v>
      </c>
      <c r="B62" t="s">
        <v>1571</v>
      </c>
      <c r="C62" t="s">
        <v>1573</v>
      </c>
      <c r="D62" t="s">
        <v>1572</v>
      </c>
      <c r="H62" t="str">
        <f t="array" ref="H62">IF(VALUE(O62)&gt;0,"Crafted",IF(OR(EXACT(A62,'LibSets constants'!$G$2:$G$99)),"Monster",IF(OR(EXACT(A62,'LibSets constants'!$I$2:$I$99)),"Trial",IF(OR(EXACT(A62,'LibSets constants'!$K$2:$K$99)),"Arena",IF(OR(EXACT(A62,'LibSets constants'!$M$2:$M$99)),"Overland","")))))</f>
        <v>Crafted</v>
      </c>
      <c r="J62" t="s">
        <v>105</v>
      </c>
      <c r="K62" t="s">
        <v>105</v>
      </c>
      <c r="L62">
        <v>137</v>
      </c>
      <c r="M62">
        <v>103</v>
      </c>
      <c r="N62">
        <v>89</v>
      </c>
      <c r="O62">
        <v>5</v>
      </c>
      <c r="P62" s="3" t="str">
        <f>IF(Q62&lt;&gt;"",VLOOKUP(Q62,'ESO zone constants'!$E$2:$I$999,5,FALSE),"")</f>
        <v/>
      </c>
      <c r="R62" s="3" t="str">
        <f>IF(S62&lt;&gt;"",VLOOKUP(S62,'ESO zone constants'!$E$2:$I$999,5,FALSE),"")</f>
        <v/>
      </c>
      <c r="T62" s="3" t="str">
        <f>IF(U62&lt;&gt;"",VLOOKUP(U62,'ESO zone constants'!$E$2:$I$999,5,FALSE),"")</f>
        <v/>
      </c>
      <c r="V62" s="3">
        <v>0</v>
      </c>
      <c r="W62" t="str">
        <f>VLOOKUP(V62,'LibSets constants'!$A$2:$B$16,2,FALSE)</f>
        <v>Included in base game</v>
      </c>
      <c r="X62" s="7" t="str">
        <f t="shared" si="0"/>
        <v>[81] = {wayshrines={137,103,89}, traitsNeeded=5, dlcId=0</v>
      </c>
      <c r="Y62" s="7" t="str">
        <f t="shared" si="4"/>
        <v>, veteran=false</v>
      </c>
      <c r="Z62" s="7" t="str">
        <f t="shared" si="1"/>
        <v/>
      </c>
      <c r="AA62" s="7" t="str">
        <f t="shared" si="2"/>
        <v xml:space="preserve"> --Song of Lamae / Lied der Lamien</v>
      </c>
      <c r="AB62" s="7" t="str">
        <f t="shared" si="3"/>
        <v>[81] = true,        --Song of Lamae / Lied der Lamien</v>
      </c>
    </row>
    <row r="63" spans="1:28" x14ac:dyDescent="0.25">
      <c r="A63" s="6">
        <v>82</v>
      </c>
      <c r="B63" t="s">
        <v>1574</v>
      </c>
      <c r="C63" t="s">
        <v>1576</v>
      </c>
      <c r="D63" t="s">
        <v>1575</v>
      </c>
      <c r="H63" t="str">
        <f t="array" ref="H63">IF(VALUE(O63)&gt;0,"Crafted",IF(OR(EXACT(A63,'LibSets constants'!$G$2:$G$99)),"Monster",IF(OR(EXACT(A63,'LibSets constants'!$I$2:$I$99)),"Trial",IF(OR(EXACT(A63,'LibSets constants'!$K$2:$K$99)),"Arena",IF(OR(EXACT(A63,'LibSets constants'!$M$2:$M$99)),"Overland","")))))</f>
        <v>Crafted</v>
      </c>
      <c r="J63" t="s">
        <v>105</v>
      </c>
      <c r="K63" t="s">
        <v>105</v>
      </c>
      <c r="L63">
        <v>155</v>
      </c>
      <c r="M63">
        <v>105</v>
      </c>
      <c r="N63">
        <v>95</v>
      </c>
      <c r="O63">
        <v>5</v>
      </c>
      <c r="P63" s="3" t="str">
        <f>IF(Q63&lt;&gt;"",VLOOKUP(Q63,'ESO zone constants'!$E$2:$I$999,5,FALSE),"")</f>
        <v/>
      </c>
      <c r="R63" s="3" t="str">
        <f>IF(S63&lt;&gt;"",VLOOKUP(S63,'ESO zone constants'!$E$2:$I$999,5,FALSE),"")</f>
        <v/>
      </c>
      <c r="T63" s="3" t="str">
        <f>IF(U63&lt;&gt;"",VLOOKUP(U63,'ESO zone constants'!$E$2:$I$999,5,FALSE),"")</f>
        <v/>
      </c>
      <c r="V63" s="3">
        <v>0</v>
      </c>
      <c r="W63" t="str">
        <f>VLOOKUP(V63,'LibSets constants'!$A$2:$B$16,2,FALSE)</f>
        <v>Included in base game</v>
      </c>
      <c r="X63" s="7" t="str">
        <f t="shared" si="0"/>
        <v>[82] = {wayshrines={155,105,95}, traitsNeeded=5, dlcId=0</v>
      </c>
      <c r="Y63" s="7" t="str">
        <f t="shared" si="4"/>
        <v>, veteran=false</v>
      </c>
      <c r="Z63" s="7" t="str">
        <f t="shared" si="1"/>
        <v/>
      </c>
      <c r="AA63" s="7" t="str">
        <f t="shared" si="2"/>
        <v xml:space="preserve"> --Alessia's Bulwark / Alessias Bollwerk</v>
      </c>
      <c r="AB63" s="7" t="str">
        <f t="shared" si="3"/>
        <v>[82] = true,        --Alessia's Bulwark / Alessias Bollwerk</v>
      </c>
    </row>
    <row r="64" spans="1:28" x14ac:dyDescent="0.25">
      <c r="A64" s="17">
        <v>83</v>
      </c>
      <c r="B64" t="s">
        <v>1577</v>
      </c>
      <c r="C64" t="s">
        <v>1579</v>
      </c>
      <c r="D64" t="s">
        <v>1578</v>
      </c>
      <c r="H64" t="str">
        <f t="array" ref="H64">IF(VALUE(O64)&gt;0,"Crafted",IF(OR(EXACT(A64,'LibSets constants'!$G$2:$G$99)),"Monster",IF(OR(EXACT(A64,'LibSets constants'!$I$2:$I$99)),"Trial",IF(OR(EXACT(A64,'LibSets constants'!$K$2:$K$99)),"Arena",IF(OR(EXACT(A64,'LibSets constants'!$M$2:$M$99)),"Overland","")))))</f>
        <v>Overland</v>
      </c>
      <c r="J64" t="s">
        <v>105</v>
      </c>
      <c r="K64" t="s">
        <v>105</v>
      </c>
      <c r="L64">
        <v>-1</v>
      </c>
      <c r="M64">
        <v>-1</v>
      </c>
      <c r="N64">
        <v>-1</v>
      </c>
      <c r="O64">
        <v>0</v>
      </c>
      <c r="P64" s="3" t="str">
        <f>IF(Q64&lt;&gt;"",VLOOKUP(Q64,'ESO zone constants'!$E$2:$I$999,5,FALSE),"")</f>
        <v/>
      </c>
      <c r="R64" s="3" t="str">
        <f>IF(S64&lt;&gt;"",VLOOKUP(S64,'ESO zone constants'!$E$2:$I$999,5,FALSE),"")</f>
        <v/>
      </c>
      <c r="T64" s="3" t="str">
        <f>IF(U64&lt;&gt;"",VLOOKUP(U64,'ESO zone constants'!$E$2:$I$999,5,FALSE),"")</f>
        <v/>
      </c>
      <c r="V64" s="3">
        <v>0</v>
      </c>
      <c r="W64" t="str">
        <f>VLOOKUP(V64,'LibSets constants'!$A$2:$B$16,2,FALSE)</f>
        <v>Included in base game</v>
      </c>
      <c r="X64" s="7" t="str">
        <f t="shared" si="0"/>
        <v>[83] = {wayshrines={-1,-1,-1}, dlcId=0</v>
      </c>
      <c r="Y64" s="7" t="str">
        <f t="shared" si="4"/>
        <v>, veteran=false</v>
      </c>
      <c r="Z64" s="7" t="str">
        <f t="shared" si="1"/>
        <v/>
      </c>
      <c r="AA64" s="7" t="str">
        <f t="shared" si="2"/>
        <v xml:space="preserve"> --Elf Bane / Elfenfluch</v>
      </c>
      <c r="AB64" s="7" t="str">
        <f t="shared" si="3"/>
        <v/>
      </c>
    </row>
    <row r="65" spans="1:28" x14ac:dyDescent="0.25">
      <c r="A65" s="6">
        <v>84</v>
      </c>
      <c r="B65" t="s">
        <v>1580</v>
      </c>
      <c r="C65" t="s">
        <v>1582</v>
      </c>
      <c r="D65" t="s">
        <v>1581</v>
      </c>
      <c r="H65" t="str">
        <f t="array" ref="H65">IF(VALUE(O65)&gt;0,"Crafted",IF(OR(EXACT(A65,'LibSets constants'!$G$2:$G$99)),"Monster",IF(OR(EXACT(A65,'LibSets constants'!$I$2:$I$99)),"Trial",IF(OR(EXACT(A65,'LibSets constants'!$K$2:$K$99)),"Arena",IF(OR(EXACT(A65,'LibSets constants'!$M$2:$M$99)),"Overland","")))))</f>
        <v>Crafted</v>
      </c>
      <c r="J65" t="s">
        <v>105</v>
      </c>
      <c r="K65" t="s">
        <v>105</v>
      </c>
      <c r="L65">
        <v>-2</v>
      </c>
      <c r="M65">
        <v>-2</v>
      </c>
      <c r="N65">
        <v>-2</v>
      </c>
      <c r="O65">
        <v>8</v>
      </c>
      <c r="P65" s="3" t="str">
        <f>IF(Q65&lt;&gt;"",VLOOKUP(Q65,'ESO zone constants'!$E$2:$I$999,5,FALSE),"")</f>
        <v/>
      </c>
      <c r="R65" s="3" t="str">
        <f>IF(S65&lt;&gt;"",VLOOKUP(S65,'ESO zone constants'!$E$2:$I$999,5,FALSE),"")</f>
        <v/>
      </c>
      <c r="T65" s="3" t="str">
        <f>IF(U65&lt;&gt;"",VLOOKUP(U65,'ESO zone constants'!$E$2:$I$999,5,FALSE),"")</f>
        <v/>
      </c>
      <c r="V65" s="3">
        <v>0</v>
      </c>
      <c r="W65" t="str">
        <f>VLOOKUP(V65,'LibSets constants'!$A$2:$B$16,2,FALSE)</f>
        <v>Included in base game</v>
      </c>
      <c r="X65" s="7" t="str">
        <f t="shared" si="0"/>
        <v>[84] = {wayshrines={-2,-2,-2}, traitsNeeded=8, dlcId=0</v>
      </c>
      <c r="Y65" s="7" t="str">
        <f t="shared" si="4"/>
        <v>, veteran=false</v>
      </c>
      <c r="Z65" s="7" t="str">
        <f t="shared" si="1"/>
        <v/>
      </c>
      <c r="AA65" s="7" t="str">
        <f t="shared" si="2"/>
        <v xml:space="preserve"> --Orgnum's Scales / Orgnums Schuppen</v>
      </c>
      <c r="AB65" s="7" t="str">
        <f t="shared" si="3"/>
        <v>[84] = true,        --Orgnum's Scales / Orgnums Schuppen</v>
      </c>
    </row>
    <row r="66" spans="1:28" x14ac:dyDescent="0.25">
      <c r="A66" s="17">
        <v>85</v>
      </c>
      <c r="B66" t="s">
        <v>1583</v>
      </c>
      <c r="C66" t="s">
        <v>1585</v>
      </c>
      <c r="D66" t="s">
        <v>1584</v>
      </c>
      <c r="H66" t="str">
        <f t="array" ref="H66">IF(VALUE(O66)&gt;0,"Crafted",IF(OR(EXACT(A66,'LibSets constants'!$G$2:$G$99)),"Monster",IF(OR(EXACT(A66,'LibSets constants'!$I$2:$I$99)),"Trial",IF(OR(EXACT(A66,'LibSets constants'!$K$2:$K$99)),"Arena",IF(OR(EXACT(A66,'LibSets constants'!$M$2:$M$99)),"Overland","")))))</f>
        <v>Overland</v>
      </c>
      <c r="J66" t="s">
        <v>105</v>
      </c>
      <c r="K66" t="s">
        <v>105</v>
      </c>
      <c r="L66">
        <v>-1</v>
      </c>
      <c r="M66">
        <v>-1</v>
      </c>
      <c r="N66">
        <v>-1</v>
      </c>
      <c r="O66">
        <v>0</v>
      </c>
      <c r="P66" s="3" t="str">
        <f>IF(Q66&lt;&gt;"",VLOOKUP(Q66,'ESO zone constants'!$E$2:$I$999,5,FALSE),"")</f>
        <v/>
      </c>
      <c r="R66" s="3" t="str">
        <f>IF(S66&lt;&gt;"",VLOOKUP(S66,'ESO zone constants'!$E$2:$I$999,5,FALSE),"")</f>
        <v/>
      </c>
      <c r="T66" s="3" t="str">
        <f>IF(U66&lt;&gt;"",VLOOKUP(U66,'ESO zone constants'!$E$2:$I$999,5,FALSE),"")</f>
        <v/>
      </c>
      <c r="V66" s="3">
        <v>0</v>
      </c>
      <c r="W66" t="str">
        <f>VLOOKUP(V66,'LibSets constants'!$A$2:$B$16,2,FALSE)</f>
        <v>Included in base game</v>
      </c>
      <c r="X66" s="7" t="str">
        <f t="shared" ref="X66:X129" si="5">CONCATENATE("[",A66,"] = {wayshrines={",L66,",",M66,",",N66,"}")&amp;IF(VALUE(O66)&gt;0,CONCATENATE(", traitsNeeded=",O66),"")&amp;CONCATENATE(", dlcId=",V66,)</f>
        <v>[85] = {wayshrines={-1,-1,-1}, dlcId=0</v>
      </c>
      <c r="Y66" s="7" t="str">
        <f t="shared" si="4"/>
        <v>, veteran=false</v>
      </c>
      <c r="Z66" s="7" t="str">
        <f t="shared" ref="Z66:Z129" si="6">IF(H66="Trial",", isTrial=true",IF(H66="Arena",", isArena=true", IF(H66="Monster",", isMonster=true",""))) &amp; IF(K66="true", CONCATENATE(", multiTrialSet=true"), "")</f>
        <v/>
      </c>
      <c r="AA66" s="7" t="str">
        <f t="shared" ref="AA66:AA129" si="7">CONCATENATE(" --",C66," / ",B66)</f>
        <v xml:space="preserve"> --Almalexia's Mercy / Almalexias Gnade</v>
      </c>
      <c r="AB66" s="7" t="str">
        <f t="shared" ref="AB66:AB129" si="8">IF(VALUE(O66)&gt;0,CONCATENATE("[",A66,"] = true,        --",C66, " / ", B66), "")</f>
        <v/>
      </c>
    </row>
    <row r="67" spans="1:28" x14ac:dyDescent="0.25">
      <c r="A67" s="17">
        <v>86</v>
      </c>
      <c r="B67" t="s">
        <v>1586</v>
      </c>
      <c r="C67" t="s">
        <v>1588</v>
      </c>
      <c r="D67" t="s">
        <v>1587</v>
      </c>
      <c r="H67" t="str">
        <f t="array" ref="H67">IF(VALUE(O67)&gt;0,"Crafted",IF(OR(EXACT(A67,'LibSets constants'!$G$2:$G$99)),"Monster",IF(OR(EXACT(A67,'LibSets constants'!$I$2:$I$99)),"Trial",IF(OR(EXACT(A67,'LibSets constants'!$K$2:$K$99)),"Arena",IF(OR(EXACT(A67,'LibSets constants'!$M$2:$M$99)),"Overland","")))))</f>
        <v>Overland</v>
      </c>
      <c r="J67" t="s">
        <v>105</v>
      </c>
      <c r="K67" t="s">
        <v>105</v>
      </c>
      <c r="L67">
        <v>-1</v>
      </c>
      <c r="M67">
        <v>-1</v>
      </c>
      <c r="N67">
        <v>-1</v>
      </c>
      <c r="O67">
        <v>0</v>
      </c>
      <c r="P67" s="3" t="str">
        <f>IF(Q67&lt;&gt;"",VLOOKUP(Q67,'ESO zone constants'!$E$2:$I$999,5,FALSE),"")</f>
        <v/>
      </c>
      <c r="R67" s="3" t="str">
        <f>IF(S67&lt;&gt;"",VLOOKUP(S67,'ESO zone constants'!$E$2:$I$999,5,FALSE),"")</f>
        <v/>
      </c>
      <c r="T67" s="3" t="str">
        <f>IF(U67&lt;&gt;"",VLOOKUP(U67,'ESO zone constants'!$E$2:$I$999,5,FALSE),"")</f>
        <v/>
      </c>
      <c r="V67" s="3">
        <v>0</v>
      </c>
      <c r="W67" t="str">
        <f>VLOOKUP(V67,'LibSets constants'!$A$2:$B$16,2,FALSE)</f>
        <v>Included in base game</v>
      </c>
      <c r="X67" s="7" t="str">
        <f t="shared" si="5"/>
        <v>[86] = {wayshrines={-1,-1,-1}, dlcId=0</v>
      </c>
      <c r="Y67" s="7" t="str">
        <f t="shared" ref="Y67:Y130" si="9">IF(P67&lt;&gt;"",CONCATENATE(", zoneIds={",P67),"")&amp;IF(R67&lt;&gt;"",CONCATENATE(",",R67),"")&amp;IF(T67&lt;&gt;"",CONCATENATE(",",T67),"")&amp;IF(P67&lt;&gt;"",CONCATENATE("}",""),"")&amp;IF(OR(J67="true",J67="false",J67&lt;&gt;""), CONCATENATE(", veteran=", J67), "")</f>
        <v>, veteran=false</v>
      </c>
      <c r="Z67" s="7" t="str">
        <f t="shared" si="6"/>
        <v/>
      </c>
      <c r="AA67" s="7" t="str">
        <f t="shared" si="7"/>
        <v xml:space="preserve"> --Queen's Elegance / Eleganz der Königin</v>
      </c>
      <c r="AB67" s="7" t="str">
        <f t="shared" si="8"/>
        <v/>
      </c>
    </row>
    <row r="68" spans="1:28" x14ac:dyDescent="0.25">
      <c r="A68" s="6">
        <v>87</v>
      </c>
      <c r="B68" t="s">
        <v>1589</v>
      </c>
      <c r="C68" t="s">
        <v>1591</v>
      </c>
      <c r="D68" t="s">
        <v>1590</v>
      </c>
      <c r="H68" t="str">
        <f t="array" ref="H68">IF(VALUE(O68)&gt;0,"Crafted",IF(OR(EXACT(A68,'LibSets constants'!$G$2:$G$99)),"Monster",IF(OR(EXACT(A68,'LibSets constants'!$I$2:$I$99)),"Trial",IF(OR(EXACT(A68,'LibSets constants'!$K$2:$K$99)),"Arena",IF(OR(EXACT(A68,'LibSets constants'!$M$2:$M$99)),"Overland","")))))</f>
        <v>Crafted</v>
      </c>
      <c r="J68" t="s">
        <v>105</v>
      </c>
      <c r="K68" t="s">
        <v>105</v>
      </c>
      <c r="L68">
        <v>-1</v>
      </c>
      <c r="M68">
        <v>-1</v>
      </c>
      <c r="N68">
        <v>-1</v>
      </c>
      <c r="O68">
        <v>8</v>
      </c>
      <c r="P68" s="3" t="str">
        <f>IF(Q68&lt;&gt;"",VLOOKUP(Q68,'ESO zone constants'!$E$2:$I$999,5,FALSE),"")</f>
        <v/>
      </c>
      <c r="R68" s="3" t="str">
        <f>IF(S68&lt;&gt;"",VLOOKUP(S68,'ESO zone constants'!$E$2:$I$999,5,FALSE),"")</f>
        <v/>
      </c>
      <c r="T68" s="3" t="str">
        <f>IF(U68&lt;&gt;"",VLOOKUP(U68,'ESO zone constants'!$E$2:$I$999,5,FALSE),"")</f>
        <v/>
      </c>
      <c r="V68" s="3">
        <v>0</v>
      </c>
      <c r="W68" t="str">
        <f>VLOOKUP(V68,'LibSets constants'!$A$2:$B$16,2,FALSE)</f>
        <v>Included in base game</v>
      </c>
      <c r="X68" s="7" t="str">
        <f t="shared" si="5"/>
        <v>[87] = {wayshrines={-1,-1,-1}, traitsNeeded=8, dlcId=0</v>
      </c>
      <c r="Y68" s="7" t="str">
        <f t="shared" si="9"/>
        <v>, veteran=false</v>
      </c>
      <c r="Z68" s="7" t="str">
        <f t="shared" si="6"/>
        <v/>
      </c>
      <c r="AA68" s="7" t="str">
        <f t="shared" si="7"/>
        <v xml:space="preserve"> --Eyes of Mara / Augen von Mara</v>
      </c>
      <c r="AB68" s="7" t="str">
        <f t="shared" si="8"/>
        <v>[87] = true,        --Eyes of Mara / Augen von Mara</v>
      </c>
    </row>
    <row r="69" spans="1:28" x14ac:dyDescent="0.25">
      <c r="A69" s="17">
        <v>88</v>
      </c>
      <c r="B69" t="s">
        <v>1592</v>
      </c>
      <c r="C69" t="s">
        <v>1594</v>
      </c>
      <c r="D69" t="s">
        <v>1593</v>
      </c>
      <c r="H69" t="str">
        <f t="array" ref="H69">IF(VALUE(O69)&gt;0,"Crafted",IF(OR(EXACT(A69,'LibSets constants'!$G$2:$G$99)),"Monster",IF(OR(EXACT(A69,'LibSets constants'!$I$2:$I$99)),"Trial",IF(OR(EXACT(A69,'LibSets constants'!$K$2:$K$99)),"Arena",IF(OR(EXACT(A69,'LibSets constants'!$M$2:$M$99)),"Overland","")))))</f>
        <v>Overland</v>
      </c>
      <c r="J69" t="s">
        <v>105</v>
      </c>
      <c r="K69" t="s">
        <v>105</v>
      </c>
      <c r="L69">
        <v>-1</v>
      </c>
      <c r="M69">
        <v>-1</v>
      </c>
      <c r="N69">
        <v>-1</v>
      </c>
      <c r="O69">
        <v>0</v>
      </c>
      <c r="P69" s="3" t="str">
        <f>IF(Q69&lt;&gt;"",VLOOKUP(Q69,'ESO zone constants'!$E$2:$I$999,5,FALSE),"")</f>
        <v/>
      </c>
      <c r="R69" s="3" t="str">
        <f>IF(S69&lt;&gt;"",VLOOKUP(S69,'ESO zone constants'!$E$2:$I$999,5,FALSE),"")</f>
        <v/>
      </c>
      <c r="T69" s="3" t="str">
        <f>IF(U69&lt;&gt;"",VLOOKUP(U69,'ESO zone constants'!$E$2:$I$999,5,FALSE),"")</f>
        <v/>
      </c>
      <c r="V69" s="3">
        <v>0</v>
      </c>
      <c r="W69" t="str">
        <f>VLOOKUP(V69,'LibSets constants'!$A$2:$B$16,2,FALSE)</f>
        <v>Included in base game</v>
      </c>
      <c r="X69" s="7" t="str">
        <f t="shared" si="5"/>
        <v>[88] = {wayshrines={-1,-1,-1}, dlcId=0</v>
      </c>
      <c r="Y69" s="7" t="str">
        <f t="shared" si="9"/>
        <v>, veteran=false</v>
      </c>
      <c r="Z69" s="7" t="str">
        <f t="shared" si="6"/>
        <v/>
      </c>
      <c r="AA69" s="7" t="str">
        <f t="shared" si="7"/>
        <v xml:space="preserve"> --Robes of Destruction Mastery / Roben der Zerstörungsbeherrschung</v>
      </c>
      <c r="AB69" s="7" t="str">
        <f t="shared" si="8"/>
        <v/>
      </c>
    </row>
    <row r="70" spans="1:28" x14ac:dyDescent="0.25">
      <c r="A70" s="17">
        <v>89</v>
      </c>
      <c r="B70" t="s">
        <v>1595</v>
      </c>
      <c r="C70" t="s">
        <v>1597</v>
      </c>
      <c r="D70" t="s">
        <v>1596</v>
      </c>
      <c r="H70" t="str">
        <f t="array" ref="H70">IF(VALUE(O70)&gt;0,"Crafted",IF(OR(EXACT(A70,'LibSets constants'!$G$2:$G$99)),"Monster",IF(OR(EXACT(A70,'LibSets constants'!$I$2:$I$99)),"Trial",IF(OR(EXACT(A70,'LibSets constants'!$K$2:$K$99)),"Arena",IF(OR(EXACT(A70,'LibSets constants'!$M$2:$M$99)),"Overland","")))))</f>
        <v>Overland</v>
      </c>
      <c r="J70" t="s">
        <v>105</v>
      </c>
      <c r="K70" t="s">
        <v>105</v>
      </c>
      <c r="L70">
        <v>-1</v>
      </c>
      <c r="M70">
        <v>-1</v>
      </c>
      <c r="N70">
        <v>-1</v>
      </c>
      <c r="O70">
        <v>0</v>
      </c>
      <c r="P70" s="3" t="str">
        <f>IF(Q70&lt;&gt;"",VLOOKUP(Q70,'ESO zone constants'!$E$2:$I$999,5,FALSE),"")</f>
        <v/>
      </c>
      <c r="R70" s="3" t="str">
        <f>IF(S70&lt;&gt;"",VLOOKUP(S70,'ESO zone constants'!$E$2:$I$999,5,FALSE),"")</f>
        <v/>
      </c>
      <c r="T70" s="3" t="str">
        <f>IF(U70&lt;&gt;"",VLOOKUP(U70,'ESO zone constants'!$E$2:$I$999,5,FALSE),"")</f>
        <v/>
      </c>
      <c r="V70" s="3">
        <v>0</v>
      </c>
      <c r="W70" t="str">
        <f>VLOOKUP(V70,'LibSets constants'!$A$2:$B$16,2,FALSE)</f>
        <v>Included in base game</v>
      </c>
      <c r="X70" s="7" t="str">
        <f t="shared" si="5"/>
        <v>[89] = {wayshrines={-1,-1,-1}, dlcId=0</v>
      </c>
      <c r="Y70" s="7" t="str">
        <f t="shared" si="9"/>
        <v>, veteran=false</v>
      </c>
      <c r="Z70" s="7" t="str">
        <f t="shared" si="6"/>
        <v/>
      </c>
      <c r="AA70" s="7" t="str">
        <f t="shared" si="7"/>
        <v xml:space="preserve"> --Sentry / Wachposten</v>
      </c>
      <c r="AB70" s="7" t="str">
        <f t="shared" si="8"/>
        <v/>
      </c>
    </row>
    <row r="71" spans="1:28" x14ac:dyDescent="0.25">
      <c r="A71" s="17">
        <v>90</v>
      </c>
      <c r="B71" t="s">
        <v>1598</v>
      </c>
      <c r="C71" t="s">
        <v>1600</v>
      </c>
      <c r="D71" t="s">
        <v>1599</v>
      </c>
      <c r="H71" t="str">
        <f t="array" ref="H71">IF(VALUE(O71)&gt;0,"Crafted",IF(OR(EXACT(A71,'LibSets constants'!$G$2:$G$99)),"Monster",IF(OR(EXACT(A71,'LibSets constants'!$I$2:$I$99)),"Trial",IF(OR(EXACT(A71,'LibSets constants'!$K$2:$K$99)),"Arena",IF(OR(EXACT(A71,'LibSets constants'!$M$2:$M$99)),"Overland","")))))</f>
        <v>Overland</v>
      </c>
      <c r="J71" t="s">
        <v>105</v>
      </c>
      <c r="K71" t="s">
        <v>105</v>
      </c>
      <c r="L71">
        <v>-1</v>
      </c>
      <c r="M71">
        <v>-1</v>
      </c>
      <c r="N71">
        <v>-1</v>
      </c>
      <c r="O71">
        <v>0</v>
      </c>
      <c r="P71" s="3" t="str">
        <f>IF(Q71&lt;&gt;"",VLOOKUP(Q71,'ESO zone constants'!$E$2:$I$999,5,FALSE),"")</f>
        <v/>
      </c>
      <c r="R71" s="3" t="str">
        <f>IF(S71&lt;&gt;"",VLOOKUP(S71,'ESO zone constants'!$E$2:$I$999,5,FALSE),"")</f>
        <v/>
      </c>
      <c r="T71" s="3" t="str">
        <f>IF(U71&lt;&gt;"",VLOOKUP(U71,'ESO zone constants'!$E$2:$I$999,5,FALSE),"")</f>
        <v/>
      </c>
      <c r="V71" s="3">
        <v>0</v>
      </c>
      <c r="W71" t="str">
        <f>VLOOKUP(V71,'LibSets constants'!$A$2:$B$16,2,FALSE)</f>
        <v>Included in base game</v>
      </c>
      <c r="X71" s="7" t="str">
        <f t="shared" si="5"/>
        <v>[90] = {wayshrines={-1,-1,-1}, dlcId=0</v>
      </c>
      <c r="Y71" s="7" t="str">
        <f t="shared" si="9"/>
        <v>, veteran=false</v>
      </c>
      <c r="Z71" s="7" t="str">
        <f t="shared" si="6"/>
        <v/>
      </c>
      <c r="AA71" s="7" t="str">
        <f t="shared" si="7"/>
        <v xml:space="preserve"> --Senche's Bite / Biss des Senche</v>
      </c>
      <c r="AB71" s="7" t="str">
        <f t="shared" si="8"/>
        <v/>
      </c>
    </row>
    <row r="72" spans="1:28" x14ac:dyDescent="0.25">
      <c r="A72" s="17">
        <v>91</v>
      </c>
      <c r="B72" t="s">
        <v>1601</v>
      </c>
      <c r="C72" t="s">
        <v>1603</v>
      </c>
      <c r="D72" t="s">
        <v>1602</v>
      </c>
      <c r="H72" t="str">
        <f t="array" ref="H72">IF(VALUE(O72)&gt;0,"Crafted",IF(OR(EXACT(A72,'LibSets constants'!$G$2:$G$99)),"Monster",IF(OR(EXACT(A72,'LibSets constants'!$I$2:$I$99)),"Trial",IF(OR(EXACT(A72,'LibSets constants'!$K$2:$K$99)),"Arena",IF(OR(EXACT(A72,'LibSets constants'!$M$2:$M$99)),"Overland","")))))</f>
        <v>Overland</v>
      </c>
      <c r="J72" t="s">
        <v>105</v>
      </c>
      <c r="K72" t="s">
        <v>105</v>
      </c>
      <c r="L72">
        <v>-1</v>
      </c>
      <c r="M72">
        <v>-1</v>
      </c>
      <c r="N72">
        <v>-1</v>
      </c>
      <c r="O72">
        <v>0</v>
      </c>
      <c r="P72" s="3" t="str">
        <f>IF(Q72&lt;&gt;"",VLOOKUP(Q72,'ESO zone constants'!$E$2:$I$999,5,FALSE),"")</f>
        <v/>
      </c>
      <c r="R72" s="3" t="str">
        <f>IF(S72&lt;&gt;"",VLOOKUP(S72,'ESO zone constants'!$E$2:$I$999,5,FALSE),"")</f>
        <v/>
      </c>
      <c r="T72" s="3" t="str">
        <f>IF(U72&lt;&gt;"",VLOOKUP(U72,'ESO zone constants'!$E$2:$I$999,5,FALSE),"")</f>
        <v/>
      </c>
      <c r="V72" s="3">
        <v>0</v>
      </c>
      <c r="W72" t="str">
        <f>VLOOKUP(V72,'LibSets constants'!$A$2:$B$16,2,FALSE)</f>
        <v>Included in base game</v>
      </c>
      <c r="X72" s="7" t="str">
        <f t="shared" si="5"/>
        <v>[91] = {wayshrines={-1,-1,-1}, dlcId=0</v>
      </c>
      <c r="Y72" s="7" t="str">
        <f t="shared" si="9"/>
        <v>, veteran=false</v>
      </c>
      <c r="Z72" s="7" t="str">
        <f t="shared" si="6"/>
        <v/>
      </c>
      <c r="AA72" s="7" t="str">
        <f t="shared" si="7"/>
        <v xml:space="preserve"> --Oblivion's Edge / Vorteil des Vergessens</v>
      </c>
      <c r="AB72" s="7" t="str">
        <f t="shared" si="8"/>
        <v/>
      </c>
    </row>
    <row r="73" spans="1:28" x14ac:dyDescent="0.25">
      <c r="A73" s="6">
        <v>92</v>
      </c>
      <c r="B73" t="s">
        <v>1604</v>
      </c>
      <c r="C73" t="s">
        <v>1606</v>
      </c>
      <c r="D73" t="s">
        <v>1605</v>
      </c>
      <c r="H73" t="str">
        <f t="array" ref="H73">IF(VALUE(O73)&gt;0,"Crafted",IF(OR(EXACT(A73,'LibSets constants'!$G$2:$G$99)),"Monster",IF(OR(EXACT(A73,'LibSets constants'!$I$2:$I$99)),"Trial",IF(OR(EXACT(A73,'LibSets constants'!$K$2:$K$99)),"Arena",IF(OR(EXACT(A73,'LibSets constants'!$M$2:$M$99)),"Overland","")))))</f>
        <v>Crafted</v>
      </c>
      <c r="J73" t="s">
        <v>105</v>
      </c>
      <c r="K73" t="s">
        <v>105</v>
      </c>
      <c r="L73">
        <v>-2</v>
      </c>
      <c r="M73">
        <v>-2</v>
      </c>
      <c r="N73">
        <v>-2</v>
      </c>
      <c r="O73">
        <v>8</v>
      </c>
      <c r="P73" s="3" t="str">
        <f>IF(Q73&lt;&gt;"",VLOOKUP(Q73,'ESO zone constants'!$E$2:$I$999,5,FALSE),"")</f>
        <v/>
      </c>
      <c r="R73" s="3" t="str">
        <f>IF(S73&lt;&gt;"",VLOOKUP(S73,'ESO zone constants'!$E$2:$I$999,5,FALSE),"")</f>
        <v/>
      </c>
      <c r="T73" s="3" t="str">
        <f>IF(U73&lt;&gt;"",VLOOKUP(U73,'ESO zone constants'!$E$2:$I$999,5,FALSE),"")</f>
        <v/>
      </c>
      <c r="V73" s="3">
        <v>0</v>
      </c>
      <c r="W73" t="str">
        <f>VLOOKUP(V73,'LibSets constants'!$A$2:$B$16,2,FALSE)</f>
        <v>Included in base game</v>
      </c>
      <c r="X73" s="7" t="str">
        <f t="shared" si="5"/>
        <v>[92] = {wayshrines={-2,-2,-2}, traitsNeeded=8, dlcId=0</v>
      </c>
      <c r="Y73" s="7" t="str">
        <f t="shared" si="9"/>
        <v>, veteran=false</v>
      </c>
      <c r="Z73" s="7" t="str">
        <f t="shared" si="6"/>
        <v/>
      </c>
      <c r="AA73" s="7" t="str">
        <f t="shared" si="7"/>
        <v xml:space="preserve"> --Kagrenac's Hope / Kagrenacs Hoffnung</v>
      </c>
      <c r="AB73" s="7" t="str">
        <f t="shared" si="8"/>
        <v>[92] = true,        --Kagrenac's Hope / Kagrenacs Hoffnung</v>
      </c>
    </row>
    <row r="74" spans="1:28" x14ac:dyDescent="0.25">
      <c r="A74" s="17">
        <v>93</v>
      </c>
      <c r="B74" t="s">
        <v>1607</v>
      </c>
      <c r="C74" t="s">
        <v>1609</v>
      </c>
      <c r="D74" t="s">
        <v>1608</v>
      </c>
      <c r="H74" t="str">
        <f t="array" ref="H74">IF(VALUE(O74)&gt;0,"Crafted",IF(OR(EXACT(A74,'LibSets constants'!$G$2:$G$99)),"Monster",IF(OR(EXACT(A74,'LibSets constants'!$I$2:$I$99)),"Trial",IF(OR(EXACT(A74,'LibSets constants'!$K$2:$K$99)),"Arena",IF(OR(EXACT(A74,'LibSets constants'!$M$2:$M$99)),"Overland","")))))</f>
        <v>Overland</v>
      </c>
      <c r="J74" t="s">
        <v>105</v>
      </c>
      <c r="K74" t="s">
        <v>105</v>
      </c>
      <c r="L74">
        <v>-1</v>
      </c>
      <c r="M74">
        <v>-1</v>
      </c>
      <c r="N74">
        <v>-1</v>
      </c>
      <c r="O74">
        <v>0</v>
      </c>
      <c r="P74" s="3" t="str">
        <f>IF(Q74&lt;&gt;"",VLOOKUP(Q74,'ESO zone constants'!$E$2:$I$999,5,FALSE),"")</f>
        <v/>
      </c>
      <c r="R74" s="3" t="str">
        <f>IF(S74&lt;&gt;"",VLOOKUP(S74,'ESO zone constants'!$E$2:$I$999,5,FALSE),"")</f>
        <v/>
      </c>
      <c r="T74" s="3" t="str">
        <f>IF(U74&lt;&gt;"",VLOOKUP(U74,'ESO zone constants'!$E$2:$I$999,5,FALSE),"")</f>
        <v/>
      </c>
      <c r="V74" s="3">
        <v>0</v>
      </c>
      <c r="W74" t="str">
        <f>VLOOKUP(V74,'LibSets constants'!$A$2:$B$16,2,FALSE)</f>
        <v>Included in base game</v>
      </c>
      <c r="X74" s="7" t="str">
        <f t="shared" si="5"/>
        <v>[93] = {wayshrines={-1,-1,-1}, dlcId=0</v>
      </c>
      <c r="Y74" s="7" t="str">
        <f t="shared" si="9"/>
        <v>, veteran=false</v>
      </c>
      <c r="Z74" s="7" t="str">
        <f t="shared" si="6"/>
        <v/>
      </c>
      <c r="AA74" s="7" t="str">
        <f t="shared" si="7"/>
        <v xml:space="preserve"> --Storm Knight's Plate / Wut des Sturmritters</v>
      </c>
      <c r="AB74" s="7" t="str">
        <f t="shared" si="8"/>
        <v/>
      </c>
    </row>
    <row r="75" spans="1:28" x14ac:dyDescent="0.25">
      <c r="A75" s="17">
        <v>94</v>
      </c>
      <c r="B75" t="s">
        <v>1610</v>
      </c>
      <c r="C75" t="s">
        <v>1612</v>
      </c>
      <c r="D75" t="s">
        <v>1611</v>
      </c>
      <c r="H75" t="str">
        <f t="array" ref="H75">IF(VALUE(O75)&gt;0,"Crafted",IF(OR(EXACT(A75,'LibSets constants'!$G$2:$G$99)),"Monster",IF(OR(EXACT(A75,'LibSets constants'!$I$2:$I$99)),"Trial",IF(OR(EXACT(A75,'LibSets constants'!$K$2:$K$99)),"Arena",IF(OR(EXACT(A75,'LibSets constants'!$M$2:$M$99)),"Overland","")))))</f>
        <v>Overland</v>
      </c>
      <c r="J75" t="s">
        <v>105</v>
      </c>
      <c r="K75" t="s">
        <v>105</v>
      </c>
      <c r="L75">
        <v>-1</v>
      </c>
      <c r="M75">
        <v>-1</v>
      </c>
      <c r="N75">
        <v>-1</v>
      </c>
      <c r="O75">
        <v>0</v>
      </c>
      <c r="P75" s="3" t="str">
        <f>IF(Q75&lt;&gt;"",VLOOKUP(Q75,'ESO zone constants'!$E$2:$I$999,5,FALSE),"")</f>
        <v/>
      </c>
      <c r="R75" s="3" t="str">
        <f>IF(S75&lt;&gt;"",VLOOKUP(S75,'ESO zone constants'!$E$2:$I$999,5,FALSE),"")</f>
        <v/>
      </c>
      <c r="T75" s="3" t="str">
        <f>IF(U75&lt;&gt;"",VLOOKUP(U75,'ESO zone constants'!$E$2:$I$999,5,FALSE),"")</f>
        <v/>
      </c>
      <c r="V75" s="3">
        <v>0</v>
      </c>
      <c r="W75" t="str">
        <f>VLOOKUP(V75,'LibSets constants'!$A$2:$B$16,2,FALSE)</f>
        <v>Included in base game</v>
      </c>
      <c r="X75" s="7" t="str">
        <f t="shared" si="5"/>
        <v>[94] = {wayshrines={-1,-1,-1}, dlcId=0</v>
      </c>
      <c r="Y75" s="7" t="str">
        <f t="shared" si="9"/>
        <v>, veteran=false</v>
      </c>
      <c r="Z75" s="7" t="str">
        <f t="shared" si="6"/>
        <v/>
      </c>
      <c r="AA75" s="7" t="str">
        <f t="shared" si="7"/>
        <v xml:space="preserve"> --Meridia's Blessed Armor / Meridias gesegnete Rüstung</v>
      </c>
      <c r="AB75" s="7" t="str">
        <f t="shared" si="8"/>
        <v/>
      </c>
    </row>
    <row r="76" spans="1:28" x14ac:dyDescent="0.25">
      <c r="A76" s="6">
        <v>95</v>
      </c>
      <c r="B76" t="s">
        <v>1613</v>
      </c>
      <c r="C76" t="s">
        <v>1615</v>
      </c>
      <c r="D76" t="s">
        <v>1614</v>
      </c>
      <c r="H76" t="str">
        <f t="array" ref="H76">IF(VALUE(O76)&gt;0,"Crafted",IF(OR(EXACT(A76,'LibSets constants'!$G$2:$G$99)),"Monster",IF(OR(EXACT(A76,'LibSets constants'!$I$2:$I$99)),"Trial",IF(OR(EXACT(A76,'LibSets constants'!$K$2:$K$99)),"Arena",IF(OR(EXACT(A76,'LibSets constants'!$M$2:$M$99)),"Overland","")))))</f>
        <v>Crafted</v>
      </c>
      <c r="J76" t="s">
        <v>105</v>
      </c>
      <c r="K76" t="s">
        <v>105</v>
      </c>
      <c r="L76">
        <v>-1</v>
      </c>
      <c r="M76">
        <v>-1</v>
      </c>
      <c r="N76">
        <v>-1</v>
      </c>
      <c r="O76">
        <v>8</v>
      </c>
      <c r="P76" s="3" t="str">
        <f>IF(Q76&lt;&gt;"",VLOOKUP(Q76,'ESO zone constants'!$E$2:$I$999,5,FALSE),"")</f>
        <v/>
      </c>
      <c r="R76" s="3" t="str">
        <f>IF(S76&lt;&gt;"",VLOOKUP(S76,'ESO zone constants'!$E$2:$I$999,5,FALSE),"")</f>
        <v/>
      </c>
      <c r="T76" s="3" t="str">
        <f>IF(U76&lt;&gt;"",VLOOKUP(U76,'ESO zone constants'!$E$2:$I$999,5,FALSE),"")</f>
        <v/>
      </c>
      <c r="V76" s="3">
        <v>0</v>
      </c>
      <c r="W76" t="str">
        <f>VLOOKUP(V76,'LibSets constants'!$A$2:$B$16,2,FALSE)</f>
        <v>Included in base game</v>
      </c>
      <c r="X76" s="7" t="str">
        <f t="shared" si="5"/>
        <v>[95] = {wayshrines={-1,-1,-1}, traitsNeeded=8, dlcId=0</v>
      </c>
      <c r="Y76" s="7" t="str">
        <f t="shared" si="9"/>
        <v>, veteran=false</v>
      </c>
      <c r="Z76" s="7" t="str">
        <f t="shared" si="6"/>
        <v/>
      </c>
      <c r="AA76" s="7" t="str">
        <f t="shared" si="7"/>
        <v xml:space="preserve"> --Shalidor's Curse / Shalidors Fluch</v>
      </c>
      <c r="AB76" s="7" t="str">
        <f t="shared" si="8"/>
        <v>[95] = true,        --Shalidor's Curse / Shalidors Fluch</v>
      </c>
    </row>
    <row r="77" spans="1:28" x14ac:dyDescent="0.25">
      <c r="A77" s="17">
        <v>96</v>
      </c>
      <c r="B77" t="s">
        <v>1616</v>
      </c>
      <c r="C77" t="s">
        <v>1618</v>
      </c>
      <c r="D77" t="s">
        <v>1617</v>
      </c>
      <c r="H77" t="str">
        <f t="array" ref="H77">IF(VALUE(O77)&gt;0,"Crafted",IF(OR(EXACT(A77,'LibSets constants'!$G$2:$G$99)),"Monster",IF(OR(EXACT(A77,'LibSets constants'!$I$2:$I$99)),"Trial",IF(OR(EXACT(A77,'LibSets constants'!$K$2:$K$99)),"Arena",IF(OR(EXACT(A77,'LibSets constants'!$M$2:$M$99)),"Overland","")))))</f>
        <v/>
      </c>
      <c r="J77" t="s">
        <v>105</v>
      </c>
      <c r="K77" t="s">
        <v>105</v>
      </c>
      <c r="L77">
        <v>-1</v>
      </c>
      <c r="M77">
        <v>-1</v>
      </c>
      <c r="N77">
        <v>-1</v>
      </c>
      <c r="O77">
        <v>0</v>
      </c>
      <c r="P77" s="3" t="str">
        <f>IF(Q77&lt;&gt;"",VLOOKUP(Q77,'ESO zone constants'!$E$2:$I$999,5,FALSE),"")</f>
        <v/>
      </c>
      <c r="R77" s="3" t="str">
        <f>IF(S77&lt;&gt;"",VLOOKUP(S77,'ESO zone constants'!$E$2:$I$999,5,FALSE),"")</f>
        <v/>
      </c>
      <c r="T77" s="3" t="str">
        <f>IF(U77&lt;&gt;"",VLOOKUP(U77,'ESO zone constants'!$E$2:$I$999,5,FALSE),"")</f>
        <v/>
      </c>
      <c r="V77" s="3">
        <v>0</v>
      </c>
      <c r="W77" t="str">
        <f>VLOOKUP(V77,'LibSets constants'!$A$2:$B$16,2,FALSE)</f>
        <v>Included in base game</v>
      </c>
      <c r="X77" s="7" t="str">
        <f t="shared" si="5"/>
        <v>[96] = {wayshrines={-1,-1,-1}, dlcId=0</v>
      </c>
      <c r="Y77" s="7" t="str">
        <f t="shared" si="9"/>
        <v>, veteran=false</v>
      </c>
      <c r="Z77" s="7" t="str">
        <f t="shared" si="6"/>
        <v/>
      </c>
      <c r="AA77" s="7" t="str">
        <f t="shared" si="7"/>
        <v xml:space="preserve"> --Armor of Truth / Rüstung der Wahrheit</v>
      </c>
      <c r="AB77" s="7" t="str">
        <f t="shared" si="8"/>
        <v/>
      </c>
    </row>
    <row r="78" spans="1:28" x14ac:dyDescent="0.25">
      <c r="A78" s="17">
        <v>97</v>
      </c>
      <c r="B78" t="s">
        <v>1619</v>
      </c>
      <c r="C78" t="s">
        <v>1621</v>
      </c>
      <c r="D78" t="s">
        <v>1620</v>
      </c>
      <c r="H78" t="str">
        <f t="array" ref="H78">IF(VALUE(O78)&gt;0,"Crafted",IF(OR(EXACT(A78,'LibSets constants'!$G$2:$G$99)),"Monster",IF(OR(EXACT(A78,'LibSets constants'!$I$2:$I$99)),"Trial",IF(OR(EXACT(A78,'LibSets constants'!$K$2:$K$99)),"Arena",IF(OR(EXACT(A78,'LibSets constants'!$M$2:$M$99)),"Overland","")))))</f>
        <v>Overland</v>
      </c>
      <c r="J78" t="s">
        <v>105</v>
      </c>
      <c r="K78" t="s">
        <v>105</v>
      </c>
      <c r="L78">
        <v>-1</v>
      </c>
      <c r="M78">
        <v>-1</v>
      </c>
      <c r="N78">
        <v>-1</v>
      </c>
      <c r="O78">
        <v>0</v>
      </c>
      <c r="P78" s="3" t="str">
        <f>IF(Q78&lt;&gt;"",VLOOKUP(Q78,'ESO zone constants'!$E$2:$I$999,5,FALSE),"")</f>
        <v/>
      </c>
      <c r="R78" s="3" t="str">
        <f>IF(S78&lt;&gt;"",VLOOKUP(S78,'ESO zone constants'!$E$2:$I$999,5,FALSE),"")</f>
        <v/>
      </c>
      <c r="T78" s="3" t="str">
        <f>IF(U78&lt;&gt;"",VLOOKUP(U78,'ESO zone constants'!$E$2:$I$999,5,FALSE),"")</f>
        <v/>
      </c>
      <c r="V78" s="3">
        <v>0</v>
      </c>
      <c r="W78" t="str">
        <f>VLOOKUP(V78,'LibSets constants'!$A$2:$B$16,2,FALSE)</f>
        <v>Included in base game</v>
      </c>
      <c r="X78" s="7" t="str">
        <f t="shared" si="5"/>
        <v>[97] = {wayshrines={-1,-1,-1}, dlcId=0</v>
      </c>
      <c r="Y78" s="7" t="str">
        <f t="shared" si="9"/>
        <v>, veteran=false</v>
      </c>
      <c r="Z78" s="7" t="str">
        <f t="shared" si="6"/>
        <v/>
      </c>
      <c r="AA78" s="7" t="str">
        <f t="shared" si="7"/>
        <v xml:space="preserve"> --The Arch-Mage / Erzmagier</v>
      </c>
      <c r="AB78" s="7" t="str">
        <f t="shared" si="8"/>
        <v/>
      </c>
    </row>
    <row r="79" spans="1:28" x14ac:dyDescent="0.25">
      <c r="A79" s="17">
        <v>98</v>
      </c>
      <c r="B79" t="s">
        <v>1622</v>
      </c>
      <c r="C79" t="s">
        <v>1624</v>
      </c>
      <c r="D79" t="s">
        <v>1623</v>
      </c>
      <c r="H79" t="str">
        <f t="array" ref="H79">IF(VALUE(O79)&gt;0,"Crafted",IF(OR(EXACT(A79,'LibSets constants'!$G$2:$G$99)),"Monster",IF(OR(EXACT(A79,'LibSets constants'!$I$2:$I$99)),"Trial",IF(OR(EXACT(A79,'LibSets constants'!$K$2:$K$99)),"Arena",IF(OR(EXACT(A79,'LibSets constants'!$M$2:$M$99)),"Overland","")))))</f>
        <v>Overland</v>
      </c>
      <c r="J79" t="s">
        <v>105</v>
      </c>
      <c r="K79" t="s">
        <v>105</v>
      </c>
      <c r="L79">
        <v>-1</v>
      </c>
      <c r="M79">
        <v>-1</v>
      </c>
      <c r="N79">
        <v>-1</v>
      </c>
      <c r="O79">
        <v>0</v>
      </c>
      <c r="P79" s="3" t="str">
        <f>IF(Q79&lt;&gt;"",VLOOKUP(Q79,'ESO zone constants'!$E$2:$I$999,5,FALSE),"")</f>
        <v/>
      </c>
      <c r="R79" s="3" t="str">
        <f>IF(S79&lt;&gt;"",VLOOKUP(S79,'ESO zone constants'!$E$2:$I$999,5,FALSE),"")</f>
        <v/>
      </c>
      <c r="T79" s="3" t="str">
        <f>IF(U79&lt;&gt;"",VLOOKUP(U79,'ESO zone constants'!$E$2:$I$999,5,FALSE),"")</f>
        <v/>
      </c>
      <c r="V79" s="3">
        <v>0</v>
      </c>
      <c r="W79" t="str">
        <f>VLOOKUP(V79,'LibSets constants'!$A$2:$B$16,2,FALSE)</f>
        <v>Included in base game</v>
      </c>
      <c r="X79" s="7" t="str">
        <f t="shared" si="5"/>
        <v>[98] = {wayshrines={-1,-1,-1}, dlcId=0</v>
      </c>
      <c r="Y79" s="7" t="str">
        <f t="shared" si="9"/>
        <v>, veteran=false</v>
      </c>
      <c r="Z79" s="7" t="str">
        <f t="shared" si="6"/>
        <v/>
      </c>
      <c r="AA79" s="7" t="str">
        <f t="shared" si="7"/>
        <v xml:space="preserve"> --Necropotence / Nekropotenz</v>
      </c>
      <c r="AB79" s="7" t="str">
        <f t="shared" si="8"/>
        <v/>
      </c>
    </row>
    <row r="80" spans="1:28" x14ac:dyDescent="0.25">
      <c r="A80" s="17">
        <v>99</v>
      </c>
      <c r="B80" t="s">
        <v>1625</v>
      </c>
      <c r="C80" t="s">
        <v>1627</v>
      </c>
      <c r="D80" t="s">
        <v>1626</v>
      </c>
      <c r="H80" t="str">
        <f t="array" ref="H80">IF(VALUE(O80)&gt;0,"Crafted",IF(OR(EXACT(A80,'LibSets constants'!$G$2:$G$99)),"Monster",IF(OR(EXACT(A80,'LibSets constants'!$I$2:$I$99)),"Trial",IF(OR(EXACT(A80,'LibSets constants'!$K$2:$K$99)),"Arena",IF(OR(EXACT(A80,'LibSets constants'!$M$2:$M$99)),"Overland","")))))</f>
        <v>Overland</v>
      </c>
      <c r="J80" t="s">
        <v>105</v>
      </c>
      <c r="K80" t="s">
        <v>105</v>
      </c>
      <c r="L80">
        <v>-1</v>
      </c>
      <c r="M80">
        <v>-1</v>
      </c>
      <c r="N80">
        <v>-1</v>
      </c>
      <c r="O80">
        <v>0</v>
      </c>
      <c r="P80" s="3" t="str">
        <f>IF(Q80&lt;&gt;"",VLOOKUP(Q80,'ESO zone constants'!$E$2:$I$999,5,FALSE),"")</f>
        <v/>
      </c>
      <c r="R80" s="3" t="str">
        <f>IF(S80&lt;&gt;"",VLOOKUP(S80,'ESO zone constants'!$E$2:$I$999,5,FALSE),"")</f>
        <v/>
      </c>
      <c r="T80" s="3" t="str">
        <f>IF(U80&lt;&gt;"",VLOOKUP(U80,'ESO zone constants'!$E$2:$I$999,5,FALSE),"")</f>
        <v/>
      </c>
      <c r="V80" s="3">
        <v>0</v>
      </c>
      <c r="W80" t="str">
        <f>VLOOKUP(V80,'LibSets constants'!$A$2:$B$16,2,FALSE)</f>
        <v>Included in base game</v>
      </c>
      <c r="X80" s="7" t="str">
        <f t="shared" si="5"/>
        <v>[99] = {wayshrines={-1,-1,-1}, dlcId=0</v>
      </c>
      <c r="Y80" s="7" t="str">
        <f t="shared" si="9"/>
        <v>, veteran=false</v>
      </c>
      <c r="Z80" s="7" t="str">
        <f t="shared" si="6"/>
        <v/>
      </c>
      <c r="AA80" s="7" t="str">
        <f t="shared" si="7"/>
        <v xml:space="preserve"> --Salvation / Erlösung</v>
      </c>
      <c r="AB80" s="7" t="str">
        <f t="shared" si="8"/>
        <v/>
      </c>
    </row>
    <row r="81" spans="1:28" x14ac:dyDescent="0.25">
      <c r="A81" s="17">
        <v>100</v>
      </c>
      <c r="B81" t="s">
        <v>1628</v>
      </c>
      <c r="C81" t="s">
        <v>1630</v>
      </c>
      <c r="D81" t="s">
        <v>1629</v>
      </c>
      <c r="H81" t="str">
        <f t="array" ref="H81">IF(VALUE(O81)&gt;0,"Crafted",IF(OR(EXACT(A81,'LibSets constants'!$G$2:$G$99)),"Monster",IF(OR(EXACT(A81,'LibSets constants'!$I$2:$I$99)),"Trial",IF(OR(EXACT(A81,'LibSets constants'!$K$2:$K$99)),"Arena",IF(OR(EXACT(A81,'LibSets constants'!$M$2:$M$99)),"Overland","")))))</f>
        <v>Overland</v>
      </c>
      <c r="J81" t="s">
        <v>105</v>
      </c>
      <c r="K81" t="s">
        <v>105</v>
      </c>
      <c r="L81">
        <v>-1</v>
      </c>
      <c r="M81">
        <v>-1</v>
      </c>
      <c r="N81">
        <v>-1</v>
      </c>
      <c r="O81">
        <v>0</v>
      </c>
      <c r="P81" s="3" t="str">
        <f>IF(Q81&lt;&gt;"",VLOOKUP(Q81,'ESO zone constants'!$E$2:$I$999,5,FALSE),"")</f>
        <v/>
      </c>
      <c r="R81" s="3" t="str">
        <f>IF(S81&lt;&gt;"",VLOOKUP(S81,'ESO zone constants'!$E$2:$I$999,5,FALSE),"")</f>
        <v/>
      </c>
      <c r="T81" s="3" t="str">
        <f>IF(U81&lt;&gt;"",VLOOKUP(U81,'ESO zone constants'!$E$2:$I$999,5,FALSE),"")</f>
        <v/>
      </c>
      <c r="V81" s="3">
        <v>0</v>
      </c>
      <c r="W81" t="str">
        <f>VLOOKUP(V81,'LibSets constants'!$A$2:$B$16,2,FALSE)</f>
        <v>Included in base game</v>
      </c>
      <c r="X81" s="7" t="str">
        <f t="shared" si="5"/>
        <v>[100] = {wayshrines={-1,-1,-1}, dlcId=0</v>
      </c>
      <c r="Y81" s="7" t="str">
        <f t="shared" si="9"/>
        <v>, veteran=false</v>
      </c>
      <c r="Z81" s="7" t="str">
        <f t="shared" si="6"/>
        <v/>
      </c>
      <c r="AA81" s="7" t="str">
        <f t="shared" si="7"/>
        <v xml:space="preserve"> --Hawk's Eye / Falkenauge</v>
      </c>
      <c r="AB81" s="7" t="str">
        <f t="shared" si="8"/>
        <v/>
      </c>
    </row>
    <row r="82" spans="1:28" x14ac:dyDescent="0.25">
      <c r="A82" s="17">
        <v>101</v>
      </c>
      <c r="B82" t="s">
        <v>1631</v>
      </c>
      <c r="C82" t="s">
        <v>1632</v>
      </c>
      <c r="D82" t="s">
        <v>1632</v>
      </c>
      <c r="H82" t="str">
        <f t="array" ref="H82">IF(VALUE(O82)&gt;0,"Crafted",IF(OR(EXACT(A82,'LibSets constants'!$G$2:$G$99)),"Monster",IF(OR(EXACT(A82,'LibSets constants'!$I$2:$I$99)),"Trial",IF(OR(EXACT(A82,'LibSets constants'!$K$2:$K$99)),"Arena",IF(OR(EXACT(A82,'LibSets constants'!$M$2:$M$99)),"Overland","")))))</f>
        <v>Overland</v>
      </c>
      <c r="J82" t="s">
        <v>105</v>
      </c>
      <c r="K82" t="s">
        <v>105</v>
      </c>
      <c r="L82">
        <v>-1</v>
      </c>
      <c r="M82">
        <v>-1</v>
      </c>
      <c r="N82">
        <v>-1</v>
      </c>
      <c r="O82">
        <v>0</v>
      </c>
      <c r="P82" s="3" t="str">
        <f>IF(Q82&lt;&gt;"",VLOOKUP(Q82,'ESO zone constants'!$E$2:$I$999,5,FALSE),"")</f>
        <v/>
      </c>
      <c r="R82" s="3" t="str">
        <f>IF(S82&lt;&gt;"",VLOOKUP(S82,'ESO zone constants'!$E$2:$I$999,5,FALSE),"")</f>
        <v/>
      </c>
      <c r="T82" s="3" t="str">
        <f>IF(U82&lt;&gt;"",VLOOKUP(U82,'ESO zone constants'!$E$2:$I$999,5,FALSE),"")</f>
        <v/>
      </c>
      <c r="V82" s="3">
        <v>0</v>
      </c>
      <c r="W82" t="str">
        <f>VLOOKUP(V82,'LibSets constants'!$A$2:$B$16,2,FALSE)</f>
        <v>Included in base game</v>
      </c>
      <c r="X82" s="7" t="str">
        <f t="shared" si="5"/>
        <v>[101] = {wayshrines={-1,-1,-1}, dlcId=0</v>
      </c>
      <c r="Y82" s="7" t="str">
        <f t="shared" si="9"/>
        <v>, veteran=false</v>
      </c>
      <c r="Z82" s="7" t="str">
        <f t="shared" si="6"/>
        <v/>
      </c>
      <c r="AA82" s="7" t="str">
        <f t="shared" si="7"/>
        <v xml:space="preserve"> --Affliction / Elend</v>
      </c>
      <c r="AB82" s="7" t="str">
        <f t="shared" si="8"/>
        <v/>
      </c>
    </row>
    <row r="83" spans="1:28" x14ac:dyDescent="0.25">
      <c r="A83" s="17">
        <v>102</v>
      </c>
      <c r="B83" t="s">
        <v>1633</v>
      </c>
      <c r="C83" t="s">
        <v>1635</v>
      </c>
      <c r="D83" t="s">
        <v>1634</v>
      </c>
      <c r="H83" t="str">
        <f t="array" ref="H83">IF(VALUE(O83)&gt;0,"Crafted",IF(OR(EXACT(A83,'LibSets constants'!$G$2:$G$99)),"Monster",IF(OR(EXACT(A83,'LibSets constants'!$I$2:$I$99)),"Trial",IF(OR(EXACT(A83,'LibSets constants'!$K$2:$K$99)),"Arena",IF(OR(EXACT(A83,'LibSets constants'!$M$2:$M$99)),"Overland","")))))</f>
        <v/>
      </c>
      <c r="J83" t="s">
        <v>105</v>
      </c>
      <c r="K83" t="s">
        <v>105</v>
      </c>
      <c r="L83">
        <v>-1</v>
      </c>
      <c r="M83">
        <v>-1</v>
      </c>
      <c r="N83">
        <v>-1</v>
      </c>
      <c r="O83">
        <v>0</v>
      </c>
      <c r="P83" s="3" t="str">
        <f>IF(Q83&lt;&gt;"",VLOOKUP(Q83,'ESO zone constants'!$E$2:$I$999,5,FALSE),"")</f>
        <v/>
      </c>
      <c r="R83" s="3" t="str">
        <f>IF(S83&lt;&gt;"",VLOOKUP(S83,'ESO zone constants'!$E$2:$I$999,5,FALSE),"")</f>
        <v/>
      </c>
      <c r="T83" s="3" t="str">
        <f>IF(U83&lt;&gt;"",VLOOKUP(U83,'ESO zone constants'!$E$2:$I$999,5,FALSE),"")</f>
        <v/>
      </c>
      <c r="V83" s="3">
        <v>0</v>
      </c>
      <c r="W83" t="str">
        <f>VLOOKUP(V83,'LibSets constants'!$A$2:$B$16,2,FALSE)</f>
        <v>Included in base game</v>
      </c>
      <c r="X83" s="7" t="str">
        <f t="shared" si="5"/>
        <v>[102] = {wayshrines={-1,-1,-1}, dlcId=0</v>
      </c>
      <c r="Y83" s="7" t="str">
        <f t="shared" si="9"/>
        <v>, veteran=false</v>
      </c>
      <c r="Z83" s="7" t="str">
        <f t="shared" si="6"/>
        <v/>
      </c>
      <c r="AA83" s="7" t="str">
        <f t="shared" si="7"/>
        <v xml:space="preserve"> --Duneripper's Scales / Schuppen des Dünenbrechers</v>
      </c>
      <c r="AB83" s="7" t="str">
        <f t="shared" si="8"/>
        <v/>
      </c>
    </row>
    <row r="84" spans="1:28" x14ac:dyDescent="0.25">
      <c r="A84" s="17">
        <v>103</v>
      </c>
      <c r="B84" t="s">
        <v>1636</v>
      </c>
      <c r="C84" t="s">
        <v>1638</v>
      </c>
      <c r="D84" t="s">
        <v>1637</v>
      </c>
      <c r="H84" t="str">
        <f t="array" ref="H84">IF(VALUE(O84)&gt;0,"Crafted",IF(OR(EXACT(A84,'LibSets constants'!$G$2:$G$99)),"Monster",IF(OR(EXACT(A84,'LibSets constants'!$I$2:$I$99)),"Trial",IF(OR(EXACT(A84,'LibSets constants'!$K$2:$K$99)),"Arena",IF(OR(EXACT(A84,'LibSets constants'!$M$2:$M$99)),"Overland","")))))</f>
        <v/>
      </c>
      <c r="J84" t="s">
        <v>105</v>
      </c>
      <c r="K84" t="s">
        <v>105</v>
      </c>
      <c r="L84">
        <v>-1</v>
      </c>
      <c r="M84">
        <v>-1</v>
      </c>
      <c r="N84">
        <v>-1</v>
      </c>
      <c r="O84">
        <v>0</v>
      </c>
      <c r="P84" s="3" t="str">
        <f>IF(Q84&lt;&gt;"",VLOOKUP(Q84,'ESO zone constants'!$E$2:$I$999,5,FALSE),"")</f>
        <v/>
      </c>
      <c r="R84" s="3" t="str">
        <f>IF(S84&lt;&gt;"",VLOOKUP(S84,'ESO zone constants'!$E$2:$I$999,5,FALSE),"")</f>
        <v/>
      </c>
      <c r="T84" s="3" t="str">
        <f>IF(U84&lt;&gt;"",VLOOKUP(U84,'ESO zone constants'!$E$2:$I$999,5,FALSE),"")</f>
        <v/>
      </c>
      <c r="V84" s="3">
        <v>0</v>
      </c>
      <c r="W84" t="str">
        <f>VLOOKUP(V84,'LibSets constants'!$A$2:$B$16,2,FALSE)</f>
        <v>Included in base game</v>
      </c>
      <c r="X84" s="7" t="str">
        <f t="shared" si="5"/>
        <v>[103] = {wayshrines={-1,-1,-1}, dlcId=0</v>
      </c>
      <c r="Y84" s="7" t="str">
        <f t="shared" si="9"/>
        <v>, veteran=false</v>
      </c>
      <c r="Z84" s="7" t="str">
        <f t="shared" si="6"/>
        <v/>
      </c>
      <c r="AA84" s="7" t="str">
        <f t="shared" si="7"/>
        <v xml:space="preserve"> --Magicka Furnace / Magickaschmiede</v>
      </c>
      <c r="AB84" s="7" t="str">
        <f t="shared" si="8"/>
        <v/>
      </c>
    </row>
    <row r="85" spans="1:28" x14ac:dyDescent="0.25">
      <c r="A85" s="17">
        <v>104</v>
      </c>
      <c r="B85" t="s">
        <v>1639</v>
      </c>
      <c r="C85" t="s">
        <v>1641</v>
      </c>
      <c r="D85" t="s">
        <v>1640</v>
      </c>
      <c r="H85" t="str">
        <f t="array" ref="H85">IF(VALUE(O85)&gt;0,"Crafted",IF(OR(EXACT(A85,'LibSets constants'!$G$2:$G$99)),"Monster",IF(OR(EXACT(A85,'LibSets constants'!$I$2:$I$99)),"Trial",IF(OR(EXACT(A85,'LibSets constants'!$K$2:$K$99)),"Arena",IF(OR(EXACT(A85,'LibSets constants'!$M$2:$M$99)),"Overland","")))))</f>
        <v>Overland</v>
      </c>
      <c r="J85" t="s">
        <v>105</v>
      </c>
      <c r="K85" t="s">
        <v>105</v>
      </c>
      <c r="L85">
        <v>-1</v>
      </c>
      <c r="M85">
        <v>-1</v>
      </c>
      <c r="N85">
        <v>-1</v>
      </c>
      <c r="O85">
        <v>0</v>
      </c>
      <c r="P85" s="3" t="str">
        <f>IF(Q85&lt;&gt;"",VLOOKUP(Q85,'ESO zone constants'!$E$2:$I$999,5,FALSE),"")</f>
        <v/>
      </c>
      <c r="R85" s="3" t="str">
        <f>IF(S85&lt;&gt;"",VLOOKUP(S85,'ESO zone constants'!$E$2:$I$999,5,FALSE),"")</f>
        <v/>
      </c>
      <c r="T85" s="3" t="str">
        <f>IF(U85&lt;&gt;"",VLOOKUP(U85,'ESO zone constants'!$E$2:$I$999,5,FALSE),"")</f>
        <v/>
      </c>
      <c r="V85" s="3">
        <v>0</v>
      </c>
      <c r="W85" t="str">
        <f>VLOOKUP(V85,'LibSets constants'!$A$2:$B$16,2,FALSE)</f>
        <v>Included in base game</v>
      </c>
      <c r="X85" s="7" t="str">
        <f t="shared" si="5"/>
        <v>[104] = {wayshrines={-1,-1,-1}, dlcId=0</v>
      </c>
      <c r="Y85" s="7" t="str">
        <f t="shared" si="9"/>
        <v>, veteran=false</v>
      </c>
      <c r="Z85" s="7" t="str">
        <f t="shared" si="6"/>
        <v/>
      </c>
      <c r="AA85" s="7" t="str">
        <f t="shared" si="7"/>
        <v xml:space="preserve"> --Curse Eater / Fluchfresser</v>
      </c>
      <c r="AB85" s="7" t="str">
        <f t="shared" si="8"/>
        <v/>
      </c>
    </row>
    <row r="86" spans="1:28" x14ac:dyDescent="0.25">
      <c r="A86" s="17">
        <v>105</v>
      </c>
      <c r="B86" t="s">
        <v>1642</v>
      </c>
      <c r="C86" t="s">
        <v>1644</v>
      </c>
      <c r="D86" t="s">
        <v>1643</v>
      </c>
      <c r="H86" t="str">
        <f t="array" ref="H86">IF(VALUE(O86)&gt;0,"Crafted",IF(OR(EXACT(A86,'LibSets constants'!$G$2:$G$99)),"Monster",IF(OR(EXACT(A86,'LibSets constants'!$I$2:$I$99)),"Trial",IF(OR(EXACT(A86,'LibSets constants'!$K$2:$K$99)),"Arena",IF(OR(EXACT(A86,'LibSets constants'!$M$2:$M$99)),"Overland","")))))</f>
        <v>Overland</v>
      </c>
      <c r="J86" t="s">
        <v>105</v>
      </c>
      <c r="K86" t="s">
        <v>105</v>
      </c>
      <c r="L86">
        <v>-1</v>
      </c>
      <c r="M86">
        <v>-1</v>
      </c>
      <c r="N86">
        <v>-1</v>
      </c>
      <c r="O86">
        <v>0</v>
      </c>
      <c r="P86" s="3" t="str">
        <f>IF(Q86&lt;&gt;"",VLOOKUP(Q86,'ESO zone constants'!$E$2:$I$999,5,FALSE),"")</f>
        <v/>
      </c>
      <c r="R86" s="3" t="str">
        <f>IF(S86&lt;&gt;"",VLOOKUP(S86,'ESO zone constants'!$E$2:$I$999,5,FALSE),"")</f>
        <v/>
      </c>
      <c r="T86" s="3" t="str">
        <f>IF(U86&lt;&gt;"",VLOOKUP(U86,'ESO zone constants'!$E$2:$I$999,5,FALSE),"")</f>
        <v/>
      </c>
      <c r="V86" s="3">
        <v>0</v>
      </c>
      <c r="W86" t="str">
        <f>VLOOKUP(V86,'LibSets constants'!$A$2:$B$16,2,FALSE)</f>
        <v>Included in base game</v>
      </c>
      <c r="X86" s="7" t="str">
        <f t="shared" si="5"/>
        <v>[105] = {wayshrines={-1,-1,-1}, dlcId=0</v>
      </c>
      <c r="Y86" s="7" t="str">
        <f t="shared" si="9"/>
        <v>, veteran=false</v>
      </c>
      <c r="Z86" s="7" t="str">
        <f t="shared" si="6"/>
        <v/>
      </c>
      <c r="AA86" s="7" t="str">
        <f t="shared" si="7"/>
        <v xml:space="preserve"> --Twin Sisters / Zwillingsschwestern</v>
      </c>
      <c r="AB86" s="7" t="str">
        <f t="shared" si="8"/>
        <v/>
      </c>
    </row>
    <row r="87" spans="1:28" x14ac:dyDescent="0.25">
      <c r="A87" s="17">
        <v>106</v>
      </c>
      <c r="B87" t="s">
        <v>1645</v>
      </c>
      <c r="C87" t="s">
        <v>1647</v>
      </c>
      <c r="D87" t="s">
        <v>1646</v>
      </c>
      <c r="H87" t="str">
        <f t="array" ref="H87">IF(VALUE(O87)&gt;0,"Crafted",IF(OR(EXACT(A87,'LibSets constants'!$G$2:$G$99)),"Monster",IF(OR(EXACT(A87,'LibSets constants'!$I$2:$I$99)),"Trial",IF(OR(EXACT(A87,'LibSets constants'!$K$2:$K$99)),"Arena",IF(OR(EXACT(A87,'LibSets constants'!$M$2:$M$99)),"Overland","")))))</f>
        <v>Overland</v>
      </c>
      <c r="J87" t="s">
        <v>105</v>
      </c>
      <c r="K87" t="s">
        <v>105</v>
      </c>
      <c r="L87">
        <v>-1</v>
      </c>
      <c r="M87">
        <v>-1</v>
      </c>
      <c r="N87">
        <v>-1</v>
      </c>
      <c r="O87">
        <v>0</v>
      </c>
      <c r="P87" s="3" t="str">
        <f>IF(Q87&lt;&gt;"",VLOOKUP(Q87,'ESO zone constants'!$E$2:$I$999,5,FALSE),"")</f>
        <v/>
      </c>
      <c r="R87" s="3" t="str">
        <f>IF(S87&lt;&gt;"",VLOOKUP(S87,'ESO zone constants'!$E$2:$I$999,5,FALSE),"")</f>
        <v/>
      </c>
      <c r="T87" s="3" t="str">
        <f>IF(U87&lt;&gt;"",VLOOKUP(U87,'ESO zone constants'!$E$2:$I$999,5,FALSE),"")</f>
        <v/>
      </c>
      <c r="V87" s="3">
        <v>0</v>
      </c>
      <c r="W87" t="str">
        <f>VLOOKUP(V87,'LibSets constants'!$A$2:$B$16,2,FALSE)</f>
        <v>Included in base game</v>
      </c>
      <c r="X87" s="7" t="str">
        <f t="shared" si="5"/>
        <v>[106] = {wayshrines={-1,-1,-1}, dlcId=0</v>
      </c>
      <c r="Y87" s="7" t="str">
        <f t="shared" si="9"/>
        <v>, veteran=false</v>
      </c>
      <c r="Z87" s="7" t="str">
        <f t="shared" si="6"/>
        <v/>
      </c>
      <c r="AA87" s="7" t="str">
        <f t="shared" si="7"/>
        <v xml:space="preserve"> --Wilderqueen's Arch / Bogen der Wildkönigin</v>
      </c>
      <c r="AB87" s="7" t="str">
        <f t="shared" si="8"/>
        <v/>
      </c>
    </row>
    <row r="88" spans="1:28" x14ac:dyDescent="0.25">
      <c r="A88" s="17">
        <v>107</v>
      </c>
      <c r="B88" t="s">
        <v>1648</v>
      </c>
      <c r="C88" t="s">
        <v>1650</v>
      </c>
      <c r="D88" t="s">
        <v>1649</v>
      </c>
      <c r="H88" t="str">
        <f t="array" ref="H88">IF(VALUE(O88)&gt;0,"Crafted",IF(OR(EXACT(A88,'LibSets constants'!$G$2:$G$99)),"Monster",IF(OR(EXACT(A88,'LibSets constants'!$I$2:$I$99)),"Trial",IF(OR(EXACT(A88,'LibSets constants'!$K$2:$K$99)),"Arena",IF(OR(EXACT(A88,'LibSets constants'!$M$2:$M$99)),"Overland","")))))</f>
        <v>Overland</v>
      </c>
      <c r="J88" t="s">
        <v>105</v>
      </c>
      <c r="K88" t="s">
        <v>105</v>
      </c>
      <c r="L88">
        <v>-1</v>
      </c>
      <c r="M88">
        <v>-1</v>
      </c>
      <c r="N88">
        <v>-1</v>
      </c>
      <c r="O88">
        <v>0</v>
      </c>
      <c r="P88" s="3" t="str">
        <f>IF(Q88&lt;&gt;"",VLOOKUP(Q88,'ESO zone constants'!$E$2:$I$999,5,FALSE),"")</f>
        <v/>
      </c>
      <c r="R88" s="3" t="str">
        <f>IF(S88&lt;&gt;"",VLOOKUP(S88,'ESO zone constants'!$E$2:$I$999,5,FALSE),"")</f>
        <v/>
      </c>
      <c r="T88" s="3" t="str">
        <f>IF(U88&lt;&gt;"",VLOOKUP(U88,'ESO zone constants'!$E$2:$I$999,5,FALSE),"")</f>
        <v/>
      </c>
      <c r="V88" s="3">
        <v>0</v>
      </c>
      <c r="W88" t="str">
        <f>VLOOKUP(V88,'LibSets constants'!$A$2:$B$16,2,FALSE)</f>
        <v>Included in base game</v>
      </c>
      <c r="X88" s="7" t="str">
        <f t="shared" si="5"/>
        <v>[107] = {wayshrines={-1,-1,-1}, dlcId=0</v>
      </c>
      <c r="Y88" s="7" t="str">
        <f t="shared" si="9"/>
        <v>, veteran=false</v>
      </c>
      <c r="Z88" s="7" t="str">
        <f t="shared" si="6"/>
        <v/>
      </c>
      <c r="AA88" s="7" t="str">
        <f t="shared" si="7"/>
        <v xml:space="preserve"> --Wyrd Tree's Blessing / Segen des Wyrdbaums</v>
      </c>
      <c r="AB88" s="7" t="str">
        <f t="shared" si="8"/>
        <v/>
      </c>
    </row>
    <row r="89" spans="1:28" x14ac:dyDescent="0.25">
      <c r="A89" s="17">
        <v>108</v>
      </c>
      <c r="B89" t="s">
        <v>1651</v>
      </c>
      <c r="C89" t="s">
        <v>1653</v>
      </c>
      <c r="D89" t="s">
        <v>1652</v>
      </c>
      <c r="H89" t="str">
        <f t="array" ref="H89">IF(VALUE(O89)&gt;0,"Crafted",IF(OR(EXACT(A89,'LibSets constants'!$G$2:$G$99)),"Monster",IF(OR(EXACT(A89,'LibSets constants'!$I$2:$I$99)),"Trial",IF(OR(EXACT(A89,'LibSets constants'!$K$2:$K$99)),"Arena",IF(OR(EXACT(A89,'LibSets constants'!$M$2:$M$99)),"Overland","")))))</f>
        <v>Overland</v>
      </c>
      <c r="J89" t="s">
        <v>105</v>
      </c>
      <c r="K89" t="s">
        <v>105</v>
      </c>
      <c r="L89">
        <v>-1</v>
      </c>
      <c r="M89">
        <v>-1</v>
      </c>
      <c r="N89">
        <v>-1</v>
      </c>
      <c r="O89">
        <v>0</v>
      </c>
      <c r="P89" s="3" t="str">
        <f>IF(Q89&lt;&gt;"",VLOOKUP(Q89,'ESO zone constants'!$E$2:$I$999,5,FALSE),"")</f>
        <v/>
      </c>
      <c r="R89" s="3" t="str">
        <f>IF(S89&lt;&gt;"",VLOOKUP(S89,'ESO zone constants'!$E$2:$I$999,5,FALSE),"")</f>
        <v/>
      </c>
      <c r="T89" s="3" t="str">
        <f>IF(U89&lt;&gt;"",VLOOKUP(U89,'ESO zone constants'!$E$2:$I$999,5,FALSE),"")</f>
        <v/>
      </c>
      <c r="V89" s="3">
        <v>0</v>
      </c>
      <c r="W89" t="str">
        <f>VLOOKUP(V89,'LibSets constants'!$A$2:$B$16,2,FALSE)</f>
        <v>Included in base game</v>
      </c>
      <c r="X89" s="7" t="str">
        <f t="shared" si="5"/>
        <v>[108] = {wayshrines={-1,-1,-1}, dlcId=0</v>
      </c>
      <c r="Y89" s="7" t="str">
        <f t="shared" si="9"/>
        <v>, veteran=false</v>
      </c>
      <c r="Z89" s="7" t="str">
        <f t="shared" si="6"/>
        <v/>
      </c>
      <c r="AA89" s="7" t="str">
        <f t="shared" si="7"/>
        <v xml:space="preserve"> --Ravager / Verwüster</v>
      </c>
      <c r="AB89" s="7" t="str">
        <f t="shared" si="8"/>
        <v/>
      </c>
    </row>
    <row r="90" spans="1:28" x14ac:dyDescent="0.25">
      <c r="A90" s="17">
        <v>109</v>
      </c>
      <c r="B90" t="s">
        <v>1654</v>
      </c>
      <c r="C90" t="s">
        <v>1656</v>
      </c>
      <c r="D90" t="s">
        <v>1655</v>
      </c>
      <c r="H90" t="str">
        <f t="array" ref="H90">IF(VALUE(O90)&gt;0,"Crafted",IF(OR(EXACT(A90,'LibSets constants'!$G$2:$G$99)),"Monster",IF(OR(EXACT(A90,'LibSets constants'!$I$2:$I$99)),"Trial",IF(OR(EXACT(A90,'LibSets constants'!$K$2:$K$99)),"Arena",IF(OR(EXACT(A90,'LibSets constants'!$M$2:$M$99)),"Overland","")))))</f>
        <v>Overland</v>
      </c>
      <c r="J90" t="s">
        <v>105</v>
      </c>
      <c r="K90" t="s">
        <v>105</v>
      </c>
      <c r="L90">
        <v>-1</v>
      </c>
      <c r="M90">
        <v>-1</v>
      </c>
      <c r="N90">
        <v>-1</v>
      </c>
      <c r="O90">
        <v>0</v>
      </c>
      <c r="P90" s="3" t="str">
        <f>IF(Q90&lt;&gt;"",VLOOKUP(Q90,'ESO zone constants'!$E$2:$I$999,5,FALSE),"")</f>
        <v/>
      </c>
      <c r="R90" s="3" t="str">
        <f>IF(S90&lt;&gt;"",VLOOKUP(S90,'ESO zone constants'!$E$2:$I$999,5,FALSE),"")</f>
        <v/>
      </c>
      <c r="T90" s="3" t="str">
        <f>IF(U90&lt;&gt;"",VLOOKUP(U90,'ESO zone constants'!$E$2:$I$999,5,FALSE),"")</f>
        <v/>
      </c>
      <c r="V90" s="3">
        <v>0</v>
      </c>
      <c r="W90" t="str">
        <f>VLOOKUP(V90,'LibSets constants'!$A$2:$B$16,2,FALSE)</f>
        <v>Included in base game</v>
      </c>
      <c r="X90" s="7" t="str">
        <f t="shared" si="5"/>
        <v>[109] = {wayshrines={-1,-1,-1}, dlcId=0</v>
      </c>
      <c r="Y90" s="7" t="str">
        <f t="shared" si="9"/>
        <v>, veteran=false</v>
      </c>
      <c r="Z90" s="7" t="str">
        <f t="shared" si="6"/>
        <v/>
      </c>
      <c r="AA90" s="7" t="str">
        <f t="shared" si="7"/>
        <v xml:space="preserve"> --Light of Cyrodiil / Licht von Cyrodiil</v>
      </c>
      <c r="AB90" s="7" t="str">
        <f t="shared" si="8"/>
        <v/>
      </c>
    </row>
    <row r="91" spans="1:28" x14ac:dyDescent="0.25">
      <c r="A91" s="17">
        <v>110</v>
      </c>
      <c r="B91" t="s">
        <v>1657</v>
      </c>
      <c r="C91" t="s">
        <v>1659</v>
      </c>
      <c r="D91" t="s">
        <v>1658</v>
      </c>
      <c r="H91" t="str">
        <f t="array" ref="H91">IF(VALUE(O91)&gt;0,"Crafted",IF(OR(EXACT(A91,'LibSets constants'!$G$2:$G$99)),"Monster",IF(OR(EXACT(A91,'LibSets constants'!$I$2:$I$99)),"Trial",IF(OR(EXACT(A91,'LibSets constants'!$K$2:$K$99)),"Arena",IF(OR(EXACT(A91,'LibSets constants'!$M$2:$M$99)),"Overland","")))))</f>
        <v/>
      </c>
      <c r="J91" t="s">
        <v>105</v>
      </c>
      <c r="K91" t="s">
        <v>105</v>
      </c>
      <c r="L91">
        <v>-1</v>
      </c>
      <c r="M91">
        <v>-1</v>
      </c>
      <c r="N91">
        <v>-1</v>
      </c>
      <c r="O91">
        <v>0</v>
      </c>
      <c r="P91" s="3" t="str">
        <f>IF(Q91&lt;&gt;"",VLOOKUP(Q91,'ESO zone constants'!$E$2:$I$999,5,FALSE),"")</f>
        <v/>
      </c>
      <c r="R91" s="3" t="str">
        <f>IF(S91&lt;&gt;"",VLOOKUP(S91,'ESO zone constants'!$E$2:$I$999,5,FALSE),"")</f>
        <v/>
      </c>
      <c r="T91" s="3" t="str">
        <f>IF(U91&lt;&gt;"",VLOOKUP(U91,'ESO zone constants'!$E$2:$I$999,5,FALSE),"")</f>
        <v/>
      </c>
      <c r="V91" s="3">
        <v>0</v>
      </c>
      <c r="W91" t="str">
        <f>VLOOKUP(V91,'LibSets constants'!$A$2:$B$16,2,FALSE)</f>
        <v>Included in base game</v>
      </c>
      <c r="X91" s="7" t="str">
        <f t="shared" si="5"/>
        <v>[110] = {wayshrines={-1,-1,-1}, dlcId=0</v>
      </c>
      <c r="Y91" s="7" t="str">
        <f t="shared" si="9"/>
        <v>, veteran=false</v>
      </c>
      <c r="Z91" s="7" t="str">
        <f t="shared" si="6"/>
        <v/>
      </c>
      <c r="AA91" s="7" t="str">
        <f t="shared" si="7"/>
        <v xml:space="preserve"> --Sanctuary / Heiligtum</v>
      </c>
      <c r="AB91" s="7" t="str">
        <f t="shared" si="8"/>
        <v/>
      </c>
    </row>
    <row r="92" spans="1:28" x14ac:dyDescent="0.25">
      <c r="A92" s="17">
        <v>111</v>
      </c>
      <c r="B92" t="s">
        <v>1660</v>
      </c>
      <c r="C92" t="s">
        <v>1662</v>
      </c>
      <c r="D92" t="s">
        <v>1661</v>
      </c>
      <c r="H92" t="str">
        <f t="array" ref="H92">IF(VALUE(O92)&gt;0,"Crafted",IF(OR(EXACT(A92,'LibSets constants'!$G$2:$G$99)),"Monster",IF(OR(EXACT(A92,'LibSets constants'!$I$2:$I$99)),"Trial",IF(OR(EXACT(A92,'LibSets constants'!$K$2:$K$99)),"Arena",IF(OR(EXACT(A92,'LibSets constants'!$M$2:$M$99)),"Overland","")))))</f>
        <v>Overland</v>
      </c>
      <c r="J92" t="s">
        <v>105</v>
      </c>
      <c r="K92" t="s">
        <v>105</v>
      </c>
      <c r="L92">
        <v>-1</v>
      </c>
      <c r="M92">
        <v>-1</v>
      </c>
      <c r="N92">
        <v>-1</v>
      </c>
      <c r="O92">
        <v>0</v>
      </c>
      <c r="P92" s="3" t="str">
        <f>IF(Q92&lt;&gt;"",VLOOKUP(Q92,'ESO zone constants'!$E$2:$I$999,5,FALSE),"")</f>
        <v/>
      </c>
      <c r="R92" s="3" t="str">
        <f>IF(S92&lt;&gt;"",VLOOKUP(S92,'ESO zone constants'!$E$2:$I$999,5,FALSE),"")</f>
        <v/>
      </c>
      <c r="T92" s="3" t="str">
        <f>IF(U92&lt;&gt;"",VLOOKUP(U92,'ESO zone constants'!$E$2:$I$999,5,FALSE),"")</f>
        <v/>
      </c>
      <c r="V92" s="3">
        <v>0</v>
      </c>
      <c r="W92" t="str">
        <f>VLOOKUP(V92,'LibSets constants'!$A$2:$B$16,2,FALSE)</f>
        <v>Included in base game</v>
      </c>
      <c r="X92" s="7" t="str">
        <f t="shared" si="5"/>
        <v>[111] = {wayshrines={-1,-1,-1}, dlcId=0</v>
      </c>
      <c r="Y92" s="7" t="str">
        <f t="shared" si="9"/>
        <v>, veteran=false</v>
      </c>
      <c r="Z92" s="7" t="str">
        <f t="shared" si="6"/>
        <v/>
      </c>
      <c r="AA92" s="7" t="str">
        <f t="shared" si="7"/>
        <v xml:space="preserve"> --Ward of Cyrodiil / Schutz von Cyrodiil</v>
      </c>
      <c r="AB92" s="7" t="str">
        <f t="shared" si="8"/>
        <v/>
      </c>
    </row>
    <row r="93" spans="1:28" x14ac:dyDescent="0.25">
      <c r="A93" s="17">
        <v>112</v>
      </c>
      <c r="B93" t="s">
        <v>1663</v>
      </c>
      <c r="C93" t="s">
        <v>1665</v>
      </c>
      <c r="D93" t="s">
        <v>1664</v>
      </c>
      <c r="H93" t="str">
        <f t="array" ref="H93">IF(VALUE(O93)&gt;0,"Crafted",IF(OR(EXACT(A93,'LibSets constants'!$G$2:$G$99)),"Monster",IF(OR(EXACT(A93,'LibSets constants'!$I$2:$I$99)),"Trial",IF(OR(EXACT(A93,'LibSets constants'!$K$2:$K$99)),"Arena",IF(OR(EXACT(A93,'LibSets constants'!$M$2:$M$99)),"Overland","")))))</f>
        <v>Overland</v>
      </c>
      <c r="J93" t="s">
        <v>105</v>
      </c>
      <c r="K93" t="s">
        <v>105</v>
      </c>
      <c r="L93">
        <v>-1</v>
      </c>
      <c r="M93">
        <v>-1</v>
      </c>
      <c r="N93">
        <v>-1</v>
      </c>
      <c r="O93">
        <v>0</v>
      </c>
      <c r="P93" s="3" t="str">
        <f>IF(Q93&lt;&gt;"",VLOOKUP(Q93,'ESO zone constants'!$E$2:$I$999,5,FALSE),"")</f>
        <v/>
      </c>
      <c r="R93" s="3" t="str">
        <f>IF(S93&lt;&gt;"",VLOOKUP(S93,'ESO zone constants'!$E$2:$I$999,5,FALSE),"")</f>
        <v/>
      </c>
      <c r="T93" s="3" t="str">
        <f>IF(U93&lt;&gt;"",VLOOKUP(U93,'ESO zone constants'!$E$2:$I$999,5,FALSE),"")</f>
        <v/>
      </c>
      <c r="V93" s="3">
        <v>0</v>
      </c>
      <c r="W93" t="str">
        <f>VLOOKUP(V93,'LibSets constants'!$A$2:$B$16,2,FALSE)</f>
        <v>Included in base game</v>
      </c>
      <c r="X93" s="7" t="str">
        <f t="shared" si="5"/>
        <v>[112] = {wayshrines={-1,-1,-1}, dlcId=0</v>
      </c>
      <c r="Y93" s="7" t="str">
        <f t="shared" si="9"/>
        <v>, veteran=false</v>
      </c>
      <c r="Z93" s="7" t="str">
        <f t="shared" si="6"/>
        <v/>
      </c>
      <c r="AA93" s="7" t="str">
        <f t="shared" si="7"/>
        <v xml:space="preserve"> --Night Terror / Nachtschrecken</v>
      </c>
      <c r="AB93" s="7" t="str">
        <f t="shared" si="8"/>
        <v/>
      </c>
    </row>
    <row r="94" spans="1:28" x14ac:dyDescent="0.25">
      <c r="A94" s="17">
        <v>113</v>
      </c>
      <c r="B94" t="s">
        <v>1666</v>
      </c>
      <c r="C94" t="s">
        <v>1668</v>
      </c>
      <c r="D94" t="s">
        <v>1667</v>
      </c>
      <c r="H94" t="str">
        <f t="array" ref="H94">IF(VALUE(O94)&gt;0,"Crafted",IF(OR(EXACT(A94,'LibSets constants'!$G$2:$G$99)),"Monster",IF(OR(EXACT(A94,'LibSets constants'!$I$2:$I$99)),"Trial",IF(OR(EXACT(A94,'LibSets constants'!$K$2:$K$99)),"Arena",IF(OR(EXACT(A94,'LibSets constants'!$M$2:$M$99)),"Overland","")))))</f>
        <v>Overland</v>
      </c>
      <c r="J94" t="s">
        <v>105</v>
      </c>
      <c r="K94" t="s">
        <v>105</v>
      </c>
      <c r="L94">
        <v>-1</v>
      </c>
      <c r="M94">
        <v>-1</v>
      </c>
      <c r="N94">
        <v>-1</v>
      </c>
      <c r="O94">
        <v>0</v>
      </c>
      <c r="P94" s="3" t="str">
        <f>IF(Q94&lt;&gt;"",VLOOKUP(Q94,'ESO zone constants'!$E$2:$I$999,5,FALSE),"")</f>
        <v/>
      </c>
      <c r="R94" s="3" t="str">
        <f>IF(S94&lt;&gt;"",VLOOKUP(S94,'ESO zone constants'!$E$2:$I$999,5,FALSE),"")</f>
        <v/>
      </c>
      <c r="T94" s="3" t="str">
        <f>IF(U94&lt;&gt;"",VLOOKUP(U94,'ESO zone constants'!$E$2:$I$999,5,FALSE),"")</f>
        <v/>
      </c>
      <c r="V94" s="3">
        <v>0</v>
      </c>
      <c r="W94" t="str">
        <f>VLOOKUP(V94,'LibSets constants'!$A$2:$B$16,2,FALSE)</f>
        <v>Included in base game</v>
      </c>
      <c r="X94" s="7" t="str">
        <f t="shared" si="5"/>
        <v>[113] = {wayshrines={-1,-1,-1}, dlcId=0</v>
      </c>
      <c r="Y94" s="7" t="str">
        <f t="shared" si="9"/>
        <v>, veteran=false</v>
      </c>
      <c r="Z94" s="7" t="str">
        <f t="shared" si="6"/>
        <v/>
      </c>
      <c r="AA94" s="7" t="str">
        <f t="shared" si="7"/>
        <v xml:space="preserve"> --Crest of Cyrodiil / Wappen von Cyrodiil</v>
      </c>
      <c r="AB94" s="7" t="str">
        <f t="shared" si="8"/>
        <v/>
      </c>
    </row>
    <row r="95" spans="1:28" x14ac:dyDescent="0.25">
      <c r="A95" s="17">
        <v>114</v>
      </c>
      <c r="B95" t="s">
        <v>1669</v>
      </c>
      <c r="C95" t="s">
        <v>1671</v>
      </c>
      <c r="D95" t="s">
        <v>1670</v>
      </c>
      <c r="H95" t="str">
        <f t="array" ref="H95">IF(VALUE(O95)&gt;0,"Crafted",IF(OR(EXACT(A95,'LibSets constants'!$G$2:$G$99)),"Monster",IF(OR(EXACT(A95,'LibSets constants'!$I$2:$I$99)),"Trial",IF(OR(EXACT(A95,'LibSets constants'!$K$2:$K$99)),"Arena",IF(OR(EXACT(A95,'LibSets constants'!$M$2:$M$99)),"Overland","")))))</f>
        <v>Overland</v>
      </c>
      <c r="J95" t="s">
        <v>105</v>
      </c>
      <c r="K95" t="s">
        <v>105</v>
      </c>
      <c r="L95">
        <v>-1</v>
      </c>
      <c r="M95">
        <v>-1</v>
      </c>
      <c r="N95">
        <v>-1</v>
      </c>
      <c r="O95">
        <v>0</v>
      </c>
      <c r="P95" s="3" t="str">
        <f>IF(Q95&lt;&gt;"",VLOOKUP(Q95,'ESO zone constants'!$E$2:$I$999,5,FALSE),"")</f>
        <v/>
      </c>
      <c r="R95" s="3" t="str">
        <f>IF(S95&lt;&gt;"",VLOOKUP(S95,'ESO zone constants'!$E$2:$I$999,5,FALSE),"")</f>
        <v/>
      </c>
      <c r="T95" s="3" t="str">
        <f>IF(U95&lt;&gt;"",VLOOKUP(U95,'ESO zone constants'!$E$2:$I$999,5,FALSE),"")</f>
        <v/>
      </c>
      <c r="V95" s="3">
        <v>0</v>
      </c>
      <c r="W95" t="str">
        <f>VLOOKUP(V95,'LibSets constants'!$A$2:$B$16,2,FALSE)</f>
        <v>Included in base game</v>
      </c>
      <c r="X95" s="7" t="str">
        <f t="shared" si="5"/>
        <v>[114] = {wayshrines={-1,-1,-1}, dlcId=0</v>
      </c>
      <c r="Y95" s="7" t="str">
        <f t="shared" si="9"/>
        <v>, veteran=false</v>
      </c>
      <c r="Z95" s="7" t="str">
        <f t="shared" si="6"/>
        <v/>
      </c>
      <c r="AA95" s="7" t="str">
        <f t="shared" si="7"/>
        <v xml:space="preserve"> --Soulshine / Seelenschein</v>
      </c>
      <c r="AB95" s="7" t="str">
        <f t="shared" si="8"/>
        <v/>
      </c>
    </row>
    <row r="96" spans="1:28" x14ac:dyDescent="0.25">
      <c r="A96" s="17">
        <v>116</v>
      </c>
      <c r="B96" t="s">
        <v>1672</v>
      </c>
      <c r="C96" t="s">
        <v>1674</v>
      </c>
      <c r="D96" t="s">
        <v>1673</v>
      </c>
      <c r="H96" t="str">
        <f t="array" ref="H96">IF(VALUE(O96)&gt;0,"Crafted",IF(OR(EXACT(A96,'LibSets constants'!$G$2:$G$99)),"Monster",IF(OR(EXACT(A96,'LibSets constants'!$I$2:$I$99)),"Trial",IF(OR(EXACT(A96,'LibSets constants'!$K$2:$K$99)),"Arena",IF(OR(EXACT(A96,'LibSets constants'!$M$2:$M$99)),"Overland","")))))</f>
        <v/>
      </c>
      <c r="J96" t="s">
        <v>105</v>
      </c>
      <c r="K96" t="s">
        <v>105</v>
      </c>
      <c r="L96">
        <v>-1</v>
      </c>
      <c r="M96">
        <v>-1</v>
      </c>
      <c r="N96">
        <v>-1</v>
      </c>
      <c r="O96">
        <v>0</v>
      </c>
      <c r="P96" s="3" t="str">
        <f>IF(Q96&lt;&gt;"",VLOOKUP(Q96,'ESO zone constants'!$E$2:$I$999,5,FALSE),"")</f>
        <v/>
      </c>
      <c r="R96" s="3" t="str">
        <f>IF(S96&lt;&gt;"",VLOOKUP(S96,'ESO zone constants'!$E$2:$I$999,5,FALSE),"")</f>
        <v/>
      </c>
      <c r="T96" s="3" t="str">
        <f>IF(U96&lt;&gt;"",VLOOKUP(U96,'ESO zone constants'!$E$2:$I$999,5,FALSE),"")</f>
        <v/>
      </c>
      <c r="V96" s="3">
        <v>0</v>
      </c>
      <c r="W96" t="str">
        <f>VLOOKUP(V96,'LibSets constants'!$A$2:$B$16,2,FALSE)</f>
        <v>Included in base game</v>
      </c>
      <c r="X96" s="7" t="str">
        <f t="shared" si="5"/>
        <v>[116] = {wayshrines={-1,-1,-1}, dlcId=0</v>
      </c>
      <c r="Y96" s="7" t="str">
        <f t="shared" si="9"/>
        <v>, veteran=false</v>
      </c>
      <c r="Z96" s="7" t="str">
        <f t="shared" si="6"/>
        <v/>
      </c>
      <c r="AA96" s="7" t="str">
        <f t="shared" si="7"/>
        <v xml:space="preserve"> --The Destruction Suite / Garnitur der Zerstörung</v>
      </c>
      <c r="AB96" s="7" t="str">
        <f t="shared" si="8"/>
        <v/>
      </c>
    </row>
    <row r="97" spans="1:28" x14ac:dyDescent="0.25">
      <c r="A97" s="17">
        <v>117</v>
      </c>
      <c r="B97" t="s">
        <v>1675</v>
      </c>
      <c r="C97" t="s">
        <v>1677</v>
      </c>
      <c r="D97" t="s">
        <v>1676</v>
      </c>
      <c r="H97" t="str">
        <f t="array" ref="H97">IF(VALUE(O97)&gt;0,"Crafted",IF(OR(EXACT(A97,'LibSets constants'!$G$2:$G$99)),"Monster",IF(OR(EXACT(A97,'LibSets constants'!$I$2:$I$99)),"Trial",IF(OR(EXACT(A97,'LibSets constants'!$K$2:$K$99)),"Arena",IF(OR(EXACT(A97,'LibSets constants'!$M$2:$M$99)),"Overland","")))))</f>
        <v/>
      </c>
      <c r="J97" t="s">
        <v>105</v>
      </c>
      <c r="K97" t="s">
        <v>105</v>
      </c>
      <c r="L97">
        <v>-1</v>
      </c>
      <c r="M97">
        <v>-1</v>
      </c>
      <c r="N97">
        <v>-1</v>
      </c>
      <c r="O97">
        <v>0</v>
      </c>
      <c r="P97" s="3" t="str">
        <f>IF(Q97&lt;&gt;"",VLOOKUP(Q97,'ESO zone constants'!$E$2:$I$999,5,FALSE),"")</f>
        <v/>
      </c>
      <c r="R97" s="3" t="str">
        <f>IF(S97&lt;&gt;"",VLOOKUP(S97,'ESO zone constants'!$E$2:$I$999,5,FALSE),"")</f>
        <v/>
      </c>
      <c r="T97" s="3" t="str">
        <f>IF(U97&lt;&gt;"",VLOOKUP(U97,'ESO zone constants'!$E$2:$I$999,5,FALSE),"")</f>
        <v/>
      </c>
      <c r="V97" s="3">
        <v>0</v>
      </c>
      <c r="W97" t="str">
        <f>VLOOKUP(V97,'LibSets constants'!$A$2:$B$16,2,FALSE)</f>
        <v>Included in base game</v>
      </c>
      <c r="X97" s="7" t="str">
        <f t="shared" si="5"/>
        <v>[117] = {wayshrines={-1,-1,-1}, dlcId=0</v>
      </c>
      <c r="Y97" s="7" t="str">
        <f t="shared" si="9"/>
        <v>, veteran=false</v>
      </c>
      <c r="Z97" s="7" t="str">
        <f t="shared" si="6"/>
        <v/>
      </c>
      <c r="AA97" s="7" t="str">
        <f t="shared" si="7"/>
        <v xml:space="preserve"> --Relics of the Physician / Relikte des Mediziners Ansur</v>
      </c>
      <c r="AB97" s="7" t="str">
        <f t="shared" si="8"/>
        <v/>
      </c>
    </row>
    <row r="98" spans="1:28" x14ac:dyDescent="0.25">
      <c r="A98" s="17">
        <v>118</v>
      </c>
      <c r="B98" t="s">
        <v>1678</v>
      </c>
      <c r="C98" t="s">
        <v>1680</v>
      </c>
      <c r="D98" t="s">
        <v>1679</v>
      </c>
      <c r="H98" t="str">
        <f t="array" ref="H98">IF(VALUE(O98)&gt;0,"Crafted",IF(OR(EXACT(A98,'LibSets constants'!$G$2:$G$99)),"Monster",IF(OR(EXACT(A98,'LibSets constants'!$I$2:$I$99)),"Trial",IF(OR(EXACT(A98,'LibSets constants'!$K$2:$K$99)),"Arena",IF(OR(EXACT(A98,'LibSets constants'!$M$2:$M$99)),"Overland","")))))</f>
        <v/>
      </c>
      <c r="J98" t="s">
        <v>105</v>
      </c>
      <c r="K98" t="s">
        <v>105</v>
      </c>
      <c r="L98">
        <v>-1</v>
      </c>
      <c r="M98">
        <v>-1</v>
      </c>
      <c r="N98">
        <v>-1</v>
      </c>
      <c r="O98">
        <v>0</v>
      </c>
      <c r="P98" s="3" t="str">
        <f>IF(Q98&lt;&gt;"",VLOOKUP(Q98,'ESO zone constants'!$E$2:$I$999,5,FALSE),"")</f>
        <v/>
      </c>
      <c r="R98" s="3" t="str">
        <f>IF(S98&lt;&gt;"",VLOOKUP(S98,'ESO zone constants'!$E$2:$I$999,5,FALSE),"")</f>
        <v/>
      </c>
      <c r="T98" s="3" t="str">
        <f>IF(U98&lt;&gt;"",VLOOKUP(U98,'ESO zone constants'!$E$2:$I$999,5,FALSE),"")</f>
        <v/>
      </c>
      <c r="V98" s="3">
        <v>0</v>
      </c>
      <c r="W98" t="str">
        <f>VLOOKUP(V98,'LibSets constants'!$A$2:$B$16,2,FALSE)</f>
        <v>Included in base game</v>
      </c>
      <c r="X98" s="7" t="str">
        <f t="shared" si="5"/>
        <v>[118] = {wayshrines={-1,-1,-1}, dlcId=0</v>
      </c>
      <c r="Y98" s="7" t="str">
        <f t="shared" si="9"/>
        <v>, veteran=false</v>
      </c>
      <c r="Z98" s="7" t="str">
        <f t="shared" si="6"/>
        <v/>
      </c>
      <c r="AA98" s="7" t="str">
        <f t="shared" si="7"/>
        <v xml:space="preserve"> --Treasures of the Earthforge / Schätze der Erdenschmiede</v>
      </c>
      <c r="AB98" s="7" t="str">
        <f t="shared" si="8"/>
        <v/>
      </c>
    </row>
    <row r="99" spans="1:28" x14ac:dyDescent="0.25">
      <c r="A99" s="17">
        <v>119</v>
      </c>
      <c r="B99" t="s">
        <v>1681</v>
      </c>
      <c r="C99" t="s">
        <v>1683</v>
      </c>
      <c r="D99" t="s">
        <v>1682</v>
      </c>
      <c r="H99" t="str">
        <f t="array" ref="H99">IF(VALUE(O99)&gt;0,"Crafted",IF(OR(EXACT(A99,'LibSets constants'!$G$2:$G$99)),"Monster",IF(OR(EXACT(A99,'LibSets constants'!$I$2:$I$99)),"Trial",IF(OR(EXACT(A99,'LibSets constants'!$K$2:$K$99)),"Arena",IF(OR(EXACT(A99,'LibSets constants'!$M$2:$M$99)),"Overland","")))))</f>
        <v/>
      </c>
      <c r="J99" t="s">
        <v>105</v>
      </c>
      <c r="K99" t="s">
        <v>105</v>
      </c>
      <c r="L99">
        <v>-1</v>
      </c>
      <c r="M99">
        <v>-1</v>
      </c>
      <c r="N99">
        <v>-1</v>
      </c>
      <c r="O99">
        <v>0</v>
      </c>
      <c r="P99" s="3" t="str">
        <f>IF(Q99&lt;&gt;"",VLOOKUP(Q99,'ESO zone constants'!$E$2:$I$999,5,FALSE),"")</f>
        <v/>
      </c>
      <c r="R99" s="3" t="str">
        <f>IF(S99&lt;&gt;"",VLOOKUP(S99,'ESO zone constants'!$E$2:$I$999,5,FALSE),"")</f>
        <v/>
      </c>
      <c r="T99" s="3" t="str">
        <f>IF(U99&lt;&gt;"",VLOOKUP(U99,'ESO zone constants'!$E$2:$I$999,5,FALSE),"")</f>
        <v/>
      </c>
      <c r="V99" s="3">
        <v>0</v>
      </c>
      <c r="W99" t="str">
        <f>VLOOKUP(V99,'LibSets constants'!$A$2:$B$16,2,FALSE)</f>
        <v>Included in base game</v>
      </c>
      <c r="X99" s="7" t="str">
        <f t="shared" si="5"/>
        <v>[119] = {wayshrines={-1,-1,-1}, dlcId=0</v>
      </c>
      <c r="Y99" s="7" t="str">
        <f t="shared" si="9"/>
        <v>, veteran=false</v>
      </c>
      <c r="Z99" s="7" t="str">
        <f t="shared" si="6"/>
        <v/>
      </c>
      <c r="AA99" s="7" t="str">
        <f t="shared" si="7"/>
        <v xml:space="preserve"> --Relics of the Rebellion / Relikte der Rebellion</v>
      </c>
      <c r="AB99" s="7" t="str">
        <f t="shared" si="8"/>
        <v/>
      </c>
    </row>
    <row r="100" spans="1:28" x14ac:dyDescent="0.25">
      <c r="A100" s="17">
        <v>120</v>
      </c>
      <c r="B100" t="s">
        <v>1684</v>
      </c>
      <c r="C100" t="s">
        <v>1686</v>
      </c>
      <c r="D100" t="s">
        <v>1685</v>
      </c>
      <c r="H100" t="str">
        <f t="array" ref="H100">IF(VALUE(O100)&gt;0,"Crafted",IF(OR(EXACT(A100,'LibSets constants'!$G$2:$G$99)),"Monster",IF(OR(EXACT(A100,'LibSets constants'!$I$2:$I$99)),"Trial",IF(OR(EXACT(A100,'LibSets constants'!$K$2:$K$99)),"Arena",IF(OR(EXACT(A100,'LibSets constants'!$M$2:$M$99)),"Overland","")))))</f>
        <v/>
      </c>
      <c r="J100" t="s">
        <v>105</v>
      </c>
      <c r="K100" t="s">
        <v>105</v>
      </c>
      <c r="L100">
        <v>-1</v>
      </c>
      <c r="M100">
        <v>-1</v>
      </c>
      <c r="N100">
        <v>-1</v>
      </c>
      <c r="O100">
        <v>0</v>
      </c>
      <c r="P100" s="3" t="str">
        <f>IF(Q100&lt;&gt;"",VLOOKUP(Q100,'ESO zone constants'!$E$2:$I$999,5,FALSE),"")</f>
        <v/>
      </c>
      <c r="R100" s="3" t="str">
        <f>IF(S100&lt;&gt;"",VLOOKUP(S100,'ESO zone constants'!$E$2:$I$999,5,FALSE),"")</f>
        <v/>
      </c>
      <c r="T100" s="3" t="str">
        <f>IF(U100&lt;&gt;"",VLOOKUP(U100,'ESO zone constants'!$E$2:$I$999,5,FALSE),"")</f>
        <v/>
      </c>
      <c r="V100" s="3">
        <v>0</v>
      </c>
      <c r="W100" t="str">
        <f>VLOOKUP(V100,'LibSets constants'!$A$2:$B$16,2,FALSE)</f>
        <v>Included in base game</v>
      </c>
      <c r="X100" s="7" t="str">
        <f t="shared" si="5"/>
        <v>[120] = {wayshrines={-1,-1,-1}, dlcId=0</v>
      </c>
      <c r="Y100" s="7" t="str">
        <f t="shared" si="9"/>
        <v>, veteran=false</v>
      </c>
      <c r="Z100" s="7" t="str">
        <f t="shared" si="6"/>
        <v/>
      </c>
      <c r="AA100" s="7" t="str">
        <f t="shared" si="7"/>
        <v xml:space="preserve"> --Arms of Infernace / Waffen Infernals</v>
      </c>
      <c r="AB100" s="7" t="str">
        <f t="shared" si="8"/>
        <v/>
      </c>
    </row>
    <row r="101" spans="1:28" x14ac:dyDescent="0.25">
      <c r="A101" s="17">
        <v>121</v>
      </c>
      <c r="B101" t="s">
        <v>1687</v>
      </c>
      <c r="C101" t="s">
        <v>1689</v>
      </c>
      <c r="D101" t="s">
        <v>1688</v>
      </c>
      <c r="H101" t="str">
        <f t="array" ref="H101">IF(VALUE(O101)&gt;0,"Crafted",IF(OR(EXACT(A101,'LibSets constants'!$G$2:$G$99)),"Monster",IF(OR(EXACT(A101,'LibSets constants'!$I$2:$I$99)),"Trial",IF(OR(EXACT(A101,'LibSets constants'!$K$2:$K$99)),"Arena",IF(OR(EXACT(A101,'LibSets constants'!$M$2:$M$99)),"Overland","")))))</f>
        <v/>
      </c>
      <c r="J101" t="s">
        <v>105</v>
      </c>
      <c r="K101" t="s">
        <v>105</v>
      </c>
      <c r="L101">
        <v>-1</v>
      </c>
      <c r="M101">
        <v>-1</v>
      </c>
      <c r="N101">
        <v>-1</v>
      </c>
      <c r="O101">
        <v>0</v>
      </c>
      <c r="P101" s="3" t="str">
        <f>IF(Q101&lt;&gt;"",VLOOKUP(Q101,'ESO zone constants'!$E$2:$I$999,5,FALSE),"")</f>
        <v/>
      </c>
      <c r="R101" s="3" t="str">
        <f>IF(S101&lt;&gt;"",VLOOKUP(S101,'ESO zone constants'!$E$2:$I$999,5,FALSE),"")</f>
        <v/>
      </c>
      <c r="T101" s="3" t="str">
        <f>IF(U101&lt;&gt;"",VLOOKUP(U101,'ESO zone constants'!$E$2:$I$999,5,FALSE),"")</f>
        <v/>
      </c>
      <c r="V101" s="3">
        <v>0</v>
      </c>
      <c r="W101" t="str">
        <f>VLOOKUP(V101,'LibSets constants'!$A$2:$B$16,2,FALSE)</f>
        <v>Included in base game</v>
      </c>
      <c r="X101" s="7" t="str">
        <f t="shared" si="5"/>
        <v>[121] = {wayshrines={-1,-1,-1}, dlcId=0</v>
      </c>
      <c r="Y101" s="7" t="str">
        <f t="shared" si="9"/>
        <v>, veteran=false</v>
      </c>
      <c r="Z101" s="7" t="str">
        <f t="shared" si="6"/>
        <v/>
      </c>
      <c r="AA101" s="7" t="str">
        <f t="shared" si="7"/>
        <v xml:space="preserve"> --Arms of the Ancestors / Waffen der Ahnen</v>
      </c>
      <c r="AB101" s="7" t="str">
        <f t="shared" si="8"/>
        <v/>
      </c>
    </row>
    <row r="102" spans="1:28" x14ac:dyDescent="0.25">
      <c r="A102" s="17">
        <v>122</v>
      </c>
      <c r="B102" t="s">
        <v>1690</v>
      </c>
      <c r="C102" t="s">
        <v>1692</v>
      </c>
      <c r="D102" t="s">
        <v>1691</v>
      </c>
      <c r="H102" t="str">
        <f t="array" ref="H102">IF(VALUE(O102)&gt;0,"Crafted",IF(OR(EXACT(A102,'LibSets constants'!$G$2:$G$99)),"Monster",IF(OR(EXACT(A102,'LibSets constants'!$I$2:$I$99)),"Trial",IF(OR(EXACT(A102,'LibSets constants'!$K$2:$K$99)),"Arena",IF(OR(EXACT(A102,'LibSets constants'!$M$2:$M$99)),"Overland","")))))</f>
        <v/>
      </c>
      <c r="J102" t="s">
        <v>105</v>
      </c>
      <c r="K102" t="s">
        <v>105</v>
      </c>
      <c r="L102">
        <v>-1</v>
      </c>
      <c r="M102">
        <v>-1</v>
      </c>
      <c r="N102">
        <v>-1</v>
      </c>
      <c r="O102">
        <v>0</v>
      </c>
      <c r="P102" s="3" t="str">
        <f>IF(Q102&lt;&gt;"",VLOOKUP(Q102,'ESO zone constants'!$E$2:$I$999,5,FALSE),"")</f>
        <v/>
      </c>
      <c r="R102" s="3" t="str">
        <f>IF(S102&lt;&gt;"",VLOOKUP(S102,'ESO zone constants'!$E$2:$I$999,5,FALSE),"")</f>
        <v/>
      </c>
      <c r="T102" s="3" t="str">
        <f>IF(U102&lt;&gt;"",VLOOKUP(U102,'ESO zone constants'!$E$2:$I$999,5,FALSE),"")</f>
        <v/>
      </c>
      <c r="V102" s="3">
        <v>0</v>
      </c>
      <c r="W102" t="str">
        <f>VLOOKUP(V102,'LibSets constants'!$A$2:$B$16,2,FALSE)</f>
        <v>Included in base game</v>
      </c>
      <c r="X102" s="7" t="str">
        <f t="shared" si="5"/>
        <v>[122] = {wayshrines={-1,-1,-1}, dlcId=0</v>
      </c>
      <c r="Y102" s="7" t="str">
        <f t="shared" si="9"/>
        <v>, veteran=false</v>
      </c>
      <c r="Z102" s="7" t="str">
        <f t="shared" si="6"/>
        <v/>
      </c>
      <c r="AA102" s="7" t="str">
        <f t="shared" si="7"/>
        <v xml:space="preserve"> --Ebon Armory / Ebenerzarsenal</v>
      </c>
      <c r="AB102" s="7" t="str">
        <f t="shared" si="8"/>
        <v/>
      </c>
    </row>
    <row r="103" spans="1:28" x14ac:dyDescent="0.25">
      <c r="A103" s="17">
        <v>123</v>
      </c>
      <c r="B103" t="s">
        <v>1693</v>
      </c>
      <c r="C103" t="s">
        <v>1695</v>
      </c>
      <c r="D103" t="s">
        <v>1694</v>
      </c>
      <c r="H103" t="str">
        <f t="array" ref="H103">IF(VALUE(O103)&gt;0,"Crafted",IF(OR(EXACT(A103,'LibSets constants'!$G$2:$G$99)),"Monster",IF(OR(EXACT(A103,'LibSets constants'!$I$2:$I$99)),"Trial",IF(OR(EXACT(A103,'LibSets constants'!$K$2:$K$99)),"Arena",IF(OR(EXACT(A103,'LibSets constants'!$M$2:$M$99)),"Overland","")))))</f>
        <v/>
      </c>
      <c r="J103" t="s">
        <v>105</v>
      </c>
      <c r="K103" t="s">
        <v>105</v>
      </c>
      <c r="L103">
        <v>-1</v>
      </c>
      <c r="M103">
        <v>-1</v>
      </c>
      <c r="N103">
        <v>-1</v>
      </c>
      <c r="O103">
        <v>0</v>
      </c>
      <c r="P103" s="3" t="str">
        <f>IF(Q103&lt;&gt;"",VLOOKUP(Q103,'ESO zone constants'!$E$2:$I$999,5,FALSE),"")</f>
        <v/>
      </c>
      <c r="R103" s="3" t="str">
        <f>IF(S103&lt;&gt;"",VLOOKUP(S103,'ESO zone constants'!$E$2:$I$999,5,FALSE),"")</f>
        <v/>
      </c>
      <c r="T103" s="3" t="str">
        <f>IF(U103&lt;&gt;"",VLOOKUP(U103,'ESO zone constants'!$E$2:$I$999,5,FALSE),"")</f>
        <v/>
      </c>
      <c r="V103" s="3">
        <v>0</v>
      </c>
      <c r="W103" t="str">
        <f>VLOOKUP(V103,'LibSets constants'!$A$2:$B$16,2,FALSE)</f>
        <v>Included in base game</v>
      </c>
      <c r="X103" s="7" t="str">
        <f t="shared" si="5"/>
        <v>[123] = {wayshrines={-1,-1,-1}, dlcId=0</v>
      </c>
      <c r="Y103" s="7" t="str">
        <f t="shared" si="9"/>
        <v>, veteran=false</v>
      </c>
      <c r="Z103" s="7" t="str">
        <f t="shared" si="6"/>
        <v/>
      </c>
      <c r="AA103" s="7" t="str">
        <f t="shared" si="7"/>
        <v xml:space="preserve"> --Hircine's Veneer / Hircines Schein</v>
      </c>
      <c r="AB103" s="7" t="str">
        <f t="shared" si="8"/>
        <v/>
      </c>
    </row>
    <row r="104" spans="1:28" x14ac:dyDescent="0.25">
      <c r="A104" s="17">
        <v>124</v>
      </c>
      <c r="B104" t="s">
        <v>1696</v>
      </c>
      <c r="C104" t="s">
        <v>1698</v>
      </c>
      <c r="D104" t="s">
        <v>1697</v>
      </c>
      <c r="H104" t="str">
        <f t="array" ref="H104">IF(VALUE(O104)&gt;0,"Crafted",IF(OR(EXACT(A104,'LibSets constants'!$G$2:$G$99)),"Monster",IF(OR(EXACT(A104,'LibSets constants'!$I$2:$I$99)),"Trial",IF(OR(EXACT(A104,'LibSets constants'!$K$2:$K$99)),"Arena",IF(OR(EXACT(A104,'LibSets constants'!$M$2:$M$99)),"Overland","")))))</f>
        <v/>
      </c>
      <c r="J104" t="s">
        <v>105</v>
      </c>
      <c r="K104" t="s">
        <v>105</v>
      </c>
      <c r="L104">
        <v>-1</v>
      </c>
      <c r="M104">
        <v>-1</v>
      </c>
      <c r="N104">
        <v>-1</v>
      </c>
      <c r="O104">
        <v>0</v>
      </c>
      <c r="P104" s="3" t="str">
        <f>IF(Q104&lt;&gt;"",VLOOKUP(Q104,'ESO zone constants'!$E$2:$I$999,5,FALSE),"")</f>
        <v/>
      </c>
      <c r="R104" s="3" t="str">
        <f>IF(S104&lt;&gt;"",VLOOKUP(S104,'ESO zone constants'!$E$2:$I$999,5,FALSE),"")</f>
        <v/>
      </c>
      <c r="T104" s="3" t="str">
        <f>IF(U104&lt;&gt;"",VLOOKUP(U104,'ESO zone constants'!$E$2:$I$999,5,FALSE),"")</f>
        <v/>
      </c>
      <c r="V104" s="3">
        <v>0</v>
      </c>
      <c r="W104" t="str">
        <f>VLOOKUP(V104,'LibSets constants'!$A$2:$B$16,2,FALSE)</f>
        <v>Included in base game</v>
      </c>
      <c r="X104" s="7" t="str">
        <f t="shared" si="5"/>
        <v>[124] = {wayshrines={-1,-1,-1}, dlcId=0</v>
      </c>
      <c r="Y104" s="7" t="str">
        <f t="shared" si="9"/>
        <v>, veteran=false</v>
      </c>
      <c r="Z104" s="7" t="str">
        <f t="shared" si="6"/>
        <v/>
      </c>
      <c r="AA104" s="7" t="str">
        <f t="shared" si="7"/>
        <v xml:space="preserve"> --The Worm's Raiment / Garderobe des Wurms</v>
      </c>
      <c r="AB104" s="7" t="str">
        <f t="shared" si="8"/>
        <v/>
      </c>
    </row>
    <row r="105" spans="1:28" x14ac:dyDescent="0.25">
      <c r="A105" s="17">
        <v>125</v>
      </c>
      <c r="B105" t="s">
        <v>1699</v>
      </c>
      <c r="C105" t="s">
        <v>1701</v>
      </c>
      <c r="D105" t="s">
        <v>1700</v>
      </c>
      <c r="H105" t="str">
        <f t="array" ref="H105">IF(VALUE(O105)&gt;0,"Crafted",IF(OR(EXACT(A105,'LibSets constants'!$G$2:$G$99)),"Monster",IF(OR(EXACT(A105,'LibSets constants'!$I$2:$I$99)),"Trial",IF(OR(EXACT(A105,'LibSets constants'!$K$2:$K$99)),"Arena",IF(OR(EXACT(A105,'LibSets constants'!$M$2:$M$99)),"Overland","")))))</f>
        <v>Overland</v>
      </c>
      <c r="J105" t="s">
        <v>105</v>
      </c>
      <c r="K105" t="s">
        <v>105</v>
      </c>
      <c r="L105">
        <v>-1</v>
      </c>
      <c r="M105">
        <v>-1</v>
      </c>
      <c r="N105">
        <v>-1</v>
      </c>
      <c r="O105">
        <v>0</v>
      </c>
      <c r="P105" s="3" t="str">
        <f>IF(Q105&lt;&gt;"",VLOOKUP(Q105,'ESO zone constants'!$E$2:$I$999,5,FALSE),"")</f>
        <v/>
      </c>
      <c r="R105" s="3" t="str">
        <f>IF(S105&lt;&gt;"",VLOOKUP(S105,'ESO zone constants'!$E$2:$I$999,5,FALSE),"")</f>
        <v/>
      </c>
      <c r="T105" s="3" t="str">
        <f>IF(U105&lt;&gt;"",VLOOKUP(U105,'ESO zone constants'!$E$2:$I$999,5,FALSE),"")</f>
        <v/>
      </c>
      <c r="V105" s="3">
        <v>0</v>
      </c>
      <c r="W105" t="str">
        <f>VLOOKUP(V105,'LibSets constants'!$A$2:$B$16,2,FALSE)</f>
        <v>Included in base game</v>
      </c>
      <c r="X105" s="7" t="str">
        <f t="shared" si="5"/>
        <v>[125] = {wayshrines={-1,-1,-1}, dlcId=0</v>
      </c>
      <c r="Y105" s="7" t="str">
        <f t="shared" si="9"/>
        <v>, veteran=false</v>
      </c>
      <c r="Z105" s="7" t="str">
        <f t="shared" si="6"/>
        <v/>
      </c>
      <c r="AA105" s="7" t="str">
        <f t="shared" si="7"/>
        <v xml:space="preserve"> --Wrath of the Imperium / Zorn des Kaiserreichs</v>
      </c>
      <c r="AB105" s="7" t="str">
        <f t="shared" si="8"/>
        <v/>
      </c>
    </row>
    <row r="106" spans="1:28" x14ac:dyDescent="0.25">
      <c r="A106" s="17">
        <v>126</v>
      </c>
      <c r="B106" t="s">
        <v>1702</v>
      </c>
      <c r="C106" t="s">
        <v>1704</v>
      </c>
      <c r="D106" t="s">
        <v>1703</v>
      </c>
      <c r="H106" t="str">
        <f t="array" ref="H106">IF(VALUE(O106)&gt;0,"Crafted",IF(OR(EXACT(A106,'LibSets constants'!$G$2:$G$99)),"Monster",IF(OR(EXACT(A106,'LibSets constants'!$I$2:$I$99)),"Trial",IF(OR(EXACT(A106,'LibSets constants'!$K$2:$K$99)),"Arena",IF(OR(EXACT(A106,'LibSets constants'!$M$2:$M$99)),"Overland","")))))</f>
        <v>Overland</v>
      </c>
      <c r="J106" t="s">
        <v>105</v>
      </c>
      <c r="K106" t="s">
        <v>105</v>
      </c>
      <c r="L106">
        <v>-1</v>
      </c>
      <c r="M106">
        <v>-1</v>
      </c>
      <c r="N106">
        <v>-1</v>
      </c>
      <c r="O106">
        <v>0</v>
      </c>
      <c r="P106" s="3" t="str">
        <f>IF(Q106&lt;&gt;"",VLOOKUP(Q106,'ESO zone constants'!$E$2:$I$999,5,FALSE),"")</f>
        <v/>
      </c>
      <c r="R106" s="3" t="str">
        <f>IF(S106&lt;&gt;"",VLOOKUP(S106,'ESO zone constants'!$E$2:$I$999,5,FALSE),"")</f>
        <v/>
      </c>
      <c r="T106" s="3" t="str">
        <f>IF(U106&lt;&gt;"",VLOOKUP(U106,'ESO zone constants'!$E$2:$I$999,5,FALSE),"")</f>
        <v/>
      </c>
      <c r="V106" s="3">
        <v>0</v>
      </c>
      <c r="W106" t="str">
        <f>VLOOKUP(V106,'LibSets constants'!$A$2:$B$16,2,FALSE)</f>
        <v>Included in base game</v>
      </c>
      <c r="X106" s="7" t="str">
        <f t="shared" si="5"/>
        <v>[126] = {wayshrines={-1,-1,-1}, dlcId=0</v>
      </c>
      <c r="Y106" s="7" t="str">
        <f t="shared" si="9"/>
        <v>, veteran=false</v>
      </c>
      <c r="Z106" s="7" t="str">
        <f t="shared" si="6"/>
        <v/>
      </c>
      <c r="AA106" s="7" t="str">
        <f t="shared" si="7"/>
        <v xml:space="preserve"> --Grace of the Ancients / Anmut der Uralten</v>
      </c>
      <c r="AB106" s="7" t="str">
        <f t="shared" si="8"/>
        <v/>
      </c>
    </row>
    <row r="107" spans="1:28" x14ac:dyDescent="0.25">
      <c r="A107" s="17">
        <v>127</v>
      </c>
      <c r="B107" t="s">
        <v>1705</v>
      </c>
      <c r="C107" t="s">
        <v>1707</v>
      </c>
      <c r="D107" t="s">
        <v>1706</v>
      </c>
      <c r="H107" t="str">
        <f t="array" ref="H107">IF(VALUE(O107)&gt;0,"Crafted",IF(OR(EXACT(A107,'LibSets constants'!$G$2:$G$99)),"Monster",IF(OR(EXACT(A107,'LibSets constants'!$I$2:$I$99)),"Trial",IF(OR(EXACT(A107,'LibSets constants'!$K$2:$K$99)),"Arena",IF(OR(EXACT(A107,'LibSets constants'!$M$2:$M$99)),"Overland","")))))</f>
        <v>Overland</v>
      </c>
      <c r="J107" t="s">
        <v>105</v>
      </c>
      <c r="K107" t="s">
        <v>105</v>
      </c>
      <c r="L107">
        <v>-1</v>
      </c>
      <c r="M107">
        <v>-1</v>
      </c>
      <c r="N107">
        <v>-1</v>
      </c>
      <c r="O107">
        <v>0</v>
      </c>
      <c r="P107" s="3" t="str">
        <f>IF(Q107&lt;&gt;"",VLOOKUP(Q107,'ESO zone constants'!$E$2:$I$999,5,FALSE),"")</f>
        <v/>
      </c>
      <c r="R107" s="3" t="str">
        <f>IF(S107&lt;&gt;"",VLOOKUP(S107,'ESO zone constants'!$E$2:$I$999,5,FALSE),"")</f>
        <v/>
      </c>
      <c r="T107" s="3" t="str">
        <f>IF(U107&lt;&gt;"",VLOOKUP(U107,'ESO zone constants'!$E$2:$I$999,5,FALSE),"")</f>
        <v/>
      </c>
      <c r="V107" s="3">
        <v>0</v>
      </c>
      <c r="W107" t="str">
        <f>VLOOKUP(V107,'LibSets constants'!$A$2:$B$16,2,FALSE)</f>
        <v>Included in base game</v>
      </c>
      <c r="X107" s="7" t="str">
        <f t="shared" si="5"/>
        <v>[127] = {wayshrines={-1,-1,-1}, dlcId=0</v>
      </c>
      <c r="Y107" s="7" t="str">
        <f t="shared" si="9"/>
        <v>, veteran=false</v>
      </c>
      <c r="Z107" s="7" t="str">
        <f t="shared" si="6"/>
        <v/>
      </c>
      <c r="AA107" s="7" t="str">
        <f t="shared" si="7"/>
        <v xml:space="preserve"> --Deadly Strike / Tödlicher Stoß</v>
      </c>
      <c r="AB107" s="7" t="str">
        <f t="shared" si="8"/>
        <v/>
      </c>
    </row>
    <row r="108" spans="1:28" x14ac:dyDescent="0.25">
      <c r="A108" s="17">
        <v>128</v>
      </c>
      <c r="B108" t="s">
        <v>1708</v>
      </c>
      <c r="C108" t="s">
        <v>1710</v>
      </c>
      <c r="D108" t="s">
        <v>1709</v>
      </c>
      <c r="H108" t="str">
        <f t="array" ref="H108">IF(VALUE(O108)&gt;0,"Crafted",IF(OR(EXACT(A108,'LibSets constants'!$G$2:$G$99)),"Monster",IF(OR(EXACT(A108,'LibSets constants'!$I$2:$I$99)),"Trial",IF(OR(EXACT(A108,'LibSets constants'!$K$2:$K$99)),"Arena",IF(OR(EXACT(A108,'LibSets constants'!$M$2:$M$99)),"Overland","")))))</f>
        <v>Overland</v>
      </c>
      <c r="J108" t="s">
        <v>105</v>
      </c>
      <c r="K108" t="s">
        <v>105</v>
      </c>
      <c r="L108">
        <v>-1</v>
      </c>
      <c r="M108">
        <v>-1</v>
      </c>
      <c r="N108">
        <v>-1</v>
      </c>
      <c r="O108">
        <v>0</v>
      </c>
      <c r="P108" s="3" t="str">
        <f>IF(Q108&lt;&gt;"",VLOOKUP(Q108,'ESO zone constants'!$E$2:$I$999,5,FALSE),"")</f>
        <v/>
      </c>
      <c r="R108" s="3" t="str">
        <f>IF(S108&lt;&gt;"",VLOOKUP(S108,'ESO zone constants'!$E$2:$I$999,5,FALSE),"")</f>
        <v/>
      </c>
      <c r="T108" s="3" t="str">
        <f>IF(U108&lt;&gt;"",VLOOKUP(U108,'ESO zone constants'!$E$2:$I$999,5,FALSE),"")</f>
        <v/>
      </c>
      <c r="V108" s="3">
        <v>0</v>
      </c>
      <c r="W108" t="str">
        <f>VLOOKUP(V108,'LibSets constants'!$A$2:$B$16,2,FALSE)</f>
        <v>Included in base game</v>
      </c>
      <c r="X108" s="7" t="str">
        <f t="shared" si="5"/>
        <v>[128] = {wayshrines={-1,-1,-1}, dlcId=0</v>
      </c>
      <c r="Y108" s="7" t="str">
        <f t="shared" si="9"/>
        <v>, veteran=false</v>
      </c>
      <c r="Z108" s="7" t="str">
        <f t="shared" si="6"/>
        <v/>
      </c>
      <c r="AA108" s="7" t="str">
        <f t="shared" si="7"/>
        <v xml:space="preserve"> --Blessing of the Potentates / Segen des Potentaten</v>
      </c>
      <c r="AB108" s="7" t="str">
        <f t="shared" si="8"/>
        <v/>
      </c>
    </row>
    <row r="109" spans="1:28" x14ac:dyDescent="0.25">
      <c r="A109" s="17">
        <v>129</v>
      </c>
      <c r="B109" t="s">
        <v>1711</v>
      </c>
      <c r="C109" t="s">
        <v>1713</v>
      </c>
      <c r="D109" t="s">
        <v>1712</v>
      </c>
      <c r="H109" t="str">
        <f t="array" ref="H109">IF(VALUE(O109)&gt;0,"Crafted",IF(OR(EXACT(A109,'LibSets constants'!$G$2:$G$99)),"Monster",IF(OR(EXACT(A109,'LibSets constants'!$I$2:$I$99)),"Trial",IF(OR(EXACT(A109,'LibSets constants'!$K$2:$K$99)),"Arena",IF(OR(EXACT(A109,'LibSets constants'!$M$2:$M$99)),"Overland","")))))</f>
        <v>Overland</v>
      </c>
      <c r="J109" t="s">
        <v>105</v>
      </c>
      <c r="K109" t="s">
        <v>105</v>
      </c>
      <c r="L109">
        <v>-1</v>
      </c>
      <c r="M109">
        <v>-1</v>
      </c>
      <c r="N109">
        <v>-1</v>
      </c>
      <c r="O109">
        <v>0</v>
      </c>
      <c r="P109" s="3" t="str">
        <f>IF(Q109&lt;&gt;"",VLOOKUP(Q109,'ESO zone constants'!$E$2:$I$999,5,FALSE),"")</f>
        <v/>
      </c>
      <c r="R109" s="3" t="str">
        <f>IF(S109&lt;&gt;"",VLOOKUP(S109,'ESO zone constants'!$E$2:$I$999,5,FALSE),"")</f>
        <v/>
      </c>
      <c r="T109" s="3" t="str">
        <f>IF(U109&lt;&gt;"",VLOOKUP(U109,'ESO zone constants'!$E$2:$I$999,5,FALSE),"")</f>
        <v/>
      </c>
      <c r="V109" s="3">
        <v>0</v>
      </c>
      <c r="W109" t="str">
        <f>VLOOKUP(V109,'LibSets constants'!$A$2:$B$16,2,FALSE)</f>
        <v>Included in base game</v>
      </c>
      <c r="X109" s="7" t="str">
        <f t="shared" si="5"/>
        <v>[129] = {wayshrines={-1,-1,-1}, dlcId=0</v>
      </c>
      <c r="Y109" s="7" t="str">
        <f t="shared" si="9"/>
        <v>, veteran=false</v>
      </c>
      <c r="Z109" s="7" t="str">
        <f t="shared" si="6"/>
        <v/>
      </c>
      <c r="AA109" s="7" t="str">
        <f t="shared" si="7"/>
        <v xml:space="preserve"> --Vengeance Leech / Saugende Vergeltung</v>
      </c>
      <c r="AB109" s="7" t="str">
        <f t="shared" si="8"/>
        <v/>
      </c>
    </row>
    <row r="110" spans="1:28" x14ac:dyDescent="0.25">
      <c r="A110" s="17">
        <v>130</v>
      </c>
      <c r="B110" t="s">
        <v>1714</v>
      </c>
      <c r="C110" t="s">
        <v>1716</v>
      </c>
      <c r="D110" t="s">
        <v>1715</v>
      </c>
      <c r="H110" t="str">
        <f t="array" ref="H110">IF(VALUE(O110)&gt;0,"Crafted",IF(OR(EXACT(A110,'LibSets constants'!$G$2:$G$99)),"Monster",IF(OR(EXACT(A110,'LibSets constants'!$I$2:$I$99)),"Trial",IF(OR(EXACT(A110,'LibSets constants'!$K$2:$K$99)),"Arena",IF(OR(EXACT(A110,'LibSets constants'!$M$2:$M$99)),"Overland","")))))</f>
        <v>Overland</v>
      </c>
      <c r="J110" t="s">
        <v>105</v>
      </c>
      <c r="K110" t="s">
        <v>105</v>
      </c>
      <c r="L110">
        <v>-1</v>
      </c>
      <c r="M110">
        <v>-1</v>
      </c>
      <c r="N110">
        <v>-1</v>
      </c>
      <c r="O110">
        <v>0</v>
      </c>
      <c r="P110" s="3" t="str">
        <f>IF(Q110&lt;&gt;"",VLOOKUP(Q110,'ESO zone constants'!$E$2:$I$999,5,FALSE),"")</f>
        <v/>
      </c>
      <c r="R110" s="3" t="str">
        <f>IF(S110&lt;&gt;"",VLOOKUP(S110,'ESO zone constants'!$E$2:$I$999,5,FALSE),"")</f>
        <v/>
      </c>
      <c r="T110" s="3" t="str">
        <f>IF(U110&lt;&gt;"",VLOOKUP(U110,'ESO zone constants'!$E$2:$I$999,5,FALSE),"")</f>
        <v/>
      </c>
      <c r="V110" s="3">
        <v>0</v>
      </c>
      <c r="W110" t="str">
        <f>VLOOKUP(V110,'LibSets constants'!$A$2:$B$16,2,FALSE)</f>
        <v>Included in base game</v>
      </c>
      <c r="X110" s="7" t="str">
        <f t="shared" si="5"/>
        <v>[130] = {wayshrines={-1,-1,-1}, dlcId=0</v>
      </c>
      <c r="Y110" s="7" t="str">
        <f t="shared" si="9"/>
        <v>, veteran=false</v>
      </c>
      <c r="Z110" s="7" t="str">
        <f t="shared" si="6"/>
        <v/>
      </c>
      <c r="AA110" s="7" t="str">
        <f t="shared" si="7"/>
        <v xml:space="preserve"> --Eagle Eye / Adlerauge</v>
      </c>
      <c r="AB110" s="7" t="str">
        <f t="shared" si="8"/>
        <v/>
      </c>
    </row>
    <row r="111" spans="1:28" x14ac:dyDescent="0.25">
      <c r="A111" s="17">
        <v>131</v>
      </c>
      <c r="B111" t="s">
        <v>1717</v>
      </c>
      <c r="C111" t="s">
        <v>1719</v>
      </c>
      <c r="D111" t="s">
        <v>1718</v>
      </c>
      <c r="H111" t="str">
        <f t="array" ref="H111">IF(VALUE(O111)&gt;0,"Crafted",IF(OR(EXACT(A111,'LibSets constants'!$G$2:$G$99)),"Monster",IF(OR(EXACT(A111,'LibSets constants'!$I$2:$I$99)),"Trial",IF(OR(EXACT(A111,'LibSets constants'!$K$2:$K$99)),"Arena",IF(OR(EXACT(A111,'LibSets constants'!$M$2:$M$99)),"Overland","")))))</f>
        <v>Overland</v>
      </c>
      <c r="J111" t="s">
        <v>105</v>
      </c>
      <c r="K111" t="s">
        <v>105</v>
      </c>
      <c r="L111">
        <v>-1</v>
      </c>
      <c r="M111">
        <v>-1</v>
      </c>
      <c r="N111">
        <v>-1</v>
      </c>
      <c r="O111">
        <v>0</v>
      </c>
      <c r="P111" s="3" t="str">
        <f>IF(Q111&lt;&gt;"",VLOOKUP(Q111,'ESO zone constants'!$E$2:$I$999,5,FALSE),"")</f>
        <v/>
      </c>
      <c r="R111" s="3" t="str">
        <f>IF(S111&lt;&gt;"",VLOOKUP(S111,'ESO zone constants'!$E$2:$I$999,5,FALSE),"")</f>
        <v/>
      </c>
      <c r="T111" s="3" t="str">
        <f>IF(U111&lt;&gt;"",VLOOKUP(U111,'ESO zone constants'!$E$2:$I$999,5,FALSE),"")</f>
        <v/>
      </c>
      <c r="V111" s="3">
        <v>0</v>
      </c>
      <c r="W111" t="str">
        <f>VLOOKUP(V111,'LibSets constants'!$A$2:$B$16,2,FALSE)</f>
        <v>Included in base game</v>
      </c>
      <c r="X111" s="7" t="str">
        <f t="shared" si="5"/>
        <v>[131] = {wayshrines={-1,-1,-1}, dlcId=0</v>
      </c>
      <c r="Y111" s="7" t="str">
        <f t="shared" si="9"/>
        <v>, veteran=false</v>
      </c>
      <c r="Z111" s="7" t="str">
        <f t="shared" si="6"/>
        <v/>
      </c>
      <c r="AA111" s="7" t="str">
        <f t="shared" si="7"/>
        <v xml:space="preserve"> --Bastion of the Heartland / Bastion des Herzlandes</v>
      </c>
      <c r="AB111" s="7" t="str">
        <f t="shared" si="8"/>
        <v/>
      </c>
    </row>
    <row r="112" spans="1:28" x14ac:dyDescent="0.25">
      <c r="A112" s="17">
        <v>132</v>
      </c>
      <c r="B112" t="s">
        <v>1720</v>
      </c>
      <c r="C112" t="s">
        <v>1722</v>
      </c>
      <c r="D112" t="s">
        <v>1721</v>
      </c>
      <c r="H112" t="str">
        <f t="array" ref="H112">IF(VALUE(O112)&gt;0,"Crafted",IF(OR(EXACT(A112,'LibSets constants'!$G$2:$G$99)),"Monster",IF(OR(EXACT(A112,'LibSets constants'!$I$2:$I$99)),"Trial",IF(OR(EXACT(A112,'LibSets constants'!$K$2:$K$99)),"Arena",IF(OR(EXACT(A112,'LibSets constants'!$M$2:$M$99)),"Overland","")))))</f>
        <v>Overland</v>
      </c>
      <c r="J112" t="s">
        <v>105</v>
      </c>
      <c r="K112" t="s">
        <v>105</v>
      </c>
      <c r="L112">
        <v>-1</v>
      </c>
      <c r="M112">
        <v>-1</v>
      </c>
      <c r="N112">
        <v>-1</v>
      </c>
      <c r="O112">
        <v>0</v>
      </c>
      <c r="P112" s="3" t="str">
        <f>IF(Q112&lt;&gt;"",VLOOKUP(Q112,'ESO zone constants'!$E$2:$I$999,5,FALSE),"")</f>
        <v/>
      </c>
      <c r="R112" s="3" t="str">
        <f>IF(S112&lt;&gt;"",VLOOKUP(S112,'ESO zone constants'!$E$2:$I$999,5,FALSE),"")</f>
        <v/>
      </c>
      <c r="T112" s="3" t="str">
        <f>IF(U112&lt;&gt;"",VLOOKUP(U112,'ESO zone constants'!$E$2:$I$999,5,FALSE),"")</f>
        <v/>
      </c>
      <c r="V112" s="3">
        <v>0</v>
      </c>
      <c r="W112" t="str">
        <f>VLOOKUP(V112,'LibSets constants'!$A$2:$B$16,2,FALSE)</f>
        <v>Included in base game</v>
      </c>
      <c r="X112" s="7" t="str">
        <f t="shared" si="5"/>
        <v>[132] = {wayshrines={-1,-1,-1}, dlcId=0</v>
      </c>
      <c r="Y112" s="7" t="str">
        <f t="shared" si="9"/>
        <v>, veteran=false</v>
      </c>
      <c r="Z112" s="7" t="str">
        <f t="shared" si="6"/>
        <v/>
      </c>
      <c r="AA112" s="7" t="str">
        <f t="shared" si="7"/>
        <v xml:space="preserve"> --Shield of the Valiant / Schild des Tapferen</v>
      </c>
      <c r="AB112" s="7" t="str">
        <f t="shared" si="8"/>
        <v/>
      </c>
    </row>
    <row r="113" spans="1:28" x14ac:dyDescent="0.25">
      <c r="A113" s="17">
        <v>133</v>
      </c>
      <c r="B113" t="s">
        <v>1723</v>
      </c>
      <c r="C113" t="s">
        <v>1725</v>
      </c>
      <c r="D113" t="s">
        <v>1724</v>
      </c>
      <c r="H113" t="str">
        <f t="array" ref="H113">IF(VALUE(O113)&gt;0,"Crafted",IF(OR(EXACT(A113,'LibSets constants'!$G$2:$G$99)),"Monster",IF(OR(EXACT(A113,'LibSets constants'!$I$2:$I$99)),"Trial",IF(OR(EXACT(A113,'LibSets constants'!$K$2:$K$99)),"Arena",IF(OR(EXACT(A113,'LibSets constants'!$M$2:$M$99)),"Overland","")))))</f>
        <v>Overland</v>
      </c>
      <c r="J113" t="s">
        <v>105</v>
      </c>
      <c r="K113" t="s">
        <v>105</v>
      </c>
      <c r="L113">
        <v>-1</v>
      </c>
      <c r="M113">
        <v>-1</v>
      </c>
      <c r="N113">
        <v>-1</v>
      </c>
      <c r="O113">
        <v>0</v>
      </c>
      <c r="P113" s="3" t="str">
        <f>IF(Q113&lt;&gt;"",VLOOKUP(Q113,'ESO zone constants'!$E$2:$I$999,5,FALSE),"")</f>
        <v/>
      </c>
      <c r="R113" s="3" t="str">
        <f>IF(S113&lt;&gt;"",VLOOKUP(S113,'ESO zone constants'!$E$2:$I$999,5,FALSE),"")</f>
        <v/>
      </c>
      <c r="T113" s="3" t="str">
        <f>IF(U113&lt;&gt;"",VLOOKUP(U113,'ESO zone constants'!$E$2:$I$999,5,FALSE),"")</f>
        <v/>
      </c>
      <c r="V113" s="3">
        <v>0</v>
      </c>
      <c r="W113" t="str">
        <f>VLOOKUP(V113,'LibSets constants'!$A$2:$B$16,2,FALSE)</f>
        <v>Included in base game</v>
      </c>
      <c r="X113" s="7" t="str">
        <f t="shared" si="5"/>
        <v>[133] = {wayshrines={-1,-1,-1}, dlcId=0</v>
      </c>
      <c r="Y113" s="7" t="str">
        <f t="shared" si="9"/>
        <v>, veteran=false</v>
      </c>
      <c r="Z113" s="7" t="str">
        <f t="shared" si="6"/>
        <v/>
      </c>
      <c r="AA113" s="7" t="str">
        <f t="shared" si="7"/>
        <v xml:space="preserve"> --Buffer of the Swift / Dämpfer des Geschwinden</v>
      </c>
      <c r="AB113" s="7" t="str">
        <f t="shared" si="8"/>
        <v/>
      </c>
    </row>
    <row r="114" spans="1:28" x14ac:dyDescent="0.25">
      <c r="A114" s="17">
        <v>134</v>
      </c>
      <c r="B114" t="s">
        <v>1726</v>
      </c>
      <c r="C114" t="s">
        <v>1728</v>
      </c>
      <c r="D114" t="s">
        <v>1727</v>
      </c>
      <c r="H114" t="str">
        <f t="array" ref="H114">IF(VALUE(O114)&gt;0,"Crafted",IF(OR(EXACT(A114,'LibSets constants'!$G$2:$G$99)),"Monster",IF(OR(EXACT(A114,'LibSets constants'!$I$2:$I$99)),"Trial",IF(OR(EXACT(A114,'LibSets constants'!$K$2:$K$99)),"Arena",IF(OR(EXACT(A114,'LibSets constants'!$M$2:$M$99)),"Overland","")))))</f>
        <v/>
      </c>
      <c r="J114" t="s">
        <v>105</v>
      </c>
      <c r="K114" t="s">
        <v>105</v>
      </c>
      <c r="L114">
        <v>-1</v>
      </c>
      <c r="M114">
        <v>-1</v>
      </c>
      <c r="N114">
        <v>-1</v>
      </c>
      <c r="O114">
        <v>0</v>
      </c>
      <c r="P114" s="3" t="str">
        <f>IF(Q114&lt;&gt;"",VLOOKUP(Q114,'ESO zone constants'!$E$2:$I$999,5,FALSE),"")</f>
        <v/>
      </c>
      <c r="R114" s="3" t="str">
        <f>IF(S114&lt;&gt;"",VLOOKUP(S114,'ESO zone constants'!$E$2:$I$999,5,FALSE),"")</f>
        <v/>
      </c>
      <c r="T114" s="3" t="str">
        <f>IF(U114&lt;&gt;"",VLOOKUP(U114,'ESO zone constants'!$E$2:$I$999,5,FALSE),"")</f>
        <v/>
      </c>
      <c r="V114" s="3">
        <v>0</v>
      </c>
      <c r="W114" t="str">
        <f>VLOOKUP(V114,'LibSets constants'!$A$2:$B$16,2,FALSE)</f>
        <v>Included in base game</v>
      </c>
      <c r="X114" s="7" t="str">
        <f t="shared" si="5"/>
        <v>[134] = {wayshrines={-1,-1,-1}, dlcId=0</v>
      </c>
      <c r="Y114" s="7" t="str">
        <f t="shared" si="9"/>
        <v>, veteran=false</v>
      </c>
      <c r="Z114" s="7" t="str">
        <f t="shared" si="6"/>
        <v/>
      </c>
      <c r="AA114" s="7" t="str">
        <f t="shared" si="7"/>
        <v xml:space="preserve"> --Shroud of the Lich / Tuch des Lich</v>
      </c>
      <c r="AB114" s="7" t="str">
        <f t="shared" si="8"/>
        <v/>
      </c>
    </row>
    <row r="115" spans="1:28" x14ac:dyDescent="0.25">
      <c r="A115" s="17">
        <v>135</v>
      </c>
      <c r="B115" t="s">
        <v>1729</v>
      </c>
      <c r="C115" t="s">
        <v>1731</v>
      </c>
      <c r="D115" t="s">
        <v>1730</v>
      </c>
      <c r="H115" t="str">
        <f t="array" ref="H115">IF(VALUE(O115)&gt;0,"Crafted",IF(OR(EXACT(A115,'LibSets constants'!$G$2:$G$99)),"Monster",IF(OR(EXACT(A115,'LibSets constants'!$I$2:$I$99)),"Trial",IF(OR(EXACT(A115,'LibSets constants'!$K$2:$K$99)),"Arena",IF(OR(EXACT(A115,'LibSets constants'!$M$2:$M$99)),"Overland","")))))</f>
        <v>Overland</v>
      </c>
      <c r="J115" t="s">
        <v>105</v>
      </c>
      <c r="K115" t="s">
        <v>105</v>
      </c>
      <c r="L115">
        <v>-1</v>
      </c>
      <c r="M115">
        <v>-1</v>
      </c>
      <c r="N115">
        <v>-1</v>
      </c>
      <c r="O115">
        <v>0</v>
      </c>
      <c r="P115" s="3" t="str">
        <f>IF(Q115&lt;&gt;"",VLOOKUP(Q115,'ESO zone constants'!$E$2:$I$999,5,FALSE),"")</f>
        <v/>
      </c>
      <c r="R115" s="3" t="str">
        <f>IF(S115&lt;&gt;"",VLOOKUP(S115,'ESO zone constants'!$E$2:$I$999,5,FALSE),"")</f>
        <v/>
      </c>
      <c r="T115" s="3" t="str">
        <f>IF(U115&lt;&gt;"",VLOOKUP(U115,'ESO zone constants'!$E$2:$I$999,5,FALSE),"")</f>
        <v/>
      </c>
      <c r="V115" s="3">
        <v>0</v>
      </c>
      <c r="W115" t="str">
        <f>VLOOKUP(V115,'LibSets constants'!$A$2:$B$16,2,FALSE)</f>
        <v>Included in base game</v>
      </c>
      <c r="X115" s="7" t="str">
        <f t="shared" si="5"/>
        <v>[135] = {wayshrines={-1,-1,-1}, dlcId=0</v>
      </c>
      <c r="Y115" s="7" t="str">
        <f t="shared" si="9"/>
        <v>, veteran=false</v>
      </c>
      <c r="Z115" s="7" t="str">
        <f t="shared" si="6"/>
        <v/>
      </c>
      <c r="AA115" s="7" t="str">
        <f t="shared" si="7"/>
        <v xml:space="preserve"> --Draugr's Heritage / Erbe des Draugrs</v>
      </c>
      <c r="AB115" s="7" t="str">
        <f t="shared" si="8"/>
        <v/>
      </c>
    </row>
    <row r="116" spans="1:28" x14ac:dyDescent="0.25">
      <c r="A116" s="17">
        <v>136</v>
      </c>
      <c r="B116" t="s">
        <v>1732</v>
      </c>
      <c r="C116" t="s">
        <v>1734</v>
      </c>
      <c r="D116" t="s">
        <v>1733</v>
      </c>
      <c r="H116" t="str">
        <f t="array" ref="H116">IF(VALUE(O116)&gt;0,"Crafted",IF(OR(EXACT(A116,'LibSets constants'!$G$2:$G$99)),"Monster",IF(OR(EXACT(A116,'LibSets constants'!$I$2:$I$99)),"Trial",IF(OR(EXACT(A116,'LibSets constants'!$K$2:$K$99)),"Arena",IF(OR(EXACT(A116,'LibSets constants'!$M$2:$M$99)),"Overland","")))))</f>
        <v/>
      </c>
      <c r="J116" t="s">
        <v>105</v>
      </c>
      <c r="K116" t="s">
        <v>105</v>
      </c>
      <c r="L116">
        <v>-1</v>
      </c>
      <c r="M116">
        <v>-1</v>
      </c>
      <c r="N116">
        <v>-1</v>
      </c>
      <c r="O116">
        <v>0</v>
      </c>
      <c r="P116" s="3" t="str">
        <f>IF(Q116&lt;&gt;"",VLOOKUP(Q116,'ESO zone constants'!$E$2:$I$999,5,FALSE),"")</f>
        <v/>
      </c>
      <c r="R116" s="3" t="str">
        <f>IF(S116&lt;&gt;"",VLOOKUP(S116,'ESO zone constants'!$E$2:$I$999,5,FALSE),"")</f>
        <v/>
      </c>
      <c r="T116" s="3" t="str">
        <f>IF(U116&lt;&gt;"",VLOOKUP(U116,'ESO zone constants'!$E$2:$I$999,5,FALSE),"")</f>
        <v/>
      </c>
      <c r="V116" s="3">
        <v>0</v>
      </c>
      <c r="W116" t="str">
        <f>VLOOKUP(V116,'LibSets constants'!$A$2:$B$16,2,FALSE)</f>
        <v>Included in base game</v>
      </c>
      <c r="X116" s="7" t="str">
        <f t="shared" si="5"/>
        <v>[136] = {wayshrines={-1,-1,-1}, dlcId=0</v>
      </c>
      <c r="Y116" s="7" t="str">
        <f t="shared" si="9"/>
        <v>, veteran=false</v>
      </c>
      <c r="Z116" s="7" t="str">
        <f t="shared" si="6"/>
        <v/>
      </c>
      <c r="AA116" s="7" t="str">
        <f t="shared" si="7"/>
        <v xml:space="preserve"> --Immortal Warrior / Unsterblicher Krieger</v>
      </c>
      <c r="AB116" s="7" t="str">
        <f t="shared" si="8"/>
        <v/>
      </c>
    </row>
    <row r="117" spans="1:28" x14ac:dyDescent="0.25">
      <c r="A117" s="17">
        <v>137</v>
      </c>
      <c r="B117" t="s">
        <v>1735</v>
      </c>
      <c r="C117" t="s">
        <v>1737</v>
      </c>
      <c r="D117" t="s">
        <v>1736</v>
      </c>
      <c r="H117" t="str">
        <f t="array" ref="H117">IF(VALUE(O117)&gt;0,"Crafted",IF(OR(EXACT(A117,'LibSets constants'!$G$2:$G$99)),"Monster",IF(OR(EXACT(A117,'LibSets constants'!$I$2:$I$99)),"Trial",IF(OR(EXACT(A117,'LibSets constants'!$K$2:$K$99)),"Arena",IF(OR(EXACT(A117,'LibSets constants'!$M$2:$M$99)),"Overland","")))))</f>
        <v/>
      </c>
      <c r="J117" t="s">
        <v>105</v>
      </c>
      <c r="K117" t="s">
        <v>105</v>
      </c>
      <c r="L117">
        <v>-1</v>
      </c>
      <c r="M117">
        <v>-1</v>
      </c>
      <c r="N117">
        <v>-1</v>
      </c>
      <c r="O117">
        <v>0</v>
      </c>
      <c r="P117" s="3" t="str">
        <f>IF(Q117&lt;&gt;"",VLOOKUP(Q117,'ESO zone constants'!$E$2:$I$999,5,FALSE),"")</f>
        <v/>
      </c>
      <c r="R117" s="3" t="str">
        <f>IF(S117&lt;&gt;"",VLOOKUP(S117,'ESO zone constants'!$E$2:$I$999,5,FALSE),"")</f>
        <v/>
      </c>
      <c r="T117" s="3" t="str">
        <f>IF(U117&lt;&gt;"",VLOOKUP(U117,'ESO zone constants'!$E$2:$I$999,5,FALSE),"")</f>
        <v/>
      </c>
      <c r="V117" s="3">
        <v>0</v>
      </c>
      <c r="W117" t="str">
        <f>VLOOKUP(V117,'LibSets constants'!$A$2:$B$16,2,FALSE)</f>
        <v>Included in base game</v>
      </c>
      <c r="X117" s="7" t="str">
        <f t="shared" si="5"/>
        <v>[137] = {wayshrines={-1,-1,-1}, dlcId=0</v>
      </c>
      <c r="Y117" s="7" t="str">
        <f t="shared" si="9"/>
        <v>, veteran=false</v>
      </c>
      <c r="Z117" s="7" t="str">
        <f t="shared" si="6"/>
        <v/>
      </c>
      <c r="AA117" s="7" t="str">
        <f t="shared" si="7"/>
        <v xml:space="preserve"> --Berserking Warrior / Tobender Krieger</v>
      </c>
      <c r="AB117" s="7" t="str">
        <f t="shared" si="8"/>
        <v/>
      </c>
    </row>
    <row r="118" spans="1:28" x14ac:dyDescent="0.25">
      <c r="A118" s="17">
        <v>138</v>
      </c>
      <c r="B118" t="s">
        <v>1738</v>
      </c>
      <c r="C118" t="s">
        <v>1740</v>
      </c>
      <c r="D118" t="s">
        <v>1739</v>
      </c>
      <c r="H118" t="str">
        <f t="array" ref="H118">IF(VALUE(O118)&gt;0,"Crafted",IF(OR(EXACT(A118,'LibSets constants'!$G$2:$G$99)),"Monster",IF(OR(EXACT(A118,'LibSets constants'!$I$2:$I$99)),"Trial",IF(OR(EXACT(A118,'LibSets constants'!$K$2:$K$99)),"Arena",IF(OR(EXACT(A118,'LibSets constants'!$M$2:$M$99)),"Overland","")))))</f>
        <v/>
      </c>
      <c r="J118" t="s">
        <v>105</v>
      </c>
      <c r="K118" t="s">
        <v>105</v>
      </c>
      <c r="L118">
        <v>-1</v>
      </c>
      <c r="M118">
        <v>-1</v>
      </c>
      <c r="N118">
        <v>-1</v>
      </c>
      <c r="O118">
        <v>0</v>
      </c>
      <c r="P118" s="3" t="str">
        <f>IF(Q118&lt;&gt;"",VLOOKUP(Q118,'ESO zone constants'!$E$2:$I$999,5,FALSE),"")</f>
        <v/>
      </c>
      <c r="R118" s="3" t="str">
        <f>IF(S118&lt;&gt;"",VLOOKUP(S118,'ESO zone constants'!$E$2:$I$999,5,FALSE),"")</f>
        <v/>
      </c>
      <c r="T118" s="3" t="str">
        <f>IF(U118&lt;&gt;"",VLOOKUP(U118,'ESO zone constants'!$E$2:$I$999,5,FALSE),"")</f>
        <v/>
      </c>
      <c r="V118" s="3">
        <v>0</v>
      </c>
      <c r="W118" t="str">
        <f>VLOOKUP(V118,'LibSets constants'!$A$2:$B$16,2,FALSE)</f>
        <v>Included in base game</v>
      </c>
      <c r="X118" s="7" t="str">
        <f t="shared" si="5"/>
        <v>[138] = {wayshrines={-1,-1,-1}, dlcId=0</v>
      </c>
      <c r="Y118" s="7" t="str">
        <f t="shared" si="9"/>
        <v>, veteran=false</v>
      </c>
      <c r="Z118" s="7" t="str">
        <f t="shared" si="6"/>
        <v/>
      </c>
      <c r="AA118" s="7" t="str">
        <f t="shared" si="7"/>
        <v xml:space="preserve"> --Defending Warrior / Verteidigender Krieger</v>
      </c>
      <c r="AB118" s="7" t="str">
        <f t="shared" si="8"/>
        <v/>
      </c>
    </row>
    <row r="119" spans="1:28" x14ac:dyDescent="0.25">
      <c r="A119" s="17">
        <v>139</v>
      </c>
      <c r="B119" t="s">
        <v>1741</v>
      </c>
      <c r="C119" t="s">
        <v>1743</v>
      </c>
      <c r="D119" t="s">
        <v>1742</v>
      </c>
      <c r="H119" t="str">
        <f t="array" ref="H119">IF(VALUE(O119)&gt;0,"Crafted",IF(OR(EXACT(A119,'LibSets constants'!$G$2:$G$99)),"Monster",IF(OR(EXACT(A119,'LibSets constants'!$I$2:$I$99)),"Trial",IF(OR(EXACT(A119,'LibSets constants'!$K$2:$K$99)),"Arena",IF(OR(EXACT(A119,'LibSets constants'!$M$2:$M$99)),"Overland","")))))</f>
        <v/>
      </c>
      <c r="J119" t="s">
        <v>105</v>
      </c>
      <c r="K119" t="s">
        <v>105</v>
      </c>
      <c r="L119">
        <v>-1</v>
      </c>
      <c r="M119">
        <v>-1</v>
      </c>
      <c r="N119">
        <v>-1</v>
      </c>
      <c r="O119">
        <v>0</v>
      </c>
      <c r="P119" s="3" t="str">
        <f>IF(Q119&lt;&gt;"",VLOOKUP(Q119,'ESO zone constants'!$E$2:$I$999,5,FALSE),"")</f>
        <v/>
      </c>
      <c r="R119" s="3" t="str">
        <f>IF(S119&lt;&gt;"",VLOOKUP(S119,'ESO zone constants'!$E$2:$I$999,5,FALSE),"")</f>
        <v/>
      </c>
      <c r="T119" s="3" t="str">
        <f>IF(U119&lt;&gt;"",VLOOKUP(U119,'ESO zone constants'!$E$2:$I$999,5,FALSE),"")</f>
        <v/>
      </c>
      <c r="V119" s="3">
        <v>0</v>
      </c>
      <c r="W119" t="str">
        <f>VLOOKUP(V119,'LibSets constants'!$A$2:$B$16,2,FALSE)</f>
        <v>Included in base game</v>
      </c>
      <c r="X119" s="7" t="str">
        <f t="shared" si="5"/>
        <v>[139] = {wayshrines={-1,-1,-1}, dlcId=0</v>
      </c>
      <c r="Y119" s="7" t="str">
        <f t="shared" si="9"/>
        <v>, veteran=false</v>
      </c>
      <c r="Z119" s="7" t="str">
        <f t="shared" si="6"/>
        <v/>
      </c>
      <c r="AA119" s="7" t="str">
        <f t="shared" si="7"/>
        <v xml:space="preserve"> --Wise Mage / Weiser Magier</v>
      </c>
      <c r="AB119" s="7" t="str">
        <f t="shared" si="8"/>
        <v/>
      </c>
    </row>
    <row r="120" spans="1:28" x14ac:dyDescent="0.25">
      <c r="A120" s="17">
        <v>140</v>
      </c>
      <c r="B120" t="s">
        <v>1744</v>
      </c>
      <c r="C120" t="s">
        <v>1746</v>
      </c>
      <c r="D120" t="s">
        <v>1745</v>
      </c>
      <c r="H120" t="str">
        <f t="array" ref="H120">IF(VALUE(O120)&gt;0,"Crafted",IF(OR(EXACT(A120,'LibSets constants'!$G$2:$G$99)),"Monster",IF(OR(EXACT(A120,'LibSets constants'!$I$2:$I$99)),"Trial",IF(OR(EXACT(A120,'LibSets constants'!$K$2:$K$99)),"Arena",IF(OR(EXACT(A120,'LibSets constants'!$M$2:$M$99)),"Overland","")))))</f>
        <v/>
      </c>
      <c r="J120" t="s">
        <v>105</v>
      </c>
      <c r="K120" t="s">
        <v>105</v>
      </c>
      <c r="L120">
        <v>-1</v>
      </c>
      <c r="M120">
        <v>-1</v>
      </c>
      <c r="N120">
        <v>-1</v>
      </c>
      <c r="O120">
        <v>0</v>
      </c>
      <c r="P120" s="3" t="str">
        <f>IF(Q120&lt;&gt;"",VLOOKUP(Q120,'ESO zone constants'!$E$2:$I$999,5,FALSE),"")</f>
        <v/>
      </c>
      <c r="R120" s="3" t="str">
        <f>IF(S120&lt;&gt;"",VLOOKUP(S120,'ESO zone constants'!$E$2:$I$999,5,FALSE),"")</f>
        <v/>
      </c>
      <c r="T120" s="3" t="str">
        <f>IF(U120&lt;&gt;"",VLOOKUP(U120,'ESO zone constants'!$E$2:$I$999,5,FALSE),"")</f>
        <v/>
      </c>
      <c r="V120" s="3">
        <v>0</v>
      </c>
      <c r="W120" t="str">
        <f>VLOOKUP(V120,'LibSets constants'!$A$2:$B$16,2,FALSE)</f>
        <v>Included in base game</v>
      </c>
      <c r="X120" s="7" t="str">
        <f t="shared" si="5"/>
        <v>[140] = {wayshrines={-1,-1,-1}, dlcId=0</v>
      </c>
      <c r="Y120" s="7" t="str">
        <f t="shared" si="9"/>
        <v>, veteran=false</v>
      </c>
      <c r="Z120" s="7" t="str">
        <f t="shared" si="6"/>
        <v/>
      </c>
      <c r="AA120" s="7" t="str">
        <f t="shared" si="7"/>
        <v xml:space="preserve"> --Destructive Mage / Zerstörerischer Magier</v>
      </c>
      <c r="AB120" s="7" t="str">
        <f t="shared" si="8"/>
        <v/>
      </c>
    </row>
    <row r="121" spans="1:28" x14ac:dyDescent="0.25">
      <c r="A121" s="17">
        <v>141</v>
      </c>
      <c r="B121" t="s">
        <v>1747</v>
      </c>
      <c r="C121" t="s">
        <v>1749</v>
      </c>
      <c r="D121" t="s">
        <v>1748</v>
      </c>
      <c r="H121" t="str">
        <f t="array" ref="H121">IF(VALUE(O121)&gt;0,"Crafted",IF(OR(EXACT(A121,'LibSets constants'!$G$2:$G$99)),"Monster",IF(OR(EXACT(A121,'LibSets constants'!$I$2:$I$99)),"Trial",IF(OR(EXACT(A121,'LibSets constants'!$K$2:$K$99)),"Arena",IF(OR(EXACT(A121,'LibSets constants'!$M$2:$M$99)),"Overland","")))))</f>
        <v/>
      </c>
      <c r="J121" t="s">
        <v>105</v>
      </c>
      <c r="K121" t="s">
        <v>105</v>
      </c>
      <c r="L121">
        <v>-1</v>
      </c>
      <c r="M121">
        <v>-1</v>
      </c>
      <c r="N121">
        <v>-1</v>
      </c>
      <c r="O121">
        <v>0</v>
      </c>
      <c r="P121" s="3" t="str">
        <f>IF(Q121&lt;&gt;"",VLOOKUP(Q121,'ESO zone constants'!$E$2:$I$999,5,FALSE),"")</f>
        <v/>
      </c>
      <c r="R121" s="3" t="str">
        <f>IF(S121&lt;&gt;"",VLOOKUP(S121,'ESO zone constants'!$E$2:$I$999,5,FALSE),"")</f>
        <v/>
      </c>
      <c r="T121" s="3" t="str">
        <f>IF(U121&lt;&gt;"",VLOOKUP(U121,'ESO zone constants'!$E$2:$I$999,5,FALSE),"")</f>
        <v/>
      </c>
      <c r="V121" s="3">
        <v>0</v>
      </c>
      <c r="W121" t="str">
        <f>VLOOKUP(V121,'LibSets constants'!$A$2:$B$16,2,FALSE)</f>
        <v>Included in base game</v>
      </c>
      <c r="X121" s="7" t="str">
        <f t="shared" si="5"/>
        <v>[141] = {wayshrines={-1,-1,-1}, dlcId=0</v>
      </c>
      <c r="Y121" s="7" t="str">
        <f t="shared" si="9"/>
        <v>, veteran=false</v>
      </c>
      <c r="Z121" s="7" t="str">
        <f t="shared" si="6"/>
        <v/>
      </c>
      <c r="AA121" s="7" t="str">
        <f t="shared" si="7"/>
        <v xml:space="preserve"> --Healing Mage / Heilender Magier</v>
      </c>
      <c r="AB121" s="7" t="str">
        <f t="shared" si="8"/>
        <v/>
      </c>
    </row>
    <row r="122" spans="1:28" x14ac:dyDescent="0.25">
      <c r="A122" s="17">
        <v>142</v>
      </c>
      <c r="B122" t="s">
        <v>1750</v>
      </c>
      <c r="C122" t="s">
        <v>1752</v>
      </c>
      <c r="D122" t="s">
        <v>1751</v>
      </c>
      <c r="H122" t="str">
        <f t="array" ref="H122">IF(VALUE(O122)&gt;0,"Crafted",IF(OR(EXACT(A122,'LibSets constants'!$G$2:$G$99)),"Monster",IF(OR(EXACT(A122,'LibSets constants'!$I$2:$I$99)),"Trial",IF(OR(EXACT(A122,'LibSets constants'!$K$2:$K$99)),"Arena",IF(OR(EXACT(A122,'LibSets constants'!$M$2:$M$99)),"Overland","")))))</f>
        <v/>
      </c>
      <c r="J122" t="s">
        <v>105</v>
      </c>
      <c r="K122" t="s">
        <v>105</v>
      </c>
      <c r="L122">
        <v>-1</v>
      </c>
      <c r="M122">
        <v>-1</v>
      </c>
      <c r="N122">
        <v>-1</v>
      </c>
      <c r="O122">
        <v>0</v>
      </c>
      <c r="P122" s="3" t="str">
        <f>IF(Q122&lt;&gt;"",VLOOKUP(Q122,'ESO zone constants'!$E$2:$I$999,5,FALSE),"")</f>
        <v/>
      </c>
      <c r="R122" s="3" t="str">
        <f>IF(S122&lt;&gt;"",VLOOKUP(S122,'ESO zone constants'!$E$2:$I$999,5,FALSE),"")</f>
        <v/>
      </c>
      <c r="T122" s="3" t="str">
        <f>IF(U122&lt;&gt;"",VLOOKUP(U122,'ESO zone constants'!$E$2:$I$999,5,FALSE),"")</f>
        <v/>
      </c>
      <c r="V122" s="3">
        <v>0</v>
      </c>
      <c r="W122" t="str">
        <f>VLOOKUP(V122,'LibSets constants'!$A$2:$B$16,2,FALSE)</f>
        <v>Included in base game</v>
      </c>
      <c r="X122" s="7" t="str">
        <f t="shared" si="5"/>
        <v>[142] = {wayshrines={-1,-1,-1}, dlcId=0</v>
      </c>
      <c r="Y122" s="7" t="str">
        <f t="shared" si="9"/>
        <v>, veteran=false</v>
      </c>
      <c r="Z122" s="7" t="str">
        <f t="shared" si="6"/>
        <v/>
      </c>
      <c r="AA122" s="7" t="str">
        <f t="shared" si="7"/>
        <v xml:space="preserve"> --Quick Serpent / Flinke Schlange</v>
      </c>
      <c r="AB122" s="7" t="str">
        <f t="shared" si="8"/>
        <v/>
      </c>
    </row>
    <row r="123" spans="1:28" x14ac:dyDescent="0.25">
      <c r="A123" s="17">
        <v>143</v>
      </c>
      <c r="B123" t="s">
        <v>1753</v>
      </c>
      <c r="C123" t="s">
        <v>1755</v>
      </c>
      <c r="D123" t="s">
        <v>1754</v>
      </c>
      <c r="H123" t="str">
        <f t="array" ref="H123">IF(VALUE(O123)&gt;0,"Crafted",IF(OR(EXACT(A123,'LibSets constants'!$G$2:$G$99)),"Monster",IF(OR(EXACT(A123,'LibSets constants'!$I$2:$I$99)),"Trial",IF(OR(EXACT(A123,'LibSets constants'!$K$2:$K$99)),"Arena",IF(OR(EXACT(A123,'LibSets constants'!$M$2:$M$99)),"Overland","")))))</f>
        <v/>
      </c>
      <c r="J123" t="s">
        <v>105</v>
      </c>
      <c r="K123" t="s">
        <v>105</v>
      </c>
      <c r="L123">
        <v>-1</v>
      </c>
      <c r="M123">
        <v>-1</v>
      </c>
      <c r="N123">
        <v>-1</v>
      </c>
      <c r="O123">
        <v>0</v>
      </c>
      <c r="P123" s="3" t="str">
        <f>IF(Q123&lt;&gt;"",VLOOKUP(Q123,'ESO zone constants'!$E$2:$I$999,5,FALSE),"")</f>
        <v/>
      </c>
      <c r="R123" s="3" t="str">
        <f>IF(S123&lt;&gt;"",VLOOKUP(S123,'ESO zone constants'!$E$2:$I$999,5,FALSE),"")</f>
        <v/>
      </c>
      <c r="T123" s="3" t="str">
        <f>IF(U123&lt;&gt;"",VLOOKUP(U123,'ESO zone constants'!$E$2:$I$999,5,FALSE),"")</f>
        <v/>
      </c>
      <c r="V123" s="3">
        <v>0</v>
      </c>
      <c r="W123" t="str">
        <f>VLOOKUP(V123,'LibSets constants'!$A$2:$B$16,2,FALSE)</f>
        <v>Included in base game</v>
      </c>
      <c r="X123" s="7" t="str">
        <f t="shared" si="5"/>
        <v>[143] = {wayshrines={-1,-1,-1}, dlcId=0</v>
      </c>
      <c r="Y123" s="7" t="str">
        <f t="shared" si="9"/>
        <v>, veteran=false</v>
      </c>
      <c r="Z123" s="7" t="str">
        <f t="shared" si="6"/>
        <v/>
      </c>
      <c r="AA123" s="7" t="str">
        <f t="shared" si="7"/>
        <v xml:space="preserve"> --Poisonous Serpent / Giftschlange</v>
      </c>
      <c r="AB123" s="7" t="str">
        <f t="shared" si="8"/>
        <v/>
      </c>
    </row>
    <row r="124" spans="1:28" x14ac:dyDescent="0.25">
      <c r="A124" s="17">
        <v>144</v>
      </c>
      <c r="B124" t="s">
        <v>1756</v>
      </c>
      <c r="C124" t="s">
        <v>1758</v>
      </c>
      <c r="D124" t="s">
        <v>1757</v>
      </c>
      <c r="H124" t="str">
        <f t="array" ref="H124">IF(VALUE(O124)&gt;0,"Crafted",IF(OR(EXACT(A124,'LibSets constants'!$G$2:$G$99)),"Monster",IF(OR(EXACT(A124,'LibSets constants'!$I$2:$I$99)),"Trial",IF(OR(EXACT(A124,'LibSets constants'!$K$2:$K$99)),"Arena",IF(OR(EXACT(A124,'LibSets constants'!$M$2:$M$99)),"Overland","")))))</f>
        <v/>
      </c>
      <c r="J124" t="s">
        <v>105</v>
      </c>
      <c r="K124" t="s">
        <v>105</v>
      </c>
      <c r="L124">
        <v>-1</v>
      </c>
      <c r="M124">
        <v>-1</v>
      </c>
      <c r="N124">
        <v>-1</v>
      </c>
      <c r="O124">
        <v>0</v>
      </c>
      <c r="P124" s="3" t="str">
        <f>IF(Q124&lt;&gt;"",VLOOKUP(Q124,'ESO zone constants'!$E$2:$I$999,5,FALSE),"")</f>
        <v/>
      </c>
      <c r="R124" s="3" t="str">
        <f>IF(S124&lt;&gt;"",VLOOKUP(S124,'ESO zone constants'!$E$2:$I$999,5,FALSE),"")</f>
        <v/>
      </c>
      <c r="T124" s="3" t="str">
        <f>IF(U124&lt;&gt;"",VLOOKUP(U124,'ESO zone constants'!$E$2:$I$999,5,FALSE),"")</f>
        <v/>
      </c>
      <c r="V124" s="3">
        <v>0</v>
      </c>
      <c r="W124" t="str">
        <f>VLOOKUP(V124,'LibSets constants'!$A$2:$B$16,2,FALSE)</f>
        <v>Included in base game</v>
      </c>
      <c r="X124" s="7" t="str">
        <f t="shared" si="5"/>
        <v>[144] = {wayshrines={-1,-1,-1}, dlcId=0</v>
      </c>
      <c r="Y124" s="7" t="str">
        <f t="shared" si="9"/>
        <v>, veteran=false</v>
      </c>
      <c r="Z124" s="7" t="str">
        <f t="shared" si="6"/>
        <v/>
      </c>
      <c r="AA124" s="7" t="str">
        <f t="shared" si="7"/>
        <v xml:space="preserve"> --Twice-Fanged Serpent / Doppelzüngige Schlange</v>
      </c>
      <c r="AB124" s="7" t="str">
        <f t="shared" si="8"/>
        <v/>
      </c>
    </row>
    <row r="125" spans="1:28" x14ac:dyDescent="0.25">
      <c r="A125" s="17">
        <v>145</v>
      </c>
      <c r="B125" t="s">
        <v>1759</v>
      </c>
      <c r="C125" t="s">
        <v>1761</v>
      </c>
      <c r="D125" t="s">
        <v>1760</v>
      </c>
      <c r="H125" t="str">
        <f t="array" ref="H125">IF(VALUE(O125)&gt;0,"Crafted",IF(OR(EXACT(A125,'LibSets constants'!$G$2:$G$99)),"Monster",IF(OR(EXACT(A125,'LibSets constants'!$I$2:$I$99)),"Trial",IF(OR(EXACT(A125,'LibSets constants'!$K$2:$K$99)),"Arena",IF(OR(EXACT(A125,'LibSets constants'!$M$2:$M$99)),"Overland","")))))</f>
        <v>Overland</v>
      </c>
      <c r="J125" t="s">
        <v>105</v>
      </c>
      <c r="K125" t="s">
        <v>105</v>
      </c>
      <c r="L125">
        <v>-1</v>
      </c>
      <c r="M125">
        <v>-1</v>
      </c>
      <c r="N125">
        <v>-1</v>
      </c>
      <c r="O125">
        <v>0</v>
      </c>
      <c r="P125" s="3" t="str">
        <f>IF(Q125&lt;&gt;"",VLOOKUP(Q125,'ESO zone constants'!$E$2:$I$999,5,FALSE),"")</f>
        <v/>
      </c>
      <c r="R125" s="3" t="str">
        <f>IF(S125&lt;&gt;"",VLOOKUP(S125,'ESO zone constants'!$E$2:$I$999,5,FALSE),"")</f>
        <v/>
      </c>
      <c r="T125" s="3" t="str">
        <f>IF(U125&lt;&gt;"",VLOOKUP(U125,'ESO zone constants'!$E$2:$I$999,5,FALSE),"")</f>
        <v/>
      </c>
      <c r="V125" s="3">
        <v>0</v>
      </c>
      <c r="W125" t="str">
        <f>VLOOKUP(V125,'LibSets constants'!$A$2:$B$16,2,FALSE)</f>
        <v>Included in base game</v>
      </c>
      <c r="X125" s="7" t="str">
        <f t="shared" si="5"/>
        <v>[145] = {wayshrines={-1,-1,-1}, dlcId=0</v>
      </c>
      <c r="Y125" s="7" t="str">
        <f t="shared" si="9"/>
        <v>, veteran=false</v>
      </c>
      <c r="Z125" s="7" t="str">
        <f t="shared" si="6"/>
        <v/>
      </c>
      <c r="AA125" s="7" t="str">
        <f t="shared" si="7"/>
        <v xml:space="preserve"> --Way of Fire / Weg des Feuers</v>
      </c>
      <c r="AB125" s="7" t="str">
        <f t="shared" si="8"/>
        <v/>
      </c>
    </row>
    <row r="126" spans="1:28" x14ac:dyDescent="0.25">
      <c r="A126" s="17">
        <v>146</v>
      </c>
      <c r="B126" t="s">
        <v>1762</v>
      </c>
      <c r="C126" t="s">
        <v>1764</v>
      </c>
      <c r="D126" t="s">
        <v>1763</v>
      </c>
      <c r="H126" t="str">
        <f t="array" ref="H126">IF(VALUE(O126)&gt;0,"Crafted",IF(OR(EXACT(A126,'LibSets constants'!$G$2:$G$99)),"Monster",IF(OR(EXACT(A126,'LibSets constants'!$I$2:$I$99)),"Trial",IF(OR(EXACT(A126,'LibSets constants'!$K$2:$K$99)),"Arena",IF(OR(EXACT(A126,'LibSets constants'!$M$2:$M$99)),"Overland","")))))</f>
        <v>Overland</v>
      </c>
      <c r="J126" t="s">
        <v>105</v>
      </c>
      <c r="K126" t="s">
        <v>105</v>
      </c>
      <c r="L126">
        <v>-1</v>
      </c>
      <c r="M126">
        <v>-1</v>
      </c>
      <c r="N126">
        <v>-1</v>
      </c>
      <c r="O126">
        <v>0</v>
      </c>
      <c r="P126" s="3" t="str">
        <f>IF(Q126&lt;&gt;"",VLOOKUP(Q126,'ESO zone constants'!$E$2:$I$999,5,FALSE),"")</f>
        <v/>
      </c>
      <c r="R126" s="3" t="str">
        <f>IF(S126&lt;&gt;"",VLOOKUP(S126,'ESO zone constants'!$E$2:$I$999,5,FALSE),"")</f>
        <v/>
      </c>
      <c r="T126" s="3" t="str">
        <f>IF(U126&lt;&gt;"",VLOOKUP(U126,'ESO zone constants'!$E$2:$I$999,5,FALSE),"")</f>
        <v/>
      </c>
      <c r="V126" s="3">
        <v>0</v>
      </c>
      <c r="W126" t="str">
        <f>VLOOKUP(V126,'LibSets constants'!$A$2:$B$16,2,FALSE)</f>
        <v>Included in base game</v>
      </c>
      <c r="X126" s="7" t="str">
        <f t="shared" si="5"/>
        <v>[146] = {wayshrines={-1,-1,-1}, dlcId=0</v>
      </c>
      <c r="Y126" s="7" t="str">
        <f t="shared" si="9"/>
        <v>, veteran=false</v>
      </c>
      <c r="Z126" s="7" t="str">
        <f t="shared" si="6"/>
        <v/>
      </c>
      <c r="AA126" s="7" t="str">
        <f t="shared" si="7"/>
        <v xml:space="preserve"> --Way of Air / Weg der Luft</v>
      </c>
      <c r="AB126" s="7" t="str">
        <f t="shared" si="8"/>
        <v/>
      </c>
    </row>
    <row r="127" spans="1:28" x14ac:dyDescent="0.25">
      <c r="A127" s="17">
        <v>147</v>
      </c>
      <c r="B127" t="s">
        <v>1765</v>
      </c>
      <c r="C127" t="s">
        <v>1767</v>
      </c>
      <c r="D127" t="s">
        <v>1766</v>
      </c>
      <c r="H127" t="str">
        <f t="array" ref="H127">IF(VALUE(O127)&gt;0,"Crafted",IF(OR(EXACT(A127,'LibSets constants'!$G$2:$G$99)),"Monster",IF(OR(EXACT(A127,'LibSets constants'!$I$2:$I$99)),"Trial",IF(OR(EXACT(A127,'LibSets constants'!$K$2:$K$99)),"Arena",IF(OR(EXACT(A127,'LibSets constants'!$M$2:$M$99)),"Overland","")))))</f>
        <v>Overland</v>
      </c>
      <c r="J127" t="s">
        <v>105</v>
      </c>
      <c r="K127" t="s">
        <v>105</v>
      </c>
      <c r="L127">
        <v>-1</v>
      </c>
      <c r="M127">
        <v>-1</v>
      </c>
      <c r="N127">
        <v>-1</v>
      </c>
      <c r="O127">
        <v>0</v>
      </c>
      <c r="P127" s="3" t="str">
        <f>IF(Q127&lt;&gt;"",VLOOKUP(Q127,'ESO zone constants'!$E$2:$I$999,5,FALSE),"")</f>
        <v/>
      </c>
      <c r="R127" s="3" t="str">
        <f>IF(S127&lt;&gt;"",VLOOKUP(S127,'ESO zone constants'!$E$2:$I$999,5,FALSE),"")</f>
        <v/>
      </c>
      <c r="T127" s="3" t="str">
        <f>IF(U127&lt;&gt;"",VLOOKUP(U127,'ESO zone constants'!$E$2:$I$999,5,FALSE),"")</f>
        <v/>
      </c>
      <c r="V127" s="3">
        <v>0</v>
      </c>
      <c r="W127" t="str">
        <f>VLOOKUP(V127,'LibSets constants'!$A$2:$B$16,2,FALSE)</f>
        <v>Included in base game</v>
      </c>
      <c r="X127" s="7" t="str">
        <f t="shared" si="5"/>
        <v>[147] = {wayshrines={-1,-1,-1}, dlcId=0</v>
      </c>
      <c r="Y127" s="7" t="str">
        <f t="shared" si="9"/>
        <v>, veteran=false</v>
      </c>
      <c r="Z127" s="7" t="str">
        <f t="shared" si="6"/>
        <v/>
      </c>
      <c r="AA127" s="7" t="str">
        <f t="shared" si="7"/>
        <v xml:space="preserve"> --Way of Martial Knowledge / Weg der Kampfkunst</v>
      </c>
      <c r="AB127" s="7" t="str">
        <f t="shared" si="8"/>
        <v/>
      </c>
    </row>
    <row r="128" spans="1:28" x14ac:dyDescent="0.25">
      <c r="A128" s="6">
        <v>148</v>
      </c>
      <c r="B128" t="s">
        <v>1768</v>
      </c>
      <c r="C128" t="s">
        <v>1770</v>
      </c>
      <c r="D128" t="s">
        <v>1769</v>
      </c>
      <c r="H128" t="str">
        <f t="array" ref="H128">IF(VALUE(O128)&gt;0,"Crafted",IF(OR(EXACT(A128,'LibSets constants'!$G$2:$G$99)),"Monster",IF(OR(EXACT(A128,'LibSets constants'!$I$2:$I$99)),"Trial",IF(OR(EXACT(A128,'LibSets constants'!$K$2:$K$99)),"Arena",IF(OR(EXACT(A128,'LibSets constants'!$M$2:$M$99)),"Overland","")))))</f>
        <v>Crafted</v>
      </c>
      <c r="J128" t="s">
        <v>105</v>
      </c>
      <c r="K128" t="s">
        <v>105</v>
      </c>
      <c r="L128">
        <v>217</v>
      </c>
      <c r="M128">
        <v>217</v>
      </c>
      <c r="N128">
        <v>217</v>
      </c>
      <c r="O128">
        <v>8</v>
      </c>
      <c r="P128" s="3" t="str">
        <f>IF(Q128&lt;&gt;"",VLOOKUP(Q128,'ESO zone constants'!$E$2:$I$999,5,FALSE),"")</f>
        <v/>
      </c>
      <c r="R128" s="3" t="str">
        <f>IF(S128&lt;&gt;"",VLOOKUP(S128,'ESO zone constants'!$E$2:$I$999,5,FALSE),"")</f>
        <v/>
      </c>
      <c r="T128" s="3" t="str">
        <f>IF(U128&lt;&gt;"",VLOOKUP(U128,'ESO zone constants'!$E$2:$I$999,5,FALSE),"")</f>
        <v/>
      </c>
      <c r="V128" s="3">
        <v>0</v>
      </c>
      <c r="W128" t="str">
        <f>VLOOKUP(V128,'LibSets constants'!$A$2:$B$16,2,FALSE)</f>
        <v>Included in base game</v>
      </c>
      <c r="X128" s="7" t="str">
        <f t="shared" si="5"/>
        <v>[148] = {wayshrines={217,217,217}, traitsNeeded=8, dlcId=0</v>
      </c>
      <c r="Y128" s="7" t="str">
        <f t="shared" si="9"/>
        <v>, veteran=false</v>
      </c>
      <c r="Z128" s="7" t="str">
        <f t="shared" si="6"/>
        <v/>
      </c>
      <c r="AA128" s="7" t="str">
        <f t="shared" si="7"/>
        <v xml:space="preserve"> --Way of the Arena / Weg der Arena</v>
      </c>
      <c r="AB128" s="7" t="str">
        <f t="shared" si="8"/>
        <v>[148] = true,        --Way of the Arena / Weg der Arena</v>
      </c>
    </row>
    <row r="129" spans="1:28" x14ac:dyDescent="0.25">
      <c r="A129" s="17">
        <v>155</v>
      </c>
      <c r="B129" t="s">
        <v>1771</v>
      </c>
      <c r="C129" t="s">
        <v>1773</v>
      </c>
      <c r="D129" t="s">
        <v>1772</v>
      </c>
      <c r="H129" t="str">
        <f t="array" ref="H129">IF(VALUE(O129)&gt;0,"Crafted",IF(OR(EXACT(A129,'LibSets constants'!$G$2:$G$99)),"Monster",IF(OR(EXACT(A129,'LibSets constants'!$I$2:$I$99)),"Trial",IF(OR(EXACT(A129,'LibSets constants'!$K$2:$K$99)),"Arena",IF(OR(EXACT(A129,'LibSets constants'!$M$2:$M$99)),"Overland","")))))</f>
        <v/>
      </c>
      <c r="J129" t="s">
        <v>105</v>
      </c>
      <c r="K129" t="s">
        <v>105</v>
      </c>
      <c r="L129">
        <v>-1</v>
      </c>
      <c r="M129">
        <v>-1</v>
      </c>
      <c r="N129">
        <v>-1</v>
      </c>
      <c r="O129">
        <v>0</v>
      </c>
      <c r="P129" s="3" t="str">
        <f>IF(Q129&lt;&gt;"",VLOOKUP(Q129,'ESO zone constants'!$E$2:$I$999,5,FALSE),"")</f>
        <v/>
      </c>
      <c r="R129" s="3" t="str">
        <f>IF(S129&lt;&gt;"",VLOOKUP(S129,'ESO zone constants'!$E$2:$I$999,5,FALSE),"")</f>
        <v/>
      </c>
      <c r="T129" s="3" t="str">
        <f>IF(U129&lt;&gt;"",VLOOKUP(U129,'ESO zone constants'!$E$2:$I$999,5,FALSE),"")</f>
        <v/>
      </c>
      <c r="V129" s="3">
        <v>0</v>
      </c>
      <c r="W129" t="str">
        <f>VLOOKUP(V129,'LibSets constants'!$A$2:$B$16,2,FALSE)</f>
        <v>Included in base game</v>
      </c>
      <c r="X129" s="7" t="str">
        <f t="shared" si="5"/>
        <v>[155] = {wayshrines={-1,-1,-1}, dlcId=0</v>
      </c>
      <c r="Y129" s="7" t="str">
        <f t="shared" si="9"/>
        <v>, veteran=false</v>
      </c>
      <c r="Z129" s="7" t="str">
        <f t="shared" si="6"/>
        <v/>
      </c>
      <c r="AA129" s="7" t="str">
        <f t="shared" si="7"/>
        <v xml:space="preserve"> --Undaunted Bastion / Unerschrockenen-Bastion</v>
      </c>
      <c r="AB129" s="7" t="str">
        <f t="shared" si="8"/>
        <v/>
      </c>
    </row>
    <row r="130" spans="1:28" x14ac:dyDescent="0.25">
      <c r="A130" s="17">
        <v>156</v>
      </c>
      <c r="B130" t="s">
        <v>1774</v>
      </c>
      <c r="C130" t="s">
        <v>1776</v>
      </c>
      <c r="D130" t="s">
        <v>1775</v>
      </c>
      <c r="H130" t="str">
        <f t="array" ref="H130">IF(VALUE(O130)&gt;0,"Crafted",IF(OR(EXACT(A130,'LibSets constants'!$G$2:$G$99)),"Monster",IF(OR(EXACT(A130,'LibSets constants'!$I$2:$I$99)),"Trial",IF(OR(EXACT(A130,'LibSets constants'!$K$2:$K$99)),"Arena",IF(OR(EXACT(A130,'LibSets constants'!$M$2:$M$99)),"Overland","")))))</f>
        <v/>
      </c>
      <c r="J130" t="s">
        <v>105</v>
      </c>
      <c r="K130" t="s">
        <v>105</v>
      </c>
      <c r="L130">
        <v>-1</v>
      </c>
      <c r="M130">
        <v>-1</v>
      </c>
      <c r="N130">
        <v>-1</v>
      </c>
      <c r="O130">
        <v>0</v>
      </c>
      <c r="P130" s="3" t="str">
        <f>IF(Q130&lt;&gt;"",VLOOKUP(Q130,'ESO zone constants'!$E$2:$I$999,5,FALSE),"")</f>
        <v/>
      </c>
      <c r="R130" s="3" t="str">
        <f>IF(S130&lt;&gt;"",VLOOKUP(S130,'ESO zone constants'!$E$2:$I$999,5,FALSE),"")</f>
        <v/>
      </c>
      <c r="T130" s="3" t="str">
        <f>IF(U130&lt;&gt;"",VLOOKUP(U130,'ESO zone constants'!$E$2:$I$999,5,FALSE),"")</f>
        <v/>
      </c>
      <c r="V130" s="3">
        <v>0</v>
      </c>
      <c r="W130" t="str">
        <f>VLOOKUP(V130,'LibSets constants'!$A$2:$B$16,2,FALSE)</f>
        <v>Included in base game</v>
      </c>
      <c r="X130" s="7" t="str">
        <f t="shared" ref="X130:X193" si="10">CONCATENATE("[",A130,"] = {wayshrines={",L130,",",M130,",",N130,"}")&amp;IF(VALUE(O130)&gt;0,CONCATENATE(", traitsNeeded=",O130),"")&amp;CONCATENATE(", dlcId=",V130,)</f>
        <v>[156] = {wayshrines={-1,-1,-1}, dlcId=0</v>
      </c>
      <c r="Y130" s="7" t="str">
        <f t="shared" si="9"/>
        <v>, veteran=false</v>
      </c>
      <c r="Z130" s="7" t="str">
        <f t="shared" ref="Z130:Z193" si="11">IF(H130="Trial",", isTrial=true",IF(H130="Arena",", isArena=true", IF(H130="Monster",", isMonster=true",""))) &amp; IF(K130="true", CONCATENATE(", multiTrialSet=true"), "")</f>
        <v/>
      </c>
      <c r="AA130" s="7" t="str">
        <f t="shared" ref="AA130:AA193" si="12">CONCATENATE(" --",C130," / ",B130)</f>
        <v xml:space="preserve"> --Undaunted Infiltrator / Unerschrockener Infiltrator</v>
      </c>
      <c r="AB130" s="7" t="str">
        <f t="shared" ref="AB130:AB193" si="13">IF(VALUE(O130)&gt;0,CONCATENATE("[",A130,"] = true,        --",C130, " / ", B130), "")</f>
        <v/>
      </c>
    </row>
    <row r="131" spans="1:28" x14ac:dyDescent="0.25">
      <c r="A131" s="17">
        <v>157</v>
      </c>
      <c r="B131" t="s">
        <v>1777</v>
      </c>
      <c r="C131" t="s">
        <v>1779</v>
      </c>
      <c r="D131" t="s">
        <v>1778</v>
      </c>
      <c r="H131" t="str">
        <f t="array" ref="H131">IF(VALUE(O131)&gt;0,"Crafted",IF(OR(EXACT(A131,'LibSets constants'!$G$2:$G$99)),"Monster",IF(OR(EXACT(A131,'LibSets constants'!$I$2:$I$99)),"Trial",IF(OR(EXACT(A131,'LibSets constants'!$K$2:$K$99)),"Arena",IF(OR(EXACT(A131,'LibSets constants'!$M$2:$M$99)),"Overland","")))))</f>
        <v/>
      </c>
      <c r="J131" t="s">
        <v>105</v>
      </c>
      <c r="K131" t="s">
        <v>105</v>
      </c>
      <c r="L131">
        <v>-1</v>
      </c>
      <c r="M131">
        <v>-1</v>
      </c>
      <c r="N131">
        <v>-1</v>
      </c>
      <c r="O131">
        <v>0</v>
      </c>
      <c r="P131" s="3" t="str">
        <f>IF(Q131&lt;&gt;"",VLOOKUP(Q131,'ESO zone constants'!$E$2:$I$999,5,FALSE),"")</f>
        <v/>
      </c>
      <c r="R131" s="3" t="str">
        <f>IF(S131&lt;&gt;"",VLOOKUP(S131,'ESO zone constants'!$E$2:$I$999,5,FALSE),"")</f>
        <v/>
      </c>
      <c r="T131" s="3" t="str">
        <f>IF(U131&lt;&gt;"",VLOOKUP(U131,'ESO zone constants'!$E$2:$I$999,5,FALSE),"")</f>
        <v/>
      </c>
      <c r="V131" s="3">
        <v>0</v>
      </c>
      <c r="W131" t="str">
        <f>VLOOKUP(V131,'LibSets constants'!$A$2:$B$16,2,FALSE)</f>
        <v>Included in base game</v>
      </c>
      <c r="X131" s="7" t="str">
        <f t="shared" si="10"/>
        <v>[157] = {wayshrines={-1,-1,-1}, dlcId=0</v>
      </c>
      <c r="Y131" s="7" t="str">
        <f t="shared" ref="Y131:Y194" si="14">IF(P131&lt;&gt;"",CONCATENATE(", zoneIds={",P131),"")&amp;IF(R131&lt;&gt;"",CONCATENATE(",",R131),"")&amp;IF(T131&lt;&gt;"",CONCATENATE(",",T131),"")&amp;IF(P131&lt;&gt;"",CONCATENATE("}",""),"")&amp;IF(OR(J131="true",J131="false",J131&lt;&gt;""), CONCATENATE(", veteran=", J131), "")</f>
        <v>, veteran=false</v>
      </c>
      <c r="Z131" s="7" t="str">
        <f t="shared" si="11"/>
        <v/>
      </c>
      <c r="AA131" s="7" t="str">
        <f t="shared" si="12"/>
        <v xml:space="preserve"> --Undaunted Unweaver / Unerschrockener Entflechter</v>
      </c>
      <c r="AB131" s="7" t="str">
        <f t="shared" si="13"/>
        <v/>
      </c>
    </row>
    <row r="132" spans="1:28" x14ac:dyDescent="0.25">
      <c r="A132" s="17">
        <v>158</v>
      </c>
      <c r="B132" t="s">
        <v>1780</v>
      </c>
      <c r="C132" t="s">
        <v>1782</v>
      </c>
      <c r="D132" t="s">
        <v>1781</v>
      </c>
      <c r="H132" t="str">
        <f t="array" ref="H132">IF(VALUE(O132)&gt;0,"Crafted",IF(OR(EXACT(A132,'LibSets constants'!$G$2:$G$99)),"Monster",IF(OR(EXACT(A132,'LibSets constants'!$I$2:$I$99)),"Trial",IF(OR(EXACT(A132,'LibSets constants'!$K$2:$K$99)),"Arena",IF(OR(EXACT(A132,'LibSets constants'!$M$2:$M$99)),"Overland","")))))</f>
        <v/>
      </c>
      <c r="J132" t="s">
        <v>105</v>
      </c>
      <c r="K132" t="s">
        <v>105</v>
      </c>
      <c r="L132">
        <v>-1</v>
      </c>
      <c r="M132">
        <v>-1</v>
      </c>
      <c r="N132">
        <v>-1</v>
      </c>
      <c r="O132">
        <v>0</v>
      </c>
      <c r="P132" s="3" t="str">
        <f>IF(Q132&lt;&gt;"",VLOOKUP(Q132,'ESO zone constants'!$E$2:$I$999,5,FALSE),"")</f>
        <v/>
      </c>
      <c r="R132" s="3" t="str">
        <f>IF(S132&lt;&gt;"",VLOOKUP(S132,'ESO zone constants'!$E$2:$I$999,5,FALSE),"")</f>
        <v/>
      </c>
      <c r="T132" s="3" t="str">
        <f>IF(U132&lt;&gt;"",VLOOKUP(U132,'ESO zone constants'!$E$2:$I$999,5,FALSE),"")</f>
        <v/>
      </c>
      <c r="V132" s="3">
        <v>0</v>
      </c>
      <c r="W132" t="str">
        <f>VLOOKUP(V132,'LibSets constants'!$A$2:$B$16,2,FALSE)</f>
        <v>Included in base game</v>
      </c>
      <c r="X132" s="7" t="str">
        <f t="shared" si="10"/>
        <v>[158] = {wayshrines={-1,-1,-1}, dlcId=0</v>
      </c>
      <c r="Y132" s="7" t="str">
        <f t="shared" si="14"/>
        <v>, veteran=false</v>
      </c>
      <c r="Z132" s="7" t="str">
        <f t="shared" si="11"/>
        <v/>
      </c>
      <c r="AA132" s="7" t="str">
        <f t="shared" si="12"/>
        <v xml:space="preserve"> --Embershield / Glutschild</v>
      </c>
      <c r="AB132" s="7" t="str">
        <f t="shared" si="13"/>
        <v/>
      </c>
    </row>
    <row r="133" spans="1:28" x14ac:dyDescent="0.25">
      <c r="A133" s="17">
        <v>159</v>
      </c>
      <c r="B133" t="s">
        <v>1783</v>
      </c>
      <c r="C133" t="s">
        <v>1785</v>
      </c>
      <c r="D133" t="s">
        <v>1784</v>
      </c>
      <c r="H133" t="str">
        <f t="array" ref="H133">IF(VALUE(O133)&gt;0,"Crafted",IF(OR(EXACT(A133,'LibSets constants'!$G$2:$G$99)),"Monster",IF(OR(EXACT(A133,'LibSets constants'!$I$2:$I$99)),"Trial",IF(OR(EXACT(A133,'LibSets constants'!$K$2:$K$99)),"Arena",IF(OR(EXACT(A133,'LibSets constants'!$M$2:$M$99)),"Overland","")))))</f>
        <v/>
      </c>
      <c r="J133" t="s">
        <v>105</v>
      </c>
      <c r="K133" t="s">
        <v>105</v>
      </c>
      <c r="L133">
        <v>-1</v>
      </c>
      <c r="M133">
        <v>-1</v>
      </c>
      <c r="N133">
        <v>-1</v>
      </c>
      <c r="O133">
        <v>0</v>
      </c>
      <c r="P133" s="3" t="str">
        <f>IF(Q133&lt;&gt;"",VLOOKUP(Q133,'ESO zone constants'!$E$2:$I$999,5,FALSE),"")</f>
        <v/>
      </c>
      <c r="R133" s="3" t="str">
        <f>IF(S133&lt;&gt;"",VLOOKUP(S133,'ESO zone constants'!$E$2:$I$999,5,FALSE),"")</f>
        <v/>
      </c>
      <c r="T133" s="3" t="str">
        <f>IF(U133&lt;&gt;"",VLOOKUP(U133,'ESO zone constants'!$E$2:$I$999,5,FALSE),"")</f>
        <v/>
      </c>
      <c r="V133" s="3">
        <v>0</v>
      </c>
      <c r="W133" t="str">
        <f>VLOOKUP(V133,'LibSets constants'!$A$2:$B$16,2,FALSE)</f>
        <v>Included in base game</v>
      </c>
      <c r="X133" s="7" t="str">
        <f t="shared" si="10"/>
        <v>[159] = {wayshrines={-1,-1,-1}, dlcId=0</v>
      </c>
      <c r="Y133" s="7" t="str">
        <f t="shared" si="14"/>
        <v>, veteran=false</v>
      </c>
      <c r="Z133" s="7" t="str">
        <f t="shared" si="11"/>
        <v/>
      </c>
      <c r="AA133" s="7" t="str">
        <f t="shared" si="12"/>
        <v xml:space="preserve"> --Sunderflame / Trennflamme</v>
      </c>
      <c r="AB133" s="7" t="str">
        <f t="shared" si="13"/>
        <v/>
      </c>
    </row>
    <row r="134" spans="1:28" x14ac:dyDescent="0.25">
      <c r="A134" s="17">
        <v>160</v>
      </c>
      <c r="B134" t="s">
        <v>1786</v>
      </c>
      <c r="C134" t="s">
        <v>1788</v>
      </c>
      <c r="D134" t="s">
        <v>1787</v>
      </c>
      <c r="H134" t="str">
        <f t="array" ref="H134">IF(VALUE(O134)&gt;0,"Crafted",IF(OR(EXACT(A134,'LibSets constants'!$G$2:$G$99)),"Monster",IF(OR(EXACT(A134,'LibSets constants'!$I$2:$I$99)),"Trial",IF(OR(EXACT(A134,'LibSets constants'!$K$2:$K$99)),"Arena",IF(OR(EXACT(A134,'LibSets constants'!$M$2:$M$99)),"Overland","")))))</f>
        <v/>
      </c>
      <c r="J134" t="s">
        <v>105</v>
      </c>
      <c r="K134" t="s">
        <v>105</v>
      </c>
      <c r="L134">
        <v>-1</v>
      </c>
      <c r="M134">
        <v>-1</v>
      </c>
      <c r="N134">
        <v>-1</v>
      </c>
      <c r="O134">
        <v>0</v>
      </c>
      <c r="P134" s="3" t="str">
        <f>IF(Q134&lt;&gt;"",VLOOKUP(Q134,'ESO zone constants'!$E$2:$I$999,5,FALSE),"")</f>
        <v/>
      </c>
      <c r="R134" s="3" t="str">
        <f>IF(S134&lt;&gt;"",VLOOKUP(S134,'ESO zone constants'!$E$2:$I$999,5,FALSE),"")</f>
        <v/>
      </c>
      <c r="T134" s="3" t="str">
        <f>IF(U134&lt;&gt;"",VLOOKUP(U134,'ESO zone constants'!$E$2:$I$999,5,FALSE),"")</f>
        <v/>
      </c>
      <c r="V134" s="3">
        <v>0</v>
      </c>
      <c r="W134" t="str">
        <f>VLOOKUP(V134,'LibSets constants'!$A$2:$B$16,2,FALSE)</f>
        <v>Included in base game</v>
      </c>
      <c r="X134" s="7" t="str">
        <f t="shared" si="10"/>
        <v>[160] = {wayshrines={-1,-1,-1}, dlcId=0</v>
      </c>
      <c r="Y134" s="7" t="str">
        <f t="shared" si="14"/>
        <v>, veteran=false</v>
      </c>
      <c r="Z134" s="7" t="str">
        <f t="shared" si="11"/>
        <v/>
      </c>
      <c r="AA134" s="7" t="str">
        <f t="shared" si="12"/>
        <v xml:space="preserve"> --Burning Spellweave / Branntzauberweber</v>
      </c>
      <c r="AB134" s="7" t="str">
        <f t="shared" si="13"/>
        <v/>
      </c>
    </row>
    <row r="135" spans="1:28" x14ac:dyDescent="0.25">
      <c r="A135" s="6">
        <v>161</v>
      </c>
      <c r="B135" t="s">
        <v>1789</v>
      </c>
      <c r="C135" t="s">
        <v>1791</v>
      </c>
      <c r="D135" t="s">
        <v>1790</v>
      </c>
      <c r="H135" t="str">
        <f t="array" ref="H135">IF(VALUE(O135)&gt;0,"Crafted",IF(OR(EXACT(A135,'LibSets constants'!$G$2:$G$99)),"Monster",IF(OR(EXACT(A135,'LibSets constants'!$I$2:$I$99)),"Trial",IF(OR(EXACT(A135,'LibSets constants'!$K$2:$K$99)),"Arena",IF(OR(EXACT(A135,'LibSets constants'!$M$2:$M$99)),"Overland","")))))</f>
        <v>Crafted</v>
      </c>
      <c r="J135" t="s">
        <v>105</v>
      </c>
      <c r="K135" t="s">
        <v>105</v>
      </c>
      <c r="L135">
        <v>234</v>
      </c>
      <c r="M135">
        <v>234</v>
      </c>
      <c r="N135">
        <v>234</v>
      </c>
      <c r="O135">
        <v>9</v>
      </c>
      <c r="P135" s="3" t="str">
        <f>IF(Q135&lt;&gt;"",VLOOKUP(Q135,'ESO zone constants'!$E$2:$I$999,5,FALSE),"")</f>
        <v/>
      </c>
      <c r="R135" s="3" t="str">
        <f>IF(S135&lt;&gt;"",VLOOKUP(S135,'ESO zone constants'!$E$2:$I$999,5,FALSE),"")</f>
        <v/>
      </c>
      <c r="T135" s="3" t="str">
        <f>IF(U135&lt;&gt;"",VLOOKUP(U135,'ESO zone constants'!$E$2:$I$999,5,FALSE),"")</f>
        <v/>
      </c>
      <c r="V135" s="3">
        <v>0</v>
      </c>
      <c r="W135" t="str">
        <f>VLOOKUP(V135,'LibSets constants'!$A$2:$B$16,2,FALSE)</f>
        <v>Included in base game</v>
      </c>
      <c r="X135" s="7" t="str">
        <f t="shared" si="10"/>
        <v>[161] = {wayshrines={234,234,234}, traitsNeeded=9, dlcId=0</v>
      </c>
      <c r="Y135" s="7" t="str">
        <f t="shared" si="14"/>
        <v>, veteran=false</v>
      </c>
      <c r="Z135" s="7" t="str">
        <f t="shared" si="11"/>
        <v/>
      </c>
      <c r="AA135" s="7" t="str">
        <f t="shared" si="12"/>
        <v xml:space="preserve"> --Twice-Born Star / Doppelstern</v>
      </c>
      <c r="AB135" s="7" t="str">
        <f t="shared" si="13"/>
        <v>[161] = true,        --Twice-Born Star / Doppelstern</v>
      </c>
    </row>
    <row r="136" spans="1:28" x14ac:dyDescent="0.25">
      <c r="A136" s="17">
        <v>162</v>
      </c>
      <c r="B136" t="s">
        <v>1792</v>
      </c>
      <c r="C136" t="s">
        <v>24</v>
      </c>
      <c r="D136" t="s">
        <v>1793</v>
      </c>
      <c r="H136" t="str">
        <f t="array" ref="H136">IF(VALUE(O136)&gt;0,"Crafted",IF(OR(EXACT(A136,'LibSets constants'!$G$2:$G$99)),"Monster",IF(OR(EXACT(A136,'LibSets constants'!$I$2:$I$99)),"Trial",IF(OR(EXACT(A136,'LibSets constants'!$K$2:$K$99)),"Arena",IF(OR(EXACT(A136,'LibSets constants'!$M$2:$M$99)),"Overland","")))))</f>
        <v>Monster</v>
      </c>
      <c r="I136">
        <v>2</v>
      </c>
      <c r="J136" t="s">
        <v>2478</v>
      </c>
      <c r="K136" t="s">
        <v>105</v>
      </c>
      <c r="L136">
        <v>-1</v>
      </c>
      <c r="M136">
        <v>-1</v>
      </c>
      <c r="N136">
        <v>-1</v>
      </c>
      <c r="O136">
        <v>0</v>
      </c>
      <c r="P136" s="3">
        <v>934</v>
      </c>
      <c r="R136" s="3" t="str">
        <f>IF(S136&lt;&gt;"",VLOOKUP(S136,'ESO zone constants'!$E$2:$I$999,5,FALSE),"")</f>
        <v/>
      </c>
      <c r="T136" s="3" t="str">
        <f>IF(U136&lt;&gt;"",VLOOKUP(U136,'ESO zone constants'!$E$2:$I$999,5,FALSE),"")</f>
        <v/>
      </c>
      <c r="V136" s="3">
        <v>0</v>
      </c>
      <c r="W136" t="str">
        <f>VLOOKUP(V136,'LibSets constants'!$A$2:$B$16,2,FALSE)</f>
        <v>Included in base game</v>
      </c>
      <c r="X136" s="7" t="str">
        <f t="shared" si="10"/>
        <v>[162] = {wayshrines={-1,-1,-1}, dlcId=0</v>
      </c>
      <c r="Y136" s="7" t="str">
        <f t="shared" si="14"/>
        <v>, zoneIds={934}, veteran={EQUIP_TYPE_HEAD=true, EQUIP_TYPE_SHOULDERS=false}</v>
      </c>
      <c r="Z136" s="7" t="str">
        <f t="shared" si="11"/>
        <v>, isMonster=true</v>
      </c>
      <c r="AA136" s="7" t="str">
        <f t="shared" si="12"/>
        <v xml:space="preserve"> --Spawn of Mephala / Mephalas Brut</v>
      </c>
      <c r="AB136" s="7" t="str">
        <f t="shared" si="13"/>
        <v/>
      </c>
    </row>
    <row r="137" spans="1:28" x14ac:dyDescent="0.25">
      <c r="A137" s="17">
        <v>163</v>
      </c>
      <c r="B137" t="s">
        <v>1794</v>
      </c>
      <c r="C137" t="s">
        <v>1</v>
      </c>
      <c r="D137" t="s">
        <v>1795</v>
      </c>
      <c r="H137" t="str">
        <f t="array" ref="H137">IF(VALUE(O137)&gt;0,"Crafted",IF(OR(EXACT(A137,'LibSets constants'!$G$2:$G$99)),"Monster",IF(OR(EXACT(A137,'LibSets constants'!$I$2:$I$99)),"Trial",IF(OR(EXACT(A137,'LibSets constants'!$K$2:$K$99)),"Arena",IF(OR(EXACT(A137,'LibSets constants'!$M$2:$M$99)),"Overland","")))))</f>
        <v>Monster</v>
      </c>
      <c r="I137">
        <v>2</v>
      </c>
      <c r="J137" t="s">
        <v>2478</v>
      </c>
      <c r="K137" t="s">
        <v>105</v>
      </c>
      <c r="L137">
        <v>-1</v>
      </c>
      <c r="M137">
        <v>-1</v>
      </c>
      <c r="N137">
        <v>-1</v>
      </c>
      <c r="O137">
        <v>0</v>
      </c>
      <c r="P137" s="3">
        <v>936</v>
      </c>
      <c r="R137" s="3" t="str">
        <f>IF(S137&lt;&gt;"",VLOOKUP(S137,'ESO zone constants'!$E$2:$I$999,5,FALSE),"")</f>
        <v/>
      </c>
      <c r="T137" s="3" t="str">
        <f>IF(U137&lt;&gt;"",VLOOKUP(U137,'ESO zone constants'!$E$2:$I$999,5,FALSE),"")</f>
        <v/>
      </c>
      <c r="V137" s="3">
        <v>0</v>
      </c>
      <c r="W137" t="str">
        <f>VLOOKUP(V137,'LibSets constants'!$A$2:$B$16,2,FALSE)</f>
        <v>Included in base game</v>
      </c>
      <c r="X137" s="7" t="str">
        <f t="shared" si="10"/>
        <v>[163] = {wayshrines={-1,-1,-1}, dlcId=0</v>
      </c>
      <c r="Y137" s="7" t="str">
        <f t="shared" si="14"/>
        <v>, zoneIds={936}, veteran={EQUIP_TYPE_HEAD=true, EQUIP_TYPE_SHOULDERS=false}</v>
      </c>
      <c r="Z137" s="7" t="str">
        <f t="shared" si="11"/>
        <v>, isMonster=true</v>
      </c>
      <c r="AA137" s="7" t="str">
        <f t="shared" si="12"/>
        <v xml:space="preserve"> --Blood Spawn / Blutbrut</v>
      </c>
      <c r="AB137" s="7" t="str">
        <f t="shared" si="13"/>
        <v/>
      </c>
    </row>
    <row r="138" spans="1:28" x14ac:dyDescent="0.25">
      <c r="A138" s="17">
        <v>164</v>
      </c>
      <c r="B138" t="s">
        <v>1796</v>
      </c>
      <c r="C138" t="s">
        <v>11</v>
      </c>
      <c r="D138" t="s">
        <v>1797</v>
      </c>
      <c r="H138" t="str">
        <f t="array" ref="H138">IF(VALUE(O138)&gt;0,"Crafted",IF(OR(EXACT(A138,'LibSets constants'!$G$2:$G$99)),"Monster",IF(OR(EXACT(A138,'LibSets constants'!$I$2:$I$99)),"Trial",IF(OR(EXACT(A138,'LibSets constants'!$K$2:$K$99)),"Arena",IF(OR(EXACT(A138,'LibSets constants'!$M$2:$M$99)),"Overland","")))))</f>
        <v>Monster</v>
      </c>
      <c r="I138">
        <v>3</v>
      </c>
      <c r="J138" t="s">
        <v>2478</v>
      </c>
      <c r="K138" t="s">
        <v>105</v>
      </c>
      <c r="L138">
        <v>-1</v>
      </c>
      <c r="M138">
        <v>-1</v>
      </c>
      <c r="N138">
        <v>-1</v>
      </c>
      <c r="O138">
        <v>0</v>
      </c>
      <c r="P138" s="3">
        <v>678</v>
      </c>
      <c r="R138" s="3" t="str">
        <f>IF(S138&lt;&gt;"",VLOOKUP(S138,'ESO zone constants'!$E$2:$I$999,5,FALSE),"")</f>
        <v/>
      </c>
      <c r="T138" s="3" t="str">
        <f>IF(U138&lt;&gt;"",VLOOKUP(U138,'ESO zone constants'!$E$2:$I$999,5,FALSE),"")</f>
        <v/>
      </c>
      <c r="V138" s="3">
        <v>1</v>
      </c>
      <c r="W138" t="str">
        <f>VLOOKUP(V138,'LibSets constants'!$A$2:$B$16,2,FALSE)</f>
        <v>Imperial City</v>
      </c>
      <c r="X138" s="7" t="str">
        <f t="shared" si="10"/>
        <v>[164] = {wayshrines={-1,-1,-1}, dlcId=1</v>
      </c>
      <c r="Y138" s="7" t="str">
        <f t="shared" si="14"/>
        <v>, zoneIds={678}, veteran={EQUIP_TYPE_HEAD=true, EQUIP_TYPE_SHOULDERS=false}</v>
      </c>
      <c r="Z138" s="7" t="str">
        <f t="shared" si="11"/>
        <v>, isMonster=true</v>
      </c>
      <c r="AA138" s="7" t="str">
        <f t="shared" si="12"/>
        <v xml:space="preserve"> --Lord Warden / Hochwärter</v>
      </c>
      <c r="AB138" s="7" t="str">
        <f t="shared" si="13"/>
        <v/>
      </c>
    </row>
    <row r="139" spans="1:28" x14ac:dyDescent="0.25">
      <c r="A139" s="17">
        <v>165</v>
      </c>
      <c r="B139" t="s">
        <v>1798</v>
      </c>
      <c r="C139" t="s">
        <v>18</v>
      </c>
      <c r="D139" t="s">
        <v>1799</v>
      </c>
      <c r="H139" t="str">
        <f t="array" ref="H139">IF(VALUE(O139)&gt;0,"Crafted",IF(OR(EXACT(A139,'LibSets constants'!$G$2:$G$99)),"Monster",IF(OR(EXACT(A139,'LibSets constants'!$I$2:$I$99)),"Trial",IF(OR(EXACT(A139,'LibSets constants'!$K$2:$K$99)),"Arena",IF(OR(EXACT(A139,'LibSets constants'!$M$2:$M$99)),"Overland","")))))</f>
        <v>Monster</v>
      </c>
      <c r="I139">
        <v>2</v>
      </c>
      <c r="J139" t="s">
        <v>2478</v>
      </c>
      <c r="K139" t="s">
        <v>105</v>
      </c>
      <c r="L139">
        <v>-1</v>
      </c>
      <c r="M139">
        <v>-1</v>
      </c>
      <c r="N139">
        <v>-1</v>
      </c>
      <c r="O139">
        <v>0</v>
      </c>
      <c r="P139" s="3">
        <v>933</v>
      </c>
      <c r="R139" s="3" t="str">
        <f>IF(S139&lt;&gt;"",VLOOKUP(S139,'ESO zone constants'!$E$2:$I$999,5,FALSE),"")</f>
        <v/>
      </c>
      <c r="T139" s="3" t="str">
        <f>IF(U139&lt;&gt;"",VLOOKUP(U139,'ESO zone constants'!$E$2:$I$999,5,FALSE),"")</f>
        <v/>
      </c>
      <c r="V139" s="3">
        <v>0</v>
      </c>
      <c r="W139" t="str">
        <f>VLOOKUP(V139,'LibSets constants'!$A$2:$B$16,2,FALSE)</f>
        <v>Included in base game</v>
      </c>
      <c r="X139" s="7" t="str">
        <f t="shared" si="10"/>
        <v>[165] = {wayshrines={-1,-1,-1}, dlcId=0</v>
      </c>
      <c r="Y139" s="7" t="str">
        <f t="shared" si="14"/>
        <v>, zoneIds={933}, veteran={EQUIP_TYPE_HEAD=true, EQUIP_TYPE_SHOULDERS=false}</v>
      </c>
      <c r="Z139" s="7" t="str">
        <f t="shared" si="11"/>
        <v>, isMonster=true</v>
      </c>
      <c r="AA139" s="7" t="str">
        <f t="shared" si="12"/>
        <v xml:space="preserve"> --Scourge Harvester / Geißelernter</v>
      </c>
      <c r="AB139" s="7" t="str">
        <f t="shared" si="13"/>
        <v/>
      </c>
    </row>
    <row r="140" spans="1:28" x14ac:dyDescent="0.25">
      <c r="A140" s="17">
        <v>166</v>
      </c>
      <c r="B140" t="s">
        <v>1800</v>
      </c>
      <c r="C140" t="s">
        <v>5</v>
      </c>
      <c r="D140" t="s">
        <v>1801</v>
      </c>
      <c r="H140" t="str">
        <f t="array" ref="H140">IF(VALUE(O140)&gt;0,"Crafted",IF(OR(EXACT(A140,'LibSets constants'!$G$2:$G$99)),"Monster",IF(OR(EXACT(A140,'LibSets constants'!$I$2:$I$99)),"Trial",IF(OR(EXACT(A140,'LibSets constants'!$K$2:$K$99)),"Arena",IF(OR(EXACT(A140,'LibSets constants'!$M$2:$M$99)),"Overland","")))))</f>
        <v>Monster</v>
      </c>
      <c r="I140">
        <v>2</v>
      </c>
      <c r="J140" t="s">
        <v>2478</v>
      </c>
      <c r="K140" t="s">
        <v>105</v>
      </c>
      <c r="L140">
        <v>-1</v>
      </c>
      <c r="M140">
        <v>-1</v>
      </c>
      <c r="N140">
        <v>-1</v>
      </c>
      <c r="O140">
        <v>0</v>
      </c>
      <c r="P140" s="3">
        <v>930</v>
      </c>
      <c r="R140" s="3" t="str">
        <f>IF(S140&lt;&gt;"",VLOOKUP(S140,'ESO zone constants'!$E$2:$I$999,5,FALSE),"")</f>
        <v/>
      </c>
      <c r="T140" s="3" t="str">
        <f>IF(U140&lt;&gt;"",VLOOKUP(U140,'ESO zone constants'!$E$2:$I$999,5,FALSE),"")</f>
        <v/>
      </c>
      <c r="V140" s="3">
        <v>0</v>
      </c>
      <c r="W140" t="str">
        <f>VLOOKUP(V140,'LibSets constants'!$A$2:$B$16,2,FALSE)</f>
        <v>Included in base game</v>
      </c>
      <c r="X140" s="7" t="str">
        <f t="shared" si="10"/>
        <v>[166] = {wayshrines={-1,-1,-1}, dlcId=0</v>
      </c>
      <c r="Y140" s="7" t="str">
        <f t="shared" si="14"/>
        <v>, zoneIds={930}, veteran={EQUIP_TYPE_HEAD=true, EQUIP_TYPE_SHOULDERS=false}</v>
      </c>
      <c r="Z140" s="7" t="str">
        <f t="shared" si="11"/>
        <v>, isMonster=true</v>
      </c>
      <c r="AA140" s="7" t="str">
        <f t="shared" si="12"/>
        <v xml:space="preserve"> --Engine Guardian / Maschinenwächter</v>
      </c>
      <c r="AB140" s="7" t="str">
        <f t="shared" si="13"/>
        <v/>
      </c>
    </row>
    <row r="141" spans="1:28" x14ac:dyDescent="0.25">
      <c r="A141" s="17">
        <v>167</v>
      </c>
      <c r="B141" t="s">
        <v>1802</v>
      </c>
      <c r="C141" t="s">
        <v>16</v>
      </c>
      <c r="D141" t="s">
        <v>1803</v>
      </c>
      <c r="H141" t="str">
        <f t="array" ref="H141">IF(VALUE(O141)&gt;0,"Crafted",IF(OR(EXACT(A141,'LibSets constants'!$G$2:$G$99)),"Monster",IF(OR(EXACT(A141,'LibSets constants'!$I$2:$I$99)),"Trial",IF(OR(EXACT(A141,'LibSets constants'!$K$2:$K$99)),"Arena",IF(OR(EXACT(A141,'LibSets constants'!$M$2:$M$99)),"Overland","")))))</f>
        <v>Monster</v>
      </c>
      <c r="I141">
        <v>2</v>
      </c>
      <c r="J141" t="s">
        <v>2478</v>
      </c>
      <c r="K141" t="s">
        <v>105</v>
      </c>
      <c r="L141">
        <v>-1</v>
      </c>
      <c r="M141">
        <v>-1</v>
      </c>
      <c r="N141">
        <v>-1</v>
      </c>
      <c r="O141">
        <v>0</v>
      </c>
      <c r="P141" s="3">
        <v>931</v>
      </c>
      <c r="R141" s="3" t="str">
        <f>IF(S141&lt;&gt;"",VLOOKUP(S141,'ESO zone constants'!$E$2:$I$999,5,FALSE),"")</f>
        <v/>
      </c>
      <c r="T141" s="3" t="str">
        <f>IF(U141&lt;&gt;"",VLOOKUP(U141,'ESO zone constants'!$E$2:$I$999,5,FALSE),"")</f>
        <v/>
      </c>
      <c r="V141" s="3">
        <v>0</v>
      </c>
      <c r="W141" t="str">
        <f>VLOOKUP(V141,'LibSets constants'!$A$2:$B$16,2,FALSE)</f>
        <v>Included in base game</v>
      </c>
      <c r="X141" s="7" t="str">
        <f t="shared" si="10"/>
        <v>[167] = {wayshrines={-1,-1,-1}, dlcId=0</v>
      </c>
      <c r="Y141" s="7" t="str">
        <f t="shared" si="14"/>
        <v>, zoneIds={931}, veteran={EQUIP_TYPE_HEAD=true, EQUIP_TYPE_SHOULDERS=false}</v>
      </c>
      <c r="Z141" s="7" t="str">
        <f t="shared" si="11"/>
        <v>, isMonster=true</v>
      </c>
      <c r="AA141" s="7" t="str">
        <f t="shared" si="12"/>
        <v xml:space="preserve"> --Nightflame / Nachtflamme</v>
      </c>
      <c r="AB141" s="7" t="str">
        <f t="shared" si="13"/>
        <v/>
      </c>
    </row>
    <row r="142" spans="1:28" x14ac:dyDescent="0.25">
      <c r="A142" s="17">
        <v>168</v>
      </c>
      <c r="B142" t="s">
        <v>15</v>
      </c>
      <c r="C142" t="s">
        <v>15</v>
      </c>
      <c r="D142" t="s">
        <v>1804</v>
      </c>
      <c r="H142" t="str">
        <f t="array" ref="H142">IF(VALUE(O142)&gt;0,"Crafted",IF(OR(EXACT(A142,'LibSets constants'!$G$2:$G$99)),"Monster",IF(OR(EXACT(A142,'LibSets constants'!$I$2:$I$99)),"Trial",IF(OR(EXACT(A142,'LibSets constants'!$K$2:$K$99)),"Arena",IF(OR(EXACT(A142,'LibSets constants'!$M$2:$M$99)),"Overland","")))))</f>
        <v>Monster</v>
      </c>
      <c r="I142">
        <v>1</v>
      </c>
      <c r="J142" t="s">
        <v>2478</v>
      </c>
      <c r="K142" t="s">
        <v>105</v>
      </c>
      <c r="L142">
        <v>-1</v>
      </c>
      <c r="M142">
        <v>-1</v>
      </c>
      <c r="N142">
        <v>-1</v>
      </c>
      <c r="O142">
        <v>0</v>
      </c>
      <c r="P142" s="3">
        <v>932</v>
      </c>
      <c r="R142" s="3" t="str">
        <f>IF(S142&lt;&gt;"",VLOOKUP(S142,'ESO zone constants'!$E$2:$I$999,5,FALSE),"")</f>
        <v/>
      </c>
      <c r="T142" s="3" t="str">
        <f>IF(U142&lt;&gt;"",VLOOKUP(U142,'ESO zone constants'!$E$2:$I$999,5,FALSE),"")</f>
        <v/>
      </c>
      <c r="V142" s="3">
        <v>0</v>
      </c>
      <c r="W142" t="str">
        <f>VLOOKUP(V142,'LibSets constants'!$A$2:$B$16,2,FALSE)</f>
        <v>Included in base game</v>
      </c>
      <c r="X142" s="7" t="str">
        <f t="shared" si="10"/>
        <v>[168] = {wayshrines={-1,-1,-1}, dlcId=0</v>
      </c>
      <c r="Y142" s="7" t="str">
        <f t="shared" si="14"/>
        <v>, zoneIds={932}, veteran={EQUIP_TYPE_HEAD=true, EQUIP_TYPE_SHOULDERS=false}</v>
      </c>
      <c r="Z142" s="7" t="str">
        <f t="shared" si="11"/>
        <v>, isMonster=true</v>
      </c>
      <c r="AA142" s="7" t="str">
        <f t="shared" si="12"/>
        <v xml:space="preserve"> --Nerien'eth / Nerien'eth</v>
      </c>
      <c r="AB142" s="7" t="str">
        <f t="shared" si="13"/>
        <v/>
      </c>
    </row>
    <row r="143" spans="1:28" x14ac:dyDescent="0.25">
      <c r="A143" s="17">
        <v>169</v>
      </c>
      <c r="B143" t="s">
        <v>31</v>
      </c>
      <c r="C143" t="s">
        <v>31</v>
      </c>
      <c r="D143" t="s">
        <v>31</v>
      </c>
      <c r="H143" t="str">
        <f t="array" ref="H143">IF(VALUE(O143)&gt;0,"Crafted",IF(OR(EXACT(A143,'LibSets constants'!$G$2:$G$99)),"Monster",IF(OR(EXACT(A143,'LibSets constants'!$I$2:$I$99)),"Trial",IF(OR(EXACT(A143,'LibSets constants'!$K$2:$K$99)),"Arena",IF(OR(EXACT(A143,'LibSets constants'!$M$2:$M$99)),"Overland","")))))</f>
        <v>Monster</v>
      </c>
      <c r="I143">
        <v>1</v>
      </c>
      <c r="J143" t="s">
        <v>2478</v>
      </c>
      <c r="K143" t="s">
        <v>105</v>
      </c>
      <c r="L143">
        <v>-1</v>
      </c>
      <c r="M143">
        <v>-1</v>
      </c>
      <c r="N143">
        <v>-1</v>
      </c>
      <c r="O143">
        <v>0</v>
      </c>
      <c r="P143" s="3">
        <v>681</v>
      </c>
      <c r="R143" s="3" t="str">
        <f>IF(S143&lt;&gt;"",VLOOKUP(S143,'ESO zone constants'!$E$2:$I$999,5,FALSE),"")</f>
        <v/>
      </c>
      <c r="T143" s="3" t="str">
        <f>IF(U143&lt;&gt;"",VLOOKUP(U143,'ESO zone constants'!$E$2:$I$999,5,FALSE),"")</f>
        <v/>
      </c>
      <c r="V143" s="3">
        <v>0</v>
      </c>
      <c r="W143" t="str">
        <f>VLOOKUP(V143,'LibSets constants'!$A$2:$B$16,2,FALSE)</f>
        <v>Included in base game</v>
      </c>
      <c r="X143" s="7" t="str">
        <f t="shared" si="10"/>
        <v>[169] = {wayshrines={-1,-1,-1}, dlcId=0</v>
      </c>
      <c r="Y143" s="7" t="str">
        <f t="shared" si="14"/>
        <v>, zoneIds={681}, veteran={EQUIP_TYPE_HEAD=true, EQUIP_TYPE_SHOULDERS=false}</v>
      </c>
      <c r="Z143" s="7" t="str">
        <f t="shared" si="11"/>
        <v>, isMonster=true</v>
      </c>
      <c r="AA143" s="7" t="str">
        <f t="shared" si="12"/>
        <v xml:space="preserve"> --Valkyn Skoria / Valkyn Skoria</v>
      </c>
      <c r="AB143" s="7" t="str">
        <f t="shared" si="13"/>
        <v/>
      </c>
    </row>
    <row r="144" spans="1:28" x14ac:dyDescent="0.25">
      <c r="A144" s="17">
        <v>170</v>
      </c>
      <c r="B144" t="s">
        <v>1805</v>
      </c>
      <c r="C144" t="s">
        <v>12</v>
      </c>
      <c r="D144" t="s">
        <v>1806</v>
      </c>
      <c r="H144" t="str">
        <f t="array" ref="H144">IF(VALUE(O144)&gt;0,"Crafted",IF(OR(EXACT(A144,'LibSets constants'!$G$2:$G$99)),"Monster",IF(OR(EXACT(A144,'LibSets constants'!$I$2:$I$99)),"Trial",IF(OR(EXACT(A144,'LibSets constants'!$K$2:$K$99)),"Arena",IF(OR(EXACT(A144,'LibSets constants'!$M$2:$M$99)),"Overland","")))))</f>
        <v>Monster</v>
      </c>
      <c r="I144">
        <v>2</v>
      </c>
      <c r="J144" t="s">
        <v>2478</v>
      </c>
      <c r="K144" t="s">
        <v>105</v>
      </c>
      <c r="L144">
        <v>-1</v>
      </c>
      <c r="M144">
        <v>-1</v>
      </c>
      <c r="N144">
        <v>-1</v>
      </c>
      <c r="O144">
        <v>0</v>
      </c>
      <c r="P144" s="3">
        <v>935</v>
      </c>
      <c r="R144" s="3" t="str">
        <f>IF(S144&lt;&gt;"",VLOOKUP(S144,'ESO zone constants'!$E$2:$I$999,5,FALSE),"")</f>
        <v/>
      </c>
      <c r="T144" s="3" t="str">
        <f>IF(U144&lt;&gt;"",VLOOKUP(U144,'ESO zone constants'!$E$2:$I$999,5,FALSE),"")</f>
        <v/>
      </c>
      <c r="V144" s="3">
        <v>0</v>
      </c>
      <c r="W144" t="str">
        <f>VLOOKUP(V144,'LibSets constants'!$A$2:$B$16,2,FALSE)</f>
        <v>Included in base game</v>
      </c>
      <c r="X144" s="7" t="str">
        <f t="shared" si="10"/>
        <v>[170] = {wayshrines={-1,-1,-1}, dlcId=0</v>
      </c>
      <c r="Y144" s="7" t="str">
        <f t="shared" si="14"/>
        <v>, zoneIds={935}, veteran={EQUIP_TYPE_HEAD=true, EQUIP_TYPE_SHOULDERS=false}</v>
      </c>
      <c r="Z144" s="7" t="str">
        <f t="shared" si="11"/>
        <v>, isMonster=true</v>
      </c>
      <c r="AA144" s="7" t="str">
        <f t="shared" si="12"/>
        <v xml:space="preserve"> --Maw of the Infernal / Schlund des Infernalen</v>
      </c>
      <c r="AB144" s="7" t="str">
        <f t="shared" si="13"/>
        <v/>
      </c>
    </row>
    <row r="145" spans="1:28" x14ac:dyDescent="0.25">
      <c r="A145" s="17">
        <v>171</v>
      </c>
      <c r="B145" t="s">
        <v>1807</v>
      </c>
      <c r="C145" t="s">
        <v>1809</v>
      </c>
      <c r="D145" t="s">
        <v>1808</v>
      </c>
      <c r="H145" t="str">
        <f t="array" ref="H145">IF(VALUE(O145)&gt;0,"Crafted",IF(OR(EXACT(A145,'LibSets constants'!$G$2:$G$99)),"Monster",IF(OR(EXACT(A145,'LibSets constants'!$I$2:$I$99)),"Trial",IF(OR(EXACT(A145,'LibSets constants'!$K$2:$K$99)),"Arena",IF(OR(EXACT(A145,'LibSets constants'!$M$2:$M$99)),"Overland","")))))</f>
        <v>Trial</v>
      </c>
      <c r="J145" t="s">
        <v>105</v>
      </c>
      <c r="K145" t="s">
        <v>106</v>
      </c>
      <c r="L145">
        <v>-1</v>
      </c>
      <c r="M145">
        <v>-1</v>
      </c>
      <c r="N145">
        <v>-1</v>
      </c>
      <c r="O145">
        <v>0</v>
      </c>
      <c r="P145" s="3">
        <v>688</v>
      </c>
      <c r="R145" s="3" t="str">
        <f>IF(S145&lt;&gt;"",VLOOKUP(S145,'ESO zone constants'!$E$2:$I$999,5,FALSE),"")</f>
        <v/>
      </c>
      <c r="T145" s="3" t="str">
        <f>IF(U145&lt;&gt;"",VLOOKUP(U145,'ESO zone constants'!$E$2:$I$999,5,FALSE),"")</f>
        <v/>
      </c>
      <c r="V145" s="3">
        <v>0</v>
      </c>
      <c r="W145" t="str">
        <f>VLOOKUP(V145,'LibSets constants'!$A$2:$B$16,2,FALSE)</f>
        <v>Included in base game</v>
      </c>
      <c r="X145" s="7" t="str">
        <f t="shared" si="10"/>
        <v>[171] = {wayshrines={-1,-1,-1}, dlcId=0</v>
      </c>
      <c r="Y145" s="7" t="str">
        <f t="shared" si="14"/>
        <v>, zoneIds={688}, veteran=false</v>
      </c>
      <c r="Z145" s="7" t="str">
        <f t="shared" si="11"/>
        <v>, isTrial=true, multiTrialSet=true</v>
      </c>
      <c r="AA145" s="7" t="str">
        <f t="shared" si="12"/>
        <v xml:space="preserve"> --Eternal Warrior / Ewiger Krieger</v>
      </c>
      <c r="AB145" s="7" t="str">
        <f t="shared" si="13"/>
        <v/>
      </c>
    </row>
    <row r="146" spans="1:28" x14ac:dyDescent="0.25">
      <c r="A146" s="17">
        <v>172</v>
      </c>
      <c r="B146" t="s">
        <v>1810</v>
      </c>
      <c r="C146" t="s">
        <v>1812</v>
      </c>
      <c r="D146" t="s">
        <v>1811</v>
      </c>
      <c r="H146" t="str">
        <f t="array" ref="H146">IF(VALUE(O146)&gt;0,"Crafted",IF(OR(EXACT(A146,'LibSets constants'!$G$2:$G$99)),"Monster",IF(OR(EXACT(A146,'LibSets constants'!$I$2:$I$99)),"Trial",IF(OR(EXACT(A146,'LibSets constants'!$K$2:$K$99)),"Arena",IF(OR(EXACT(A146,'LibSets constants'!$M$2:$M$99)),"Overland","")))))</f>
        <v/>
      </c>
      <c r="J146" t="s">
        <v>105</v>
      </c>
      <c r="K146" t="s">
        <v>105</v>
      </c>
      <c r="L146">
        <v>-1</v>
      </c>
      <c r="M146">
        <v>-1</v>
      </c>
      <c r="N146">
        <v>-1</v>
      </c>
      <c r="O146">
        <v>0</v>
      </c>
      <c r="P146" s="3">
        <v>843</v>
      </c>
      <c r="R146" s="3" t="str">
        <f>IF(S146&lt;&gt;"",VLOOKUP(S146,'ESO zone constants'!$E$2:$I$999,5,FALSE),"")</f>
        <v/>
      </c>
      <c r="T146" s="3" t="str">
        <f>IF(U146&lt;&gt;"",VLOOKUP(U146,'ESO zone constants'!$E$2:$I$999,5,FALSE),"")</f>
        <v/>
      </c>
      <c r="V146" s="3">
        <v>0</v>
      </c>
      <c r="W146" t="str">
        <f>VLOOKUP(V146,'LibSets constants'!$A$2:$B$16,2,FALSE)</f>
        <v>Included in base game</v>
      </c>
      <c r="X146" s="7" t="str">
        <f t="shared" si="10"/>
        <v>[172] = {wayshrines={-1,-1,-1}, dlcId=0</v>
      </c>
      <c r="Y146" s="7" t="str">
        <f t="shared" si="14"/>
        <v>, zoneIds={843}, veteran=false</v>
      </c>
      <c r="Z146" s="7" t="str">
        <f t="shared" si="11"/>
        <v/>
      </c>
      <c r="AA146" s="7" t="str">
        <f t="shared" si="12"/>
        <v xml:space="preserve"> --Infallible Mage / Unfehlbare Magierin</v>
      </c>
      <c r="AB146" s="7" t="str">
        <f t="shared" si="13"/>
        <v/>
      </c>
    </row>
    <row r="147" spans="1:28" x14ac:dyDescent="0.25">
      <c r="A147" s="17">
        <v>173</v>
      </c>
      <c r="B147" t="s">
        <v>1813</v>
      </c>
      <c r="C147" t="s">
        <v>1815</v>
      </c>
      <c r="D147" t="s">
        <v>1814</v>
      </c>
      <c r="H147" t="str">
        <f t="array" ref="H147">IF(VALUE(O147)&gt;0,"Crafted",IF(OR(EXACT(A147,'LibSets constants'!$G$2:$G$99)),"Monster",IF(OR(EXACT(A147,'LibSets constants'!$I$2:$I$99)),"Trial",IF(OR(EXACT(A147,'LibSets constants'!$K$2:$K$99)),"Arena",IF(OR(EXACT(A147,'LibSets constants'!$M$2:$M$99)),"Overland","")))))</f>
        <v/>
      </c>
      <c r="J147" t="s">
        <v>105</v>
      </c>
      <c r="K147" t="s">
        <v>105</v>
      </c>
      <c r="L147">
        <v>-1</v>
      </c>
      <c r="M147">
        <v>-1</v>
      </c>
      <c r="N147">
        <v>-1</v>
      </c>
      <c r="O147">
        <v>0</v>
      </c>
      <c r="P147" s="3">
        <v>848</v>
      </c>
      <c r="R147" s="3" t="str">
        <f>IF(S147&lt;&gt;"",VLOOKUP(S147,'ESO zone constants'!$E$2:$I$999,5,FALSE),"")</f>
        <v/>
      </c>
      <c r="T147" s="3" t="str">
        <f>IF(U147&lt;&gt;"",VLOOKUP(U147,'ESO zone constants'!$E$2:$I$999,5,FALSE),"")</f>
        <v/>
      </c>
      <c r="V147" s="3">
        <v>0</v>
      </c>
      <c r="W147" t="str">
        <f>VLOOKUP(V147,'LibSets constants'!$A$2:$B$16,2,FALSE)</f>
        <v>Included in base game</v>
      </c>
      <c r="X147" s="7" t="str">
        <f t="shared" si="10"/>
        <v>[173] = {wayshrines={-1,-1,-1}, dlcId=0</v>
      </c>
      <c r="Y147" s="7" t="str">
        <f t="shared" si="14"/>
        <v>, zoneIds={848}, veteran=false</v>
      </c>
      <c r="Z147" s="7" t="str">
        <f t="shared" si="11"/>
        <v/>
      </c>
      <c r="AA147" s="7" t="str">
        <f t="shared" si="12"/>
        <v xml:space="preserve"> --Vicious Serpent / Boshafte Schlange</v>
      </c>
      <c r="AB147" s="7" t="str">
        <f t="shared" si="13"/>
        <v/>
      </c>
    </row>
    <row r="148" spans="1:28" x14ac:dyDescent="0.25">
      <c r="A148" s="6">
        <v>176</v>
      </c>
      <c r="B148" t="s">
        <v>1816</v>
      </c>
      <c r="C148" t="s">
        <v>1818</v>
      </c>
      <c r="D148" t="s">
        <v>1817</v>
      </c>
      <c r="H148" t="str">
        <f t="array" ref="H148">IF(VALUE(O148)&gt;0,"Crafted",IF(OR(EXACT(A148,'LibSets constants'!$G$2:$G$99)),"Monster",IF(OR(EXACT(A148,'LibSets constants'!$I$2:$I$99)),"Trial",IF(OR(EXACT(A148,'LibSets constants'!$K$2:$K$99)),"Arena",IF(OR(EXACT(A148,'LibSets constants'!$M$2:$M$99)),"Overland","")))))</f>
        <v>Crafted</v>
      </c>
      <c r="J148" t="s">
        <v>105</v>
      </c>
      <c r="K148" t="s">
        <v>105</v>
      </c>
      <c r="L148">
        <v>199</v>
      </c>
      <c r="M148">
        <v>201</v>
      </c>
      <c r="N148">
        <v>203</v>
      </c>
      <c r="O148">
        <v>7</v>
      </c>
      <c r="R148" s="3" t="str">
        <f>IF(S148&lt;&gt;"",VLOOKUP(S148,'ESO zone constants'!$E$2:$I$999,5,FALSE),"")</f>
        <v/>
      </c>
      <c r="T148" s="3" t="str">
        <f>IF(U148&lt;&gt;"",VLOOKUP(U148,'ESO zone constants'!$E$2:$I$999,5,FALSE),"")</f>
        <v/>
      </c>
      <c r="V148" s="3">
        <v>1</v>
      </c>
      <c r="W148" t="str">
        <f>VLOOKUP(V148,'LibSets constants'!$A$2:$B$16,2,FALSE)</f>
        <v>Imperial City</v>
      </c>
      <c r="X148" s="7" t="str">
        <f t="shared" si="10"/>
        <v>[176] = {wayshrines={199,201,203}, traitsNeeded=7, dlcId=1</v>
      </c>
      <c r="Y148" s="7" t="str">
        <f t="shared" si="14"/>
        <v>, veteran=false</v>
      </c>
      <c r="Z148" s="7" t="str">
        <f t="shared" si="11"/>
        <v/>
      </c>
      <c r="AA148" s="7" t="str">
        <f t="shared" si="12"/>
        <v xml:space="preserve"> --Noble's Conquest / Adelssieg</v>
      </c>
      <c r="AB148" s="7" t="str">
        <f t="shared" si="13"/>
        <v>[176] = true,        --Noble's Conquest / Adelssieg</v>
      </c>
    </row>
    <row r="149" spans="1:28" x14ac:dyDescent="0.25">
      <c r="A149" s="6">
        <v>177</v>
      </c>
      <c r="B149" t="s">
        <v>1819</v>
      </c>
      <c r="C149" t="s">
        <v>1821</v>
      </c>
      <c r="D149" t="s">
        <v>1820</v>
      </c>
      <c r="H149" t="str">
        <f t="array" ref="H149">IF(VALUE(O149)&gt;0,"Crafted",IF(OR(EXACT(A149,'LibSets constants'!$G$2:$G$99)),"Monster",IF(OR(EXACT(A149,'LibSets constants'!$I$2:$I$99)),"Trial",IF(OR(EXACT(A149,'LibSets constants'!$K$2:$K$99)),"Arena",IF(OR(EXACT(A149,'LibSets constants'!$M$2:$M$99)),"Overland","")))))</f>
        <v>Crafted</v>
      </c>
      <c r="J149" t="s">
        <v>105</v>
      </c>
      <c r="K149" t="s">
        <v>105</v>
      </c>
      <c r="L149">
        <v>199</v>
      </c>
      <c r="M149">
        <v>201</v>
      </c>
      <c r="N149">
        <v>203</v>
      </c>
      <c r="O149">
        <v>5</v>
      </c>
      <c r="P149" s="3">
        <v>380</v>
      </c>
      <c r="R149" s="3" t="str">
        <f>IF(S149&lt;&gt;"",VLOOKUP(S149,'ESO zone constants'!$E$2:$I$999,5,FALSE),"")</f>
        <v/>
      </c>
      <c r="T149" s="3" t="str">
        <f>IF(U149&lt;&gt;"",VLOOKUP(U149,'ESO zone constants'!$E$2:$I$999,5,FALSE),"")</f>
        <v/>
      </c>
      <c r="V149" s="3">
        <v>2</v>
      </c>
      <c r="W149" t="str">
        <f>VLOOKUP(V149,'LibSets constants'!$A$2:$B$16,2,FALSE)</f>
        <v>Orsinium</v>
      </c>
      <c r="X149" s="7" t="str">
        <f t="shared" si="10"/>
        <v>[177] = {wayshrines={199,201,203}, traitsNeeded=5, dlcId=2</v>
      </c>
      <c r="Y149" s="7" t="str">
        <f t="shared" si="14"/>
        <v>, zoneIds={380}, veteran=false</v>
      </c>
      <c r="Z149" s="7" t="str">
        <f t="shared" si="11"/>
        <v/>
      </c>
      <c r="AA149" s="7" t="str">
        <f t="shared" si="12"/>
        <v xml:space="preserve"> --Redistributor / Umverteilung</v>
      </c>
      <c r="AB149" s="7" t="str">
        <f t="shared" si="13"/>
        <v>[177] = true,        --Redistributor / Umverteilung</v>
      </c>
    </row>
    <row r="150" spans="1:28" x14ac:dyDescent="0.25">
      <c r="A150" s="6">
        <v>178</v>
      </c>
      <c r="B150" t="s">
        <v>1822</v>
      </c>
      <c r="C150" t="s">
        <v>1824</v>
      </c>
      <c r="D150" t="s">
        <v>1823</v>
      </c>
      <c r="H150" t="str">
        <f t="array" ref="H150">IF(VALUE(O150)&gt;0,"Crafted",IF(OR(EXACT(A150,'LibSets constants'!$G$2:$G$99)),"Monster",IF(OR(EXACT(A150,'LibSets constants'!$I$2:$I$99)),"Trial",IF(OR(EXACT(A150,'LibSets constants'!$K$2:$K$99)),"Arena",IF(OR(EXACT(A150,'LibSets constants'!$M$2:$M$99)),"Overland","")))))</f>
        <v>Crafted</v>
      </c>
      <c r="J150" t="s">
        <v>105</v>
      </c>
      <c r="K150" t="s">
        <v>105</v>
      </c>
      <c r="L150">
        <v>199</v>
      </c>
      <c r="M150">
        <v>201</v>
      </c>
      <c r="N150">
        <v>203</v>
      </c>
      <c r="O150">
        <v>9</v>
      </c>
      <c r="P150" s="3">
        <v>283</v>
      </c>
      <c r="R150" s="3" t="str">
        <f>IF(S150&lt;&gt;"",VLOOKUP(S150,'ESO zone constants'!$E$2:$I$999,5,FALSE),"")</f>
        <v/>
      </c>
      <c r="T150" s="3" t="str">
        <f>IF(U150&lt;&gt;"",VLOOKUP(U150,'ESO zone constants'!$E$2:$I$999,5,FALSE),"")</f>
        <v/>
      </c>
      <c r="V150" s="3">
        <v>1</v>
      </c>
      <c r="W150" t="str">
        <f>VLOOKUP(V150,'LibSets constants'!$A$2:$B$16,2,FALSE)</f>
        <v>Imperial City</v>
      </c>
      <c r="X150" s="7" t="str">
        <f t="shared" si="10"/>
        <v>[178] = {wayshrines={199,201,203}, traitsNeeded=9, dlcId=1</v>
      </c>
      <c r="Y150" s="7" t="str">
        <f t="shared" si="14"/>
        <v>, zoneIds={283}, veteran=false</v>
      </c>
      <c r="Z150" s="7" t="str">
        <f t="shared" si="11"/>
        <v/>
      </c>
      <c r="AA150" s="7" t="str">
        <f t="shared" si="12"/>
        <v xml:space="preserve"> --Armor Master / Rüstungsmeister</v>
      </c>
      <c r="AB150" s="7" t="str">
        <f t="shared" si="13"/>
        <v>[178] = true,        --Armor Master / Rüstungsmeister</v>
      </c>
    </row>
    <row r="151" spans="1:28" x14ac:dyDescent="0.25">
      <c r="A151" s="17">
        <v>179</v>
      </c>
      <c r="B151" t="s">
        <v>1825</v>
      </c>
      <c r="C151" t="s">
        <v>1827</v>
      </c>
      <c r="D151" t="s">
        <v>1826</v>
      </c>
      <c r="H151" t="str">
        <f t="array" ref="H151">IF(VALUE(O151)&gt;0,"Crafted",IF(OR(EXACT(A151,'LibSets constants'!$G$2:$G$99)),"Monster",IF(OR(EXACT(A151,'LibSets constants'!$I$2:$I$99)),"Trial",IF(OR(EXACT(A151,'LibSets constants'!$K$2:$K$99)),"Arena",IF(OR(EXACT(A151,'LibSets constants'!$M$2:$M$99)),"Overland","")))))</f>
        <v>Overland</v>
      </c>
      <c r="J151" t="s">
        <v>105</v>
      </c>
      <c r="K151" t="s">
        <v>105</v>
      </c>
      <c r="L151">
        <v>-1</v>
      </c>
      <c r="M151">
        <v>-1</v>
      </c>
      <c r="N151">
        <v>-1</v>
      </c>
      <c r="O151">
        <v>0</v>
      </c>
      <c r="P151" s="3">
        <v>144</v>
      </c>
      <c r="R151" s="3" t="str">
        <f>IF(S151&lt;&gt;"",VLOOKUP(S151,'ESO zone constants'!$E$2:$I$999,5,FALSE),"")</f>
        <v/>
      </c>
      <c r="T151" s="3" t="str">
        <f>IF(U151&lt;&gt;"",VLOOKUP(U151,'ESO zone constants'!$E$2:$I$999,5,FALSE),"")</f>
        <v/>
      </c>
      <c r="V151" s="3">
        <v>0</v>
      </c>
      <c r="W151" t="str">
        <f>VLOOKUP(V151,'LibSets constants'!$A$2:$B$16,2,FALSE)</f>
        <v>Included in base game</v>
      </c>
      <c r="X151" s="7" t="str">
        <f t="shared" si="10"/>
        <v>[179] = {wayshrines={-1,-1,-1}, dlcId=0</v>
      </c>
      <c r="Y151" s="7" t="str">
        <f t="shared" si="14"/>
        <v>, zoneIds={144}, veteran=false</v>
      </c>
      <c r="Z151" s="7" t="str">
        <f t="shared" si="11"/>
        <v/>
      </c>
      <c r="AA151" s="7" t="str">
        <f t="shared" si="12"/>
        <v xml:space="preserve"> --Black Rose / Schwarze Rose</v>
      </c>
      <c r="AB151" s="7" t="str">
        <f t="shared" si="13"/>
        <v/>
      </c>
    </row>
    <row r="152" spans="1:28" x14ac:dyDescent="0.25">
      <c r="A152" s="17">
        <v>180</v>
      </c>
      <c r="B152" t="s">
        <v>1828</v>
      </c>
      <c r="C152" t="s">
        <v>1830</v>
      </c>
      <c r="D152" t="s">
        <v>1829</v>
      </c>
      <c r="H152" t="str">
        <f t="array" ref="H152">IF(VALUE(O152)&gt;0,"Crafted",IF(OR(EXACT(A152,'LibSets constants'!$G$2:$G$99)),"Monster",IF(OR(EXACT(A152,'LibSets constants'!$I$2:$I$99)),"Trial",IF(OR(EXACT(A152,'LibSets constants'!$K$2:$K$99)),"Arena",IF(OR(EXACT(A152,'LibSets constants'!$M$2:$M$99)),"Overland","")))))</f>
        <v>Overland</v>
      </c>
      <c r="J152" t="s">
        <v>105</v>
      </c>
      <c r="K152" t="s">
        <v>105</v>
      </c>
      <c r="L152">
        <v>-1</v>
      </c>
      <c r="M152">
        <v>-1</v>
      </c>
      <c r="N152">
        <v>-1</v>
      </c>
      <c r="O152">
        <v>0</v>
      </c>
      <c r="P152" s="3">
        <v>63</v>
      </c>
      <c r="R152" s="3" t="str">
        <f>IF(S152&lt;&gt;"",VLOOKUP(S152,'ESO zone constants'!$E$2:$I$999,5,FALSE),"")</f>
        <v/>
      </c>
      <c r="T152" s="3" t="str">
        <f>IF(U152&lt;&gt;"",VLOOKUP(U152,'ESO zone constants'!$E$2:$I$999,5,FALSE),"")</f>
        <v/>
      </c>
      <c r="V152" s="3">
        <v>0</v>
      </c>
      <c r="W152" t="str">
        <f>VLOOKUP(V152,'LibSets constants'!$A$2:$B$16,2,FALSE)</f>
        <v>Included in base game</v>
      </c>
      <c r="X152" s="7" t="str">
        <f t="shared" si="10"/>
        <v>[180] = {wayshrines={-1,-1,-1}, dlcId=0</v>
      </c>
      <c r="Y152" s="7" t="str">
        <f t="shared" si="14"/>
        <v>, zoneIds={63}, veteran=false</v>
      </c>
      <c r="Z152" s="7" t="str">
        <f t="shared" si="11"/>
        <v/>
      </c>
      <c r="AA152" s="7" t="str">
        <f t="shared" si="12"/>
        <v xml:space="preserve"> --Powerful Assault / Kraftvoller Ansturm</v>
      </c>
      <c r="AB152" s="7" t="str">
        <f t="shared" si="13"/>
        <v/>
      </c>
    </row>
    <row r="153" spans="1:28" x14ac:dyDescent="0.25">
      <c r="A153" s="17">
        <v>181</v>
      </c>
      <c r="B153" t="s">
        <v>1831</v>
      </c>
      <c r="C153" t="s">
        <v>1833</v>
      </c>
      <c r="D153" t="s">
        <v>1832</v>
      </c>
      <c r="H153" t="str">
        <f t="array" ref="H153">IF(VALUE(O153)&gt;0,"Crafted",IF(OR(EXACT(A153,'LibSets constants'!$G$2:$G$99)),"Monster",IF(OR(EXACT(A153,'LibSets constants'!$I$2:$I$99)),"Trial",IF(OR(EXACT(A153,'LibSets constants'!$K$2:$K$99)),"Arena",IF(OR(EXACT(A153,'LibSets constants'!$M$2:$M$99)),"Overland","")))))</f>
        <v>Overland</v>
      </c>
      <c r="J153" t="s">
        <v>105</v>
      </c>
      <c r="K153" t="s">
        <v>105</v>
      </c>
      <c r="L153">
        <v>-1</v>
      </c>
      <c r="M153">
        <v>-1</v>
      </c>
      <c r="N153">
        <v>-1</v>
      </c>
      <c r="O153">
        <v>0</v>
      </c>
      <c r="P153" s="3">
        <v>126</v>
      </c>
      <c r="R153" s="3" t="str">
        <f>IF(S153&lt;&gt;"",VLOOKUP(S153,'ESO zone constants'!$E$2:$I$999,5,FALSE),"")</f>
        <v/>
      </c>
      <c r="T153" s="3" t="str">
        <f>IF(U153&lt;&gt;"",VLOOKUP(U153,'ESO zone constants'!$E$2:$I$999,5,FALSE),"")</f>
        <v/>
      </c>
      <c r="V153" s="3">
        <v>0</v>
      </c>
      <c r="W153" t="str">
        <f>VLOOKUP(V153,'LibSets constants'!$A$2:$B$16,2,FALSE)</f>
        <v>Included in base game</v>
      </c>
      <c r="X153" s="7" t="str">
        <f t="shared" si="10"/>
        <v>[181] = {wayshrines={-1,-1,-1}, dlcId=0</v>
      </c>
      <c r="Y153" s="7" t="str">
        <f t="shared" si="14"/>
        <v>, zoneIds={126}, veteran=false</v>
      </c>
      <c r="Z153" s="7" t="str">
        <f t="shared" si="11"/>
        <v/>
      </c>
      <c r="AA153" s="7" t="str">
        <f t="shared" si="12"/>
        <v xml:space="preserve"> --Meritorious Service / Meritorischer Dienst</v>
      </c>
      <c r="AB153" s="7" t="str">
        <f t="shared" si="13"/>
        <v/>
      </c>
    </row>
    <row r="154" spans="1:28" x14ac:dyDescent="0.25">
      <c r="A154" s="17">
        <v>183</v>
      </c>
      <c r="B154" t="s">
        <v>14</v>
      </c>
      <c r="C154" t="s">
        <v>14</v>
      </c>
      <c r="D154" t="s">
        <v>14</v>
      </c>
      <c r="H154" t="str">
        <f t="array" ref="H154">IF(VALUE(O154)&gt;0,"Crafted",IF(OR(EXACT(A154,'LibSets constants'!$G$2:$G$99)),"Monster",IF(OR(EXACT(A154,'LibSets constants'!$I$2:$I$99)),"Trial",IF(OR(EXACT(A154,'LibSets constants'!$K$2:$K$99)),"Arena",IF(OR(EXACT(A154,'LibSets constants'!$M$2:$M$99)),"Overland","")))))</f>
        <v>Monster</v>
      </c>
      <c r="I154">
        <v>3</v>
      </c>
      <c r="J154" t="s">
        <v>2478</v>
      </c>
      <c r="K154" t="s">
        <v>105</v>
      </c>
      <c r="L154">
        <v>-1</v>
      </c>
      <c r="M154">
        <v>-1</v>
      </c>
      <c r="N154">
        <v>-1</v>
      </c>
      <c r="O154">
        <v>0</v>
      </c>
      <c r="P154" s="3">
        <v>688</v>
      </c>
      <c r="R154" s="3" t="str">
        <f>IF(S154&lt;&gt;"",VLOOKUP(S154,'ESO zone constants'!$E$2:$I$999,5,FALSE),"")</f>
        <v/>
      </c>
      <c r="T154" s="3" t="str">
        <f>IF(U154&lt;&gt;"",VLOOKUP(U154,'ESO zone constants'!$E$2:$I$999,5,FALSE),"")</f>
        <v/>
      </c>
      <c r="V154" s="3">
        <v>1</v>
      </c>
      <c r="W154" t="str">
        <f>VLOOKUP(V154,'LibSets constants'!$A$2:$B$16,2,FALSE)</f>
        <v>Imperial City</v>
      </c>
      <c r="X154" s="7" t="str">
        <f t="shared" si="10"/>
        <v>[183] = {wayshrines={-1,-1,-1}, dlcId=1</v>
      </c>
      <c r="Y154" s="7" t="str">
        <f t="shared" si="14"/>
        <v>, zoneIds={688}, veteran={EQUIP_TYPE_HEAD=true, EQUIP_TYPE_SHOULDERS=false}</v>
      </c>
      <c r="Z154" s="7" t="str">
        <f t="shared" si="11"/>
        <v>, isMonster=true</v>
      </c>
      <c r="AA154" s="7" t="str">
        <f t="shared" si="12"/>
        <v xml:space="preserve"> --Molag Kena / Molag Kena</v>
      </c>
      <c r="AB154" s="7" t="str">
        <f t="shared" si="13"/>
        <v/>
      </c>
    </row>
    <row r="155" spans="1:28" x14ac:dyDescent="0.25">
      <c r="A155" s="17">
        <v>184</v>
      </c>
      <c r="B155" t="s">
        <v>1834</v>
      </c>
      <c r="C155" t="s">
        <v>1836</v>
      </c>
      <c r="D155" t="s">
        <v>1835</v>
      </c>
      <c r="H155" t="str">
        <f t="array" ref="H155">IF(VALUE(O155)&gt;0,"Crafted",IF(OR(EXACT(A155,'LibSets constants'!$G$2:$G$99)),"Monster",IF(OR(EXACT(A155,'LibSets constants'!$I$2:$I$99)),"Trial",IF(OR(EXACT(A155,'LibSets constants'!$K$2:$K$99)),"Arena",IF(OR(EXACT(A155,'LibSets constants'!$M$2:$M$99)),"Overland","")))))</f>
        <v/>
      </c>
      <c r="J155" t="s">
        <v>105</v>
      </c>
      <c r="K155" t="s">
        <v>105</v>
      </c>
      <c r="L155">
        <v>-1</v>
      </c>
      <c r="M155">
        <v>-1</v>
      </c>
      <c r="N155">
        <v>-1</v>
      </c>
      <c r="O155">
        <v>0</v>
      </c>
      <c r="P155" s="3">
        <v>843</v>
      </c>
      <c r="R155" s="3" t="str">
        <f>IF(S155&lt;&gt;"",VLOOKUP(S155,'ESO zone constants'!$E$2:$I$999,5,FALSE),"")</f>
        <v/>
      </c>
      <c r="T155" s="3" t="str">
        <f>IF(U155&lt;&gt;"",VLOOKUP(U155,'ESO zone constants'!$E$2:$I$999,5,FALSE),"")</f>
        <v/>
      </c>
      <c r="V155" s="3">
        <v>0</v>
      </c>
      <c r="W155" t="str">
        <f>VLOOKUP(V155,'LibSets constants'!$A$2:$B$16,2,FALSE)</f>
        <v>Included in base game</v>
      </c>
      <c r="X155" s="7" t="str">
        <f t="shared" si="10"/>
        <v>[184] = {wayshrines={-1,-1,-1}, dlcId=0</v>
      </c>
      <c r="Y155" s="7" t="str">
        <f t="shared" si="14"/>
        <v>, zoneIds={843}, veteran=false</v>
      </c>
      <c r="Z155" s="7" t="str">
        <f t="shared" si="11"/>
        <v/>
      </c>
      <c r="AA155" s="7" t="str">
        <f t="shared" si="12"/>
        <v xml:space="preserve"> --Brands of Imperium / Male des Kaiserreichs</v>
      </c>
      <c r="AB155" s="7" t="str">
        <f t="shared" si="13"/>
        <v/>
      </c>
    </row>
    <row r="156" spans="1:28" x14ac:dyDescent="0.25">
      <c r="A156" s="17">
        <v>185</v>
      </c>
      <c r="B156" t="s">
        <v>1837</v>
      </c>
      <c r="C156" t="s">
        <v>1839</v>
      </c>
      <c r="D156" t="s">
        <v>1838</v>
      </c>
      <c r="H156" t="str">
        <f t="array" ref="H156">IF(VALUE(O156)&gt;0,"Crafted",IF(OR(EXACT(A156,'LibSets constants'!$G$2:$G$99)),"Monster",IF(OR(EXACT(A156,'LibSets constants'!$I$2:$I$99)),"Trial",IF(OR(EXACT(A156,'LibSets constants'!$K$2:$K$99)),"Arena",IF(OR(EXACT(A156,'LibSets constants'!$M$2:$M$99)),"Overland","")))))</f>
        <v/>
      </c>
      <c r="J156" t="s">
        <v>105</v>
      </c>
      <c r="K156" t="s">
        <v>105</v>
      </c>
      <c r="L156">
        <v>-1</v>
      </c>
      <c r="M156">
        <v>-1</v>
      </c>
      <c r="N156">
        <v>-1</v>
      </c>
      <c r="O156">
        <v>0</v>
      </c>
      <c r="P156" s="3">
        <v>848</v>
      </c>
      <c r="R156" s="3" t="str">
        <f>IF(S156&lt;&gt;"",VLOOKUP(S156,'ESO zone constants'!$E$2:$I$999,5,FALSE),"")</f>
        <v/>
      </c>
      <c r="T156" s="3" t="str">
        <f>IF(U156&lt;&gt;"",VLOOKUP(U156,'ESO zone constants'!$E$2:$I$999,5,FALSE),"")</f>
        <v/>
      </c>
      <c r="V156" s="3">
        <v>0</v>
      </c>
      <c r="W156" t="str">
        <f>VLOOKUP(V156,'LibSets constants'!$A$2:$B$16,2,FALSE)</f>
        <v>Included in base game</v>
      </c>
      <c r="X156" s="7" t="str">
        <f t="shared" si="10"/>
        <v>[185] = {wayshrines={-1,-1,-1}, dlcId=0</v>
      </c>
      <c r="Y156" s="7" t="str">
        <f t="shared" si="14"/>
        <v>, zoneIds={848}, veteran=false</v>
      </c>
      <c r="Z156" s="7" t="str">
        <f t="shared" si="11"/>
        <v/>
      </c>
      <c r="AA156" s="7" t="str">
        <f t="shared" si="12"/>
        <v xml:space="preserve"> --Spell Power Cure / Magiekraftheilung</v>
      </c>
      <c r="AB156" s="7" t="str">
        <f t="shared" si="13"/>
        <v/>
      </c>
    </row>
    <row r="157" spans="1:28" x14ac:dyDescent="0.25">
      <c r="A157" s="17">
        <v>186</v>
      </c>
      <c r="B157" t="s">
        <v>1840</v>
      </c>
      <c r="C157" t="s">
        <v>1842</v>
      </c>
      <c r="D157" t="s">
        <v>1841</v>
      </c>
      <c r="H157" t="str">
        <f t="array" ref="H157">IF(VALUE(O157)&gt;0,"Crafted",IF(OR(EXACT(A157,'LibSets constants'!$G$2:$G$99)),"Monster",IF(OR(EXACT(A157,'LibSets constants'!$I$2:$I$99)),"Trial",IF(OR(EXACT(A157,'LibSets constants'!$K$2:$K$99)),"Arena",IF(OR(EXACT(A157,'LibSets constants'!$M$2:$M$99)),"Overland","")))))</f>
        <v/>
      </c>
      <c r="J157" t="s">
        <v>105</v>
      </c>
      <c r="K157" t="s">
        <v>105</v>
      </c>
      <c r="L157">
        <v>-1</v>
      </c>
      <c r="M157">
        <v>-1</v>
      </c>
      <c r="N157">
        <v>-1</v>
      </c>
      <c r="O157">
        <v>0</v>
      </c>
      <c r="P157" s="3">
        <v>130</v>
      </c>
      <c r="R157" s="3" t="str">
        <f>IF(S157&lt;&gt;"",VLOOKUP(S157,'ESO zone constants'!$E$2:$I$999,5,FALSE),"")</f>
        <v/>
      </c>
      <c r="T157" s="3" t="str">
        <f>IF(U157&lt;&gt;"",VLOOKUP(U157,'ESO zone constants'!$E$2:$I$999,5,FALSE),"")</f>
        <v/>
      </c>
      <c r="V157" s="3">
        <v>0</v>
      </c>
      <c r="W157" t="str">
        <f>VLOOKUP(V157,'LibSets constants'!$A$2:$B$16,2,FALSE)</f>
        <v>Included in base game</v>
      </c>
      <c r="X157" s="7" t="str">
        <f t="shared" si="10"/>
        <v>[186] = {wayshrines={-1,-1,-1}, dlcId=0</v>
      </c>
      <c r="Y157" s="7" t="str">
        <f t="shared" si="14"/>
        <v>, zoneIds={130}, veteran=false</v>
      </c>
      <c r="Z157" s="7" t="str">
        <f t="shared" si="11"/>
        <v/>
      </c>
      <c r="AA157" s="7" t="str">
        <f t="shared" si="12"/>
        <v xml:space="preserve"> --Jolting Arms / Rüttelnde Rüstung</v>
      </c>
      <c r="AB157" s="7" t="str">
        <f t="shared" si="13"/>
        <v/>
      </c>
    </row>
    <row r="158" spans="1:28" x14ac:dyDescent="0.25">
      <c r="A158" s="17">
        <v>187</v>
      </c>
      <c r="B158" t="s">
        <v>1843</v>
      </c>
      <c r="C158" t="s">
        <v>1845</v>
      </c>
      <c r="D158" t="s">
        <v>1844</v>
      </c>
      <c r="H158" t="str">
        <f t="array" ref="H158">IF(VALUE(O158)&gt;0,"Crafted",IF(OR(EXACT(A158,'LibSets constants'!$G$2:$G$99)),"Monster",IF(OR(EXACT(A158,'LibSets constants'!$I$2:$I$99)),"Trial",IF(OR(EXACT(A158,'LibSets constants'!$K$2:$K$99)),"Arena",IF(OR(EXACT(A158,'LibSets constants'!$M$2:$M$99)),"Overland","")))))</f>
        <v>Overland</v>
      </c>
      <c r="J158" t="s">
        <v>105</v>
      </c>
      <c r="K158" t="s">
        <v>105</v>
      </c>
      <c r="L158">
        <v>-1</v>
      </c>
      <c r="M158">
        <v>-1</v>
      </c>
      <c r="N158">
        <v>-1</v>
      </c>
      <c r="O158">
        <v>0</v>
      </c>
      <c r="P158" s="3">
        <v>449</v>
      </c>
      <c r="R158" s="3" t="str">
        <f>IF(S158&lt;&gt;"",VLOOKUP(S158,'ESO zone constants'!$E$2:$I$999,5,FALSE),"")</f>
        <v/>
      </c>
      <c r="T158" s="3" t="str">
        <f>IF(U158&lt;&gt;"",VLOOKUP(U158,'ESO zone constants'!$E$2:$I$999,5,FALSE),"")</f>
        <v/>
      </c>
      <c r="V158" s="3">
        <v>0</v>
      </c>
      <c r="W158" t="str">
        <f>VLOOKUP(V158,'LibSets constants'!$A$2:$B$16,2,FALSE)</f>
        <v>Included in base game</v>
      </c>
      <c r="X158" s="7" t="str">
        <f t="shared" si="10"/>
        <v>[187] = {wayshrines={-1,-1,-1}, dlcId=0</v>
      </c>
      <c r="Y158" s="7" t="str">
        <f t="shared" si="14"/>
        <v>, zoneIds={449}, veteran=false</v>
      </c>
      <c r="Z158" s="7" t="str">
        <f t="shared" si="11"/>
        <v/>
      </c>
      <c r="AA158" s="7" t="str">
        <f t="shared" si="12"/>
        <v xml:space="preserve"> --Swamp Raider / Sumpfräuber</v>
      </c>
      <c r="AB158" s="7" t="str">
        <f t="shared" si="13"/>
        <v/>
      </c>
    </row>
    <row r="159" spans="1:28" x14ac:dyDescent="0.25">
      <c r="A159" s="17">
        <v>188</v>
      </c>
      <c r="B159" t="s">
        <v>1846</v>
      </c>
      <c r="C159" t="s">
        <v>1848</v>
      </c>
      <c r="D159" t="s">
        <v>1847</v>
      </c>
      <c r="H159" t="str">
        <f t="array" ref="H159">IF(VALUE(O159)&gt;0,"Crafted",IF(OR(EXACT(A159,'LibSets constants'!$G$2:$G$99)),"Monster",IF(OR(EXACT(A159,'LibSets constants'!$I$2:$I$99)),"Trial",IF(OR(EXACT(A159,'LibSets constants'!$K$2:$K$99)),"Arena",IF(OR(EXACT(A159,'LibSets constants'!$M$2:$M$99)),"Overland","")))))</f>
        <v/>
      </c>
      <c r="J159" t="s">
        <v>105</v>
      </c>
      <c r="K159" t="s">
        <v>105</v>
      </c>
      <c r="L159">
        <v>-1</v>
      </c>
      <c r="M159">
        <v>-1</v>
      </c>
      <c r="N159">
        <v>-1</v>
      </c>
      <c r="O159">
        <v>0</v>
      </c>
      <c r="P159" s="3">
        <v>131</v>
      </c>
      <c r="R159" s="3" t="str">
        <f>IF(S159&lt;&gt;"",VLOOKUP(S159,'ESO zone constants'!$E$2:$I$999,5,FALSE),"")</f>
        <v/>
      </c>
      <c r="T159" s="3" t="str">
        <f>IF(U159&lt;&gt;"",VLOOKUP(U159,'ESO zone constants'!$E$2:$I$999,5,FALSE),"")</f>
        <v/>
      </c>
      <c r="V159" s="3">
        <v>0</v>
      </c>
      <c r="W159" t="str">
        <f>VLOOKUP(V159,'LibSets constants'!$A$2:$B$16,2,FALSE)</f>
        <v>Included in base game</v>
      </c>
      <c r="X159" s="7" t="str">
        <f t="shared" si="10"/>
        <v>[188] = {wayshrines={-1,-1,-1}, dlcId=0</v>
      </c>
      <c r="Y159" s="7" t="str">
        <f t="shared" si="14"/>
        <v>, zoneIds={131}, veteran=false</v>
      </c>
      <c r="Z159" s="7" t="str">
        <f t="shared" si="11"/>
        <v/>
      </c>
      <c r="AA159" s="7" t="str">
        <f t="shared" si="12"/>
        <v xml:space="preserve"> --Storm Master / Sturmmeister</v>
      </c>
      <c r="AB159" s="7" t="str">
        <f t="shared" si="13"/>
        <v/>
      </c>
    </row>
    <row r="160" spans="1:28" x14ac:dyDescent="0.25">
      <c r="A160" s="17">
        <v>190</v>
      </c>
      <c r="B160" t="s">
        <v>1849</v>
      </c>
      <c r="C160" t="s">
        <v>1851</v>
      </c>
      <c r="D160" t="s">
        <v>1850</v>
      </c>
      <c r="H160" t="str">
        <f t="array" ref="H160">IF(VALUE(O160)&gt;0,"Crafted",IF(OR(EXACT(A160,'LibSets constants'!$G$2:$G$99)),"Monster",IF(OR(EXACT(A160,'LibSets constants'!$I$2:$I$99)),"Trial",IF(OR(EXACT(A160,'LibSets constants'!$K$2:$K$99)),"Arena",IF(OR(EXACT(A160,'LibSets constants'!$M$2:$M$99)),"Overland","")))))</f>
        <v/>
      </c>
      <c r="J160" t="s">
        <v>105</v>
      </c>
      <c r="K160" t="s">
        <v>105</v>
      </c>
      <c r="L160">
        <v>-1</v>
      </c>
      <c r="M160">
        <v>-1</v>
      </c>
      <c r="N160">
        <v>-1</v>
      </c>
      <c r="O160">
        <v>0</v>
      </c>
      <c r="P160" s="3">
        <v>22</v>
      </c>
      <c r="R160" s="3" t="str">
        <f>IF(S160&lt;&gt;"",VLOOKUP(S160,'ESO zone constants'!$E$2:$I$999,5,FALSE),"")</f>
        <v/>
      </c>
      <c r="T160" s="3" t="str">
        <f>IF(U160&lt;&gt;"",VLOOKUP(U160,'ESO zone constants'!$E$2:$I$999,5,FALSE),"")</f>
        <v/>
      </c>
      <c r="V160" s="3">
        <v>0</v>
      </c>
      <c r="W160" t="str">
        <f>VLOOKUP(V160,'LibSets constants'!$A$2:$B$16,2,FALSE)</f>
        <v>Included in base game</v>
      </c>
      <c r="X160" s="7" t="str">
        <f t="shared" si="10"/>
        <v>[190] = {wayshrines={-1,-1,-1}, dlcId=0</v>
      </c>
      <c r="Y160" s="7" t="str">
        <f t="shared" si="14"/>
        <v>, zoneIds={22}, veteran=false</v>
      </c>
      <c r="Z160" s="7" t="str">
        <f t="shared" si="11"/>
        <v/>
      </c>
      <c r="AA160" s="7" t="str">
        <f t="shared" si="12"/>
        <v xml:space="preserve"> --Scathing Mage / Verletzender Magier</v>
      </c>
      <c r="AB160" s="7" t="str">
        <f t="shared" si="13"/>
        <v/>
      </c>
    </row>
    <row r="161" spans="1:28" x14ac:dyDescent="0.25">
      <c r="A161" s="17">
        <v>193</v>
      </c>
      <c r="B161" t="s">
        <v>1852</v>
      </c>
      <c r="C161" t="s">
        <v>1854</v>
      </c>
      <c r="D161" t="s">
        <v>1853</v>
      </c>
      <c r="H161" t="str">
        <f t="array" ref="H161">IF(VALUE(O161)&gt;0,"Crafted",IF(OR(EXACT(A161,'LibSets constants'!$G$2:$G$99)),"Monster",IF(OR(EXACT(A161,'LibSets constants'!$I$2:$I$99)),"Trial",IF(OR(EXACT(A161,'LibSets constants'!$K$2:$K$99)),"Arena",IF(OR(EXACT(A161,'LibSets constants'!$M$2:$M$99)),"Overland","")))))</f>
        <v/>
      </c>
      <c r="J161" t="s">
        <v>105</v>
      </c>
      <c r="K161" t="s">
        <v>105</v>
      </c>
      <c r="L161">
        <v>-1</v>
      </c>
      <c r="M161">
        <v>-1</v>
      </c>
      <c r="N161">
        <v>-1</v>
      </c>
      <c r="O161">
        <v>0</v>
      </c>
      <c r="P161" s="3">
        <v>38</v>
      </c>
      <c r="R161" s="3" t="str">
        <f>IF(S161&lt;&gt;"",VLOOKUP(S161,'ESO zone constants'!$E$2:$I$999,5,FALSE),"")</f>
        <v/>
      </c>
      <c r="T161" s="3" t="str">
        <f>IF(U161&lt;&gt;"",VLOOKUP(U161,'ESO zone constants'!$E$2:$I$999,5,FALSE),"")</f>
        <v/>
      </c>
      <c r="V161" s="3">
        <v>0</v>
      </c>
      <c r="W161" t="str">
        <f>VLOOKUP(V161,'LibSets constants'!$A$2:$B$16,2,FALSE)</f>
        <v>Included in base game</v>
      </c>
      <c r="X161" s="7" t="str">
        <f t="shared" si="10"/>
        <v>[193] = {wayshrines={-1,-1,-1}, dlcId=0</v>
      </c>
      <c r="Y161" s="7" t="str">
        <f t="shared" si="14"/>
        <v>, zoneIds={38}, veteran=false</v>
      </c>
      <c r="Z161" s="7" t="str">
        <f t="shared" si="11"/>
        <v/>
      </c>
      <c r="AA161" s="7" t="str">
        <f t="shared" si="12"/>
        <v xml:space="preserve"> --Overwhelming Surge / Überwältigende Woge</v>
      </c>
      <c r="AB161" s="7" t="str">
        <f t="shared" si="13"/>
        <v/>
      </c>
    </row>
    <row r="162" spans="1:28" x14ac:dyDescent="0.25">
      <c r="A162" s="17">
        <v>194</v>
      </c>
      <c r="B162" t="s">
        <v>1855</v>
      </c>
      <c r="C162" t="s">
        <v>1857</v>
      </c>
      <c r="D162" t="s">
        <v>1856</v>
      </c>
      <c r="H162" t="str">
        <f t="array" ref="H162">IF(VALUE(O162)&gt;0,"Crafted",IF(OR(EXACT(A162,'LibSets constants'!$G$2:$G$99)),"Monster",IF(OR(EXACT(A162,'LibSets constants'!$I$2:$I$99)),"Trial",IF(OR(EXACT(A162,'LibSets constants'!$K$2:$K$99)),"Arena",IF(OR(EXACT(A162,'LibSets constants'!$M$2:$M$99)),"Overland","")))))</f>
        <v/>
      </c>
      <c r="J162" t="s">
        <v>105</v>
      </c>
      <c r="K162" t="s">
        <v>105</v>
      </c>
      <c r="L162">
        <v>-1</v>
      </c>
      <c r="M162">
        <v>-1</v>
      </c>
      <c r="N162">
        <v>-1</v>
      </c>
      <c r="O162">
        <v>0</v>
      </c>
      <c r="P162" s="3">
        <v>64</v>
      </c>
      <c r="R162" s="3" t="str">
        <f>IF(S162&lt;&gt;"",VLOOKUP(S162,'ESO zone constants'!$E$2:$I$999,5,FALSE),"")</f>
        <v/>
      </c>
      <c r="T162" s="3" t="str">
        <f>IF(U162&lt;&gt;"",VLOOKUP(U162,'ESO zone constants'!$E$2:$I$999,5,FALSE),"")</f>
        <v/>
      </c>
      <c r="V162" s="3">
        <v>0</v>
      </c>
      <c r="W162" t="str">
        <f>VLOOKUP(V162,'LibSets constants'!$A$2:$B$16,2,FALSE)</f>
        <v>Included in base game</v>
      </c>
      <c r="X162" s="7" t="str">
        <f t="shared" si="10"/>
        <v>[194] = {wayshrines={-1,-1,-1}, dlcId=0</v>
      </c>
      <c r="Y162" s="7" t="str">
        <f t="shared" si="14"/>
        <v>, zoneIds={64}, veteran=false</v>
      </c>
      <c r="Z162" s="7" t="str">
        <f t="shared" si="11"/>
        <v/>
      </c>
      <c r="AA162" s="7" t="str">
        <f t="shared" si="12"/>
        <v xml:space="preserve"> --Combat Physician / Feldarzt</v>
      </c>
      <c r="AB162" s="7" t="str">
        <f t="shared" si="13"/>
        <v/>
      </c>
    </row>
    <row r="163" spans="1:28" x14ac:dyDescent="0.25">
      <c r="A163" s="17">
        <v>195</v>
      </c>
      <c r="B163" t="s">
        <v>1858</v>
      </c>
      <c r="C163" t="s">
        <v>1860</v>
      </c>
      <c r="D163" t="s">
        <v>1859</v>
      </c>
      <c r="H163" t="str">
        <f t="array" ref="H163">IF(VALUE(O163)&gt;0,"Crafted",IF(OR(EXACT(A163,'LibSets constants'!$G$2:$G$99)),"Monster",IF(OR(EXACT(A163,'LibSets constants'!$I$2:$I$99)),"Trial",IF(OR(EXACT(A163,'LibSets constants'!$K$2:$K$99)),"Arena",IF(OR(EXACT(A163,'LibSets constants'!$M$2:$M$99)),"Overland","")))))</f>
        <v/>
      </c>
      <c r="J163" t="s">
        <v>105</v>
      </c>
      <c r="K163" t="s">
        <v>105</v>
      </c>
      <c r="L163">
        <v>-1</v>
      </c>
      <c r="M163">
        <v>-1</v>
      </c>
      <c r="N163">
        <v>-1</v>
      </c>
      <c r="O163">
        <v>0</v>
      </c>
      <c r="P163" s="3">
        <v>31</v>
      </c>
      <c r="R163" s="3" t="str">
        <f>IF(S163&lt;&gt;"",VLOOKUP(S163,'ESO zone constants'!$E$2:$I$999,5,FALSE),"")</f>
        <v/>
      </c>
      <c r="T163" s="3" t="str">
        <f>IF(U163&lt;&gt;"",VLOOKUP(U163,'ESO zone constants'!$E$2:$I$999,5,FALSE),"")</f>
        <v/>
      </c>
      <c r="V163" s="3">
        <v>0</v>
      </c>
      <c r="W163" t="str">
        <f>VLOOKUP(V163,'LibSets constants'!$A$2:$B$16,2,FALSE)</f>
        <v>Included in base game</v>
      </c>
      <c r="X163" s="7" t="str">
        <f t="shared" si="10"/>
        <v>[195] = {wayshrines={-1,-1,-1}, dlcId=0</v>
      </c>
      <c r="Y163" s="7" t="str">
        <f t="shared" si="14"/>
        <v>, zoneIds={31}, veteran=false</v>
      </c>
      <c r="Z163" s="7" t="str">
        <f t="shared" si="11"/>
        <v/>
      </c>
      <c r="AA163" s="7" t="str">
        <f t="shared" si="12"/>
        <v xml:space="preserve"> --Sheer Venom / Reingift</v>
      </c>
      <c r="AB163" s="7" t="str">
        <f t="shared" si="13"/>
        <v/>
      </c>
    </row>
    <row r="164" spans="1:28" x14ac:dyDescent="0.25">
      <c r="A164" s="17">
        <v>196</v>
      </c>
      <c r="B164" t="s">
        <v>1861</v>
      </c>
      <c r="C164" t="s">
        <v>1863</v>
      </c>
      <c r="D164" t="s">
        <v>1862</v>
      </c>
      <c r="H164" t="str">
        <f t="array" ref="H164">IF(VALUE(O164)&gt;0,"Crafted",IF(OR(EXACT(A164,'LibSets constants'!$G$2:$G$99)),"Monster",IF(OR(EXACT(A164,'LibSets constants'!$I$2:$I$99)),"Trial",IF(OR(EXACT(A164,'LibSets constants'!$K$2:$K$99)),"Arena",IF(OR(EXACT(A164,'LibSets constants'!$M$2:$M$99)),"Overland","")))))</f>
        <v/>
      </c>
      <c r="J164" t="s">
        <v>105</v>
      </c>
      <c r="K164" t="s">
        <v>105</v>
      </c>
      <c r="L164">
        <v>-1</v>
      </c>
      <c r="M164">
        <v>-1</v>
      </c>
      <c r="N164">
        <v>-1</v>
      </c>
      <c r="O164">
        <v>0</v>
      </c>
      <c r="P164" s="3">
        <v>11</v>
      </c>
      <c r="R164" s="3" t="str">
        <f>IF(S164&lt;&gt;"",VLOOKUP(S164,'ESO zone constants'!$E$2:$I$999,5,FALSE),"")</f>
        <v/>
      </c>
      <c r="T164" s="3" t="str">
        <f>IF(U164&lt;&gt;"",VLOOKUP(U164,'ESO zone constants'!$E$2:$I$999,5,FALSE),"")</f>
        <v/>
      </c>
      <c r="V164" s="3">
        <v>0</v>
      </c>
      <c r="W164" t="str">
        <f>VLOOKUP(V164,'LibSets constants'!$A$2:$B$16,2,FALSE)</f>
        <v>Included in base game</v>
      </c>
      <c r="X164" s="7" t="str">
        <f t="shared" si="10"/>
        <v>[196] = {wayshrines={-1,-1,-1}, dlcId=0</v>
      </c>
      <c r="Y164" s="7" t="str">
        <f t="shared" si="14"/>
        <v>, zoneIds={11}, veteran=false</v>
      </c>
      <c r="Z164" s="7" t="str">
        <f t="shared" si="11"/>
        <v/>
      </c>
      <c r="AA164" s="7" t="str">
        <f t="shared" si="12"/>
        <v xml:space="preserve"> --Leeching Plate / Auslaugende Rüstung</v>
      </c>
      <c r="AB164" s="7" t="str">
        <f t="shared" si="13"/>
        <v/>
      </c>
    </row>
    <row r="165" spans="1:28" x14ac:dyDescent="0.25">
      <c r="A165" s="17">
        <v>197</v>
      </c>
      <c r="B165" t="s">
        <v>1864</v>
      </c>
      <c r="C165" t="s">
        <v>1866</v>
      </c>
      <c r="D165" t="s">
        <v>1865</v>
      </c>
      <c r="H165" t="str">
        <f t="array" ref="H165">IF(VALUE(O165)&gt;0,"Crafted",IF(OR(EXACT(A165,'LibSets constants'!$G$2:$G$99)),"Monster",IF(OR(EXACT(A165,'LibSets constants'!$I$2:$I$99)),"Trial",IF(OR(EXACT(A165,'LibSets constants'!$K$2:$K$99)),"Arena",IF(OR(EXACT(A165,'LibSets constants'!$M$2:$M$99)),"Overland","")))))</f>
        <v/>
      </c>
      <c r="J165" t="s">
        <v>105</v>
      </c>
      <c r="K165" t="s">
        <v>105</v>
      </c>
      <c r="L165">
        <v>-1</v>
      </c>
      <c r="M165">
        <v>-1</v>
      </c>
      <c r="N165">
        <v>-1</v>
      </c>
      <c r="O165">
        <v>0</v>
      </c>
      <c r="P165" s="3">
        <v>973</v>
      </c>
      <c r="R165" s="3" t="str">
        <f>IF(S165&lt;&gt;"",VLOOKUP(S165,'ESO zone constants'!$E$2:$I$999,5,FALSE),"")</f>
        <v/>
      </c>
      <c r="T165" s="3" t="str">
        <f>IF(U165&lt;&gt;"",VLOOKUP(U165,'ESO zone constants'!$E$2:$I$999,5,FALSE),"")</f>
        <v/>
      </c>
      <c r="V165" s="3">
        <v>0</v>
      </c>
      <c r="W165" t="str">
        <f>VLOOKUP(V165,'LibSets constants'!$A$2:$B$16,2,FALSE)</f>
        <v>Included in base game</v>
      </c>
      <c r="X165" s="7" t="str">
        <f t="shared" si="10"/>
        <v>[197] = {wayshrines={-1,-1,-1}, dlcId=0</v>
      </c>
      <c r="Y165" s="7" t="str">
        <f t="shared" si="14"/>
        <v>, zoneIds={973}, veteran=false</v>
      </c>
      <c r="Z165" s="7" t="str">
        <f t="shared" si="11"/>
        <v/>
      </c>
      <c r="AA165" s="7" t="str">
        <f t="shared" si="12"/>
        <v xml:space="preserve"> --Tormentor / Quälender</v>
      </c>
      <c r="AB165" s="7" t="str">
        <f t="shared" si="13"/>
        <v/>
      </c>
    </row>
    <row r="166" spans="1:28" x14ac:dyDescent="0.25">
      <c r="A166" s="17">
        <v>198</v>
      </c>
      <c r="B166" t="s">
        <v>1867</v>
      </c>
      <c r="C166" t="s">
        <v>1869</v>
      </c>
      <c r="D166" t="s">
        <v>1868</v>
      </c>
      <c r="H166" t="str">
        <f t="array" ref="H166">IF(VALUE(O166)&gt;0,"Crafted",IF(OR(EXACT(A166,'LibSets constants'!$G$2:$G$99)),"Monster",IF(OR(EXACT(A166,'LibSets constants'!$I$2:$I$99)),"Trial",IF(OR(EXACT(A166,'LibSets constants'!$K$2:$K$99)),"Arena",IF(OR(EXACT(A166,'LibSets constants'!$M$2:$M$99)),"Overland","")))))</f>
        <v/>
      </c>
      <c r="J166" t="s">
        <v>105</v>
      </c>
      <c r="K166" t="s">
        <v>105</v>
      </c>
      <c r="L166">
        <v>-1</v>
      </c>
      <c r="M166">
        <v>-1</v>
      </c>
      <c r="N166">
        <v>-1</v>
      </c>
      <c r="O166">
        <v>0</v>
      </c>
      <c r="P166" s="3">
        <v>974</v>
      </c>
      <c r="R166" s="3" t="str">
        <f>IF(S166&lt;&gt;"",VLOOKUP(S166,'ESO zone constants'!$E$2:$I$999,5,FALSE),"")</f>
        <v/>
      </c>
      <c r="T166" s="3" t="str">
        <f>IF(U166&lt;&gt;"",VLOOKUP(U166,'ESO zone constants'!$E$2:$I$999,5,FALSE),"")</f>
        <v/>
      </c>
      <c r="V166" s="3">
        <v>0</v>
      </c>
      <c r="W166" t="str">
        <f>VLOOKUP(V166,'LibSets constants'!$A$2:$B$16,2,FALSE)</f>
        <v>Included in base game</v>
      </c>
      <c r="X166" s="7" t="str">
        <f t="shared" si="10"/>
        <v>[198] = {wayshrines={-1,-1,-1}, dlcId=0</v>
      </c>
      <c r="Y166" s="7" t="str">
        <f t="shared" si="14"/>
        <v>, zoneIds={974}, veteran=false</v>
      </c>
      <c r="Z166" s="7" t="str">
        <f t="shared" si="11"/>
        <v/>
      </c>
      <c r="AA166" s="7" t="str">
        <f t="shared" si="12"/>
        <v xml:space="preserve"> --Essence Thief / Essenzdieb</v>
      </c>
      <c r="AB166" s="7" t="str">
        <f t="shared" si="13"/>
        <v/>
      </c>
    </row>
    <row r="167" spans="1:28" x14ac:dyDescent="0.25">
      <c r="A167" s="17">
        <v>199</v>
      </c>
      <c r="B167" t="s">
        <v>1870</v>
      </c>
      <c r="C167" t="s">
        <v>1872</v>
      </c>
      <c r="D167" t="s">
        <v>1871</v>
      </c>
      <c r="H167" t="str">
        <f t="array" ref="H167">IF(VALUE(O167)&gt;0,"Crafted",IF(OR(EXACT(A167,'LibSets constants'!$G$2:$G$99)),"Monster",IF(OR(EXACT(A167,'LibSets constants'!$I$2:$I$99)),"Trial",IF(OR(EXACT(A167,'LibSets constants'!$K$2:$K$99)),"Arena",IF(OR(EXACT(A167,'LibSets constants'!$M$2:$M$99)),"Overland","")))))</f>
        <v>Overland</v>
      </c>
      <c r="J167" t="s">
        <v>105</v>
      </c>
      <c r="K167" t="s">
        <v>105</v>
      </c>
      <c r="L167">
        <v>-1</v>
      </c>
      <c r="M167">
        <v>-1</v>
      </c>
      <c r="N167">
        <v>-1</v>
      </c>
      <c r="O167">
        <v>0</v>
      </c>
      <c r="P167" s="3">
        <v>1009</v>
      </c>
      <c r="R167" s="3" t="str">
        <f>IF(S167&lt;&gt;"",VLOOKUP(S167,'ESO zone constants'!$E$2:$I$999,5,FALSE),"")</f>
        <v/>
      </c>
      <c r="T167" s="3" t="str">
        <f>IF(U167&lt;&gt;"",VLOOKUP(U167,'ESO zone constants'!$E$2:$I$999,5,FALSE),"")</f>
        <v/>
      </c>
      <c r="V167" s="3">
        <v>0</v>
      </c>
      <c r="W167" t="str">
        <f>VLOOKUP(V167,'LibSets constants'!$A$2:$B$16,2,FALSE)</f>
        <v>Included in base game</v>
      </c>
      <c r="X167" s="7" t="str">
        <f t="shared" si="10"/>
        <v>[199] = {wayshrines={-1,-1,-1}, dlcId=0</v>
      </c>
      <c r="Y167" s="7" t="str">
        <f t="shared" si="14"/>
        <v>, zoneIds={1009}, veteran=false</v>
      </c>
      <c r="Z167" s="7" t="str">
        <f t="shared" si="11"/>
        <v/>
      </c>
      <c r="AA167" s="7" t="str">
        <f t="shared" si="12"/>
        <v xml:space="preserve"> --Shield Breaker / Schildbrecher</v>
      </c>
      <c r="AB167" s="7" t="str">
        <f t="shared" si="13"/>
        <v/>
      </c>
    </row>
    <row r="168" spans="1:28" x14ac:dyDescent="0.25">
      <c r="A168" s="17">
        <v>200</v>
      </c>
      <c r="B168" t="s">
        <v>1873</v>
      </c>
      <c r="C168" t="s">
        <v>1875</v>
      </c>
      <c r="D168" t="s">
        <v>1874</v>
      </c>
      <c r="H168" t="str">
        <f t="array" ref="H168">IF(VALUE(O168)&gt;0,"Crafted",IF(OR(EXACT(A168,'LibSets constants'!$G$2:$G$99)),"Monster",IF(OR(EXACT(A168,'LibSets constants'!$I$2:$I$99)),"Trial",IF(OR(EXACT(A168,'LibSets constants'!$K$2:$K$99)),"Arena",IF(OR(EXACT(A168,'LibSets constants'!$M$2:$M$99)),"Overland","")))))</f>
        <v>Overland</v>
      </c>
      <c r="J168" t="s">
        <v>105</v>
      </c>
      <c r="K168" t="s">
        <v>105</v>
      </c>
      <c r="L168">
        <v>-1</v>
      </c>
      <c r="M168">
        <v>-1</v>
      </c>
      <c r="N168">
        <v>-1</v>
      </c>
      <c r="O168">
        <v>0</v>
      </c>
      <c r="P168" s="3">
        <v>1010</v>
      </c>
      <c r="R168" s="3" t="str">
        <f>IF(S168&lt;&gt;"",VLOOKUP(S168,'ESO zone constants'!$E$2:$I$999,5,FALSE),"")</f>
        <v/>
      </c>
      <c r="T168" s="3" t="str">
        <f>IF(U168&lt;&gt;"",VLOOKUP(U168,'ESO zone constants'!$E$2:$I$999,5,FALSE),"")</f>
        <v/>
      </c>
      <c r="V168" s="3">
        <v>0</v>
      </c>
      <c r="W168" t="str">
        <f>VLOOKUP(V168,'LibSets constants'!$A$2:$B$16,2,FALSE)</f>
        <v>Included in base game</v>
      </c>
      <c r="X168" s="7" t="str">
        <f t="shared" si="10"/>
        <v>[200] = {wayshrines={-1,-1,-1}, dlcId=0</v>
      </c>
      <c r="Y168" s="7" t="str">
        <f t="shared" si="14"/>
        <v>, zoneIds={1010}, veteran=false</v>
      </c>
      <c r="Z168" s="7" t="str">
        <f t="shared" si="11"/>
        <v/>
      </c>
      <c r="AA168" s="7" t="str">
        <f t="shared" si="12"/>
        <v xml:space="preserve"> --Phoenix / Phönix</v>
      </c>
      <c r="AB168" s="7" t="str">
        <f t="shared" si="13"/>
        <v/>
      </c>
    </row>
    <row r="169" spans="1:28" x14ac:dyDescent="0.25">
      <c r="A169" s="17">
        <v>201</v>
      </c>
      <c r="B169" t="s">
        <v>1876</v>
      </c>
      <c r="C169" t="s">
        <v>1878</v>
      </c>
      <c r="D169" t="s">
        <v>1877</v>
      </c>
      <c r="H169" t="str">
        <f t="array" ref="H169">IF(VALUE(O169)&gt;0,"Crafted",IF(OR(EXACT(A169,'LibSets constants'!$G$2:$G$99)),"Monster",IF(OR(EXACT(A169,'LibSets constants'!$I$2:$I$99)),"Trial",IF(OR(EXACT(A169,'LibSets constants'!$K$2:$K$99)),"Arena",IF(OR(EXACT(A169,'LibSets constants'!$M$2:$M$99)),"Overland","")))))</f>
        <v>Overland</v>
      </c>
      <c r="J169" t="s">
        <v>105</v>
      </c>
      <c r="K169" t="s">
        <v>105</v>
      </c>
      <c r="L169">
        <v>-1</v>
      </c>
      <c r="M169">
        <v>-1</v>
      </c>
      <c r="N169">
        <v>-1</v>
      </c>
      <c r="O169">
        <v>0</v>
      </c>
      <c r="P169" s="3">
        <v>1055</v>
      </c>
      <c r="R169" s="3" t="str">
        <f>IF(S169&lt;&gt;"",VLOOKUP(S169,'ESO zone constants'!$E$2:$I$999,5,FALSE),"")</f>
        <v/>
      </c>
      <c r="T169" s="3" t="str">
        <f>IF(U169&lt;&gt;"",VLOOKUP(U169,'ESO zone constants'!$E$2:$I$999,5,FALSE),"")</f>
        <v/>
      </c>
      <c r="V169" s="3">
        <v>0</v>
      </c>
      <c r="W169" t="str">
        <f>VLOOKUP(V169,'LibSets constants'!$A$2:$B$16,2,FALSE)</f>
        <v>Included in base game</v>
      </c>
      <c r="X169" s="7" t="str">
        <f t="shared" si="10"/>
        <v>[201] = {wayshrines={-1,-1,-1}, dlcId=0</v>
      </c>
      <c r="Y169" s="7" t="str">
        <f t="shared" si="14"/>
        <v>, zoneIds={1055}, veteran=false</v>
      </c>
      <c r="Z169" s="7" t="str">
        <f t="shared" si="11"/>
        <v/>
      </c>
      <c r="AA169" s="7" t="str">
        <f t="shared" si="12"/>
        <v xml:space="preserve"> --Reactive Armor / Reaktive Rüstung</v>
      </c>
      <c r="AB169" s="7" t="str">
        <f t="shared" si="13"/>
        <v/>
      </c>
    </row>
    <row r="170" spans="1:28" x14ac:dyDescent="0.25">
      <c r="A170" s="17">
        <v>204</v>
      </c>
      <c r="B170" t="s">
        <v>1879</v>
      </c>
      <c r="C170" t="s">
        <v>1880</v>
      </c>
      <c r="D170" t="s">
        <v>1880</v>
      </c>
      <c r="H170" t="str">
        <f t="array" ref="H170">IF(VALUE(O170)&gt;0,"Crafted",IF(OR(EXACT(A170,'LibSets constants'!$G$2:$G$99)),"Monster",IF(OR(EXACT(A170,'LibSets constants'!$I$2:$I$99)),"Trial",IF(OR(EXACT(A170,'LibSets constants'!$K$2:$K$99)),"Arena",IF(OR(EXACT(A170,'LibSets constants'!$M$2:$M$99)),"Overland","")))))</f>
        <v/>
      </c>
      <c r="J170" t="s">
        <v>105</v>
      </c>
      <c r="K170" t="s">
        <v>105</v>
      </c>
      <c r="L170">
        <v>-1</v>
      </c>
      <c r="M170">
        <v>-1</v>
      </c>
      <c r="N170">
        <v>-1</v>
      </c>
      <c r="O170">
        <v>0</v>
      </c>
      <c r="P170" s="3">
        <v>1052</v>
      </c>
      <c r="R170" s="3" t="str">
        <f>IF(S170&lt;&gt;"",VLOOKUP(S170,'ESO zone constants'!$E$2:$I$999,5,FALSE),"")</f>
        <v/>
      </c>
      <c r="T170" s="3" t="str">
        <f>IF(U170&lt;&gt;"",VLOOKUP(U170,'ESO zone constants'!$E$2:$I$999,5,FALSE),"")</f>
        <v/>
      </c>
      <c r="V170" s="3">
        <v>0</v>
      </c>
      <c r="W170" t="str">
        <f>VLOOKUP(V170,'LibSets constants'!$A$2:$B$16,2,FALSE)</f>
        <v>Included in base game</v>
      </c>
      <c r="X170" s="7" t="str">
        <f t="shared" si="10"/>
        <v>[204] = {wayshrines={-1,-1,-1}, dlcId=0</v>
      </c>
      <c r="Y170" s="7" t="str">
        <f t="shared" si="14"/>
        <v>, zoneIds={1052}, veteran=false</v>
      </c>
      <c r="Z170" s="7" t="str">
        <f t="shared" si="11"/>
        <v/>
      </c>
      <c r="AA170" s="7" t="str">
        <f t="shared" si="12"/>
        <v xml:space="preserve"> --Endurance / Beständigkeit</v>
      </c>
      <c r="AB170" s="7" t="str">
        <f t="shared" si="13"/>
        <v/>
      </c>
    </row>
    <row r="171" spans="1:28" x14ac:dyDescent="0.25">
      <c r="A171" s="17">
        <v>205</v>
      </c>
      <c r="B171" t="s">
        <v>1881</v>
      </c>
      <c r="C171" t="s">
        <v>1883</v>
      </c>
      <c r="D171" t="s">
        <v>1882</v>
      </c>
      <c r="H171" t="str">
        <f t="array" ref="H171">IF(VALUE(O171)&gt;0,"Crafted",IF(OR(EXACT(A171,'LibSets constants'!$G$2:$G$99)),"Monster",IF(OR(EXACT(A171,'LibSets constants'!$I$2:$I$99)),"Trial",IF(OR(EXACT(A171,'LibSets constants'!$K$2:$K$99)),"Arena",IF(OR(EXACT(A171,'LibSets constants'!$M$2:$M$99)),"Overland","")))))</f>
        <v/>
      </c>
      <c r="J171" t="s">
        <v>105</v>
      </c>
      <c r="K171" t="s">
        <v>105</v>
      </c>
      <c r="L171">
        <v>-1</v>
      </c>
      <c r="M171">
        <v>-1</v>
      </c>
      <c r="N171">
        <v>-1</v>
      </c>
      <c r="O171">
        <v>0</v>
      </c>
      <c r="P171" s="3">
        <v>1080</v>
      </c>
      <c r="R171" s="3" t="str">
        <f>IF(S171&lt;&gt;"",VLOOKUP(S171,'ESO zone constants'!$E$2:$I$999,5,FALSE),"")</f>
        <v/>
      </c>
      <c r="T171" s="3" t="str">
        <f>IF(U171&lt;&gt;"",VLOOKUP(U171,'ESO zone constants'!$E$2:$I$999,5,FALSE),"")</f>
        <v/>
      </c>
      <c r="V171" s="3">
        <v>0</v>
      </c>
      <c r="W171" t="str">
        <f>VLOOKUP(V171,'LibSets constants'!$A$2:$B$16,2,FALSE)</f>
        <v>Included in base game</v>
      </c>
      <c r="X171" s="7" t="str">
        <f t="shared" si="10"/>
        <v>[205] = {wayshrines={-1,-1,-1}, dlcId=0</v>
      </c>
      <c r="Y171" s="7" t="str">
        <f t="shared" si="14"/>
        <v>, zoneIds={1080}, veteran=false</v>
      </c>
      <c r="Z171" s="7" t="str">
        <f t="shared" si="11"/>
        <v/>
      </c>
      <c r="AA171" s="7" t="str">
        <f t="shared" si="12"/>
        <v xml:space="preserve"> --Willpower / Willenskraft</v>
      </c>
      <c r="AB171" s="7" t="str">
        <f t="shared" si="13"/>
        <v/>
      </c>
    </row>
    <row r="172" spans="1:28" x14ac:dyDescent="0.25">
      <c r="A172" s="17">
        <v>206</v>
      </c>
      <c r="B172" t="s">
        <v>1884</v>
      </c>
      <c r="C172" t="s">
        <v>1886</v>
      </c>
      <c r="D172" t="s">
        <v>1885</v>
      </c>
      <c r="H172" t="str">
        <f t="array" ref="H172">IF(VALUE(O172)&gt;0,"Crafted",IF(OR(EXACT(A172,'LibSets constants'!$G$2:$G$99)),"Monster",IF(OR(EXACT(A172,'LibSets constants'!$I$2:$I$99)),"Trial",IF(OR(EXACT(A172,'LibSets constants'!$K$2:$K$99)),"Arena",IF(OR(EXACT(A172,'LibSets constants'!$M$2:$M$99)),"Overland","")))))</f>
        <v>Overland</v>
      </c>
      <c r="J172" t="s">
        <v>105</v>
      </c>
      <c r="K172" t="s">
        <v>105</v>
      </c>
      <c r="L172">
        <v>-1</v>
      </c>
      <c r="M172">
        <v>-1</v>
      </c>
      <c r="N172">
        <v>-1</v>
      </c>
      <c r="O172">
        <v>0</v>
      </c>
      <c r="P172" s="3">
        <v>1081</v>
      </c>
      <c r="R172" s="3" t="str">
        <f>IF(S172&lt;&gt;"",VLOOKUP(S172,'ESO zone constants'!$E$2:$I$999,5,FALSE),"")</f>
        <v/>
      </c>
      <c r="T172" s="3" t="str">
        <f>IF(U172&lt;&gt;"",VLOOKUP(U172,'ESO zone constants'!$E$2:$I$999,5,FALSE),"")</f>
        <v/>
      </c>
      <c r="V172" s="3">
        <v>0</v>
      </c>
      <c r="W172" t="str">
        <f>VLOOKUP(V172,'LibSets constants'!$A$2:$B$16,2,FALSE)</f>
        <v>Included in base game</v>
      </c>
      <c r="X172" s="7" t="str">
        <f t="shared" si="10"/>
        <v>[206] = {wayshrines={-1,-1,-1}, dlcId=0</v>
      </c>
      <c r="Y172" s="7" t="str">
        <f t="shared" si="14"/>
        <v>, zoneIds={1081}, veteran=false</v>
      </c>
      <c r="Z172" s="7" t="str">
        <f t="shared" si="11"/>
        <v/>
      </c>
      <c r="AA172" s="7" t="str">
        <f t="shared" si="12"/>
        <v xml:space="preserve"> --Agility / Agilität</v>
      </c>
      <c r="AB172" s="7" t="str">
        <f t="shared" si="13"/>
        <v/>
      </c>
    </row>
    <row r="173" spans="1:28" x14ac:dyDescent="0.25">
      <c r="A173" s="6">
        <v>207</v>
      </c>
      <c r="B173" t="s">
        <v>1887</v>
      </c>
      <c r="C173" t="s">
        <v>1889</v>
      </c>
      <c r="D173" t="s">
        <v>1888</v>
      </c>
      <c r="H173" t="str">
        <f t="array" ref="H173">IF(VALUE(O173)&gt;0,"Crafted",IF(OR(EXACT(A173,'LibSets constants'!$G$2:$G$99)),"Monster",IF(OR(EXACT(A173,'LibSets constants'!$I$2:$I$99)),"Trial",IF(OR(EXACT(A173,'LibSets constants'!$K$2:$K$99)),"Arena",IF(OR(EXACT(A173,'LibSets constants'!$M$2:$M$99)),"Overland","")))))</f>
        <v>Crafted</v>
      </c>
      <c r="J173" t="s">
        <v>105</v>
      </c>
      <c r="K173" t="s">
        <v>105</v>
      </c>
      <c r="L173">
        <v>241</v>
      </c>
      <c r="M173">
        <v>241</v>
      </c>
      <c r="N173">
        <v>241</v>
      </c>
      <c r="O173">
        <v>6</v>
      </c>
      <c r="R173" s="3" t="str">
        <f>IF(S173&lt;&gt;"",VLOOKUP(S173,'ESO zone constants'!$E$2:$I$999,5,FALSE),"")</f>
        <v/>
      </c>
      <c r="T173" s="3" t="str">
        <f>IF(U173&lt;&gt;"",VLOOKUP(U173,'ESO zone constants'!$E$2:$I$999,5,FALSE),"")</f>
        <v/>
      </c>
      <c r="V173" s="3">
        <v>2</v>
      </c>
      <c r="W173" t="str">
        <f>VLOOKUP(V173,'LibSets constants'!$A$2:$B$16,2,FALSE)</f>
        <v>Orsinium</v>
      </c>
      <c r="X173" s="7" t="str">
        <f t="shared" si="10"/>
        <v>[207] = {wayshrines={241,241,241}, traitsNeeded=6, dlcId=2</v>
      </c>
      <c r="Y173" s="7" t="str">
        <f t="shared" si="14"/>
        <v>, veteran=false</v>
      </c>
      <c r="Z173" s="7" t="str">
        <f t="shared" si="11"/>
        <v/>
      </c>
      <c r="AA173" s="7" t="str">
        <f t="shared" si="12"/>
        <v xml:space="preserve"> --Law of Julianos / Gesetz von Julianos</v>
      </c>
      <c r="AB173" s="7" t="str">
        <f t="shared" si="13"/>
        <v>[207] = true,        --Law of Julianos / Gesetz von Julianos</v>
      </c>
    </row>
    <row r="174" spans="1:28" x14ac:dyDescent="0.25">
      <c r="A174" s="6">
        <v>208</v>
      </c>
      <c r="B174" t="s">
        <v>1890</v>
      </c>
      <c r="C174" t="s">
        <v>1892</v>
      </c>
      <c r="D174" t="s">
        <v>1891</v>
      </c>
      <c r="H174" t="str">
        <f t="array" ref="H174">IF(VALUE(O174)&gt;0,"Crafted",IF(OR(EXACT(A174,'LibSets constants'!$G$2:$G$99)),"Monster",IF(OR(EXACT(A174,'LibSets constants'!$I$2:$I$99)),"Trial",IF(OR(EXACT(A174,'LibSets constants'!$K$2:$K$99)),"Arena",IF(OR(EXACT(A174,'LibSets constants'!$M$2:$M$99)),"Overland","")))))</f>
        <v>Crafted</v>
      </c>
      <c r="J174" t="s">
        <v>105</v>
      </c>
      <c r="K174" t="s">
        <v>105</v>
      </c>
      <c r="L174">
        <v>237</v>
      </c>
      <c r="M174">
        <v>237</v>
      </c>
      <c r="N174">
        <v>237</v>
      </c>
      <c r="O174">
        <v>3</v>
      </c>
      <c r="R174" s="3" t="str">
        <f>IF(S174&lt;&gt;"",VLOOKUP(S174,'ESO zone constants'!$E$2:$I$999,5,FALSE),"")</f>
        <v/>
      </c>
      <c r="T174" s="3" t="str">
        <f>IF(U174&lt;&gt;"",VLOOKUP(U174,'ESO zone constants'!$E$2:$I$999,5,FALSE),"")</f>
        <v/>
      </c>
      <c r="V174" s="3">
        <v>2</v>
      </c>
      <c r="W174" t="str">
        <f>VLOOKUP(V174,'LibSets constants'!$A$2:$B$16,2,FALSE)</f>
        <v>Orsinium</v>
      </c>
      <c r="X174" s="7" t="str">
        <f t="shared" si="10"/>
        <v>[208] = {wayshrines={237,237,237}, traitsNeeded=3, dlcId=2</v>
      </c>
      <c r="Y174" s="7" t="str">
        <f t="shared" si="14"/>
        <v>, veteran=false</v>
      </c>
      <c r="Z174" s="7" t="str">
        <f t="shared" si="11"/>
        <v/>
      </c>
      <c r="AA174" s="7" t="str">
        <f t="shared" si="12"/>
        <v xml:space="preserve"> --Trial by Fire / Feuertaufe</v>
      </c>
      <c r="AB174" s="7" t="str">
        <f t="shared" si="13"/>
        <v>[208] = true,        --Trial by Fire / Feuertaufe</v>
      </c>
    </row>
    <row r="175" spans="1:28" x14ac:dyDescent="0.25">
      <c r="A175" s="17">
        <v>209</v>
      </c>
      <c r="B175" t="s">
        <v>1893</v>
      </c>
      <c r="C175" t="s">
        <v>1893</v>
      </c>
      <c r="D175" t="s">
        <v>1893</v>
      </c>
      <c r="H175" t="str">
        <f t="array" ref="H175">IF(VALUE(O175)&gt;0,"Crafted",IF(OR(EXACT(A175,'LibSets constants'!$G$2:$G$99)),"Monster",IF(OR(EXACT(A175,'LibSets constants'!$I$2:$I$99)),"Trial",IF(OR(EXACT(A175,'LibSets constants'!$K$2:$K$99)),"Arena",IF(OR(EXACT(A175,'LibSets constants'!$M$2:$M$99)),"Overland","")))))</f>
        <v>Overland</v>
      </c>
      <c r="J175" t="s">
        <v>105</v>
      </c>
      <c r="K175" t="s">
        <v>105</v>
      </c>
      <c r="L175">
        <v>-1</v>
      </c>
      <c r="M175">
        <v>-1</v>
      </c>
      <c r="N175">
        <v>-1</v>
      </c>
      <c r="O175">
        <v>0</v>
      </c>
      <c r="R175" s="3" t="str">
        <f>IF(S175&lt;&gt;"",VLOOKUP(S175,'ESO zone constants'!$E$2:$I$999,5,FALSE),"")</f>
        <v/>
      </c>
      <c r="T175" s="3" t="str">
        <f>IF(U175&lt;&gt;"",VLOOKUP(U175,'ESO zone constants'!$E$2:$I$999,5,FALSE),"")</f>
        <v/>
      </c>
      <c r="V175" s="3">
        <v>0</v>
      </c>
      <c r="W175" t="str">
        <f>VLOOKUP(V175,'LibSets constants'!$A$2:$B$16,2,FALSE)</f>
        <v>Included in base game</v>
      </c>
      <c r="X175" s="7" t="str">
        <f t="shared" si="10"/>
        <v>[209] = {wayshrines={-1,-1,-1}, dlcId=0</v>
      </c>
      <c r="Y175" s="7" t="str">
        <f t="shared" si="14"/>
        <v>, veteran=false</v>
      </c>
      <c r="Z175" s="7" t="str">
        <f t="shared" si="11"/>
        <v/>
      </c>
      <c r="AA175" s="7" t="str">
        <f t="shared" si="12"/>
        <v xml:space="preserve"> --Armor of the Code / Armor of the Code</v>
      </c>
      <c r="AB175" s="7" t="str">
        <f t="shared" si="13"/>
        <v/>
      </c>
    </row>
    <row r="176" spans="1:28" x14ac:dyDescent="0.25">
      <c r="A176" s="17">
        <v>210</v>
      </c>
      <c r="B176" t="s">
        <v>1894</v>
      </c>
      <c r="C176" t="s">
        <v>1896</v>
      </c>
      <c r="D176" t="s">
        <v>1895</v>
      </c>
      <c r="H176" t="str">
        <f t="array" ref="H176">IF(VALUE(O176)&gt;0,"Crafted",IF(OR(EXACT(A176,'LibSets constants'!$G$2:$G$99)),"Monster",IF(OR(EXACT(A176,'LibSets constants'!$I$2:$I$99)),"Trial",IF(OR(EXACT(A176,'LibSets constants'!$K$2:$K$99)),"Arena",IF(OR(EXACT(A176,'LibSets constants'!$M$2:$M$99)),"Overland","")))))</f>
        <v>Overland</v>
      </c>
      <c r="J176" t="s">
        <v>105</v>
      </c>
      <c r="K176" t="s">
        <v>105</v>
      </c>
      <c r="L176">
        <v>-1</v>
      </c>
      <c r="M176">
        <v>-1</v>
      </c>
      <c r="N176">
        <v>-1</v>
      </c>
      <c r="O176">
        <v>0</v>
      </c>
      <c r="R176" s="3" t="str">
        <f>IF(S176&lt;&gt;"",VLOOKUP(S176,'ESO zone constants'!$E$2:$I$999,5,FALSE),"")</f>
        <v/>
      </c>
      <c r="T176" s="3" t="str">
        <f>IF(U176&lt;&gt;"",VLOOKUP(U176,'ESO zone constants'!$E$2:$I$999,5,FALSE),"")</f>
        <v/>
      </c>
      <c r="V176" s="3">
        <v>0</v>
      </c>
      <c r="W176" t="str">
        <f>VLOOKUP(V176,'LibSets constants'!$A$2:$B$16,2,FALSE)</f>
        <v>Included in base game</v>
      </c>
      <c r="X176" s="7" t="str">
        <f t="shared" si="10"/>
        <v>[210] = {wayshrines={-1,-1,-1}, dlcId=0</v>
      </c>
      <c r="Y176" s="7" t="str">
        <f t="shared" si="14"/>
        <v>, veteran=false</v>
      </c>
      <c r="Z176" s="7" t="str">
        <f t="shared" si="11"/>
        <v/>
      </c>
      <c r="AA176" s="7" t="str">
        <f t="shared" si="12"/>
        <v xml:space="preserve"> --Mark of the Pariah / Zeichen des Ausgestoßenen</v>
      </c>
      <c r="AB176" s="7" t="str">
        <f t="shared" si="13"/>
        <v/>
      </c>
    </row>
    <row r="177" spans="1:28" x14ac:dyDescent="0.25">
      <c r="A177" s="17">
        <v>211</v>
      </c>
      <c r="B177" t="s">
        <v>1897</v>
      </c>
      <c r="C177" t="s">
        <v>1897</v>
      </c>
      <c r="D177" t="s">
        <v>1898</v>
      </c>
      <c r="H177" t="str">
        <f t="array" ref="H177">IF(VALUE(O177)&gt;0,"Crafted",IF(OR(EXACT(A177,'LibSets constants'!$G$2:$G$99)),"Monster",IF(OR(EXACT(A177,'LibSets constants'!$I$2:$I$99)),"Trial",IF(OR(EXACT(A177,'LibSets constants'!$K$2:$K$99)),"Arena",IF(OR(EXACT(A177,'LibSets constants'!$M$2:$M$99)),"Overland","")))))</f>
        <v/>
      </c>
      <c r="J177" t="s">
        <v>105</v>
      </c>
      <c r="K177" t="s">
        <v>105</v>
      </c>
      <c r="L177">
        <v>-1</v>
      </c>
      <c r="M177">
        <v>-1</v>
      </c>
      <c r="N177">
        <v>-1</v>
      </c>
      <c r="O177">
        <v>0</v>
      </c>
      <c r="R177" s="3" t="str">
        <f>IF(S177&lt;&gt;"",VLOOKUP(S177,'ESO zone constants'!$E$2:$I$999,5,FALSE),"")</f>
        <v/>
      </c>
      <c r="T177" s="3" t="str">
        <f>IF(U177&lt;&gt;"",VLOOKUP(U177,'ESO zone constants'!$E$2:$I$999,5,FALSE),"")</f>
        <v/>
      </c>
      <c r="V177" s="3">
        <v>0</v>
      </c>
      <c r="W177" t="str">
        <f>VLOOKUP(V177,'LibSets constants'!$A$2:$B$16,2,FALSE)</f>
        <v>Included in base game</v>
      </c>
      <c r="X177" s="7" t="str">
        <f t="shared" si="10"/>
        <v>[211] = {wayshrines={-1,-1,-1}, dlcId=0</v>
      </c>
      <c r="Y177" s="7" t="str">
        <f t="shared" si="14"/>
        <v>, veteran=false</v>
      </c>
      <c r="Z177" s="7" t="str">
        <f t="shared" si="11"/>
        <v/>
      </c>
      <c r="AA177" s="7" t="str">
        <f t="shared" si="12"/>
        <v xml:space="preserve"> --Permafrost / Permafrost</v>
      </c>
      <c r="AB177" s="7" t="str">
        <f t="shared" si="13"/>
        <v/>
      </c>
    </row>
    <row r="178" spans="1:28" x14ac:dyDescent="0.25">
      <c r="A178" s="17">
        <v>212</v>
      </c>
      <c r="B178" t="s">
        <v>1899</v>
      </c>
      <c r="C178" t="s">
        <v>1901</v>
      </c>
      <c r="D178" t="s">
        <v>1900</v>
      </c>
      <c r="H178" t="str">
        <f t="array" ref="H178">IF(VALUE(O178)&gt;0,"Crafted",IF(OR(EXACT(A178,'LibSets constants'!$G$2:$G$99)),"Monster",IF(OR(EXACT(A178,'LibSets constants'!$I$2:$I$99)),"Trial",IF(OR(EXACT(A178,'LibSets constants'!$K$2:$K$99)),"Arena",IF(OR(EXACT(A178,'LibSets constants'!$M$2:$M$99)),"Overland","")))))</f>
        <v>Overland</v>
      </c>
      <c r="J178" t="s">
        <v>105</v>
      </c>
      <c r="K178" t="s">
        <v>105</v>
      </c>
      <c r="L178">
        <v>-1</v>
      </c>
      <c r="M178">
        <v>-1</v>
      </c>
      <c r="N178">
        <v>-1</v>
      </c>
      <c r="O178">
        <v>0</v>
      </c>
      <c r="R178" s="3" t="str">
        <f>IF(S178&lt;&gt;"",VLOOKUP(S178,'ESO zone constants'!$E$2:$I$999,5,FALSE),"")</f>
        <v/>
      </c>
      <c r="T178" s="3" t="str">
        <f>IF(U178&lt;&gt;"",VLOOKUP(U178,'ESO zone constants'!$E$2:$I$999,5,FALSE),"")</f>
        <v/>
      </c>
      <c r="V178" s="3">
        <v>0</v>
      </c>
      <c r="W178" t="str">
        <f>VLOOKUP(V178,'LibSets constants'!$A$2:$B$16,2,FALSE)</f>
        <v>Included in base game</v>
      </c>
      <c r="X178" s="7" t="str">
        <f t="shared" si="10"/>
        <v>[212] = {wayshrines={-1,-1,-1}, dlcId=0</v>
      </c>
      <c r="Y178" s="7" t="str">
        <f t="shared" si="14"/>
        <v>, veteran=false</v>
      </c>
      <c r="Z178" s="7" t="str">
        <f t="shared" si="11"/>
        <v/>
      </c>
      <c r="AA178" s="7" t="str">
        <f t="shared" si="12"/>
        <v xml:space="preserve"> --Briarheart / Dornenherz</v>
      </c>
      <c r="AB178" s="7" t="str">
        <f t="shared" si="13"/>
        <v/>
      </c>
    </row>
    <row r="179" spans="1:28" x14ac:dyDescent="0.25">
      <c r="A179" s="17">
        <v>213</v>
      </c>
      <c r="B179" t="s">
        <v>1902</v>
      </c>
      <c r="C179" t="s">
        <v>1904</v>
      </c>
      <c r="D179" t="s">
        <v>1903</v>
      </c>
      <c r="H179" t="str">
        <f t="array" ref="H179">IF(VALUE(O179)&gt;0,"Crafted",IF(OR(EXACT(A179,'LibSets constants'!$G$2:$G$99)),"Monster",IF(OR(EXACT(A179,'LibSets constants'!$I$2:$I$99)),"Trial",IF(OR(EXACT(A179,'LibSets constants'!$K$2:$K$99)),"Arena",IF(OR(EXACT(A179,'LibSets constants'!$M$2:$M$99)),"Overland","")))))</f>
        <v/>
      </c>
      <c r="J179" t="s">
        <v>105</v>
      </c>
      <c r="K179" t="s">
        <v>105</v>
      </c>
      <c r="L179">
        <v>-1</v>
      </c>
      <c r="M179">
        <v>-1</v>
      </c>
      <c r="N179">
        <v>-1</v>
      </c>
      <c r="O179">
        <v>0</v>
      </c>
      <c r="R179" s="3" t="str">
        <f>IF(S179&lt;&gt;"",VLOOKUP(S179,'ESO zone constants'!$E$2:$I$999,5,FALSE),"")</f>
        <v/>
      </c>
      <c r="T179" s="3" t="str">
        <f>IF(U179&lt;&gt;"",VLOOKUP(U179,'ESO zone constants'!$E$2:$I$999,5,FALSE),"")</f>
        <v/>
      </c>
      <c r="V179" s="3">
        <v>0</v>
      </c>
      <c r="W179" t="str">
        <f>VLOOKUP(V179,'LibSets constants'!$A$2:$B$16,2,FALSE)</f>
        <v>Included in base game</v>
      </c>
      <c r="X179" s="7" t="str">
        <f t="shared" si="10"/>
        <v>[213] = {wayshrines={-1,-1,-1}, dlcId=0</v>
      </c>
      <c r="Y179" s="7" t="str">
        <f t="shared" si="14"/>
        <v>, veteran=false</v>
      </c>
      <c r="Z179" s="7" t="str">
        <f t="shared" si="11"/>
        <v/>
      </c>
      <c r="AA179" s="7" t="str">
        <f t="shared" si="12"/>
        <v xml:space="preserve"> --Glorious Defender / Ruhmreicher Verteidiger</v>
      </c>
      <c r="AB179" s="7" t="str">
        <f t="shared" si="13"/>
        <v/>
      </c>
    </row>
    <row r="180" spans="1:28" x14ac:dyDescent="0.25">
      <c r="A180" s="17">
        <v>214</v>
      </c>
      <c r="B180" t="s">
        <v>1905</v>
      </c>
      <c r="C180" t="s">
        <v>1905</v>
      </c>
      <c r="D180" t="s">
        <v>1905</v>
      </c>
      <c r="H180" t="str">
        <f t="array" ref="H180">IF(VALUE(O180)&gt;0,"Crafted",IF(OR(EXACT(A180,'LibSets constants'!$G$2:$G$99)),"Monster",IF(OR(EXACT(A180,'LibSets constants'!$I$2:$I$99)),"Trial",IF(OR(EXACT(A180,'LibSets constants'!$K$2:$K$99)),"Arena",IF(OR(EXACT(A180,'LibSets constants'!$M$2:$M$99)),"Overland","")))))</f>
        <v/>
      </c>
      <c r="J180" t="s">
        <v>105</v>
      </c>
      <c r="K180" t="s">
        <v>105</v>
      </c>
      <c r="L180">
        <v>-1</v>
      </c>
      <c r="M180">
        <v>-1</v>
      </c>
      <c r="N180">
        <v>-1</v>
      </c>
      <c r="O180">
        <v>0</v>
      </c>
      <c r="R180" s="3" t="str">
        <f>IF(S180&lt;&gt;"",VLOOKUP(S180,'ESO zone constants'!$E$2:$I$999,5,FALSE),"")</f>
        <v/>
      </c>
      <c r="T180" s="3" t="str">
        <f>IF(U180&lt;&gt;"",VLOOKUP(U180,'ESO zone constants'!$E$2:$I$999,5,FALSE),"")</f>
        <v/>
      </c>
      <c r="V180" s="3">
        <v>0</v>
      </c>
      <c r="W180" t="str">
        <f>VLOOKUP(V180,'LibSets constants'!$A$2:$B$16,2,FALSE)</f>
        <v>Included in base game</v>
      </c>
      <c r="X180" s="7" t="str">
        <f t="shared" si="10"/>
        <v>[214] = {wayshrines={-1,-1,-1}, dlcId=0</v>
      </c>
      <c r="Y180" s="7" t="str">
        <f t="shared" si="14"/>
        <v>, veteran=false</v>
      </c>
      <c r="Z180" s="7" t="str">
        <f t="shared" si="11"/>
        <v/>
      </c>
      <c r="AA180" s="7" t="str">
        <f t="shared" si="12"/>
        <v xml:space="preserve"> --Para Bellum / Para Bellum</v>
      </c>
      <c r="AB180" s="7" t="str">
        <f t="shared" si="13"/>
        <v/>
      </c>
    </row>
    <row r="181" spans="1:28" x14ac:dyDescent="0.25">
      <c r="A181" s="17">
        <v>215</v>
      </c>
      <c r="B181" t="s">
        <v>1906</v>
      </c>
      <c r="C181" t="s">
        <v>1908</v>
      </c>
      <c r="D181" t="s">
        <v>1907</v>
      </c>
      <c r="H181" t="str">
        <f t="array" ref="H181">IF(VALUE(O181)&gt;0,"Crafted",IF(OR(EXACT(A181,'LibSets constants'!$G$2:$G$99)),"Monster",IF(OR(EXACT(A181,'LibSets constants'!$I$2:$I$99)),"Trial",IF(OR(EXACT(A181,'LibSets constants'!$K$2:$K$99)),"Arena",IF(OR(EXACT(A181,'LibSets constants'!$M$2:$M$99)),"Overland","")))))</f>
        <v/>
      </c>
      <c r="J181" t="s">
        <v>105</v>
      </c>
      <c r="K181" t="s">
        <v>105</v>
      </c>
      <c r="L181">
        <v>-1</v>
      </c>
      <c r="M181">
        <v>-1</v>
      </c>
      <c r="N181">
        <v>-1</v>
      </c>
      <c r="O181">
        <v>0</v>
      </c>
      <c r="R181" s="3" t="str">
        <f>IF(S181&lt;&gt;"",VLOOKUP(S181,'ESO zone constants'!$E$2:$I$999,5,FALSE),"")</f>
        <v/>
      </c>
      <c r="T181" s="3" t="str">
        <f>IF(U181&lt;&gt;"",VLOOKUP(U181,'ESO zone constants'!$E$2:$I$999,5,FALSE),"")</f>
        <v/>
      </c>
      <c r="V181" s="3">
        <v>0</v>
      </c>
      <c r="W181" t="str">
        <f>VLOOKUP(V181,'LibSets constants'!$A$2:$B$16,2,FALSE)</f>
        <v>Included in base game</v>
      </c>
      <c r="X181" s="7" t="str">
        <f t="shared" si="10"/>
        <v>[215] = {wayshrines={-1,-1,-1}, dlcId=0</v>
      </c>
      <c r="Y181" s="7" t="str">
        <f t="shared" si="14"/>
        <v>, veteran=false</v>
      </c>
      <c r="Z181" s="7" t="str">
        <f t="shared" si="11"/>
        <v/>
      </c>
      <c r="AA181" s="7" t="str">
        <f t="shared" si="12"/>
        <v xml:space="preserve"> --Elemental Succession / Elementarfolge</v>
      </c>
      <c r="AB181" s="7" t="str">
        <f t="shared" si="13"/>
        <v/>
      </c>
    </row>
    <row r="182" spans="1:28" x14ac:dyDescent="0.25">
      <c r="A182" s="17">
        <v>216</v>
      </c>
      <c r="B182" t="s">
        <v>1909</v>
      </c>
      <c r="C182" t="s">
        <v>1911</v>
      </c>
      <c r="D182" t="s">
        <v>1910</v>
      </c>
      <c r="H182" t="str">
        <f t="array" ref="H182">IF(VALUE(O182)&gt;0,"Crafted",IF(OR(EXACT(A182,'LibSets constants'!$G$2:$G$99)),"Monster",IF(OR(EXACT(A182,'LibSets constants'!$I$2:$I$99)),"Trial",IF(OR(EXACT(A182,'LibSets constants'!$K$2:$K$99)),"Arena",IF(OR(EXACT(A182,'LibSets constants'!$M$2:$M$99)),"Overland","")))))</f>
        <v/>
      </c>
      <c r="J182" t="s">
        <v>105</v>
      </c>
      <c r="K182" t="s">
        <v>105</v>
      </c>
      <c r="L182">
        <v>-1</v>
      </c>
      <c r="M182">
        <v>-1</v>
      </c>
      <c r="N182">
        <v>-1</v>
      </c>
      <c r="O182">
        <v>0</v>
      </c>
      <c r="R182" s="3" t="str">
        <f>IF(S182&lt;&gt;"",VLOOKUP(S182,'ESO zone constants'!$E$2:$I$999,5,FALSE),"")</f>
        <v/>
      </c>
      <c r="T182" s="3" t="str">
        <f>IF(U182&lt;&gt;"",VLOOKUP(U182,'ESO zone constants'!$E$2:$I$999,5,FALSE),"")</f>
        <v/>
      </c>
      <c r="V182" s="3">
        <v>0</v>
      </c>
      <c r="W182" t="str">
        <f>VLOOKUP(V182,'LibSets constants'!$A$2:$B$16,2,FALSE)</f>
        <v>Included in base game</v>
      </c>
      <c r="X182" s="7" t="str">
        <f t="shared" si="10"/>
        <v>[216] = {wayshrines={-1,-1,-1}, dlcId=0</v>
      </c>
      <c r="Y182" s="7" t="str">
        <f t="shared" si="14"/>
        <v>, veteran=false</v>
      </c>
      <c r="Z182" s="7" t="str">
        <f t="shared" si="11"/>
        <v/>
      </c>
      <c r="AA182" s="7" t="str">
        <f t="shared" si="12"/>
        <v xml:space="preserve"> --Hunt Leader / Jagdleiter</v>
      </c>
      <c r="AB182" s="7" t="str">
        <f t="shared" si="13"/>
        <v/>
      </c>
    </row>
    <row r="183" spans="1:28" x14ac:dyDescent="0.25">
      <c r="A183" s="17">
        <v>217</v>
      </c>
      <c r="B183" t="s">
        <v>1912</v>
      </c>
      <c r="C183" t="s">
        <v>1914</v>
      </c>
      <c r="D183" t="s">
        <v>1913</v>
      </c>
      <c r="H183" t="str">
        <f t="array" ref="H183">IF(VALUE(O183)&gt;0,"Crafted",IF(OR(EXACT(A183,'LibSets constants'!$G$2:$G$99)),"Monster",IF(OR(EXACT(A183,'LibSets constants'!$I$2:$I$99)),"Trial",IF(OR(EXACT(A183,'LibSets constants'!$K$2:$K$99)),"Arena",IF(OR(EXACT(A183,'LibSets constants'!$M$2:$M$99)),"Overland","")))))</f>
        <v/>
      </c>
      <c r="J183" t="s">
        <v>105</v>
      </c>
      <c r="K183" t="s">
        <v>105</v>
      </c>
      <c r="L183">
        <v>-1</v>
      </c>
      <c r="M183">
        <v>-1</v>
      </c>
      <c r="N183">
        <v>-1</v>
      </c>
      <c r="O183">
        <v>0</v>
      </c>
      <c r="R183" s="3" t="str">
        <f>IF(S183&lt;&gt;"",VLOOKUP(S183,'ESO zone constants'!$E$2:$I$999,5,FALSE),"")</f>
        <v/>
      </c>
      <c r="T183" s="3" t="str">
        <f>IF(U183&lt;&gt;"",VLOOKUP(U183,'ESO zone constants'!$E$2:$I$999,5,FALSE),"")</f>
        <v/>
      </c>
      <c r="V183" s="3">
        <v>0</v>
      </c>
      <c r="W183" t="str">
        <f>VLOOKUP(V183,'LibSets constants'!$A$2:$B$16,2,FALSE)</f>
        <v>Included in base game</v>
      </c>
      <c r="X183" s="7" t="str">
        <f t="shared" si="10"/>
        <v>[217] = {wayshrines={-1,-1,-1}, dlcId=0</v>
      </c>
      <c r="Y183" s="7" t="str">
        <f t="shared" si="14"/>
        <v>, veteran=false</v>
      </c>
      <c r="Z183" s="7" t="str">
        <f t="shared" si="11"/>
        <v/>
      </c>
      <c r="AA183" s="7" t="str">
        <f t="shared" si="12"/>
        <v xml:space="preserve"> --Winterborn / Winterkind</v>
      </c>
      <c r="AB183" s="7" t="str">
        <f t="shared" si="13"/>
        <v/>
      </c>
    </row>
    <row r="184" spans="1:28" x14ac:dyDescent="0.25">
      <c r="A184" s="17">
        <v>218</v>
      </c>
      <c r="B184" t="s">
        <v>1915</v>
      </c>
      <c r="C184" t="s">
        <v>1917</v>
      </c>
      <c r="D184" t="s">
        <v>1916</v>
      </c>
      <c r="H184" t="str">
        <f t="array" ref="H184">IF(VALUE(O184)&gt;0,"Crafted",IF(OR(EXACT(A184,'LibSets constants'!$G$2:$G$99)),"Monster",IF(OR(EXACT(A184,'LibSets constants'!$I$2:$I$99)),"Trial",IF(OR(EXACT(A184,'LibSets constants'!$K$2:$K$99)),"Arena",IF(OR(EXACT(A184,'LibSets constants'!$M$2:$M$99)),"Overland","")))))</f>
        <v>Overland</v>
      </c>
      <c r="J184" t="s">
        <v>105</v>
      </c>
      <c r="K184" t="s">
        <v>105</v>
      </c>
      <c r="L184">
        <v>-1</v>
      </c>
      <c r="M184">
        <v>-1</v>
      </c>
      <c r="N184">
        <v>-1</v>
      </c>
      <c r="O184">
        <v>0</v>
      </c>
      <c r="R184" s="3" t="str">
        <f>IF(S184&lt;&gt;"",VLOOKUP(S184,'ESO zone constants'!$E$2:$I$999,5,FALSE),"")</f>
        <v/>
      </c>
      <c r="T184" s="3" t="str">
        <f>IF(U184&lt;&gt;"",VLOOKUP(U184,'ESO zone constants'!$E$2:$I$999,5,FALSE),"")</f>
        <v/>
      </c>
      <c r="V184" s="3">
        <v>0</v>
      </c>
      <c r="W184" t="str">
        <f>VLOOKUP(V184,'LibSets constants'!$A$2:$B$16,2,FALSE)</f>
        <v>Included in base game</v>
      </c>
      <c r="X184" s="7" t="str">
        <f t="shared" si="10"/>
        <v>[218] = {wayshrines={-1,-1,-1}, dlcId=0</v>
      </c>
      <c r="Y184" s="7" t="str">
        <f t="shared" si="14"/>
        <v>, veteran=false</v>
      </c>
      <c r="Z184" s="7" t="str">
        <f t="shared" si="11"/>
        <v/>
      </c>
      <c r="AA184" s="7" t="str">
        <f t="shared" si="12"/>
        <v xml:space="preserve"> --Trinimac's Valor / Trinimacs Heldenmut</v>
      </c>
      <c r="AB184" s="7" t="str">
        <f t="shared" si="13"/>
        <v/>
      </c>
    </row>
    <row r="185" spans="1:28" x14ac:dyDescent="0.25">
      <c r="A185" s="6">
        <v>219</v>
      </c>
      <c r="B185" t="s">
        <v>1918</v>
      </c>
      <c r="C185" t="s">
        <v>1918</v>
      </c>
      <c r="D185" t="s">
        <v>1918</v>
      </c>
      <c r="H185" t="str">
        <f t="array" ref="H185">IF(VALUE(O185)&gt;0,"Crafted",IF(OR(EXACT(A185,'LibSets constants'!$G$2:$G$99)),"Monster",IF(OR(EXACT(A185,'LibSets constants'!$I$2:$I$99)),"Trial",IF(OR(EXACT(A185,'LibSets constants'!$K$2:$K$99)),"Arena",IF(OR(EXACT(A185,'LibSets constants'!$M$2:$M$99)),"Overland","")))))</f>
        <v>Crafted</v>
      </c>
      <c r="J185" t="s">
        <v>105</v>
      </c>
      <c r="K185" t="s">
        <v>105</v>
      </c>
      <c r="L185">
        <v>237</v>
      </c>
      <c r="M185">
        <v>237</v>
      </c>
      <c r="N185">
        <v>237</v>
      </c>
      <c r="O185">
        <v>9</v>
      </c>
      <c r="R185" s="3" t="str">
        <f>IF(S185&lt;&gt;"",VLOOKUP(S185,'ESO zone constants'!$E$2:$I$999,5,FALSE),"")</f>
        <v/>
      </c>
      <c r="T185" s="3" t="str">
        <f>IF(U185&lt;&gt;"",VLOOKUP(U185,'ESO zone constants'!$E$2:$I$999,5,FALSE),"")</f>
        <v/>
      </c>
      <c r="V185" s="3">
        <v>2</v>
      </c>
      <c r="W185" t="str">
        <f>VLOOKUP(V185,'LibSets constants'!$A$2:$B$16,2,FALSE)</f>
        <v>Orsinium</v>
      </c>
      <c r="X185" s="7" t="str">
        <f t="shared" si="10"/>
        <v>[219] = {wayshrines={237,237,237}, traitsNeeded=9, dlcId=2</v>
      </c>
      <c r="Y185" s="7" t="str">
        <f t="shared" si="14"/>
        <v>, veteran=false</v>
      </c>
      <c r="Z185" s="7" t="str">
        <f t="shared" si="11"/>
        <v/>
      </c>
      <c r="AA185" s="7" t="str">
        <f t="shared" si="12"/>
        <v xml:space="preserve"> --Morkuldin / Morkuldin</v>
      </c>
      <c r="AB185" s="7" t="str">
        <f t="shared" si="13"/>
        <v>[219] = true,        --Morkuldin / Morkuldin</v>
      </c>
    </row>
    <row r="186" spans="1:28" x14ac:dyDescent="0.25">
      <c r="A186" s="6">
        <v>224</v>
      </c>
      <c r="B186" t="s">
        <v>1919</v>
      </c>
      <c r="C186" t="s">
        <v>1921</v>
      </c>
      <c r="D186" t="s">
        <v>1920</v>
      </c>
      <c r="H186" t="str">
        <f t="array" ref="H186">IF(VALUE(O186)&gt;0,"Crafted",IF(OR(EXACT(A186,'LibSets constants'!$G$2:$G$99)),"Monster",IF(OR(EXACT(A186,'LibSets constants'!$I$2:$I$99)),"Trial",IF(OR(EXACT(A186,'LibSets constants'!$K$2:$K$99)),"Arena",IF(OR(EXACT(A186,'LibSets constants'!$M$2:$M$99)),"Overland","")))))</f>
        <v>Crafted</v>
      </c>
      <c r="J186" t="s">
        <v>105</v>
      </c>
      <c r="K186" t="s">
        <v>105</v>
      </c>
      <c r="L186">
        <v>257</v>
      </c>
      <c r="M186">
        <v>257</v>
      </c>
      <c r="N186">
        <v>257</v>
      </c>
      <c r="O186">
        <v>5</v>
      </c>
      <c r="R186" s="3" t="str">
        <f>IF(S186&lt;&gt;"",VLOOKUP(S186,'ESO zone constants'!$E$2:$I$999,5,FALSE),"")</f>
        <v/>
      </c>
      <c r="T186" s="3" t="str">
        <f>IF(U186&lt;&gt;"",VLOOKUP(U186,'ESO zone constants'!$E$2:$I$999,5,FALSE),"")</f>
        <v/>
      </c>
      <c r="V186" s="3">
        <v>3</v>
      </c>
      <c r="W186" t="str">
        <f>VLOOKUP(V186,'LibSets constants'!$A$2:$B$16,2,FALSE)</f>
        <v>Thieves Guild</v>
      </c>
      <c r="X186" s="7" t="str">
        <f t="shared" si="10"/>
        <v>[224] = {wayshrines={257,257,257}, traitsNeeded=5, dlcId=3</v>
      </c>
      <c r="Y186" s="7" t="str">
        <f t="shared" si="14"/>
        <v>, veteran=false</v>
      </c>
      <c r="Z186" s="7" t="str">
        <f t="shared" si="11"/>
        <v/>
      </c>
      <c r="AA186" s="7" t="str">
        <f t="shared" si="12"/>
        <v xml:space="preserve"> --Tava's Favor / Tavas Gunst</v>
      </c>
      <c r="AB186" s="7" t="str">
        <f t="shared" si="13"/>
        <v>[224] = true,        --Tava's Favor / Tavas Gunst</v>
      </c>
    </row>
    <row r="187" spans="1:28" x14ac:dyDescent="0.25">
      <c r="A187" s="6">
        <v>225</v>
      </c>
      <c r="B187" t="s">
        <v>1922</v>
      </c>
      <c r="C187" t="s">
        <v>1924</v>
      </c>
      <c r="D187" t="s">
        <v>1923</v>
      </c>
      <c r="H187" t="str">
        <f t="array" ref="H187">IF(VALUE(O187)&gt;0,"Crafted",IF(OR(EXACT(A187,'LibSets constants'!$G$2:$G$99)),"Monster",IF(OR(EXACT(A187,'LibSets constants'!$I$2:$I$99)),"Trial",IF(OR(EXACT(A187,'LibSets constants'!$K$2:$K$99)),"Arena",IF(OR(EXACT(A187,'LibSets constants'!$M$2:$M$99)),"Overland","")))))</f>
        <v>Crafted</v>
      </c>
      <c r="J187" t="s">
        <v>105</v>
      </c>
      <c r="K187" t="s">
        <v>105</v>
      </c>
      <c r="L187">
        <v>257</v>
      </c>
      <c r="M187">
        <v>257</v>
      </c>
      <c r="N187">
        <v>257</v>
      </c>
      <c r="O187">
        <v>7</v>
      </c>
      <c r="R187" s="3" t="str">
        <f>IF(S187&lt;&gt;"",VLOOKUP(S187,'ESO zone constants'!$E$2:$I$999,5,FALSE),"")</f>
        <v/>
      </c>
      <c r="T187" s="3" t="str">
        <f>IF(U187&lt;&gt;"",VLOOKUP(U187,'ESO zone constants'!$E$2:$I$999,5,FALSE),"")</f>
        <v/>
      </c>
      <c r="V187" s="3">
        <v>3</v>
      </c>
      <c r="W187" t="str">
        <f>VLOOKUP(V187,'LibSets constants'!$A$2:$B$16,2,FALSE)</f>
        <v>Thieves Guild</v>
      </c>
      <c r="X187" s="7" t="str">
        <f t="shared" si="10"/>
        <v>[225] = {wayshrines={257,257,257}, traitsNeeded=7, dlcId=3</v>
      </c>
      <c r="Y187" s="7" t="str">
        <f t="shared" si="14"/>
        <v>, veteran=false</v>
      </c>
      <c r="Z187" s="7" t="str">
        <f t="shared" si="11"/>
        <v/>
      </c>
      <c r="AA187" s="7" t="str">
        <f t="shared" si="12"/>
        <v xml:space="preserve"> --Clever Alchemist / Schlauer Alchemist</v>
      </c>
      <c r="AB187" s="7" t="str">
        <f t="shared" si="13"/>
        <v>[225] = true,        --Clever Alchemist / Schlauer Alchemist</v>
      </c>
    </row>
    <row r="188" spans="1:28" x14ac:dyDescent="0.25">
      <c r="A188" s="6">
        <v>226</v>
      </c>
      <c r="B188" t="s">
        <v>1925</v>
      </c>
      <c r="C188" t="s">
        <v>1927</v>
      </c>
      <c r="D188" t="s">
        <v>1926</v>
      </c>
      <c r="H188" t="str">
        <f t="array" ref="H188">IF(VALUE(O188)&gt;0,"Crafted",IF(OR(EXACT(A188,'LibSets constants'!$G$2:$G$99)),"Monster",IF(OR(EXACT(A188,'LibSets constants'!$I$2:$I$99)),"Trial",IF(OR(EXACT(A188,'LibSets constants'!$K$2:$K$99)),"Arena",IF(OR(EXACT(A188,'LibSets constants'!$M$2:$M$99)),"Overland","")))))</f>
        <v>Crafted</v>
      </c>
      <c r="J188" t="s">
        <v>105</v>
      </c>
      <c r="K188" t="s">
        <v>105</v>
      </c>
      <c r="L188">
        <v>255</v>
      </c>
      <c r="M188">
        <v>255</v>
      </c>
      <c r="N188">
        <v>255</v>
      </c>
      <c r="O188">
        <v>9</v>
      </c>
      <c r="R188" s="3" t="str">
        <f>IF(S188&lt;&gt;"",VLOOKUP(S188,'ESO zone constants'!$E$2:$I$999,5,FALSE),"")</f>
        <v/>
      </c>
      <c r="T188" s="3" t="str">
        <f>IF(U188&lt;&gt;"",VLOOKUP(U188,'ESO zone constants'!$E$2:$I$999,5,FALSE),"")</f>
        <v/>
      </c>
      <c r="V188" s="3">
        <v>3</v>
      </c>
      <c r="W188" t="str">
        <f>VLOOKUP(V188,'LibSets constants'!$A$2:$B$16,2,FALSE)</f>
        <v>Thieves Guild</v>
      </c>
      <c r="X188" s="7" t="str">
        <f t="shared" si="10"/>
        <v>[226] = {wayshrines={255,255,255}, traitsNeeded=9, dlcId=3</v>
      </c>
      <c r="Y188" s="7" t="str">
        <f t="shared" si="14"/>
        <v>, veteran=false</v>
      </c>
      <c r="Z188" s="7" t="str">
        <f t="shared" si="11"/>
        <v/>
      </c>
      <c r="AA188" s="7" t="str">
        <f t="shared" si="12"/>
        <v xml:space="preserve"> --Eternal Hunt / Ewige Jagd</v>
      </c>
      <c r="AB188" s="7" t="str">
        <f t="shared" si="13"/>
        <v>[226] = true,        --Eternal Hunt / Ewige Jagd</v>
      </c>
    </row>
    <row r="189" spans="1:28" x14ac:dyDescent="0.25">
      <c r="A189" s="17">
        <v>227</v>
      </c>
      <c r="B189" t="s">
        <v>1928</v>
      </c>
      <c r="C189" t="s">
        <v>1930</v>
      </c>
      <c r="D189" t="s">
        <v>1929</v>
      </c>
      <c r="H189" t="str">
        <f t="array" ref="H189">IF(VALUE(O189)&gt;0,"Crafted",IF(OR(EXACT(A189,'LibSets constants'!$G$2:$G$99)),"Monster",IF(OR(EXACT(A189,'LibSets constants'!$I$2:$I$99)),"Trial",IF(OR(EXACT(A189,'LibSets constants'!$K$2:$K$99)),"Arena",IF(OR(EXACT(A189,'LibSets constants'!$M$2:$M$99)),"Overland","")))))</f>
        <v>Overland</v>
      </c>
      <c r="J189" t="s">
        <v>105</v>
      </c>
      <c r="K189" t="s">
        <v>105</v>
      </c>
      <c r="L189">
        <v>-1</v>
      </c>
      <c r="M189">
        <v>-1</v>
      </c>
      <c r="N189">
        <v>-1</v>
      </c>
      <c r="O189">
        <v>0</v>
      </c>
      <c r="R189" s="3" t="str">
        <f>IF(S189&lt;&gt;"",VLOOKUP(S189,'ESO zone constants'!$E$2:$I$999,5,FALSE),"")</f>
        <v/>
      </c>
      <c r="T189" s="3" t="str">
        <f>IF(U189&lt;&gt;"",VLOOKUP(U189,'ESO zone constants'!$E$2:$I$999,5,FALSE),"")</f>
        <v/>
      </c>
      <c r="V189" s="3">
        <v>0</v>
      </c>
      <c r="W189" t="str">
        <f>VLOOKUP(V189,'LibSets constants'!$A$2:$B$16,2,FALSE)</f>
        <v>Included in base game</v>
      </c>
      <c r="X189" s="7" t="str">
        <f t="shared" si="10"/>
        <v>[227] = {wayshrines={-1,-1,-1}, dlcId=0</v>
      </c>
      <c r="Y189" s="7" t="str">
        <f t="shared" si="14"/>
        <v>, veteran=false</v>
      </c>
      <c r="Z189" s="7" t="str">
        <f t="shared" si="11"/>
        <v/>
      </c>
      <c r="AA189" s="7" t="str">
        <f t="shared" si="12"/>
        <v xml:space="preserve"> --Bahraha's Curse / Bahrahas Fluch</v>
      </c>
      <c r="AB189" s="7" t="str">
        <f t="shared" si="13"/>
        <v/>
      </c>
    </row>
    <row r="190" spans="1:28" x14ac:dyDescent="0.25">
      <c r="A190" s="17">
        <v>228</v>
      </c>
      <c r="B190" t="s">
        <v>1931</v>
      </c>
      <c r="C190" t="s">
        <v>1933</v>
      </c>
      <c r="D190" t="s">
        <v>1932</v>
      </c>
      <c r="H190" t="str">
        <f t="array" ref="H190">IF(VALUE(O190)&gt;0,"Crafted",IF(OR(EXACT(A190,'LibSets constants'!$G$2:$G$99)),"Monster",IF(OR(EXACT(A190,'LibSets constants'!$I$2:$I$99)),"Trial",IF(OR(EXACT(A190,'LibSets constants'!$K$2:$K$99)),"Arena",IF(OR(EXACT(A190,'LibSets constants'!$M$2:$M$99)),"Overland","")))))</f>
        <v>Overland</v>
      </c>
      <c r="J190" t="s">
        <v>105</v>
      </c>
      <c r="K190" t="s">
        <v>105</v>
      </c>
      <c r="L190">
        <v>-1</v>
      </c>
      <c r="M190">
        <v>-1</v>
      </c>
      <c r="N190">
        <v>-1</v>
      </c>
      <c r="O190">
        <v>0</v>
      </c>
      <c r="R190" s="3" t="str">
        <f>IF(S190&lt;&gt;"",VLOOKUP(S190,'ESO zone constants'!$E$2:$I$999,5,FALSE),"")</f>
        <v/>
      </c>
      <c r="T190" s="3" t="str">
        <f>IF(U190&lt;&gt;"",VLOOKUP(U190,'ESO zone constants'!$E$2:$I$999,5,FALSE),"")</f>
        <v/>
      </c>
      <c r="V190" s="3">
        <v>0</v>
      </c>
      <c r="W190" t="str">
        <f>VLOOKUP(V190,'LibSets constants'!$A$2:$B$16,2,FALSE)</f>
        <v>Included in base game</v>
      </c>
      <c r="X190" s="7" t="str">
        <f t="shared" si="10"/>
        <v>[228] = {wayshrines={-1,-1,-1}, dlcId=0</v>
      </c>
      <c r="Y190" s="7" t="str">
        <f t="shared" si="14"/>
        <v>, veteran=false</v>
      </c>
      <c r="Z190" s="7" t="str">
        <f t="shared" si="11"/>
        <v/>
      </c>
      <c r="AA190" s="7" t="str">
        <f t="shared" si="12"/>
        <v xml:space="preserve"> --Syvarra's Scales / Syvarras Schuppen</v>
      </c>
      <c r="AB190" s="7" t="str">
        <f t="shared" si="13"/>
        <v/>
      </c>
    </row>
    <row r="191" spans="1:28" x14ac:dyDescent="0.25">
      <c r="A191" s="17">
        <v>229</v>
      </c>
      <c r="B191" t="s">
        <v>1934</v>
      </c>
      <c r="C191" t="s">
        <v>1936</v>
      </c>
      <c r="D191" t="s">
        <v>1935</v>
      </c>
      <c r="H191" t="str">
        <f t="array" ref="H191">IF(VALUE(O191)&gt;0,"Crafted",IF(OR(EXACT(A191,'LibSets constants'!$G$2:$G$99)),"Monster",IF(OR(EXACT(A191,'LibSets constants'!$I$2:$I$99)),"Trial",IF(OR(EXACT(A191,'LibSets constants'!$K$2:$K$99)),"Arena",IF(OR(EXACT(A191,'LibSets constants'!$M$2:$M$99)),"Overland","")))))</f>
        <v/>
      </c>
      <c r="J191" t="s">
        <v>105</v>
      </c>
      <c r="K191" t="s">
        <v>105</v>
      </c>
      <c r="L191">
        <v>-1</v>
      </c>
      <c r="M191">
        <v>-1</v>
      </c>
      <c r="N191">
        <v>-1</v>
      </c>
      <c r="O191">
        <v>0</v>
      </c>
      <c r="R191" s="3" t="str">
        <f>IF(S191&lt;&gt;"",VLOOKUP(S191,'ESO zone constants'!$E$2:$I$999,5,FALSE),"")</f>
        <v/>
      </c>
      <c r="T191" s="3" t="str">
        <f>IF(U191&lt;&gt;"",VLOOKUP(U191,'ESO zone constants'!$E$2:$I$999,5,FALSE),"")</f>
        <v/>
      </c>
      <c r="V191" s="3">
        <v>0</v>
      </c>
      <c r="W191" t="str">
        <f>VLOOKUP(V191,'LibSets constants'!$A$2:$B$16,2,FALSE)</f>
        <v>Included in base game</v>
      </c>
      <c r="X191" s="7" t="str">
        <f t="shared" si="10"/>
        <v>[229] = {wayshrines={-1,-1,-1}, dlcId=0</v>
      </c>
      <c r="Y191" s="7" t="str">
        <f t="shared" si="14"/>
        <v>, veteran=false</v>
      </c>
      <c r="Z191" s="7" t="str">
        <f t="shared" si="11"/>
        <v/>
      </c>
      <c r="AA191" s="7" t="str">
        <f t="shared" si="12"/>
        <v xml:space="preserve"> --Twilight Remedy / Zwielichtgenesung</v>
      </c>
      <c r="AB191" s="7" t="str">
        <f t="shared" si="13"/>
        <v/>
      </c>
    </row>
    <row r="192" spans="1:28" x14ac:dyDescent="0.25">
      <c r="A192" s="17">
        <v>230</v>
      </c>
      <c r="B192" t="s">
        <v>1937</v>
      </c>
      <c r="C192" t="s">
        <v>1939</v>
      </c>
      <c r="D192" t="s">
        <v>1938</v>
      </c>
      <c r="H192" t="str">
        <f t="array" ref="H192">IF(VALUE(O192)&gt;0,"Crafted",IF(OR(EXACT(A192,'LibSets constants'!$G$2:$G$99)),"Monster",IF(OR(EXACT(A192,'LibSets constants'!$I$2:$I$99)),"Trial",IF(OR(EXACT(A192,'LibSets constants'!$K$2:$K$99)),"Arena",IF(OR(EXACT(A192,'LibSets constants'!$M$2:$M$99)),"Overland","")))))</f>
        <v/>
      </c>
      <c r="J192" t="s">
        <v>105</v>
      </c>
      <c r="K192" t="s">
        <v>105</v>
      </c>
      <c r="L192">
        <v>-1</v>
      </c>
      <c r="M192">
        <v>-1</v>
      </c>
      <c r="N192">
        <v>-1</v>
      </c>
      <c r="O192">
        <v>0</v>
      </c>
      <c r="R192" s="3" t="str">
        <f>IF(S192&lt;&gt;"",VLOOKUP(S192,'ESO zone constants'!$E$2:$I$999,5,FALSE),"")</f>
        <v/>
      </c>
      <c r="T192" s="3" t="str">
        <f>IF(U192&lt;&gt;"",VLOOKUP(U192,'ESO zone constants'!$E$2:$I$999,5,FALSE),"")</f>
        <v/>
      </c>
      <c r="V192" s="3">
        <v>0</v>
      </c>
      <c r="W192" t="str">
        <f>VLOOKUP(V192,'LibSets constants'!$A$2:$B$16,2,FALSE)</f>
        <v>Included in base game</v>
      </c>
      <c r="X192" s="7" t="str">
        <f t="shared" si="10"/>
        <v>[230] = {wayshrines={-1,-1,-1}, dlcId=0</v>
      </c>
      <c r="Y192" s="7" t="str">
        <f t="shared" si="14"/>
        <v>, veteran=false</v>
      </c>
      <c r="Z192" s="7" t="str">
        <f t="shared" si="11"/>
        <v/>
      </c>
      <c r="AA192" s="7" t="str">
        <f t="shared" si="12"/>
        <v xml:space="preserve"> --Moondancer / Mondtänzer</v>
      </c>
      <c r="AB192" s="7" t="str">
        <f t="shared" si="13"/>
        <v/>
      </c>
    </row>
    <row r="193" spans="1:28" x14ac:dyDescent="0.25">
      <c r="A193" s="17">
        <v>231</v>
      </c>
      <c r="B193" t="s">
        <v>1940</v>
      </c>
      <c r="C193" t="s">
        <v>1942</v>
      </c>
      <c r="D193" t="s">
        <v>1941</v>
      </c>
      <c r="H193" t="str">
        <f t="array" ref="H193">IF(VALUE(O193)&gt;0,"Crafted",IF(OR(EXACT(A193,'LibSets constants'!$G$2:$G$99)),"Monster",IF(OR(EXACT(A193,'LibSets constants'!$I$2:$I$99)),"Trial",IF(OR(EXACT(A193,'LibSets constants'!$K$2:$K$99)),"Arena",IF(OR(EXACT(A193,'LibSets constants'!$M$2:$M$99)),"Overland","")))))</f>
        <v/>
      </c>
      <c r="J193" t="s">
        <v>105</v>
      </c>
      <c r="K193" t="s">
        <v>105</v>
      </c>
      <c r="L193">
        <v>-1</v>
      </c>
      <c r="M193">
        <v>-1</v>
      </c>
      <c r="N193">
        <v>-1</v>
      </c>
      <c r="O193">
        <v>0</v>
      </c>
      <c r="R193" s="3" t="str">
        <f>IF(S193&lt;&gt;"",VLOOKUP(S193,'ESO zone constants'!$E$2:$I$999,5,FALSE),"")</f>
        <v/>
      </c>
      <c r="T193" s="3" t="str">
        <f>IF(U193&lt;&gt;"",VLOOKUP(U193,'ESO zone constants'!$E$2:$I$999,5,FALSE),"")</f>
        <v/>
      </c>
      <c r="V193" s="3">
        <v>0</v>
      </c>
      <c r="W193" t="str">
        <f>VLOOKUP(V193,'LibSets constants'!$A$2:$B$16,2,FALSE)</f>
        <v>Included in base game</v>
      </c>
      <c r="X193" s="7" t="str">
        <f t="shared" si="10"/>
        <v>[231] = {wayshrines={-1,-1,-1}, dlcId=0</v>
      </c>
      <c r="Y193" s="7" t="str">
        <f t="shared" si="14"/>
        <v>, veteran=false</v>
      </c>
      <c r="Z193" s="7" t="str">
        <f t="shared" si="11"/>
        <v/>
      </c>
      <c r="AA193" s="7" t="str">
        <f t="shared" si="12"/>
        <v xml:space="preserve"> --Lunar Bastion / Mondbastion</v>
      </c>
      <c r="AB193" s="7" t="str">
        <f t="shared" si="13"/>
        <v/>
      </c>
    </row>
    <row r="194" spans="1:28" x14ac:dyDescent="0.25">
      <c r="A194" s="17">
        <v>232</v>
      </c>
      <c r="B194" t="s">
        <v>1943</v>
      </c>
      <c r="C194" t="s">
        <v>1945</v>
      </c>
      <c r="D194" t="s">
        <v>1944</v>
      </c>
      <c r="H194" t="str">
        <f t="array" ref="H194">IF(VALUE(O194)&gt;0,"Crafted",IF(OR(EXACT(A194,'LibSets constants'!$G$2:$G$99)),"Monster",IF(OR(EXACT(A194,'LibSets constants'!$I$2:$I$99)),"Trial",IF(OR(EXACT(A194,'LibSets constants'!$K$2:$K$99)),"Arena",IF(OR(EXACT(A194,'LibSets constants'!$M$2:$M$99)),"Overland","")))))</f>
        <v/>
      </c>
      <c r="J194" t="s">
        <v>105</v>
      </c>
      <c r="K194" t="s">
        <v>105</v>
      </c>
      <c r="L194">
        <v>-1</v>
      </c>
      <c r="M194">
        <v>-1</v>
      </c>
      <c r="N194">
        <v>-1</v>
      </c>
      <c r="O194">
        <v>0</v>
      </c>
      <c r="R194" s="3" t="str">
        <f>IF(S194&lt;&gt;"",VLOOKUP(S194,'ESO zone constants'!$E$2:$I$999,5,FALSE),"")</f>
        <v/>
      </c>
      <c r="T194" s="3" t="str">
        <f>IF(U194&lt;&gt;"",VLOOKUP(U194,'ESO zone constants'!$E$2:$I$999,5,FALSE),"")</f>
        <v/>
      </c>
      <c r="V194" s="3">
        <v>0</v>
      </c>
      <c r="W194" t="str">
        <f>VLOOKUP(V194,'LibSets constants'!$A$2:$B$16,2,FALSE)</f>
        <v>Included in base game</v>
      </c>
      <c r="X194" s="7" t="str">
        <f t="shared" ref="X194:X257" si="15">CONCATENATE("[",A194,"] = {wayshrines={",L194,",",M194,",",N194,"}")&amp;IF(VALUE(O194)&gt;0,CONCATENATE(", traitsNeeded=",O194),"")&amp;CONCATENATE(", dlcId=",V194,)</f>
        <v>[232] = {wayshrines={-1,-1,-1}, dlcId=0</v>
      </c>
      <c r="Y194" s="7" t="str">
        <f t="shared" si="14"/>
        <v>, veteran=false</v>
      </c>
      <c r="Z194" s="7" t="str">
        <f t="shared" ref="Z194:Z257" si="16">IF(H194="Trial",", isTrial=true",IF(H194="Arena",", isArena=true", IF(H194="Monster",", isMonster=true",""))) &amp; IF(K194="true", CONCATENATE(", multiTrialSet=true"), "")</f>
        <v/>
      </c>
      <c r="AA194" s="7" t="str">
        <f t="shared" ref="AA194:AA257" si="17">CONCATENATE(" --",C194," / ",B194)</f>
        <v xml:space="preserve"> --Roar of Alkosh / Brüllen von Alkosh</v>
      </c>
      <c r="AB194" s="7" t="str">
        <f t="shared" ref="AB194:AB257" si="18">IF(VALUE(O194)&gt;0,CONCATENATE("[",A194,"] = true,        --",C194, " / ", B194), "")</f>
        <v/>
      </c>
    </row>
    <row r="195" spans="1:28" x14ac:dyDescent="0.25">
      <c r="A195" s="17">
        <v>234</v>
      </c>
      <c r="B195" t="s">
        <v>1946</v>
      </c>
      <c r="C195" t="s">
        <v>1948</v>
      </c>
      <c r="D195" t="s">
        <v>1947</v>
      </c>
      <c r="H195" t="str">
        <f t="array" ref="H195">IF(VALUE(O195)&gt;0,"Crafted",IF(OR(EXACT(A195,'LibSets constants'!$G$2:$G$99)),"Monster",IF(OR(EXACT(A195,'LibSets constants'!$I$2:$I$99)),"Trial",IF(OR(EXACT(A195,'LibSets constants'!$K$2:$K$99)),"Arena",IF(OR(EXACT(A195,'LibSets constants'!$M$2:$M$99)),"Overland","")))))</f>
        <v>Overland</v>
      </c>
      <c r="J195" t="s">
        <v>105</v>
      </c>
      <c r="K195" t="s">
        <v>105</v>
      </c>
      <c r="L195">
        <v>-1</v>
      </c>
      <c r="M195">
        <v>-1</v>
      </c>
      <c r="N195">
        <v>-1</v>
      </c>
      <c r="O195">
        <v>0</v>
      </c>
      <c r="R195" s="3" t="str">
        <f>IF(S195&lt;&gt;"",VLOOKUP(S195,'ESO zone constants'!$E$2:$I$999,5,FALSE),"")</f>
        <v/>
      </c>
      <c r="T195" s="3" t="str">
        <f>IF(U195&lt;&gt;"",VLOOKUP(U195,'ESO zone constants'!$E$2:$I$999,5,FALSE),"")</f>
        <v/>
      </c>
      <c r="V195" s="3">
        <v>0</v>
      </c>
      <c r="W195" t="str">
        <f>VLOOKUP(V195,'LibSets constants'!$A$2:$B$16,2,FALSE)</f>
        <v>Included in base game</v>
      </c>
      <c r="X195" s="7" t="str">
        <f t="shared" si="15"/>
        <v>[234] = {wayshrines={-1,-1,-1}, dlcId=0</v>
      </c>
      <c r="Y195" s="7" t="str">
        <f t="shared" ref="Y195:Y258" si="19">IF(P195&lt;&gt;"",CONCATENATE(", zoneIds={",P195),"")&amp;IF(R195&lt;&gt;"",CONCATENATE(",",R195),"")&amp;IF(T195&lt;&gt;"",CONCATENATE(",",T195),"")&amp;IF(P195&lt;&gt;"",CONCATENATE("}",""),"")&amp;IF(OR(J195="true",J195="false",J195&lt;&gt;""), CONCATENATE(", veteran=", J195), "")</f>
        <v>, veteran=false</v>
      </c>
      <c r="Z195" s="7" t="str">
        <f t="shared" si="16"/>
        <v/>
      </c>
      <c r="AA195" s="7" t="str">
        <f t="shared" si="17"/>
        <v xml:space="preserve"> --Marksman's Crest / Wappen des Meisterschützen</v>
      </c>
      <c r="AB195" s="7" t="str">
        <f t="shared" si="18"/>
        <v/>
      </c>
    </row>
    <row r="196" spans="1:28" x14ac:dyDescent="0.25">
      <c r="A196" s="17">
        <v>235</v>
      </c>
      <c r="B196" t="s">
        <v>1949</v>
      </c>
      <c r="C196" t="s">
        <v>1951</v>
      </c>
      <c r="D196" t="s">
        <v>1950</v>
      </c>
      <c r="H196" t="str">
        <f t="array" ref="H196">IF(VALUE(O196)&gt;0,"Crafted",IF(OR(EXACT(A196,'LibSets constants'!$G$2:$G$99)),"Monster",IF(OR(EXACT(A196,'LibSets constants'!$I$2:$I$99)),"Trial",IF(OR(EXACT(A196,'LibSets constants'!$K$2:$K$99)),"Arena",IF(OR(EXACT(A196,'LibSets constants'!$M$2:$M$99)),"Overland","")))))</f>
        <v>Overland</v>
      </c>
      <c r="J196" t="s">
        <v>105</v>
      </c>
      <c r="K196" t="s">
        <v>105</v>
      </c>
      <c r="L196">
        <v>-1</v>
      </c>
      <c r="M196">
        <v>-1</v>
      </c>
      <c r="N196">
        <v>-1</v>
      </c>
      <c r="O196">
        <v>0</v>
      </c>
      <c r="R196" s="3" t="str">
        <f>IF(S196&lt;&gt;"",VLOOKUP(S196,'ESO zone constants'!$E$2:$I$999,5,FALSE),"")</f>
        <v/>
      </c>
      <c r="T196" s="3" t="str">
        <f>IF(U196&lt;&gt;"",VLOOKUP(U196,'ESO zone constants'!$E$2:$I$999,5,FALSE),"")</f>
        <v/>
      </c>
      <c r="V196" s="3">
        <v>0</v>
      </c>
      <c r="W196" t="str">
        <f>VLOOKUP(V196,'LibSets constants'!$A$2:$B$16,2,FALSE)</f>
        <v>Included in base game</v>
      </c>
      <c r="X196" s="7" t="str">
        <f t="shared" si="15"/>
        <v>[235] = {wayshrines={-1,-1,-1}, dlcId=0</v>
      </c>
      <c r="Y196" s="7" t="str">
        <f t="shared" si="19"/>
        <v>, veteran=false</v>
      </c>
      <c r="Z196" s="7" t="str">
        <f t="shared" si="16"/>
        <v/>
      </c>
      <c r="AA196" s="7" t="str">
        <f t="shared" si="17"/>
        <v xml:space="preserve"> --Robes of Transmutation / Roben der Transmutation</v>
      </c>
      <c r="AB196" s="7" t="str">
        <f t="shared" si="18"/>
        <v/>
      </c>
    </row>
    <row r="197" spans="1:28" x14ac:dyDescent="0.25">
      <c r="A197" s="17">
        <v>236</v>
      </c>
      <c r="B197" t="s">
        <v>1952</v>
      </c>
      <c r="C197" t="s">
        <v>1954</v>
      </c>
      <c r="D197" t="s">
        <v>1953</v>
      </c>
      <c r="H197" t="str">
        <f t="array" ref="H197">IF(VALUE(O197)&gt;0,"Crafted",IF(OR(EXACT(A197,'LibSets constants'!$G$2:$G$99)),"Monster",IF(OR(EXACT(A197,'LibSets constants'!$I$2:$I$99)),"Trial",IF(OR(EXACT(A197,'LibSets constants'!$K$2:$K$99)),"Arena",IF(OR(EXACT(A197,'LibSets constants'!$M$2:$M$99)),"Overland","")))))</f>
        <v>Overland</v>
      </c>
      <c r="J197" t="s">
        <v>105</v>
      </c>
      <c r="K197" t="s">
        <v>105</v>
      </c>
      <c r="L197">
        <v>-1</v>
      </c>
      <c r="M197">
        <v>-1</v>
      </c>
      <c r="N197">
        <v>-1</v>
      </c>
      <c r="O197">
        <v>0</v>
      </c>
      <c r="R197" s="3" t="str">
        <f>IF(S197&lt;&gt;"",VLOOKUP(S197,'ESO zone constants'!$E$2:$I$999,5,FALSE),"")</f>
        <v/>
      </c>
      <c r="T197" s="3" t="str">
        <f>IF(U197&lt;&gt;"",VLOOKUP(U197,'ESO zone constants'!$E$2:$I$999,5,FALSE),"")</f>
        <v/>
      </c>
      <c r="V197" s="3">
        <v>0</v>
      </c>
      <c r="W197" t="str">
        <f>VLOOKUP(V197,'LibSets constants'!$A$2:$B$16,2,FALSE)</f>
        <v>Included in base game</v>
      </c>
      <c r="X197" s="7" t="str">
        <f t="shared" si="15"/>
        <v>[236] = {wayshrines={-1,-1,-1}, dlcId=0</v>
      </c>
      <c r="Y197" s="7" t="str">
        <f t="shared" si="19"/>
        <v>, veteran=false</v>
      </c>
      <c r="Z197" s="7" t="str">
        <f t="shared" si="16"/>
        <v/>
      </c>
      <c r="AA197" s="7" t="str">
        <f t="shared" si="17"/>
        <v xml:space="preserve"> --Vicious Death / Grausamer Tod</v>
      </c>
      <c r="AB197" s="7" t="str">
        <f t="shared" si="18"/>
        <v/>
      </c>
    </row>
    <row r="198" spans="1:28" x14ac:dyDescent="0.25">
      <c r="A198" s="17">
        <v>237</v>
      </c>
      <c r="B198" t="s">
        <v>1955</v>
      </c>
      <c r="C198" t="s">
        <v>1957</v>
      </c>
      <c r="D198" t="s">
        <v>1956</v>
      </c>
      <c r="H198" t="str">
        <f t="array" ref="H198">IF(VALUE(O198)&gt;0,"Crafted",IF(OR(EXACT(A198,'LibSets constants'!$G$2:$G$99)),"Monster",IF(OR(EXACT(A198,'LibSets constants'!$I$2:$I$99)),"Trial",IF(OR(EXACT(A198,'LibSets constants'!$K$2:$K$99)),"Arena",IF(OR(EXACT(A198,'LibSets constants'!$M$2:$M$99)),"Overland","")))))</f>
        <v>Overland</v>
      </c>
      <c r="J198" t="s">
        <v>105</v>
      </c>
      <c r="K198" t="s">
        <v>105</v>
      </c>
      <c r="L198">
        <v>-1</v>
      </c>
      <c r="M198">
        <v>-1</v>
      </c>
      <c r="N198">
        <v>-1</v>
      </c>
      <c r="O198">
        <v>0</v>
      </c>
      <c r="R198" s="3" t="str">
        <f>IF(S198&lt;&gt;"",VLOOKUP(S198,'ESO zone constants'!$E$2:$I$999,5,FALSE),"")</f>
        <v/>
      </c>
      <c r="T198" s="3" t="str">
        <f>IF(U198&lt;&gt;"",VLOOKUP(U198,'ESO zone constants'!$E$2:$I$999,5,FALSE),"")</f>
        <v/>
      </c>
      <c r="V198" s="3">
        <v>0</v>
      </c>
      <c r="W198" t="str">
        <f>VLOOKUP(V198,'LibSets constants'!$A$2:$B$16,2,FALSE)</f>
        <v>Included in base game</v>
      </c>
      <c r="X198" s="7" t="str">
        <f t="shared" si="15"/>
        <v>[237] = {wayshrines={-1,-1,-1}, dlcId=0</v>
      </c>
      <c r="Y198" s="7" t="str">
        <f t="shared" si="19"/>
        <v>, veteran=false</v>
      </c>
      <c r="Z198" s="7" t="str">
        <f t="shared" si="16"/>
        <v/>
      </c>
      <c r="AA198" s="7" t="str">
        <f t="shared" si="17"/>
        <v xml:space="preserve"> --Leki's Focus / Lekis Fokus</v>
      </c>
      <c r="AB198" s="7" t="str">
        <f t="shared" si="18"/>
        <v/>
      </c>
    </row>
    <row r="199" spans="1:28" x14ac:dyDescent="0.25">
      <c r="A199" s="17">
        <v>238</v>
      </c>
      <c r="B199" t="s">
        <v>1958</v>
      </c>
      <c r="C199" t="s">
        <v>1960</v>
      </c>
      <c r="D199" t="s">
        <v>1959</v>
      </c>
      <c r="H199" t="str">
        <f t="array" ref="H199">IF(VALUE(O199)&gt;0,"Crafted",IF(OR(EXACT(A199,'LibSets constants'!$G$2:$G$99)),"Monster",IF(OR(EXACT(A199,'LibSets constants'!$I$2:$I$99)),"Trial",IF(OR(EXACT(A199,'LibSets constants'!$K$2:$K$99)),"Arena",IF(OR(EXACT(A199,'LibSets constants'!$M$2:$M$99)),"Overland","")))))</f>
        <v>Overland</v>
      </c>
      <c r="J199" t="s">
        <v>105</v>
      </c>
      <c r="K199" t="s">
        <v>105</v>
      </c>
      <c r="L199">
        <v>-1</v>
      </c>
      <c r="M199">
        <v>-1</v>
      </c>
      <c r="N199">
        <v>-1</v>
      </c>
      <c r="O199">
        <v>0</v>
      </c>
      <c r="R199" s="3" t="str">
        <f>IF(S199&lt;&gt;"",VLOOKUP(S199,'ESO zone constants'!$E$2:$I$999,5,FALSE),"")</f>
        <v/>
      </c>
      <c r="T199" s="3" t="str">
        <f>IF(U199&lt;&gt;"",VLOOKUP(U199,'ESO zone constants'!$E$2:$I$999,5,FALSE),"")</f>
        <v/>
      </c>
      <c r="V199" s="3">
        <v>0</v>
      </c>
      <c r="W199" t="str">
        <f>VLOOKUP(V199,'LibSets constants'!$A$2:$B$16,2,FALSE)</f>
        <v>Included in base game</v>
      </c>
      <c r="X199" s="7" t="str">
        <f t="shared" si="15"/>
        <v>[238] = {wayshrines={-1,-1,-1}, dlcId=0</v>
      </c>
      <c r="Y199" s="7" t="str">
        <f t="shared" si="19"/>
        <v>, veteran=false</v>
      </c>
      <c r="Z199" s="7" t="str">
        <f t="shared" si="16"/>
        <v/>
      </c>
      <c r="AA199" s="7" t="str">
        <f t="shared" si="17"/>
        <v xml:space="preserve"> --Fasalla's Guile / Fasallas List</v>
      </c>
      <c r="AB199" s="7" t="str">
        <f t="shared" si="18"/>
        <v/>
      </c>
    </row>
    <row r="200" spans="1:28" x14ac:dyDescent="0.25">
      <c r="A200" s="17">
        <v>239</v>
      </c>
      <c r="B200" t="s">
        <v>1961</v>
      </c>
      <c r="C200" t="s">
        <v>1963</v>
      </c>
      <c r="D200" t="s">
        <v>1962</v>
      </c>
      <c r="H200" t="str">
        <f t="array" ref="H200">IF(VALUE(O200)&gt;0,"Crafted",IF(OR(EXACT(A200,'LibSets constants'!$G$2:$G$99)),"Monster",IF(OR(EXACT(A200,'LibSets constants'!$I$2:$I$99)),"Trial",IF(OR(EXACT(A200,'LibSets constants'!$K$2:$K$99)),"Arena",IF(OR(EXACT(A200,'LibSets constants'!$M$2:$M$99)),"Overland","")))))</f>
        <v>Overland</v>
      </c>
      <c r="J200" t="s">
        <v>105</v>
      </c>
      <c r="K200" t="s">
        <v>105</v>
      </c>
      <c r="L200">
        <v>-1</v>
      </c>
      <c r="M200">
        <v>-1</v>
      </c>
      <c r="N200">
        <v>-1</v>
      </c>
      <c r="O200">
        <v>0</v>
      </c>
      <c r="R200" s="3" t="str">
        <f>IF(S200&lt;&gt;"",VLOOKUP(S200,'ESO zone constants'!$E$2:$I$999,5,FALSE),"")</f>
        <v/>
      </c>
      <c r="T200" s="3" t="str">
        <f>IF(U200&lt;&gt;"",VLOOKUP(U200,'ESO zone constants'!$E$2:$I$999,5,FALSE),"")</f>
        <v/>
      </c>
      <c r="V200" s="3">
        <v>0</v>
      </c>
      <c r="W200" t="str">
        <f>VLOOKUP(V200,'LibSets constants'!$A$2:$B$16,2,FALSE)</f>
        <v>Included in base game</v>
      </c>
      <c r="X200" s="7" t="str">
        <f t="shared" si="15"/>
        <v>[239] = {wayshrines={-1,-1,-1}, dlcId=0</v>
      </c>
      <c r="Y200" s="7" t="str">
        <f t="shared" si="19"/>
        <v>, veteran=false</v>
      </c>
      <c r="Z200" s="7" t="str">
        <f t="shared" si="16"/>
        <v/>
      </c>
      <c r="AA200" s="7" t="str">
        <f t="shared" si="17"/>
        <v xml:space="preserve"> --Warrior's Fury / Raserei des Kriegers</v>
      </c>
      <c r="AB200" s="7" t="str">
        <f t="shared" si="18"/>
        <v/>
      </c>
    </row>
    <row r="201" spans="1:28" x14ac:dyDescent="0.25">
      <c r="A201" s="6">
        <v>240</v>
      </c>
      <c r="B201" t="s">
        <v>1964</v>
      </c>
      <c r="C201" t="s">
        <v>1966</v>
      </c>
      <c r="D201" t="s">
        <v>1965</v>
      </c>
      <c r="H201" t="str">
        <f t="array" ref="H201">IF(VALUE(O201)&gt;0,"Crafted",IF(OR(EXACT(A201,'LibSets constants'!$G$2:$G$99)),"Monster",IF(OR(EXACT(A201,'LibSets constants'!$I$2:$I$99)),"Trial",IF(OR(EXACT(A201,'LibSets constants'!$K$2:$K$99)),"Arena",IF(OR(EXACT(A201,'LibSets constants'!$M$2:$M$99)),"Overland","")))))</f>
        <v>Crafted</v>
      </c>
      <c r="J201" t="s">
        <v>105</v>
      </c>
      <c r="K201" t="s">
        <v>105</v>
      </c>
      <c r="L201">
        <v>254</v>
      </c>
      <c r="M201">
        <v>254</v>
      </c>
      <c r="N201">
        <v>254</v>
      </c>
      <c r="O201">
        <v>5</v>
      </c>
      <c r="R201" s="3" t="str">
        <f>IF(S201&lt;&gt;"",VLOOKUP(S201,'ESO zone constants'!$E$2:$I$999,5,FALSE),"")</f>
        <v/>
      </c>
      <c r="T201" s="3" t="str">
        <f>IF(U201&lt;&gt;"",VLOOKUP(U201,'ESO zone constants'!$E$2:$I$999,5,FALSE),"")</f>
        <v/>
      </c>
      <c r="V201" s="3">
        <v>4</v>
      </c>
      <c r="W201" t="str">
        <f>VLOOKUP(V201,'LibSets constants'!$A$2:$B$16,2,FALSE)</f>
        <v>Dark Brotherhood</v>
      </c>
      <c r="X201" s="7" t="str">
        <f t="shared" si="15"/>
        <v>[240] = {wayshrines={254,254,254}, traitsNeeded=5, dlcId=4</v>
      </c>
      <c r="Y201" s="7" t="str">
        <f t="shared" si="19"/>
        <v>, veteran=false</v>
      </c>
      <c r="Z201" s="7" t="str">
        <f t="shared" si="16"/>
        <v/>
      </c>
      <c r="AA201" s="7" t="str">
        <f t="shared" si="17"/>
        <v xml:space="preserve"> --Kvatch Gladiator / Gladiator von Kvatch</v>
      </c>
      <c r="AB201" s="7" t="str">
        <f t="shared" si="18"/>
        <v>[240] = true,        --Kvatch Gladiator / Gladiator von Kvatch</v>
      </c>
    </row>
    <row r="202" spans="1:28" x14ac:dyDescent="0.25">
      <c r="A202" s="6">
        <v>241</v>
      </c>
      <c r="B202" t="s">
        <v>1967</v>
      </c>
      <c r="C202" t="s">
        <v>1969</v>
      </c>
      <c r="D202" t="s">
        <v>1968</v>
      </c>
      <c r="H202" t="str">
        <f t="array" ref="H202">IF(VALUE(O202)&gt;0,"Crafted",IF(OR(EXACT(A202,'LibSets constants'!$G$2:$G$99)),"Monster",IF(OR(EXACT(A202,'LibSets constants'!$I$2:$I$99)),"Trial",IF(OR(EXACT(A202,'LibSets constants'!$K$2:$K$99)),"Arena",IF(OR(EXACT(A202,'LibSets constants'!$M$2:$M$99)),"Overland","")))))</f>
        <v>Crafted</v>
      </c>
      <c r="J202" t="s">
        <v>105</v>
      </c>
      <c r="K202" t="s">
        <v>105</v>
      </c>
      <c r="L202">
        <v>251</v>
      </c>
      <c r="M202">
        <v>251</v>
      </c>
      <c r="N202">
        <v>251</v>
      </c>
      <c r="O202">
        <v>7</v>
      </c>
      <c r="R202" s="3" t="str">
        <f>IF(S202&lt;&gt;"",VLOOKUP(S202,'ESO zone constants'!$E$2:$I$999,5,FALSE),"")</f>
        <v/>
      </c>
      <c r="T202" s="3" t="str">
        <f>IF(U202&lt;&gt;"",VLOOKUP(U202,'ESO zone constants'!$E$2:$I$999,5,FALSE),"")</f>
        <v/>
      </c>
      <c r="V202" s="3">
        <v>4</v>
      </c>
      <c r="W202" t="str">
        <f>VLOOKUP(V202,'LibSets constants'!$A$2:$B$16,2,FALSE)</f>
        <v>Dark Brotherhood</v>
      </c>
      <c r="X202" s="7" t="str">
        <f t="shared" si="15"/>
        <v>[241] = {wayshrines={251,251,251}, traitsNeeded=7, dlcId=4</v>
      </c>
      <c r="Y202" s="7" t="str">
        <f t="shared" si="19"/>
        <v>, veteran=false</v>
      </c>
      <c r="Z202" s="7" t="str">
        <f t="shared" si="16"/>
        <v/>
      </c>
      <c r="AA202" s="7" t="str">
        <f t="shared" si="17"/>
        <v xml:space="preserve"> --Varen's Legacy / Varens Erbe</v>
      </c>
      <c r="AB202" s="7" t="str">
        <f t="shared" si="18"/>
        <v>[241] = true,        --Varen's Legacy / Varens Erbe</v>
      </c>
    </row>
    <row r="203" spans="1:28" x14ac:dyDescent="0.25">
      <c r="A203" s="6">
        <v>242</v>
      </c>
      <c r="B203" t="s">
        <v>1970</v>
      </c>
      <c r="C203" t="s">
        <v>1972</v>
      </c>
      <c r="D203" t="s">
        <v>1971</v>
      </c>
      <c r="H203" t="str">
        <f t="array" ref="H203">IF(VALUE(O203)&gt;0,"Crafted",IF(OR(EXACT(A203,'LibSets constants'!$G$2:$G$99)),"Monster",IF(OR(EXACT(A203,'LibSets constants'!$I$2:$I$99)),"Trial",IF(OR(EXACT(A203,'LibSets constants'!$K$2:$K$99)),"Arena",IF(OR(EXACT(A203,'LibSets constants'!$M$2:$M$99)),"Overland","")))))</f>
        <v>Crafted</v>
      </c>
      <c r="J203" t="s">
        <v>105</v>
      </c>
      <c r="K203" t="s">
        <v>105</v>
      </c>
      <c r="L203">
        <v>254</v>
      </c>
      <c r="M203">
        <v>254</v>
      </c>
      <c r="N203">
        <v>254</v>
      </c>
      <c r="O203">
        <v>9</v>
      </c>
      <c r="R203" s="3" t="str">
        <f>IF(S203&lt;&gt;"",VLOOKUP(S203,'ESO zone constants'!$E$2:$I$999,5,FALSE),"")</f>
        <v/>
      </c>
      <c r="T203" s="3" t="str">
        <f>IF(U203&lt;&gt;"",VLOOKUP(U203,'ESO zone constants'!$E$2:$I$999,5,FALSE),"")</f>
        <v/>
      </c>
      <c r="V203" s="3">
        <v>4</v>
      </c>
      <c r="W203" t="str">
        <f>VLOOKUP(V203,'LibSets constants'!$A$2:$B$16,2,FALSE)</f>
        <v>Dark Brotherhood</v>
      </c>
      <c r="X203" s="7" t="str">
        <f t="shared" si="15"/>
        <v>[242] = {wayshrines={254,254,254}, traitsNeeded=9, dlcId=4</v>
      </c>
      <c r="Y203" s="7" t="str">
        <f t="shared" si="19"/>
        <v>, veteran=false</v>
      </c>
      <c r="Z203" s="7" t="str">
        <f t="shared" si="16"/>
        <v/>
      </c>
      <c r="AA203" s="7" t="str">
        <f t="shared" si="17"/>
        <v xml:space="preserve"> --Pelinal's Aptitude / Pelinals Talent</v>
      </c>
      <c r="AB203" s="7" t="str">
        <f t="shared" si="18"/>
        <v>[242] = true,        --Pelinal's Aptitude / Pelinals Talent</v>
      </c>
    </row>
    <row r="204" spans="1:28" x14ac:dyDescent="0.25">
      <c r="A204" s="17">
        <v>243</v>
      </c>
      <c r="B204" t="s">
        <v>1973</v>
      </c>
      <c r="C204" t="s">
        <v>1975</v>
      </c>
      <c r="D204" t="s">
        <v>1974</v>
      </c>
      <c r="H204" t="str">
        <f t="array" ref="H204">IF(VALUE(O204)&gt;0,"Crafted",IF(OR(EXACT(A204,'LibSets constants'!$G$2:$G$99)),"Monster",IF(OR(EXACT(A204,'LibSets constants'!$I$2:$I$99)),"Trial",IF(OR(EXACT(A204,'LibSets constants'!$K$2:$K$99)),"Arena",IF(OR(EXACT(A204,'LibSets constants'!$M$2:$M$99)),"Overland","")))))</f>
        <v>Overland</v>
      </c>
      <c r="J204" t="s">
        <v>105</v>
      </c>
      <c r="K204" t="s">
        <v>105</v>
      </c>
      <c r="L204">
        <v>-1</v>
      </c>
      <c r="M204">
        <v>-1</v>
      </c>
      <c r="N204">
        <v>-1</v>
      </c>
      <c r="O204">
        <v>0</v>
      </c>
      <c r="R204" s="3" t="str">
        <f>IF(S204&lt;&gt;"",VLOOKUP(S204,'ESO zone constants'!$E$2:$I$999,5,FALSE),"")</f>
        <v/>
      </c>
      <c r="T204" s="3" t="str">
        <f>IF(U204&lt;&gt;"",VLOOKUP(U204,'ESO zone constants'!$E$2:$I$999,5,FALSE),"")</f>
        <v/>
      </c>
      <c r="V204" s="3">
        <v>0</v>
      </c>
      <c r="W204" t="str">
        <f>VLOOKUP(V204,'LibSets constants'!$A$2:$B$16,2,FALSE)</f>
        <v>Included in base game</v>
      </c>
      <c r="X204" s="7" t="str">
        <f t="shared" si="15"/>
        <v>[243] = {wayshrines={-1,-1,-1}, dlcId=0</v>
      </c>
      <c r="Y204" s="7" t="str">
        <f t="shared" si="19"/>
        <v>, veteran=false</v>
      </c>
      <c r="Z204" s="7" t="str">
        <f t="shared" si="16"/>
        <v/>
      </c>
      <c r="AA204" s="7" t="str">
        <f t="shared" si="17"/>
        <v xml:space="preserve"> --Hide of Morihaus / Haut von Morihaus</v>
      </c>
      <c r="AB204" s="7" t="str">
        <f t="shared" si="18"/>
        <v/>
      </c>
    </row>
    <row r="205" spans="1:28" x14ac:dyDescent="0.25">
      <c r="A205" s="17">
        <v>244</v>
      </c>
      <c r="B205" t="s">
        <v>1976</v>
      </c>
      <c r="C205" t="s">
        <v>1978</v>
      </c>
      <c r="D205" t="s">
        <v>1977</v>
      </c>
      <c r="H205" t="str">
        <f t="array" ref="H205">IF(VALUE(O205)&gt;0,"Crafted",IF(OR(EXACT(A205,'LibSets constants'!$G$2:$G$99)),"Monster",IF(OR(EXACT(A205,'LibSets constants'!$I$2:$I$99)),"Trial",IF(OR(EXACT(A205,'LibSets constants'!$K$2:$K$99)),"Arena",IF(OR(EXACT(A205,'LibSets constants'!$M$2:$M$99)),"Overland","")))))</f>
        <v>Overland</v>
      </c>
      <c r="J205" t="s">
        <v>105</v>
      </c>
      <c r="K205" t="s">
        <v>105</v>
      </c>
      <c r="L205">
        <v>-1</v>
      </c>
      <c r="M205">
        <v>-1</v>
      </c>
      <c r="N205">
        <v>-1</v>
      </c>
      <c r="O205">
        <v>0</v>
      </c>
      <c r="R205" s="3" t="str">
        <f>IF(S205&lt;&gt;"",VLOOKUP(S205,'ESO zone constants'!$E$2:$I$999,5,FALSE),"")</f>
        <v/>
      </c>
      <c r="T205" s="3" t="str">
        <f>IF(U205&lt;&gt;"",VLOOKUP(U205,'ESO zone constants'!$E$2:$I$999,5,FALSE),"")</f>
        <v/>
      </c>
      <c r="V205" s="3">
        <v>0</v>
      </c>
      <c r="W205" t="str">
        <f>VLOOKUP(V205,'LibSets constants'!$A$2:$B$16,2,FALSE)</f>
        <v>Included in base game</v>
      </c>
      <c r="X205" s="7" t="str">
        <f t="shared" si="15"/>
        <v>[244] = {wayshrines={-1,-1,-1}, dlcId=0</v>
      </c>
      <c r="Y205" s="7" t="str">
        <f t="shared" si="19"/>
        <v>, veteran=false</v>
      </c>
      <c r="Z205" s="7" t="str">
        <f t="shared" si="16"/>
        <v/>
      </c>
      <c r="AA205" s="7" t="str">
        <f t="shared" si="17"/>
        <v xml:space="preserve"> --Flanking Strategist / Flankierender Stratege</v>
      </c>
      <c r="AB205" s="7" t="str">
        <f t="shared" si="18"/>
        <v/>
      </c>
    </row>
    <row r="206" spans="1:28" x14ac:dyDescent="0.25">
      <c r="A206" s="17">
        <v>245</v>
      </c>
      <c r="B206" t="s">
        <v>1979</v>
      </c>
      <c r="C206" t="s">
        <v>1981</v>
      </c>
      <c r="D206" t="s">
        <v>1980</v>
      </c>
      <c r="H206" t="str">
        <f t="array" ref="H206">IF(VALUE(O206)&gt;0,"Crafted",IF(OR(EXACT(A206,'LibSets constants'!$G$2:$G$99)),"Monster",IF(OR(EXACT(A206,'LibSets constants'!$I$2:$I$99)),"Trial",IF(OR(EXACT(A206,'LibSets constants'!$K$2:$K$99)),"Arena",IF(OR(EXACT(A206,'LibSets constants'!$M$2:$M$99)),"Overland","")))))</f>
        <v>Overland</v>
      </c>
      <c r="J206" t="s">
        <v>105</v>
      </c>
      <c r="K206" t="s">
        <v>105</v>
      </c>
      <c r="L206">
        <v>-1</v>
      </c>
      <c r="M206">
        <v>-1</v>
      </c>
      <c r="N206">
        <v>-1</v>
      </c>
      <c r="O206">
        <v>0</v>
      </c>
      <c r="R206" s="3" t="str">
        <f>IF(S206&lt;&gt;"",VLOOKUP(S206,'ESO zone constants'!$E$2:$I$999,5,FALSE),"")</f>
        <v/>
      </c>
      <c r="T206" s="3" t="str">
        <f>IF(U206&lt;&gt;"",VLOOKUP(U206,'ESO zone constants'!$E$2:$I$999,5,FALSE),"")</f>
        <v/>
      </c>
      <c r="V206" s="3">
        <v>0</v>
      </c>
      <c r="W206" t="str">
        <f>VLOOKUP(V206,'LibSets constants'!$A$2:$B$16,2,FALSE)</f>
        <v>Included in base game</v>
      </c>
      <c r="X206" s="7" t="str">
        <f t="shared" si="15"/>
        <v>[245] = {wayshrines={-1,-1,-1}, dlcId=0</v>
      </c>
      <c r="Y206" s="7" t="str">
        <f t="shared" si="19"/>
        <v>, veteran=false</v>
      </c>
      <c r="Z206" s="7" t="str">
        <f t="shared" si="16"/>
        <v/>
      </c>
      <c r="AA206" s="7" t="str">
        <f t="shared" si="17"/>
        <v xml:space="preserve"> --Sithis' Touch / Sithis' Berührung</v>
      </c>
      <c r="AB206" s="7" t="str">
        <f t="shared" si="18"/>
        <v/>
      </c>
    </row>
    <row r="207" spans="1:28" x14ac:dyDescent="0.25">
      <c r="A207" s="17">
        <v>246</v>
      </c>
      <c r="B207" t="s">
        <v>1982</v>
      </c>
      <c r="C207" t="s">
        <v>1984</v>
      </c>
      <c r="D207" t="s">
        <v>1983</v>
      </c>
      <c r="H207" t="str">
        <f t="array" ref="H207">IF(VALUE(O207)&gt;0,"Crafted",IF(OR(EXACT(A207,'LibSets constants'!$G$2:$G$99)),"Monster",IF(OR(EXACT(A207,'LibSets constants'!$I$2:$I$99)),"Trial",IF(OR(EXACT(A207,'LibSets constants'!$K$2:$K$99)),"Arena",IF(OR(EXACT(A207,'LibSets constants'!$M$2:$M$99)),"Overland","")))))</f>
        <v>Overland</v>
      </c>
      <c r="J207" t="s">
        <v>105</v>
      </c>
      <c r="K207" t="s">
        <v>105</v>
      </c>
      <c r="L207">
        <v>-1</v>
      </c>
      <c r="M207">
        <v>-1</v>
      </c>
      <c r="N207">
        <v>-1</v>
      </c>
      <c r="O207">
        <v>0</v>
      </c>
      <c r="R207" s="3" t="str">
        <f>IF(S207&lt;&gt;"",VLOOKUP(S207,'ESO zone constants'!$E$2:$I$999,5,FALSE),"")</f>
        <v/>
      </c>
      <c r="T207" s="3" t="str">
        <f>IF(U207&lt;&gt;"",VLOOKUP(U207,'ESO zone constants'!$E$2:$I$999,5,FALSE),"")</f>
        <v/>
      </c>
      <c r="V207" s="3">
        <v>0</v>
      </c>
      <c r="W207" t="str">
        <f>VLOOKUP(V207,'LibSets constants'!$A$2:$B$16,2,FALSE)</f>
        <v>Included in base game</v>
      </c>
      <c r="X207" s="7" t="str">
        <f t="shared" si="15"/>
        <v>[246] = {wayshrines={-1,-1,-1}, dlcId=0</v>
      </c>
      <c r="Y207" s="7" t="str">
        <f t="shared" si="19"/>
        <v>, veteran=false</v>
      </c>
      <c r="Z207" s="7" t="str">
        <f t="shared" si="16"/>
        <v/>
      </c>
      <c r="AA207" s="7" t="str">
        <f t="shared" si="17"/>
        <v xml:space="preserve"> --Galerion's Revenge / Galerions Revanche</v>
      </c>
      <c r="AB207" s="7" t="str">
        <f t="shared" si="18"/>
        <v/>
      </c>
    </row>
    <row r="208" spans="1:28" x14ac:dyDescent="0.25">
      <c r="A208" s="17">
        <v>247</v>
      </c>
      <c r="B208" t="s">
        <v>1985</v>
      </c>
      <c r="C208" t="s">
        <v>1987</v>
      </c>
      <c r="D208" t="s">
        <v>1986</v>
      </c>
      <c r="H208" t="str">
        <f t="array" ref="H208">IF(VALUE(O208)&gt;0,"Crafted",IF(OR(EXACT(A208,'LibSets constants'!$G$2:$G$99)),"Monster",IF(OR(EXACT(A208,'LibSets constants'!$I$2:$I$99)),"Trial",IF(OR(EXACT(A208,'LibSets constants'!$K$2:$K$99)),"Arena",IF(OR(EXACT(A208,'LibSets constants'!$M$2:$M$99)),"Overland","")))))</f>
        <v>Overland</v>
      </c>
      <c r="J208" t="s">
        <v>105</v>
      </c>
      <c r="K208" t="s">
        <v>105</v>
      </c>
      <c r="L208">
        <v>-1</v>
      </c>
      <c r="M208">
        <v>-1</v>
      </c>
      <c r="N208">
        <v>-1</v>
      </c>
      <c r="O208">
        <v>0</v>
      </c>
      <c r="R208" s="3" t="str">
        <f>IF(S208&lt;&gt;"",VLOOKUP(S208,'ESO zone constants'!$E$2:$I$999,5,FALSE),"")</f>
        <v/>
      </c>
      <c r="T208" s="3" t="str">
        <f>IF(U208&lt;&gt;"",VLOOKUP(U208,'ESO zone constants'!$E$2:$I$999,5,FALSE),"")</f>
        <v/>
      </c>
      <c r="V208" s="3">
        <v>0</v>
      </c>
      <c r="W208" t="str">
        <f>VLOOKUP(V208,'LibSets constants'!$A$2:$B$16,2,FALSE)</f>
        <v>Included in base game</v>
      </c>
      <c r="X208" s="7" t="str">
        <f t="shared" si="15"/>
        <v>[247] = {wayshrines={-1,-1,-1}, dlcId=0</v>
      </c>
      <c r="Y208" s="7" t="str">
        <f t="shared" si="19"/>
        <v>, veteran=false</v>
      </c>
      <c r="Z208" s="7" t="str">
        <f t="shared" si="16"/>
        <v/>
      </c>
      <c r="AA208" s="7" t="str">
        <f t="shared" si="17"/>
        <v xml:space="preserve"> --Vicecanon of Venom / Vizekanoniker des Gifts</v>
      </c>
      <c r="AB208" s="7" t="str">
        <f t="shared" si="18"/>
        <v/>
      </c>
    </row>
    <row r="209" spans="1:28" x14ac:dyDescent="0.25">
      <c r="A209" s="17">
        <v>248</v>
      </c>
      <c r="B209" t="s">
        <v>1988</v>
      </c>
      <c r="C209" t="s">
        <v>1990</v>
      </c>
      <c r="D209" t="s">
        <v>1989</v>
      </c>
      <c r="H209" t="str">
        <f t="array" ref="H209">IF(VALUE(O209)&gt;0,"Crafted",IF(OR(EXACT(A209,'LibSets constants'!$G$2:$G$99)),"Monster",IF(OR(EXACT(A209,'LibSets constants'!$I$2:$I$99)),"Trial",IF(OR(EXACT(A209,'LibSets constants'!$K$2:$K$99)),"Arena",IF(OR(EXACT(A209,'LibSets constants'!$M$2:$M$99)),"Overland","")))))</f>
        <v>Overland</v>
      </c>
      <c r="J209" t="s">
        <v>105</v>
      </c>
      <c r="K209" t="s">
        <v>105</v>
      </c>
      <c r="L209">
        <v>-1</v>
      </c>
      <c r="M209">
        <v>-1</v>
      </c>
      <c r="N209">
        <v>-1</v>
      </c>
      <c r="O209">
        <v>0</v>
      </c>
      <c r="R209" s="3" t="str">
        <f>IF(S209&lt;&gt;"",VLOOKUP(S209,'ESO zone constants'!$E$2:$I$999,5,FALSE),"")</f>
        <v/>
      </c>
      <c r="T209" s="3" t="str">
        <f>IF(U209&lt;&gt;"",VLOOKUP(U209,'ESO zone constants'!$E$2:$I$999,5,FALSE),"")</f>
        <v/>
      </c>
      <c r="V209" s="3">
        <v>0</v>
      </c>
      <c r="W209" t="str">
        <f>VLOOKUP(V209,'LibSets constants'!$A$2:$B$16,2,FALSE)</f>
        <v>Included in base game</v>
      </c>
      <c r="X209" s="7" t="str">
        <f t="shared" si="15"/>
        <v>[248] = {wayshrines={-1,-1,-1}, dlcId=0</v>
      </c>
      <c r="Y209" s="7" t="str">
        <f t="shared" si="19"/>
        <v>, veteran=false</v>
      </c>
      <c r="Z209" s="7" t="str">
        <f t="shared" si="16"/>
        <v/>
      </c>
      <c r="AA209" s="7" t="str">
        <f t="shared" si="17"/>
        <v xml:space="preserve"> --Thews of the Harbinger / Muskeln des Vorboten</v>
      </c>
      <c r="AB209" s="7" t="str">
        <f t="shared" si="18"/>
        <v/>
      </c>
    </row>
    <row r="210" spans="1:28" x14ac:dyDescent="0.25">
      <c r="A210" s="17">
        <v>253</v>
      </c>
      <c r="B210" t="s">
        <v>1991</v>
      </c>
      <c r="C210" t="s">
        <v>1993</v>
      </c>
      <c r="D210" t="s">
        <v>1992</v>
      </c>
      <c r="H210" t="str">
        <f t="array" ref="H210">IF(VALUE(O210)&gt;0,"Crafted",IF(OR(EXACT(A210,'LibSets constants'!$G$2:$G$99)),"Monster",IF(OR(EXACT(A210,'LibSets constants'!$I$2:$I$99)),"Trial",IF(OR(EXACT(A210,'LibSets constants'!$K$2:$K$99)),"Arena",IF(OR(EXACT(A210,'LibSets constants'!$M$2:$M$99)),"Overland","")))))</f>
        <v>Overland</v>
      </c>
      <c r="J210" t="s">
        <v>105</v>
      </c>
      <c r="K210" t="s">
        <v>105</v>
      </c>
      <c r="L210">
        <v>-1</v>
      </c>
      <c r="M210">
        <v>-1</v>
      </c>
      <c r="N210">
        <v>-1</v>
      </c>
      <c r="O210">
        <v>0</v>
      </c>
      <c r="R210" s="3" t="str">
        <f>IF(S210&lt;&gt;"",VLOOKUP(S210,'ESO zone constants'!$E$2:$I$999,5,FALSE),"")</f>
        <v/>
      </c>
      <c r="T210" s="3" t="str">
        <f>IF(U210&lt;&gt;"",VLOOKUP(U210,'ESO zone constants'!$E$2:$I$999,5,FALSE),"")</f>
        <v/>
      </c>
      <c r="V210" s="3">
        <v>0</v>
      </c>
      <c r="W210" t="str">
        <f>VLOOKUP(V210,'LibSets constants'!$A$2:$B$16,2,FALSE)</f>
        <v>Included in base game</v>
      </c>
      <c r="X210" s="7" t="str">
        <f t="shared" si="15"/>
        <v>[253] = {wayshrines={-1,-1,-1}, dlcId=0</v>
      </c>
      <c r="Y210" s="7" t="str">
        <f t="shared" si="19"/>
        <v>, veteran=false</v>
      </c>
      <c r="Z210" s="7" t="str">
        <f t="shared" si="16"/>
        <v/>
      </c>
      <c r="AA210" s="7" t="str">
        <f t="shared" si="17"/>
        <v xml:space="preserve"> --Imperial Physique / Kaiserliche Physis</v>
      </c>
      <c r="AB210" s="7" t="str">
        <f t="shared" si="18"/>
        <v/>
      </c>
    </row>
    <row r="211" spans="1:28" x14ac:dyDescent="0.25">
      <c r="A211" s="17">
        <v>256</v>
      </c>
      <c r="B211" t="s">
        <v>1994</v>
      </c>
      <c r="C211" t="s">
        <v>13</v>
      </c>
      <c r="D211" t="s">
        <v>1995</v>
      </c>
      <c r="H211" t="str">
        <f t="array" ref="H211">IF(VALUE(O211)&gt;0,"Crafted",IF(OR(EXACT(A211,'LibSets constants'!$G$2:$G$99)),"Monster",IF(OR(EXACT(A211,'LibSets constants'!$I$2:$I$99)),"Trial",IF(OR(EXACT(A211,'LibSets constants'!$K$2:$K$99)),"Arena",IF(OR(EXACT(A211,'LibSets constants'!$M$2:$M$99)),"Overland","")))))</f>
        <v>Monster</v>
      </c>
      <c r="I211">
        <v>3</v>
      </c>
      <c r="J211" t="s">
        <v>2478</v>
      </c>
      <c r="K211" t="s">
        <v>105</v>
      </c>
      <c r="L211">
        <v>-1</v>
      </c>
      <c r="M211">
        <v>-1</v>
      </c>
      <c r="N211">
        <v>-1</v>
      </c>
      <c r="O211">
        <v>0</v>
      </c>
      <c r="P211" s="3">
        <v>843</v>
      </c>
      <c r="R211" s="3" t="str">
        <f>IF(S211&lt;&gt;"",VLOOKUP(S211,'ESO zone constants'!$E$2:$I$999,5,FALSE),"")</f>
        <v/>
      </c>
      <c r="T211" s="3" t="str">
        <f>IF(U211&lt;&gt;"",VLOOKUP(U211,'ESO zone constants'!$E$2:$I$999,5,FALSE),"")</f>
        <v/>
      </c>
      <c r="V211" s="3">
        <v>5</v>
      </c>
      <c r="W211" t="str">
        <f>VLOOKUP(V211,'LibSets constants'!$A$2:$B$16,2,FALSE)</f>
        <v>Shadows of the Hist</v>
      </c>
      <c r="X211" s="7" t="str">
        <f t="shared" si="15"/>
        <v>[256] = {wayshrines={-1,-1,-1}, dlcId=5</v>
      </c>
      <c r="Y211" s="7" t="str">
        <f t="shared" si="19"/>
        <v>, zoneIds={843}, veteran={EQUIP_TYPE_HEAD=true, EQUIP_TYPE_SHOULDERS=false}</v>
      </c>
      <c r="Z211" s="7" t="str">
        <f t="shared" si="16"/>
        <v>, isMonster=true</v>
      </c>
      <c r="AA211" s="7" t="str">
        <f t="shared" si="17"/>
        <v xml:space="preserve"> --Mighty Chudan / Mächtiger Chudan</v>
      </c>
      <c r="AB211" s="7" t="str">
        <f t="shared" si="18"/>
        <v/>
      </c>
    </row>
    <row r="212" spans="1:28" x14ac:dyDescent="0.25">
      <c r="A212" s="17">
        <v>257</v>
      </c>
      <c r="B212" t="s">
        <v>32</v>
      </c>
      <c r="C212" t="s">
        <v>32</v>
      </c>
      <c r="D212" t="s">
        <v>32</v>
      </c>
      <c r="H212" t="str">
        <f t="array" ref="H212">IF(VALUE(O212)&gt;0,"Crafted",IF(OR(EXACT(A212,'LibSets constants'!$G$2:$G$99)),"Monster",IF(OR(EXACT(A212,'LibSets constants'!$I$2:$I$99)),"Trial",IF(OR(EXACT(A212,'LibSets constants'!$K$2:$K$99)),"Arena",IF(OR(EXACT(A212,'LibSets constants'!$M$2:$M$99)),"Overland","")))))</f>
        <v>Monster</v>
      </c>
      <c r="I212">
        <v>3</v>
      </c>
      <c r="J212" t="s">
        <v>2478</v>
      </c>
      <c r="K212" t="s">
        <v>105</v>
      </c>
      <c r="L212">
        <v>-1</v>
      </c>
      <c r="M212">
        <v>-1</v>
      </c>
      <c r="N212">
        <v>-1</v>
      </c>
      <c r="O212">
        <v>0</v>
      </c>
      <c r="P212" s="3">
        <v>848</v>
      </c>
      <c r="R212" s="3" t="str">
        <f>IF(S212&lt;&gt;"",VLOOKUP(S212,'ESO zone constants'!$E$2:$I$999,5,FALSE),"")</f>
        <v/>
      </c>
      <c r="T212" s="3" t="str">
        <f>IF(U212&lt;&gt;"",VLOOKUP(U212,'ESO zone constants'!$E$2:$I$999,5,FALSE),"")</f>
        <v/>
      </c>
      <c r="V212" s="3">
        <v>5</v>
      </c>
      <c r="W212" t="str">
        <f>VLOOKUP(V212,'LibSets constants'!$A$2:$B$16,2,FALSE)</f>
        <v>Shadows of the Hist</v>
      </c>
      <c r="X212" s="7" t="str">
        <f t="shared" si="15"/>
        <v>[257] = {wayshrines={-1,-1,-1}, dlcId=5</v>
      </c>
      <c r="Y212" s="7" t="str">
        <f t="shared" si="19"/>
        <v>, zoneIds={848}, veteran={EQUIP_TYPE_HEAD=true, EQUIP_TYPE_SHOULDERS=false}</v>
      </c>
      <c r="Z212" s="7" t="str">
        <f t="shared" si="16"/>
        <v>, isMonster=true</v>
      </c>
      <c r="AA212" s="7" t="str">
        <f t="shared" si="17"/>
        <v xml:space="preserve"> --Velidreth / Velidreth</v>
      </c>
      <c r="AB212" s="7" t="str">
        <f t="shared" si="18"/>
        <v/>
      </c>
    </row>
    <row r="213" spans="1:28" x14ac:dyDescent="0.25">
      <c r="A213" s="17">
        <v>258</v>
      </c>
      <c r="B213" t="s">
        <v>1996</v>
      </c>
      <c r="C213" t="s">
        <v>1998</v>
      </c>
      <c r="D213" t="s">
        <v>1997</v>
      </c>
      <c r="H213" t="str">
        <f t="array" ref="H213">IF(VALUE(O213)&gt;0,"Crafted",IF(OR(EXACT(A213,'LibSets constants'!$G$2:$G$99)),"Monster",IF(OR(EXACT(A213,'LibSets constants'!$I$2:$I$99)),"Trial",IF(OR(EXACT(A213,'LibSets constants'!$K$2:$K$99)),"Arena",IF(OR(EXACT(A213,'LibSets constants'!$M$2:$M$99)),"Overland","")))))</f>
        <v/>
      </c>
      <c r="J213" t="s">
        <v>105</v>
      </c>
      <c r="K213" t="s">
        <v>105</v>
      </c>
      <c r="L213">
        <v>-1</v>
      </c>
      <c r="M213">
        <v>-1</v>
      </c>
      <c r="N213">
        <v>-1</v>
      </c>
      <c r="O213">
        <v>0</v>
      </c>
      <c r="R213" s="3" t="str">
        <f>IF(S213&lt;&gt;"",VLOOKUP(S213,'ESO zone constants'!$E$2:$I$999,5,FALSE),"")</f>
        <v/>
      </c>
      <c r="T213" s="3" t="str">
        <f>IF(U213&lt;&gt;"",VLOOKUP(U213,'ESO zone constants'!$E$2:$I$999,5,FALSE),"")</f>
        <v/>
      </c>
      <c r="V213" s="3">
        <v>0</v>
      </c>
      <c r="W213" t="str">
        <f>VLOOKUP(V213,'LibSets constants'!$A$2:$B$16,2,FALSE)</f>
        <v>Included in base game</v>
      </c>
      <c r="X213" s="7" t="str">
        <f t="shared" si="15"/>
        <v>[258] = {wayshrines={-1,-1,-1}, dlcId=0</v>
      </c>
      <c r="Y213" s="7" t="str">
        <f t="shared" si="19"/>
        <v>, veteran=false</v>
      </c>
      <c r="Z213" s="7" t="str">
        <f t="shared" si="16"/>
        <v/>
      </c>
      <c r="AA213" s="7" t="str">
        <f t="shared" si="17"/>
        <v xml:space="preserve"> --Amber Plasm / Bernsteinplasma</v>
      </c>
      <c r="AB213" s="7" t="str">
        <f t="shared" si="18"/>
        <v/>
      </c>
    </row>
    <row r="214" spans="1:28" x14ac:dyDescent="0.25">
      <c r="A214" s="17">
        <v>259</v>
      </c>
      <c r="B214" t="s">
        <v>1999</v>
      </c>
      <c r="C214" t="s">
        <v>2001</v>
      </c>
      <c r="D214" t="s">
        <v>2000</v>
      </c>
      <c r="H214" t="str">
        <f t="array" ref="H214">IF(VALUE(O214)&gt;0,"Crafted",IF(OR(EXACT(A214,'LibSets constants'!$G$2:$G$99)),"Monster",IF(OR(EXACT(A214,'LibSets constants'!$I$2:$I$99)),"Trial",IF(OR(EXACT(A214,'LibSets constants'!$K$2:$K$99)),"Arena",IF(OR(EXACT(A214,'LibSets constants'!$M$2:$M$99)),"Overland","")))))</f>
        <v/>
      </c>
      <c r="J214" t="s">
        <v>105</v>
      </c>
      <c r="K214" t="s">
        <v>105</v>
      </c>
      <c r="L214">
        <v>-1</v>
      </c>
      <c r="M214">
        <v>-1</v>
      </c>
      <c r="N214">
        <v>-1</v>
      </c>
      <c r="O214">
        <v>0</v>
      </c>
      <c r="R214" s="3" t="str">
        <f>IF(S214&lt;&gt;"",VLOOKUP(S214,'ESO zone constants'!$E$2:$I$999,5,FALSE),"")</f>
        <v/>
      </c>
      <c r="T214" s="3" t="str">
        <f>IF(U214&lt;&gt;"",VLOOKUP(U214,'ESO zone constants'!$E$2:$I$999,5,FALSE),"")</f>
        <v/>
      </c>
      <c r="V214" s="3">
        <v>0</v>
      </c>
      <c r="W214" t="str">
        <f>VLOOKUP(V214,'LibSets constants'!$A$2:$B$16,2,FALSE)</f>
        <v>Included in base game</v>
      </c>
      <c r="X214" s="7" t="str">
        <f t="shared" si="15"/>
        <v>[259] = {wayshrines={-1,-1,-1}, dlcId=0</v>
      </c>
      <c r="Y214" s="7" t="str">
        <f t="shared" si="19"/>
        <v>, veteran=false</v>
      </c>
      <c r="Z214" s="7" t="str">
        <f t="shared" si="16"/>
        <v/>
      </c>
      <c r="AA214" s="7" t="str">
        <f t="shared" si="17"/>
        <v xml:space="preserve"> --Heem-Jas' Retribution / Heem-Jas' Vergeltung</v>
      </c>
      <c r="AB214" s="7" t="str">
        <f t="shared" si="18"/>
        <v/>
      </c>
    </row>
    <row r="215" spans="1:28" x14ac:dyDescent="0.25">
      <c r="A215" s="17">
        <v>260</v>
      </c>
      <c r="B215" t="s">
        <v>2002</v>
      </c>
      <c r="C215" t="s">
        <v>2004</v>
      </c>
      <c r="D215" t="s">
        <v>2003</v>
      </c>
      <c r="H215" t="str">
        <f t="array" ref="H215">IF(VALUE(O215)&gt;0,"Crafted",IF(OR(EXACT(A215,'LibSets constants'!$G$2:$G$99)),"Monster",IF(OR(EXACT(A215,'LibSets constants'!$I$2:$I$99)),"Trial",IF(OR(EXACT(A215,'LibSets constants'!$K$2:$K$99)),"Arena",IF(OR(EXACT(A215,'LibSets constants'!$M$2:$M$99)),"Overland","")))))</f>
        <v/>
      </c>
      <c r="J215" t="s">
        <v>105</v>
      </c>
      <c r="K215" t="s">
        <v>105</v>
      </c>
      <c r="L215">
        <v>-1</v>
      </c>
      <c r="M215">
        <v>-1</v>
      </c>
      <c r="N215">
        <v>-1</v>
      </c>
      <c r="O215">
        <v>0</v>
      </c>
      <c r="R215" s="3" t="str">
        <f>IF(S215&lt;&gt;"",VLOOKUP(S215,'ESO zone constants'!$E$2:$I$999,5,FALSE),"")</f>
        <v/>
      </c>
      <c r="T215" s="3" t="str">
        <f>IF(U215&lt;&gt;"",VLOOKUP(U215,'ESO zone constants'!$E$2:$I$999,5,FALSE),"")</f>
        <v/>
      </c>
      <c r="V215" s="3">
        <v>0</v>
      </c>
      <c r="W215" t="str">
        <f>VLOOKUP(V215,'LibSets constants'!$A$2:$B$16,2,FALSE)</f>
        <v>Included in base game</v>
      </c>
      <c r="X215" s="7" t="str">
        <f t="shared" si="15"/>
        <v>[260] = {wayshrines={-1,-1,-1}, dlcId=0</v>
      </c>
      <c r="Y215" s="7" t="str">
        <f t="shared" si="19"/>
        <v>, veteran=false</v>
      </c>
      <c r="Z215" s="7" t="str">
        <f t="shared" si="16"/>
        <v/>
      </c>
      <c r="AA215" s="7" t="str">
        <f t="shared" si="17"/>
        <v xml:space="preserve"> --Aspect of Mazzatun / Aspekt von Mazzatun</v>
      </c>
      <c r="AB215" s="7" t="str">
        <f t="shared" si="18"/>
        <v/>
      </c>
    </row>
    <row r="216" spans="1:28" x14ac:dyDescent="0.25">
      <c r="A216" s="17">
        <v>261</v>
      </c>
      <c r="B216" t="s">
        <v>2005</v>
      </c>
      <c r="C216" t="s">
        <v>2007</v>
      </c>
      <c r="D216" t="s">
        <v>2006</v>
      </c>
      <c r="H216" t="str">
        <f t="array" ref="H216">IF(VALUE(O216)&gt;0,"Crafted",IF(OR(EXACT(A216,'LibSets constants'!$G$2:$G$99)),"Monster",IF(OR(EXACT(A216,'LibSets constants'!$I$2:$I$99)),"Trial",IF(OR(EXACT(A216,'LibSets constants'!$K$2:$K$99)),"Arena",IF(OR(EXACT(A216,'LibSets constants'!$M$2:$M$99)),"Overland","")))))</f>
        <v/>
      </c>
      <c r="J216" t="s">
        <v>105</v>
      </c>
      <c r="K216" t="s">
        <v>105</v>
      </c>
      <c r="L216">
        <v>-1</v>
      </c>
      <c r="M216">
        <v>-1</v>
      </c>
      <c r="N216">
        <v>-1</v>
      </c>
      <c r="O216">
        <v>0</v>
      </c>
      <c r="R216" s="3" t="str">
        <f>IF(S216&lt;&gt;"",VLOOKUP(S216,'ESO zone constants'!$E$2:$I$999,5,FALSE),"")</f>
        <v/>
      </c>
      <c r="T216" s="3" t="str">
        <f>IF(U216&lt;&gt;"",VLOOKUP(U216,'ESO zone constants'!$E$2:$I$999,5,FALSE),"")</f>
        <v/>
      </c>
      <c r="V216" s="3">
        <v>0</v>
      </c>
      <c r="W216" t="str">
        <f>VLOOKUP(V216,'LibSets constants'!$A$2:$B$16,2,FALSE)</f>
        <v>Included in base game</v>
      </c>
      <c r="X216" s="7" t="str">
        <f t="shared" si="15"/>
        <v>[261] = {wayshrines={-1,-1,-1}, dlcId=0</v>
      </c>
      <c r="Y216" s="7" t="str">
        <f t="shared" si="19"/>
        <v>, veteran=false</v>
      </c>
      <c r="Z216" s="7" t="str">
        <f t="shared" si="16"/>
        <v/>
      </c>
      <c r="AA216" s="7" t="str">
        <f t="shared" si="17"/>
        <v xml:space="preserve"> --Gossamer / Gespinst</v>
      </c>
      <c r="AB216" s="7" t="str">
        <f t="shared" si="18"/>
        <v/>
      </c>
    </row>
    <row r="217" spans="1:28" x14ac:dyDescent="0.25">
      <c r="A217" s="17">
        <v>262</v>
      </c>
      <c r="B217" t="s">
        <v>2008</v>
      </c>
      <c r="C217" t="s">
        <v>2010</v>
      </c>
      <c r="D217" t="s">
        <v>2009</v>
      </c>
      <c r="H217" t="str">
        <f t="array" ref="H217">IF(VALUE(O217)&gt;0,"Crafted",IF(OR(EXACT(A217,'LibSets constants'!$G$2:$G$99)),"Monster",IF(OR(EXACT(A217,'LibSets constants'!$I$2:$I$99)),"Trial",IF(OR(EXACT(A217,'LibSets constants'!$K$2:$K$99)),"Arena",IF(OR(EXACT(A217,'LibSets constants'!$M$2:$M$99)),"Overland","")))))</f>
        <v/>
      </c>
      <c r="J217" t="s">
        <v>105</v>
      </c>
      <c r="K217" t="s">
        <v>105</v>
      </c>
      <c r="L217">
        <v>-1</v>
      </c>
      <c r="M217">
        <v>-1</v>
      </c>
      <c r="N217">
        <v>-1</v>
      </c>
      <c r="O217">
        <v>0</v>
      </c>
      <c r="R217" s="3" t="str">
        <f>IF(S217&lt;&gt;"",VLOOKUP(S217,'ESO zone constants'!$E$2:$I$999,5,FALSE),"")</f>
        <v/>
      </c>
      <c r="T217" s="3" t="str">
        <f>IF(U217&lt;&gt;"",VLOOKUP(U217,'ESO zone constants'!$E$2:$I$999,5,FALSE),"")</f>
        <v/>
      </c>
      <c r="V217" s="3">
        <v>0</v>
      </c>
      <c r="W217" t="str">
        <f>VLOOKUP(V217,'LibSets constants'!$A$2:$B$16,2,FALSE)</f>
        <v>Included in base game</v>
      </c>
      <c r="X217" s="7" t="str">
        <f t="shared" si="15"/>
        <v>[262] = {wayshrines={-1,-1,-1}, dlcId=0</v>
      </c>
      <c r="Y217" s="7" t="str">
        <f t="shared" si="19"/>
        <v>, veteran=false</v>
      </c>
      <c r="Z217" s="7" t="str">
        <f t="shared" si="16"/>
        <v/>
      </c>
      <c r="AA217" s="7" t="str">
        <f t="shared" si="17"/>
        <v xml:space="preserve"> --Widowmaker / Witwenmacher</v>
      </c>
      <c r="AB217" s="7" t="str">
        <f t="shared" si="18"/>
        <v/>
      </c>
    </row>
    <row r="218" spans="1:28" x14ac:dyDescent="0.25">
      <c r="A218" s="17">
        <v>263</v>
      </c>
      <c r="B218" t="s">
        <v>2011</v>
      </c>
      <c r="C218" t="s">
        <v>2013</v>
      </c>
      <c r="D218" t="s">
        <v>2012</v>
      </c>
      <c r="H218" t="str">
        <f t="array" ref="H218">IF(VALUE(O218)&gt;0,"Crafted",IF(OR(EXACT(A218,'LibSets constants'!$G$2:$G$99)),"Monster",IF(OR(EXACT(A218,'LibSets constants'!$I$2:$I$99)),"Trial",IF(OR(EXACT(A218,'LibSets constants'!$K$2:$K$99)),"Arena",IF(OR(EXACT(A218,'LibSets constants'!$M$2:$M$99)),"Overland","")))))</f>
        <v/>
      </c>
      <c r="J218" t="s">
        <v>105</v>
      </c>
      <c r="K218" t="s">
        <v>105</v>
      </c>
      <c r="L218">
        <v>-1</v>
      </c>
      <c r="M218">
        <v>-1</v>
      </c>
      <c r="N218">
        <v>-1</v>
      </c>
      <c r="O218">
        <v>0</v>
      </c>
      <c r="R218" s="3" t="str">
        <f>IF(S218&lt;&gt;"",VLOOKUP(S218,'ESO zone constants'!$E$2:$I$999,5,FALSE),"")</f>
        <v/>
      </c>
      <c r="T218" s="3" t="str">
        <f>IF(U218&lt;&gt;"",VLOOKUP(U218,'ESO zone constants'!$E$2:$I$999,5,FALSE),"")</f>
        <v/>
      </c>
      <c r="V218" s="3">
        <v>0</v>
      </c>
      <c r="W218" t="str">
        <f>VLOOKUP(V218,'LibSets constants'!$A$2:$B$16,2,FALSE)</f>
        <v>Included in base game</v>
      </c>
      <c r="X218" s="7" t="str">
        <f t="shared" si="15"/>
        <v>[263] = {wayshrines={-1,-1,-1}, dlcId=0</v>
      </c>
      <c r="Y218" s="7" t="str">
        <f t="shared" si="19"/>
        <v>, veteran=false</v>
      </c>
      <c r="Z218" s="7" t="str">
        <f t="shared" si="16"/>
        <v/>
      </c>
      <c r="AA218" s="7" t="str">
        <f t="shared" si="17"/>
        <v xml:space="preserve"> --Hand of Mephala / Hand von Mephala</v>
      </c>
      <c r="AB218" s="7" t="str">
        <f t="shared" si="18"/>
        <v/>
      </c>
    </row>
    <row r="219" spans="1:28" s="21" customFormat="1" x14ac:dyDescent="0.25">
      <c r="A219" s="20">
        <v>264</v>
      </c>
      <c r="B219" s="21" t="s">
        <v>2014</v>
      </c>
      <c r="C219" s="21" t="s">
        <v>2016</v>
      </c>
      <c r="D219" s="21" t="s">
        <v>2015</v>
      </c>
      <c r="G219" s="19" t="s">
        <v>2477</v>
      </c>
      <c r="H219" s="21" t="str">
        <f t="array" ref="H219">IF(VALUE(O219)&gt;0,"Crafted",IF(OR(EXACT(A219,'LibSets constants'!$G$2:$G$99)),"Monster",IF(OR(EXACT(A219,'LibSets constants'!$I$2:$I$99)),"Trial",IF(OR(EXACT(A219,'LibSets constants'!$K$2:$K$99)),"Arena",IF(OR(EXACT(A219,'LibSets constants'!$M$2:$M$99)),"Overland","")))))</f>
        <v>Monster</v>
      </c>
      <c r="J219" t="s">
        <v>2478</v>
      </c>
      <c r="K219" s="21" t="s">
        <v>105</v>
      </c>
      <c r="L219" s="21">
        <v>-1</v>
      </c>
      <c r="M219" s="21">
        <v>-1</v>
      </c>
      <c r="N219" s="21">
        <v>-1</v>
      </c>
      <c r="O219" s="21">
        <v>0</v>
      </c>
      <c r="P219" s="22">
        <v>-1</v>
      </c>
      <c r="Q219" s="22"/>
      <c r="R219" s="3" t="str">
        <f>IF(S219&lt;&gt;"",VLOOKUP(S219,'ESO zone constants'!$E$2:$I$999,5,FALSE),"")</f>
        <v/>
      </c>
      <c r="S219" s="22"/>
      <c r="T219" s="3" t="str">
        <f>IF(U219&lt;&gt;"",VLOOKUP(U219,'ESO zone constants'!$E$2:$I$999,5,FALSE),"")</f>
        <v/>
      </c>
      <c r="U219" s="22"/>
      <c r="V219" s="22">
        <v>0</v>
      </c>
      <c r="W219" s="21" t="str">
        <f>VLOOKUP(V219,'LibSets constants'!$A$2:$B$16,2,FALSE)</f>
        <v>Included in base game</v>
      </c>
      <c r="X219" s="23" t="str">
        <f t="shared" si="15"/>
        <v>[264] = {wayshrines={-1,-1,-1}, dlcId=0</v>
      </c>
      <c r="Y219" s="23" t="str">
        <f t="shared" si="19"/>
        <v>, zoneIds={-1}, veteran={EQUIP_TYPE_HEAD=true, EQUIP_TYPE_SHOULDERS=false}</v>
      </c>
      <c r="Z219" s="23" t="str">
        <f t="shared" si="16"/>
        <v>, isMonster=true</v>
      </c>
      <c r="AA219" s="23" t="str">
        <f t="shared" si="17"/>
        <v xml:space="preserve"> --Giant Spider / Riesenspinne</v>
      </c>
      <c r="AB219" s="23" t="str">
        <f t="shared" si="18"/>
        <v/>
      </c>
    </row>
    <row r="220" spans="1:28" x14ac:dyDescent="0.25">
      <c r="A220" s="17">
        <v>265</v>
      </c>
      <c r="B220" t="s">
        <v>2017</v>
      </c>
      <c r="C220" t="s">
        <v>22</v>
      </c>
      <c r="D220" t="s">
        <v>2018</v>
      </c>
      <c r="H220" t="str">
        <f t="array" ref="H220">IF(VALUE(O220)&gt;0,"Crafted",IF(OR(EXACT(A220,'LibSets constants'!$G$2:$G$99)),"Monster",IF(OR(EXACT(A220,'LibSets constants'!$I$2:$I$99)),"Trial",IF(OR(EXACT(A220,'LibSets constants'!$K$2:$K$99)),"Arena",IF(OR(EXACT(A220,'LibSets constants'!$M$2:$M$99)),"Overland","")))))</f>
        <v>Monster</v>
      </c>
      <c r="I220">
        <v>2</v>
      </c>
      <c r="J220" t="s">
        <v>2478</v>
      </c>
      <c r="K220" t="s">
        <v>105</v>
      </c>
      <c r="L220">
        <v>-1</v>
      </c>
      <c r="M220">
        <v>-1</v>
      </c>
      <c r="N220">
        <v>-1</v>
      </c>
      <c r="O220">
        <v>0</v>
      </c>
      <c r="P220" s="3">
        <v>380</v>
      </c>
      <c r="R220" s="3" t="str">
        <f>IF(S220&lt;&gt;"",VLOOKUP(S220,'ESO zone constants'!$E$2:$I$999,5,FALSE),"")</f>
        <v/>
      </c>
      <c r="T220" s="3" t="str">
        <f>IF(U220&lt;&gt;"",VLOOKUP(U220,'ESO zone constants'!$E$2:$I$999,5,FALSE),"")</f>
        <v/>
      </c>
      <c r="V220" s="3">
        <v>0</v>
      </c>
      <c r="W220" t="str">
        <f>VLOOKUP(V220,'LibSets constants'!$A$2:$B$16,2,FALSE)</f>
        <v>Included in base game</v>
      </c>
      <c r="X220" s="7" t="str">
        <f t="shared" si="15"/>
        <v>[265] = {wayshrines={-1,-1,-1}, dlcId=0</v>
      </c>
      <c r="Y220" s="7" t="str">
        <f t="shared" si="19"/>
        <v>, zoneIds={380}, veteran={EQUIP_TYPE_HEAD=true, EQUIP_TYPE_SHOULDERS=false}</v>
      </c>
      <c r="Z220" s="7" t="str">
        <f t="shared" si="16"/>
        <v>, isMonster=true</v>
      </c>
      <c r="AA220" s="7" t="str">
        <f t="shared" si="17"/>
        <v xml:space="preserve"> --Shadowrend / Schattenriss</v>
      </c>
      <c r="AB220" s="7" t="str">
        <f t="shared" si="18"/>
        <v/>
      </c>
    </row>
    <row r="221" spans="1:28" x14ac:dyDescent="0.25">
      <c r="A221" s="17">
        <v>266</v>
      </c>
      <c r="B221" t="s">
        <v>10</v>
      </c>
      <c r="C221" t="s">
        <v>10</v>
      </c>
      <c r="D221" t="s">
        <v>10</v>
      </c>
      <c r="H221" t="str">
        <f t="array" ref="H221">IF(VALUE(O221)&gt;0,"Crafted",IF(OR(EXACT(A221,'LibSets constants'!$G$2:$G$99)),"Monster",IF(OR(EXACT(A221,'LibSets constants'!$I$2:$I$99)),"Trial",IF(OR(EXACT(A221,'LibSets constants'!$K$2:$K$99)),"Arena",IF(OR(EXACT(A221,'LibSets constants'!$M$2:$M$99)),"Overland","")))))</f>
        <v>Monster</v>
      </c>
      <c r="I221">
        <v>2</v>
      </c>
      <c r="J221" t="s">
        <v>2478</v>
      </c>
      <c r="K221" t="s">
        <v>105</v>
      </c>
      <c r="L221">
        <v>-1</v>
      </c>
      <c r="M221">
        <v>-1</v>
      </c>
      <c r="N221">
        <v>-1</v>
      </c>
      <c r="O221">
        <v>0</v>
      </c>
      <c r="P221" s="3">
        <v>283</v>
      </c>
      <c r="R221" s="3" t="str">
        <f>IF(S221&lt;&gt;"",VLOOKUP(S221,'ESO zone constants'!$E$2:$I$999,5,FALSE),"")</f>
        <v/>
      </c>
      <c r="T221" s="3" t="str">
        <f>IF(U221&lt;&gt;"",VLOOKUP(U221,'ESO zone constants'!$E$2:$I$999,5,FALSE),"")</f>
        <v/>
      </c>
      <c r="V221" s="3">
        <v>0</v>
      </c>
      <c r="W221" t="str">
        <f>VLOOKUP(V221,'LibSets constants'!$A$2:$B$16,2,FALSE)</f>
        <v>Included in base game</v>
      </c>
      <c r="X221" s="7" t="str">
        <f t="shared" si="15"/>
        <v>[266] = {wayshrines={-1,-1,-1}, dlcId=0</v>
      </c>
      <c r="Y221" s="7" t="str">
        <f t="shared" si="19"/>
        <v>, zoneIds={283}, veteran={EQUIP_TYPE_HEAD=true, EQUIP_TYPE_SHOULDERS=false}</v>
      </c>
      <c r="Z221" s="7" t="str">
        <f t="shared" si="16"/>
        <v>, isMonster=true</v>
      </c>
      <c r="AA221" s="7" t="str">
        <f t="shared" si="17"/>
        <v xml:space="preserve"> --Kra'gh / Kra'gh</v>
      </c>
      <c r="AB221" s="7" t="str">
        <f t="shared" si="18"/>
        <v/>
      </c>
    </row>
    <row r="222" spans="1:28" x14ac:dyDescent="0.25">
      <c r="A222" s="17">
        <v>267</v>
      </c>
      <c r="B222" t="s">
        <v>2019</v>
      </c>
      <c r="C222" t="s">
        <v>27</v>
      </c>
      <c r="D222" t="s">
        <v>2020</v>
      </c>
      <c r="H222" t="str">
        <f t="array" ref="H222">IF(VALUE(O222)&gt;0,"Crafted",IF(OR(EXACT(A222,'LibSets constants'!$G$2:$G$99)),"Monster",IF(OR(EXACT(A222,'LibSets constants'!$I$2:$I$99)),"Trial",IF(OR(EXACT(A222,'LibSets constants'!$K$2:$K$99)),"Arena",IF(OR(EXACT(A222,'LibSets constants'!$M$2:$M$99)),"Overland","")))))</f>
        <v>Monster</v>
      </c>
      <c r="I222">
        <v>2</v>
      </c>
      <c r="J222" t="s">
        <v>2478</v>
      </c>
      <c r="K222" t="s">
        <v>105</v>
      </c>
      <c r="L222">
        <v>-1</v>
      </c>
      <c r="M222">
        <v>-1</v>
      </c>
      <c r="N222">
        <v>-1</v>
      </c>
      <c r="O222">
        <v>0</v>
      </c>
      <c r="P222" s="3">
        <v>144</v>
      </c>
      <c r="R222" s="3" t="str">
        <f>IF(S222&lt;&gt;"",VLOOKUP(S222,'ESO zone constants'!$E$2:$I$999,5,FALSE),"")</f>
        <v/>
      </c>
      <c r="T222" s="3" t="str">
        <f>IF(U222&lt;&gt;"",VLOOKUP(U222,'ESO zone constants'!$E$2:$I$999,5,FALSE),"")</f>
        <v/>
      </c>
      <c r="V222" s="3">
        <v>0</v>
      </c>
      <c r="W222" t="str">
        <f>VLOOKUP(V222,'LibSets constants'!$A$2:$B$16,2,FALSE)</f>
        <v>Included in base game</v>
      </c>
      <c r="X222" s="7" t="str">
        <f t="shared" si="15"/>
        <v>[267] = {wayshrines={-1,-1,-1}, dlcId=0</v>
      </c>
      <c r="Y222" s="7" t="str">
        <f t="shared" si="19"/>
        <v>, zoneIds={144}, veteran={EQUIP_TYPE_HEAD=true, EQUIP_TYPE_SHOULDERS=false}</v>
      </c>
      <c r="Z222" s="7" t="str">
        <f t="shared" si="16"/>
        <v>, isMonster=true</v>
      </c>
      <c r="AA222" s="7" t="str">
        <f t="shared" si="17"/>
        <v xml:space="preserve"> --Swarm Mother / Schwarmmutter</v>
      </c>
      <c r="AB222" s="7" t="str">
        <f t="shared" si="18"/>
        <v/>
      </c>
    </row>
    <row r="223" spans="1:28" x14ac:dyDescent="0.25">
      <c r="A223" s="17">
        <v>268</v>
      </c>
      <c r="B223" t="s">
        <v>2021</v>
      </c>
      <c r="C223" t="s">
        <v>21</v>
      </c>
      <c r="D223" t="s">
        <v>2022</v>
      </c>
      <c r="H223" t="str">
        <f t="array" ref="H223">IF(VALUE(O223)&gt;0,"Crafted",IF(OR(EXACT(A223,'LibSets constants'!$G$2:$G$99)),"Monster",IF(OR(EXACT(A223,'LibSets constants'!$I$2:$I$99)),"Trial",IF(OR(EXACT(A223,'LibSets constants'!$K$2:$K$99)),"Arena",IF(OR(EXACT(A223,'LibSets constants'!$M$2:$M$99)),"Overland","")))))</f>
        <v>Monster</v>
      </c>
      <c r="I223">
        <v>2</v>
      </c>
      <c r="J223" t="s">
        <v>2478</v>
      </c>
      <c r="K223" t="s">
        <v>105</v>
      </c>
      <c r="L223">
        <v>-1</v>
      </c>
      <c r="M223">
        <v>-1</v>
      </c>
      <c r="N223">
        <v>-1</v>
      </c>
      <c r="O223">
        <v>0</v>
      </c>
      <c r="P223" s="3">
        <v>63</v>
      </c>
      <c r="R223" s="3" t="str">
        <f>IF(S223&lt;&gt;"",VLOOKUP(S223,'ESO zone constants'!$E$2:$I$999,5,FALSE),"")</f>
        <v/>
      </c>
      <c r="T223" s="3" t="str">
        <f>IF(U223&lt;&gt;"",VLOOKUP(U223,'ESO zone constants'!$E$2:$I$999,5,FALSE),"")</f>
        <v/>
      </c>
      <c r="V223" s="3">
        <v>0</v>
      </c>
      <c r="W223" t="str">
        <f>VLOOKUP(V223,'LibSets constants'!$A$2:$B$16,2,FALSE)</f>
        <v>Included in base game</v>
      </c>
      <c r="X223" s="7" t="str">
        <f t="shared" si="15"/>
        <v>[268] = {wayshrines={-1,-1,-1}, dlcId=0</v>
      </c>
      <c r="Y223" s="7" t="str">
        <f t="shared" si="19"/>
        <v>, zoneIds={63}, veteran={EQUIP_TYPE_HEAD=true, EQUIP_TYPE_SHOULDERS=false}</v>
      </c>
      <c r="Z223" s="7" t="str">
        <f t="shared" si="16"/>
        <v>, isMonster=true</v>
      </c>
      <c r="AA223" s="7" t="str">
        <f t="shared" si="17"/>
        <v xml:space="preserve"> --Sentinel of Rkugamz / Wachposten von Rkugamz</v>
      </c>
      <c r="AB223" s="7" t="str">
        <f t="shared" si="18"/>
        <v/>
      </c>
    </row>
    <row r="224" spans="1:28" x14ac:dyDescent="0.25">
      <c r="A224" s="17">
        <v>269</v>
      </c>
      <c r="B224" t="s">
        <v>2023</v>
      </c>
      <c r="C224" t="s">
        <v>2</v>
      </c>
      <c r="D224" t="s">
        <v>2024</v>
      </c>
      <c r="H224" t="str">
        <f t="array" ref="H224">IF(VALUE(O224)&gt;0,"Crafted",IF(OR(EXACT(A224,'LibSets constants'!$G$2:$G$99)),"Monster",IF(OR(EXACT(A224,'LibSets constants'!$I$2:$I$99)),"Trial",IF(OR(EXACT(A224,'LibSets constants'!$K$2:$K$99)),"Arena",IF(OR(EXACT(A224,'LibSets constants'!$M$2:$M$99)),"Overland","")))))</f>
        <v>Monster</v>
      </c>
      <c r="I224">
        <v>2</v>
      </c>
      <c r="J224" t="s">
        <v>2478</v>
      </c>
      <c r="K224" t="s">
        <v>105</v>
      </c>
      <c r="L224">
        <v>-1</v>
      </c>
      <c r="M224">
        <v>-1</v>
      </c>
      <c r="N224">
        <v>-1</v>
      </c>
      <c r="O224">
        <v>0</v>
      </c>
      <c r="P224" s="3">
        <v>126</v>
      </c>
      <c r="R224" s="3" t="str">
        <f>IF(S224&lt;&gt;"",VLOOKUP(S224,'ESO zone constants'!$E$2:$I$999,5,FALSE),"")</f>
        <v/>
      </c>
      <c r="T224" s="3" t="str">
        <f>IF(U224&lt;&gt;"",VLOOKUP(U224,'ESO zone constants'!$E$2:$I$999,5,FALSE),"")</f>
        <v/>
      </c>
      <c r="V224" s="3">
        <v>0</v>
      </c>
      <c r="W224" t="str">
        <f>VLOOKUP(V224,'LibSets constants'!$A$2:$B$16,2,FALSE)</f>
        <v>Included in base game</v>
      </c>
      <c r="X224" s="7" t="str">
        <f t="shared" si="15"/>
        <v>[269] = {wayshrines={-1,-1,-1}, dlcId=0</v>
      </c>
      <c r="Y224" s="7" t="str">
        <f t="shared" si="19"/>
        <v>, zoneIds={126}, veteran={EQUIP_TYPE_HEAD=true, EQUIP_TYPE_SHOULDERS=false}</v>
      </c>
      <c r="Z224" s="7" t="str">
        <f t="shared" si="16"/>
        <v>, isMonster=true</v>
      </c>
      <c r="AA224" s="7" t="str">
        <f t="shared" si="17"/>
        <v xml:space="preserve"> --Chokethorn / Würgedorn</v>
      </c>
      <c r="AB224" s="7" t="str">
        <f t="shared" si="18"/>
        <v/>
      </c>
    </row>
    <row r="225" spans="1:28" x14ac:dyDescent="0.25">
      <c r="A225" s="17">
        <v>270</v>
      </c>
      <c r="B225" t="s">
        <v>2025</v>
      </c>
      <c r="C225" t="s">
        <v>23</v>
      </c>
      <c r="D225" t="s">
        <v>2026</v>
      </c>
      <c r="H225" t="str">
        <f t="array" ref="H225">IF(VALUE(O225)&gt;0,"Crafted",IF(OR(EXACT(A225,'LibSets constants'!$G$2:$G$99)),"Monster",IF(OR(EXACT(A225,'LibSets constants'!$I$2:$I$99)),"Trial",IF(OR(EXACT(A225,'LibSets constants'!$K$2:$K$99)),"Arena",IF(OR(EXACT(A225,'LibSets constants'!$M$2:$M$99)),"Overland","")))))</f>
        <v>Monster</v>
      </c>
      <c r="I225">
        <v>2</v>
      </c>
      <c r="J225" t="s">
        <v>2478</v>
      </c>
      <c r="K225" t="s">
        <v>105</v>
      </c>
      <c r="L225">
        <v>-1</v>
      </c>
      <c r="M225">
        <v>-1</v>
      </c>
      <c r="N225">
        <v>-1</v>
      </c>
      <c r="O225">
        <v>0</v>
      </c>
      <c r="P225" s="3">
        <v>146</v>
      </c>
      <c r="R225" s="3" t="str">
        <f>IF(S225&lt;&gt;"",VLOOKUP(S225,'ESO zone constants'!$E$2:$I$999,5,FALSE),"")</f>
        <v/>
      </c>
      <c r="T225" s="3" t="str">
        <f>IF(U225&lt;&gt;"",VLOOKUP(U225,'ESO zone constants'!$E$2:$I$999,5,FALSE),"")</f>
        <v/>
      </c>
      <c r="V225" s="3">
        <v>0</v>
      </c>
      <c r="W225" t="str">
        <f>VLOOKUP(V225,'LibSets constants'!$A$2:$B$16,2,FALSE)</f>
        <v>Included in base game</v>
      </c>
      <c r="X225" s="7" t="str">
        <f t="shared" si="15"/>
        <v>[270] = {wayshrines={-1,-1,-1}, dlcId=0</v>
      </c>
      <c r="Y225" s="7" t="str">
        <f t="shared" si="19"/>
        <v>, zoneIds={146}, veteran={EQUIP_TYPE_HEAD=true, EQUIP_TYPE_SHOULDERS=false}</v>
      </c>
      <c r="Z225" s="7" t="str">
        <f t="shared" si="16"/>
        <v>, isMonster=true</v>
      </c>
      <c r="AA225" s="7" t="str">
        <f t="shared" si="17"/>
        <v xml:space="preserve"> --Slimecraw / Schleimkropf</v>
      </c>
      <c r="AB225" s="7" t="str">
        <f t="shared" si="18"/>
        <v/>
      </c>
    </row>
    <row r="226" spans="1:28" x14ac:dyDescent="0.25">
      <c r="A226" s="17">
        <v>271</v>
      </c>
      <c r="B226" t="s">
        <v>20</v>
      </c>
      <c r="C226" t="s">
        <v>20</v>
      </c>
      <c r="D226" t="s">
        <v>20</v>
      </c>
      <c r="H226" t="str">
        <f t="array" ref="H226">IF(VALUE(O226)&gt;0,"Crafted",IF(OR(EXACT(A226,'LibSets constants'!$G$2:$G$99)),"Monster",IF(OR(EXACT(A226,'LibSets constants'!$I$2:$I$99)),"Trial",IF(OR(EXACT(A226,'LibSets constants'!$K$2:$K$99)),"Arena",IF(OR(EXACT(A226,'LibSets constants'!$M$2:$M$99)),"Overland","")))))</f>
        <v>Monster</v>
      </c>
      <c r="I226">
        <v>1</v>
      </c>
      <c r="J226" t="s">
        <v>2478</v>
      </c>
      <c r="K226" t="s">
        <v>105</v>
      </c>
      <c r="L226">
        <v>-1</v>
      </c>
      <c r="M226">
        <v>-1</v>
      </c>
      <c r="N226">
        <v>-1</v>
      </c>
      <c r="O226">
        <v>0</v>
      </c>
      <c r="P226" s="3">
        <v>148</v>
      </c>
      <c r="R226" s="3" t="str">
        <f>IF(S226&lt;&gt;"",VLOOKUP(S226,'ESO zone constants'!$E$2:$I$999,5,FALSE),"")</f>
        <v/>
      </c>
      <c r="T226" s="3" t="str">
        <f>IF(U226&lt;&gt;"",VLOOKUP(U226,'ESO zone constants'!$E$2:$I$999,5,FALSE),"")</f>
        <v/>
      </c>
      <c r="V226" s="3">
        <v>0</v>
      </c>
      <c r="W226" t="str">
        <f>VLOOKUP(V226,'LibSets constants'!$A$2:$B$16,2,FALSE)</f>
        <v>Included in base game</v>
      </c>
      <c r="X226" s="7" t="str">
        <f t="shared" si="15"/>
        <v>[271] = {wayshrines={-1,-1,-1}, dlcId=0</v>
      </c>
      <c r="Y226" s="7" t="str">
        <f t="shared" si="19"/>
        <v>, zoneIds={148}, veteran={EQUIP_TYPE_HEAD=true, EQUIP_TYPE_SHOULDERS=false}</v>
      </c>
      <c r="Z226" s="7" t="str">
        <f t="shared" si="16"/>
        <v>, isMonster=true</v>
      </c>
      <c r="AA226" s="7" t="str">
        <f t="shared" si="17"/>
        <v xml:space="preserve"> --Sellistrix / Sellistrix</v>
      </c>
      <c r="AB226" s="7" t="str">
        <f t="shared" si="18"/>
        <v/>
      </c>
    </row>
    <row r="227" spans="1:28" x14ac:dyDescent="0.25">
      <c r="A227" s="17">
        <v>272</v>
      </c>
      <c r="B227" t="s">
        <v>2027</v>
      </c>
      <c r="C227" t="s">
        <v>9</v>
      </c>
      <c r="D227" t="s">
        <v>2028</v>
      </c>
      <c r="H227" t="str">
        <f t="array" ref="H227">IF(VALUE(O227)&gt;0,"Crafted",IF(OR(EXACT(A227,'LibSets constants'!$G$2:$G$99)),"Monster",IF(OR(EXACT(A227,'LibSets constants'!$I$2:$I$99)),"Trial",IF(OR(EXACT(A227,'LibSets constants'!$K$2:$K$99)),"Arena",IF(OR(EXACT(A227,'LibSets constants'!$M$2:$M$99)),"Overland","")))))</f>
        <v>Monster</v>
      </c>
      <c r="I227">
        <v>1</v>
      </c>
      <c r="J227" t="s">
        <v>2478</v>
      </c>
      <c r="K227" t="s">
        <v>105</v>
      </c>
      <c r="L227">
        <v>-1</v>
      </c>
      <c r="M227">
        <v>-1</v>
      </c>
      <c r="N227">
        <v>-1</v>
      </c>
      <c r="O227">
        <v>0</v>
      </c>
      <c r="P227" s="3">
        <v>176</v>
      </c>
      <c r="R227" s="3" t="str">
        <f>IF(S227&lt;&gt;"",VLOOKUP(S227,'ESO zone constants'!$E$2:$I$999,5,FALSE),"")</f>
        <v/>
      </c>
      <c r="T227" s="3" t="str">
        <f>IF(U227&lt;&gt;"",VLOOKUP(U227,'ESO zone constants'!$E$2:$I$999,5,FALSE),"")</f>
        <v/>
      </c>
      <c r="V227" s="3">
        <v>0</v>
      </c>
      <c r="W227" t="str">
        <f>VLOOKUP(V227,'LibSets constants'!$A$2:$B$16,2,FALSE)</f>
        <v>Included in base game</v>
      </c>
      <c r="X227" s="7" t="str">
        <f t="shared" si="15"/>
        <v>[272] = {wayshrines={-1,-1,-1}, dlcId=0</v>
      </c>
      <c r="Y227" s="7" t="str">
        <f t="shared" si="19"/>
        <v>, zoneIds={176}, veteran={EQUIP_TYPE_HEAD=true, EQUIP_TYPE_SHOULDERS=false}</v>
      </c>
      <c r="Z227" s="7" t="str">
        <f t="shared" si="16"/>
        <v>, isMonster=true</v>
      </c>
      <c r="AA227" s="7" t="str">
        <f t="shared" si="17"/>
        <v xml:space="preserve"> --Infernal Guardian / Infernaler Wächter</v>
      </c>
      <c r="AB227" s="7" t="str">
        <f t="shared" si="18"/>
        <v/>
      </c>
    </row>
    <row r="228" spans="1:28" x14ac:dyDescent="0.25">
      <c r="A228" s="17">
        <v>273</v>
      </c>
      <c r="B228" t="s">
        <v>8</v>
      </c>
      <c r="C228" t="s">
        <v>8</v>
      </c>
      <c r="D228" t="s">
        <v>8</v>
      </c>
      <c r="H228" t="str">
        <f t="array" ref="H228">IF(VALUE(O228)&gt;0,"Crafted",IF(OR(EXACT(A228,'LibSets constants'!$G$2:$G$99)),"Monster",IF(OR(EXACT(A228,'LibSets constants'!$I$2:$I$99)),"Trial",IF(OR(EXACT(A228,'LibSets constants'!$K$2:$K$99)),"Arena",IF(OR(EXACT(A228,'LibSets constants'!$M$2:$M$99)),"Overland","")))))</f>
        <v>Monster</v>
      </c>
      <c r="I228">
        <v>1</v>
      </c>
      <c r="J228" t="s">
        <v>2478</v>
      </c>
      <c r="K228" t="s">
        <v>105</v>
      </c>
      <c r="L228">
        <v>-1</v>
      </c>
      <c r="M228">
        <v>-1</v>
      </c>
      <c r="N228">
        <v>-1</v>
      </c>
      <c r="O228">
        <v>0</v>
      </c>
      <c r="P228" s="3">
        <v>130</v>
      </c>
      <c r="R228" s="3" t="str">
        <f>IF(S228&lt;&gt;"",VLOOKUP(S228,'ESO zone constants'!$E$2:$I$999,5,FALSE),"")</f>
        <v/>
      </c>
      <c r="T228" s="3" t="str">
        <f>IF(U228&lt;&gt;"",VLOOKUP(U228,'ESO zone constants'!$E$2:$I$999,5,FALSE),"")</f>
        <v/>
      </c>
      <c r="V228" s="3">
        <v>0</v>
      </c>
      <c r="W228" t="str">
        <f>VLOOKUP(V228,'LibSets constants'!$A$2:$B$16,2,FALSE)</f>
        <v>Included in base game</v>
      </c>
      <c r="X228" s="7" t="str">
        <f t="shared" si="15"/>
        <v>[273] = {wayshrines={-1,-1,-1}, dlcId=0</v>
      </c>
      <c r="Y228" s="7" t="str">
        <f t="shared" si="19"/>
        <v>, zoneIds={130}, veteran={EQUIP_TYPE_HEAD=true, EQUIP_TYPE_SHOULDERS=false}</v>
      </c>
      <c r="Z228" s="7" t="str">
        <f t="shared" si="16"/>
        <v>, isMonster=true</v>
      </c>
      <c r="AA228" s="7" t="str">
        <f t="shared" si="17"/>
        <v xml:space="preserve"> --Ilambris / Ilambris</v>
      </c>
      <c r="AB228" s="7" t="str">
        <f t="shared" si="18"/>
        <v/>
      </c>
    </row>
    <row r="229" spans="1:28" x14ac:dyDescent="0.25">
      <c r="A229" s="17">
        <v>274</v>
      </c>
      <c r="B229" t="s">
        <v>2029</v>
      </c>
      <c r="C229" t="s">
        <v>7</v>
      </c>
      <c r="D229" t="s">
        <v>2030</v>
      </c>
      <c r="H229" t="str">
        <f t="array" ref="H229">IF(VALUE(O229)&gt;0,"Crafted",IF(OR(EXACT(A229,'LibSets constants'!$G$2:$G$99)),"Monster",IF(OR(EXACT(A229,'LibSets constants'!$I$2:$I$99)),"Trial",IF(OR(EXACT(A229,'LibSets constants'!$K$2:$K$99)),"Arena",IF(OR(EXACT(A229,'LibSets constants'!$M$2:$M$99)),"Overland","")))))</f>
        <v>Monster</v>
      </c>
      <c r="I229">
        <v>1</v>
      </c>
      <c r="J229" t="s">
        <v>2478</v>
      </c>
      <c r="K229" t="s">
        <v>105</v>
      </c>
      <c r="L229">
        <v>-1</v>
      </c>
      <c r="M229">
        <v>-1</v>
      </c>
      <c r="N229">
        <v>-1</v>
      </c>
      <c r="O229">
        <v>0</v>
      </c>
      <c r="P229" s="3">
        <v>449</v>
      </c>
      <c r="R229" s="3" t="str">
        <f>IF(S229&lt;&gt;"",VLOOKUP(S229,'ESO zone constants'!$E$2:$I$999,5,FALSE),"")</f>
        <v/>
      </c>
      <c r="T229" s="3" t="str">
        <f>IF(U229&lt;&gt;"",VLOOKUP(U229,'ESO zone constants'!$E$2:$I$999,5,FALSE),"")</f>
        <v/>
      </c>
      <c r="V229" s="3">
        <v>0</v>
      </c>
      <c r="W229" t="str">
        <f>VLOOKUP(V229,'LibSets constants'!$A$2:$B$16,2,FALSE)</f>
        <v>Included in base game</v>
      </c>
      <c r="X229" s="7" t="str">
        <f t="shared" si="15"/>
        <v>[274] = {wayshrines={-1,-1,-1}, dlcId=0</v>
      </c>
      <c r="Y229" s="7" t="str">
        <f t="shared" si="19"/>
        <v>, zoneIds={449}, veteran={EQUIP_TYPE_HEAD=true, EQUIP_TYPE_SHOULDERS=false}</v>
      </c>
      <c r="Z229" s="7" t="str">
        <f t="shared" si="16"/>
        <v>, isMonster=true</v>
      </c>
      <c r="AA229" s="7" t="str">
        <f t="shared" si="17"/>
        <v xml:space="preserve"> --Iceheart / Eisherz</v>
      </c>
      <c r="AB229" s="7" t="str">
        <f t="shared" si="18"/>
        <v/>
      </c>
    </row>
    <row r="230" spans="1:28" x14ac:dyDescent="0.25">
      <c r="A230" s="17">
        <v>275</v>
      </c>
      <c r="B230" t="s">
        <v>2031</v>
      </c>
      <c r="C230" t="s">
        <v>26</v>
      </c>
      <c r="D230" t="s">
        <v>2032</v>
      </c>
      <c r="H230" t="str">
        <f t="array" ref="H230">IF(VALUE(O230)&gt;0,"Crafted",IF(OR(EXACT(A230,'LibSets constants'!$G$2:$G$99)),"Monster",IF(OR(EXACT(A230,'LibSets constants'!$I$2:$I$99)),"Trial",IF(OR(EXACT(A230,'LibSets constants'!$K$2:$K$99)),"Arena",IF(OR(EXACT(A230,'LibSets constants'!$M$2:$M$99)),"Overland","")))))</f>
        <v>Monster</v>
      </c>
      <c r="I230">
        <v>1</v>
      </c>
      <c r="J230" t="s">
        <v>2478</v>
      </c>
      <c r="K230" t="s">
        <v>105</v>
      </c>
      <c r="L230">
        <v>-1</v>
      </c>
      <c r="M230">
        <v>-1</v>
      </c>
      <c r="N230">
        <v>-1</v>
      </c>
      <c r="O230">
        <v>0</v>
      </c>
      <c r="P230" s="3">
        <v>131</v>
      </c>
      <c r="R230" s="3" t="str">
        <f>IF(S230&lt;&gt;"",VLOOKUP(S230,'ESO zone constants'!$E$2:$I$999,5,FALSE),"")</f>
        <v/>
      </c>
      <c r="T230" s="3" t="str">
        <f>IF(U230&lt;&gt;"",VLOOKUP(U230,'ESO zone constants'!$E$2:$I$999,5,FALSE),"")</f>
        <v/>
      </c>
      <c r="V230" s="3">
        <v>0</v>
      </c>
      <c r="W230" t="str">
        <f>VLOOKUP(V230,'LibSets constants'!$A$2:$B$16,2,FALSE)</f>
        <v>Included in base game</v>
      </c>
      <c r="X230" s="7" t="str">
        <f t="shared" si="15"/>
        <v>[275] = {wayshrines={-1,-1,-1}, dlcId=0</v>
      </c>
      <c r="Y230" s="7" t="str">
        <f t="shared" si="19"/>
        <v>, zoneIds={131}, veteran={EQUIP_TYPE_HEAD=true, EQUIP_TYPE_SHOULDERS=false}</v>
      </c>
      <c r="Z230" s="7" t="str">
        <f t="shared" si="16"/>
        <v>, isMonster=true</v>
      </c>
      <c r="AA230" s="7" t="str">
        <f t="shared" si="17"/>
        <v xml:space="preserve"> --Stormfist / Sturmfaust</v>
      </c>
      <c r="AB230" s="7" t="str">
        <f t="shared" si="18"/>
        <v/>
      </c>
    </row>
    <row r="231" spans="1:28" x14ac:dyDescent="0.25">
      <c r="A231" s="17">
        <v>276</v>
      </c>
      <c r="B231" t="s">
        <v>2033</v>
      </c>
      <c r="C231" t="s">
        <v>29</v>
      </c>
      <c r="D231" t="s">
        <v>2034</v>
      </c>
      <c r="H231" t="str">
        <f t="array" ref="H231">IF(VALUE(O231)&gt;0,"Crafted",IF(OR(EXACT(A231,'LibSets constants'!$G$2:$G$99)),"Monster",IF(OR(EXACT(A231,'LibSets constants'!$I$2:$I$99)),"Trial",IF(OR(EXACT(A231,'LibSets constants'!$K$2:$K$99)),"Arena",IF(OR(EXACT(A231,'LibSets constants'!$M$2:$M$99)),"Overland","")))))</f>
        <v>Monster</v>
      </c>
      <c r="I231">
        <v>1</v>
      </c>
      <c r="J231" t="s">
        <v>2478</v>
      </c>
      <c r="K231" t="s">
        <v>105</v>
      </c>
      <c r="L231">
        <v>-1</v>
      </c>
      <c r="M231">
        <v>-1</v>
      </c>
      <c r="N231">
        <v>-1</v>
      </c>
      <c r="O231">
        <v>0</v>
      </c>
      <c r="P231" s="3">
        <v>22</v>
      </c>
      <c r="R231" s="3" t="str">
        <f>IF(S231&lt;&gt;"",VLOOKUP(S231,'ESO zone constants'!$E$2:$I$999,5,FALSE),"")</f>
        <v/>
      </c>
      <c r="T231" s="3" t="str">
        <f>IF(U231&lt;&gt;"",VLOOKUP(U231,'ESO zone constants'!$E$2:$I$999,5,FALSE),"")</f>
        <v/>
      </c>
      <c r="V231" s="3">
        <v>0</v>
      </c>
      <c r="W231" t="str">
        <f>VLOOKUP(V231,'LibSets constants'!$A$2:$B$16,2,FALSE)</f>
        <v>Included in base game</v>
      </c>
      <c r="X231" s="7" t="str">
        <f t="shared" si="15"/>
        <v>[276] = {wayshrines={-1,-1,-1}, dlcId=0</v>
      </c>
      <c r="Y231" s="7" t="str">
        <f t="shared" si="19"/>
        <v>, zoneIds={22}, veteran={EQUIP_TYPE_HEAD=true, EQUIP_TYPE_SHOULDERS=false}</v>
      </c>
      <c r="Z231" s="7" t="str">
        <f t="shared" si="16"/>
        <v>, isMonster=true</v>
      </c>
      <c r="AA231" s="7" t="str">
        <f t="shared" si="17"/>
        <v xml:space="preserve"> --Tremorscale / Bebenschuppe</v>
      </c>
      <c r="AB231" s="7" t="str">
        <f t="shared" si="18"/>
        <v/>
      </c>
    </row>
    <row r="232" spans="1:28" x14ac:dyDescent="0.25">
      <c r="A232" s="17">
        <v>277</v>
      </c>
      <c r="B232" t="s">
        <v>2035</v>
      </c>
      <c r="C232" t="s">
        <v>17</v>
      </c>
      <c r="D232" t="s">
        <v>2036</v>
      </c>
      <c r="H232" t="str">
        <f t="array" ref="H232">IF(VALUE(O232)&gt;0,"Crafted",IF(OR(EXACT(A232,'LibSets constants'!$G$2:$G$99)),"Monster",IF(OR(EXACT(A232,'LibSets constants'!$I$2:$I$99)),"Trial",IF(OR(EXACT(A232,'LibSets constants'!$K$2:$K$99)),"Arena",IF(OR(EXACT(A232,'LibSets constants'!$M$2:$M$99)),"Overland","")))))</f>
        <v>Monster</v>
      </c>
      <c r="I232">
        <v>1</v>
      </c>
      <c r="J232" t="s">
        <v>2478</v>
      </c>
      <c r="K232" t="s">
        <v>105</v>
      </c>
      <c r="L232">
        <v>-1</v>
      </c>
      <c r="M232">
        <v>-1</v>
      </c>
      <c r="N232">
        <v>-1</v>
      </c>
      <c r="O232">
        <v>0</v>
      </c>
      <c r="P232" s="3">
        <v>38</v>
      </c>
      <c r="R232" s="3" t="str">
        <f>IF(S232&lt;&gt;"",VLOOKUP(S232,'ESO zone constants'!$E$2:$I$999,5,FALSE),"")</f>
        <v/>
      </c>
      <c r="T232" s="3" t="str">
        <f>IF(U232&lt;&gt;"",VLOOKUP(U232,'ESO zone constants'!$E$2:$I$999,5,FALSE),"")</f>
        <v/>
      </c>
      <c r="V232" s="3">
        <v>0</v>
      </c>
      <c r="W232" t="str">
        <f>VLOOKUP(V232,'LibSets constants'!$A$2:$B$16,2,FALSE)</f>
        <v>Included in base game</v>
      </c>
      <c r="X232" s="7" t="str">
        <f t="shared" si="15"/>
        <v>[277] = {wayshrines={-1,-1,-1}, dlcId=0</v>
      </c>
      <c r="Y232" s="7" t="str">
        <f t="shared" si="19"/>
        <v>, zoneIds={38}, veteran={EQUIP_TYPE_HEAD=true, EQUIP_TYPE_SHOULDERS=false}</v>
      </c>
      <c r="Z232" s="7" t="str">
        <f t="shared" si="16"/>
        <v>, isMonster=true</v>
      </c>
      <c r="AA232" s="7" t="str">
        <f t="shared" si="17"/>
        <v xml:space="preserve"> --Pirate Skeleton / Piratenskelett</v>
      </c>
      <c r="AB232" s="7" t="str">
        <f t="shared" si="18"/>
        <v/>
      </c>
    </row>
    <row r="233" spans="1:28" x14ac:dyDescent="0.25">
      <c r="A233" s="17">
        <v>278</v>
      </c>
      <c r="B233" t="s">
        <v>2037</v>
      </c>
      <c r="C233" t="s">
        <v>2039</v>
      </c>
      <c r="D233" t="s">
        <v>2038</v>
      </c>
      <c r="H233" t="str">
        <f t="array" ref="H233">IF(VALUE(O233)&gt;0,"Crafted",IF(OR(EXACT(A233,'LibSets constants'!$G$2:$G$99)),"Monster",IF(OR(EXACT(A233,'LibSets constants'!$I$2:$I$99)),"Trial",IF(OR(EXACT(A233,'LibSets constants'!$K$2:$K$99)),"Arena",IF(OR(EXACT(A233,'LibSets constants'!$M$2:$M$99)),"Overland","")))))</f>
        <v>Monster</v>
      </c>
      <c r="I233">
        <v>1</v>
      </c>
      <c r="J233" t="s">
        <v>2478</v>
      </c>
      <c r="K233" t="s">
        <v>105</v>
      </c>
      <c r="L233">
        <v>-1</v>
      </c>
      <c r="M233">
        <v>-1</v>
      </c>
      <c r="N233">
        <v>-1</v>
      </c>
      <c r="O233">
        <v>0</v>
      </c>
      <c r="P233" s="3">
        <v>64</v>
      </c>
      <c r="R233" s="3" t="str">
        <f>IF(S233&lt;&gt;"",VLOOKUP(S233,'ESO zone constants'!$E$2:$I$999,5,FALSE),"")</f>
        <v/>
      </c>
      <c r="T233" s="3" t="str">
        <f>IF(U233&lt;&gt;"",VLOOKUP(U233,'ESO zone constants'!$E$2:$I$999,5,FALSE),"")</f>
        <v/>
      </c>
      <c r="V233" s="3">
        <v>0</v>
      </c>
      <c r="W233" t="str">
        <f>VLOOKUP(V233,'LibSets constants'!$A$2:$B$16,2,FALSE)</f>
        <v>Included in base game</v>
      </c>
      <c r="X233" s="7" t="str">
        <f t="shared" si="15"/>
        <v>[278] = {wayshrines={-1,-1,-1}, dlcId=0</v>
      </c>
      <c r="Y233" s="7" t="str">
        <f t="shared" si="19"/>
        <v>, zoneIds={64}, veteran={EQUIP_TYPE_HEAD=true, EQUIP_TYPE_SHOULDERS=false}</v>
      </c>
      <c r="Z233" s="7" t="str">
        <f t="shared" si="16"/>
        <v>, isMonster=true</v>
      </c>
      <c r="AA233" s="7" t="str">
        <f t="shared" si="17"/>
        <v xml:space="preserve"> --The Troll King / Trollkönig</v>
      </c>
      <c r="AB233" s="7" t="str">
        <f t="shared" si="18"/>
        <v/>
      </c>
    </row>
    <row r="234" spans="1:28" x14ac:dyDescent="0.25">
      <c r="A234" s="17">
        <v>279</v>
      </c>
      <c r="B234" t="s">
        <v>19</v>
      </c>
      <c r="C234" t="s">
        <v>19</v>
      </c>
      <c r="D234" t="s">
        <v>2040</v>
      </c>
      <c r="H234" t="str">
        <f t="array" ref="H234">IF(VALUE(O234)&gt;0,"Crafted",IF(OR(EXACT(A234,'LibSets constants'!$G$2:$G$99)),"Monster",IF(OR(EXACT(A234,'LibSets constants'!$I$2:$I$99)),"Trial",IF(OR(EXACT(A234,'LibSets constants'!$K$2:$K$99)),"Arena",IF(OR(EXACT(A234,'LibSets constants'!$M$2:$M$99)),"Overland","")))))</f>
        <v>Monster</v>
      </c>
      <c r="I234">
        <v>1</v>
      </c>
      <c r="J234" t="s">
        <v>2478</v>
      </c>
      <c r="K234" t="s">
        <v>105</v>
      </c>
      <c r="L234">
        <v>-1</v>
      </c>
      <c r="M234">
        <v>-1</v>
      </c>
      <c r="N234">
        <v>-1</v>
      </c>
      <c r="O234">
        <v>0</v>
      </c>
      <c r="P234" s="3">
        <v>31</v>
      </c>
      <c r="R234" s="3" t="str">
        <f>IF(S234&lt;&gt;"",VLOOKUP(S234,'ESO zone constants'!$E$2:$I$999,5,FALSE),"")</f>
        <v/>
      </c>
      <c r="T234" s="3" t="str">
        <f>IF(U234&lt;&gt;"",VLOOKUP(U234,'ESO zone constants'!$E$2:$I$999,5,FALSE),"")</f>
        <v/>
      </c>
      <c r="V234" s="3">
        <v>0</v>
      </c>
      <c r="W234" t="str">
        <f>VLOOKUP(V234,'LibSets constants'!$A$2:$B$16,2,FALSE)</f>
        <v>Included in base game</v>
      </c>
      <c r="X234" s="7" t="str">
        <f t="shared" si="15"/>
        <v>[279] = {wayshrines={-1,-1,-1}, dlcId=0</v>
      </c>
      <c r="Y234" s="7" t="str">
        <f t="shared" si="19"/>
        <v>, zoneIds={31}, veteran={EQUIP_TYPE_HEAD=true, EQUIP_TYPE_SHOULDERS=false}</v>
      </c>
      <c r="Z234" s="7" t="str">
        <f t="shared" si="16"/>
        <v>, isMonster=true</v>
      </c>
      <c r="AA234" s="7" t="str">
        <f t="shared" si="17"/>
        <v xml:space="preserve"> --Selene / Selene</v>
      </c>
      <c r="AB234" s="7" t="str">
        <f t="shared" si="18"/>
        <v/>
      </c>
    </row>
    <row r="235" spans="1:28" x14ac:dyDescent="0.25">
      <c r="A235" s="17">
        <v>280</v>
      </c>
      <c r="B235" t="s">
        <v>6</v>
      </c>
      <c r="C235" t="s">
        <v>6</v>
      </c>
      <c r="D235" t="s">
        <v>6</v>
      </c>
      <c r="H235" t="str">
        <f t="array" ref="H235">IF(VALUE(O235)&gt;0,"Crafted",IF(OR(EXACT(A235,'LibSets constants'!$G$2:$G$99)),"Monster",IF(OR(EXACT(A235,'LibSets constants'!$I$2:$I$99)),"Trial",IF(OR(EXACT(A235,'LibSets constants'!$K$2:$K$99)),"Arena",IF(OR(EXACT(A235,'LibSets constants'!$M$2:$M$99)),"Overland","")))))</f>
        <v>Monster</v>
      </c>
      <c r="I235">
        <v>1</v>
      </c>
      <c r="J235" t="s">
        <v>2478</v>
      </c>
      <c r="K235" t="s">
        <v>105</v>
      </c>
      <c r="L235">
        <v>-1</v>
      </c>
      <c r="M235">
        <v>-1</v>
      </c>
      <c r="N235">
        <v>-1</v>
      </c>
      <c r="O235">
        <v>0</v>
      </c>
      <c r="P235" s="3">
        <v>11</v>
      </c>
      <c r="R235" s="3" t="str">
        <f>IF(S235&lt;&gt;"",VLOOKUP(S235,'ESO zone constants'!$E$2:$I$999,5,FALSE),"")</f>
        <v/>
      </c>
      <c r="T235" s="3" t="str">
        <f>IF(U235&lt;&gt;"",VLOOKUP(U235,'ESO zone constants'!$E$2:$I$999,5,FALSE),"")</f>
        <v/>
      </c>
      <c r="V235" s="3">
        <v>0</v>
      </c>
      <c r="W235" t="str">
        <f>VLOOKUP(V235,'LibSets constants'!$A$2:$B$16,2,FALSE)</f>
        <v>Included in base game</v>
      </c>
      <c r="X235" s="7" t="str">
        <f t="shared" si="15"/>
        <v>[280] = {wayshrines={-1,-1,-1}, dlcId=0</v>
      </c>
      <c r="Y235" s="7" t="str">
        <f t="shared" si="19"/>
        <v>, zoneIds={11}, veteran={EQUIP_TYPE_HEAD=true, EQUIP_TYPE_SHOULDERS=false}</v>
      </c>
      <c r="Z235" s="7" t="str">
        <f t="shared" si="16"/>
        <v>, isMonster=true</v>
      </c>
      <c r="AA235" s="7" t="str">
        <f t="shared" si="17"/>
        <v xml:space="preserve"> --Grothdarr / Grothdarr</v>
      </c>
      <c r="AB235" s="7" t="str">
        <f t="shared" si="18"/>
        <v/>
      </c>
    </row>
    <row r="236" spans="1:28" x14ac:dyDescent="0.25">
      <c r="A236" s="17">
        <v>281</v>
      </c>
      <c r="B236" t="s">
        <v>2041</v>
      </c>
      <c r="C236" t="s">
        <v>2043</v>
      </c>
      <c r="D236" t="s">
        <v>2042</v>
      </c>
      <c r="H236" t="str">
        <f t="array" ref="H236">IF(VALUE(O236)&gt;0,"Crafted",IF(OR(EXACT(A236,'LibSets constants'!$G$2:$G$99)),"Monster",IF(OR(EXACT(A236,'LibSets constants'!$I$2:$I$99)),"Trial",IF(OR(EXACT(A236,'LibSets constants'!$K$2:$K$99)),"Arena",IF(OR(EXACT(A236,'LibSets constants'!$M$2:$M$99)),"Overland","")))))</f>
        <v>Overland</v>
      </c>
      <c r="J236" t="s">
        <v>105</v>
      </c>
      <c r="K236" t="s">
        <v>105</v>
      </c>
      <c r="L236">
        <v>-1</v>
      </c>
      <c r="M236">
        <v>-1</v>
      </c>
      <c r="N236">
        <v>-1</v>
      </c>
      <c r="O236">
        <v>0</v>
      </c>
      <c r="R236" s="3" t="str">
        <f>IF(S236&lt;&gt;"",VLOOKUP(S236,'ESO zone constants'!$E$2:$I$999,5,FALSE),"")</f>
        <v/>
      </c>
      <c r="T236" s="3" t="str">
        <f>IF(U236&lt;&gt;"",VLOOKUP(U236,'ESO zone constants'!$E$2:$I$999,5,FALSE),"")</f>
        <v/>
      </c>
      <c r="V236" s="3">
        <v>0</v>
      </c>
      <c r="W236" t="str">
        <f>VLOOKUP(V236,'LibSets constants'!$A$2:$B$16,2,FALSE)</f>
        <v>Included in base game</v>
      </c>
      <c r="X236" s="7" t="str">
        <f t="shared" si="15"/>
        <v>[281] = {wayshrines={-1,-1,-1}, dlcId=0</v>
      </c>
      <c r="Y236" s="7" t="str">
        <f t="shared" si="19"/>
        <v>, veteran=false</v>
      </c>
      <c r="Z236" s="7" t="str">
        <f t="shared" si="16"/>
        <v/>
      </c>
      <c r="AA236" s="7" t="str">
        <f t="shared" si="17"/>
        <v xml:space="preserve"> --Armor of the Trainee / Rüstung des Auszubildenden</v>
      </c>
      <c r="AB236" s="7" t="str">
        <f t="shared" si="18"/>
        <v/>
      </c>
    </row>
    <row r="237" spans="1:28" x14ac:dyDescent="0.25">
      <c r="A237" s="17">
        <v>282</v>
      </c>
      <c r="B237" t="s">
        <v>2044</v>
      </c>
      <c r="C237" t="s">
        <v>2046</v>
      </c>
      <c r="D237" t="s">
        <v>2045</v>
      </c>
      <c r="H237" t="str">
        <f t="array" ref="H237">IF(VALUE(O237)&gt;0,"Crafted",IF(OR(EXACT(A237,'LibSets constants'!$G$2:$G$99)),"Monster",IF(OR(EXACT(A237,'LibSets constants'!$I$2:$I$99)),"Trial",IF(OR(EXACT(A237,'LibSets constants'!$K$2:$K$99)),"Arena",IF(OR(EXACT(A237,'LibSets constants'!$M$2:$M$99)),"Overland","")))))</f>
        <v/>
      </c>
      <c r="J237" t="s">
        <v>105</v>
      </c>
      <c r="K237" t="s">
        <v>105</v>
      </c>
      <c r="L237">
        <v>-1</v>
      </c>
      <c r="M237">
        <v>-1</v>
      </c>
      <c r="N237">
        <v>-1</v>
      </c>
      <c r="O237">
        <v>0</v>
      </c>
      <c r="R237" s="3" t="str">
        <f>IF(S237&lt;&gt;"",VLOOKUP(S237,'ESO zone constants'!$E$2:$I$999,5,FALSE),"")</f>
        <v/>
      </c>
      <c r="T237" s="3" t="str">
        <f>IF(U237&lt;&gt;"",VLOOKUP(U237,'ESO zone constants'!$E$2:$I$999,5,FALSE),"")</f>
        <v/>
      </c>
      <c r="V237" s="3">
        <v>0</v>
      </c>
      <c r="W237" t="str">
        <f>VLOOKUP(V237,'LibSets constants'!$A$2:$B$16,2,FALSE)</f>
        <v>Included in base game</v>
      </c>
      <c r="X237" s="7" t="str">
        <f t="shared" si="15"/>
        <v>[282] = {wayshrines={-1,-1,-1}, dlcId=0</v>
      </c>
      <c r="Y237" s="7" t="str">
        <f t="shared" si="19"/>
        <v>, veteran=false</v>
      </c>
      <c r="Z237" s="7" t="str">
        <f t="shared" si="16"/>
        <v/>
      </c>
      <c r="AA237" s="7" t="str">
        <f t="shared" si="17"/>
        <v xml:space="preserve"> --Vampire Cloak / Vampirumhang</v>
      </c>
      <c r="AB237" s="7" t="str">
        <f t="shared" si="18"/>
        <v/>
      </c>
    </row>
    <row r="238" spans="1:28" x14ac:dyDescent="0.25">
      <c r="A238" s="17">
        <v>283</v>
      </c>
      <c r="B238" t="s">
        <v>2047</v>
      </c>
      <c r="C238" t="s">
        <v>2049</v>
      </c>
      <c r="D238" t="s">
        <v>2048</v>
      </c>
      <c r="H238" t="str">
        <f t="array" ref="H238">IF(VALUE(O238)&gt;0,"Crafted",IF(OR(EXACT(A238,'LibSets constants'!$G$2:$G$99)),"Monster",IF(OR(EXACT(A238,'LibSets constants'!$I$2:$I$99)),"Trial",IF(OR(EXACT(A238,'LibSets constants'!$K$2:$K$99)),"Arena",IF(OR(EXACT(A238,'LibSets constants'!$M$2:$M$99)),"Overland","")))))</f>
        <v/>
      </c>
      <c r="J238" t="s">
        <v>105</v>
      </c>
      <c r="K238" t="s">
        <v>105</v>
      </c>
      <c r="L238">
        <v>-1</v>
      </c>
      <c r="M238">
        <v>-1</v>
      </c>
      <c r="N238">
        <v>-1</v>
      </c>
      <c r="O238">
        <v>0</v>
      </c>
      <c r="R238" s="3" t="str">
        <f>IF(S238&lt;&gt;"",VLOOKUP(S238,'ESO zone constants'!$E$2:$I$999,5,FALSE),"")</f>
        <v/>
      </c>
      <c r="T238" s="3" t="str">
        <f>IF(U238&lt;&gt;"",VLOOKUP(U238,'ESO zone constants'!$E$2:$I$999,5,FALSE),"")</f>
        <v/>
      </c>
      <c r="V238" s="3">
        <v>0</v>
      </c>
      <c r="W238" t="str">
        <f>VLOOKUP(V238,'LibSets constants'!$A$2:$B$16,2,FALSE)</f>
        <v>Included in base game</v>
      </c>
      <c r="X238" s="7" t="str">
        <f t="shared" si="15"/>
        <v>[283] = {wayshrines={-1,-1,-1}, dlcId=0</v>
      </c>
      <c r="Y238" s="7" t="str">
        <f t="shared" si="19"/>
        <v>, veteran=false</v>
      </c>
      <c r="Z238" s="7" t="str">
        <f t="shared" si="16"/>
        <v/>
      </c>
      <c r="AA238" s="7" t="str">
        <f t="shared" si="17"/>
        <v xml:space="preserve"> --Sword-Singer / Schwertsänger</v>
      </c>
      <c r="AB238" s="7" t="str">
        <f t="shared" si="18"/>
        <v/>
      </c>
    </row>
    <row r="239" spans="1:28" x14ac:dyDescent="0.25">
      <c r="A239" s="17">
        <v>284</v>
      </c>
      <c r="B239" t="s">
        <v>2050</v>
      </c>
      <c r="C239" t="s">
        <v>2052</v>
      </c>
      <c r="D239" t="s">
        <v>2051</v>
      </c>
      <c r="H239" t="str">
        <f t="array" ref="H239">IF(VALUE(O239)&gt;0,"Crafted",IF(OR(EXACT(A239,'LibSets constants'!$G$2:$G$99)),"Monster",IF(OR(EXACT(A239,'LibSets constants'!$I$2:$I$99)),"Trial",IF(OR(EXACT(A239,'LibSets constants'!$K$2:$K$99)),"Arena",IF(OR(EXACT(A239,'LibSets constants'!$M$2:$M$99)),"Overland","")))))</f>
        <v/>
      </c>
      <c r="J239" t="s">
        <v>105</v>
      </c>
      <c r="K239" t="s">
        <v>105</v>
      </c>
      <c r="L239">
        <v>-1</v>
      </c>
      <c r="M239">
        <v>-1</v>
      </c>
      <c r="N239">
        <v>-1</v>
      </c>
      <c r="O239">
        <v>0</v>
      </c>
      <c r="R239" s="3" t="str">
        <f>IF(S239&lt;&gt;"",VLOOKUP(S239,'ESO zone constants'!$E$2:$I$999,5,FALSE),"")</f>
        <v/>
      </c>
      <c r="T239" s="3" t="str">
        <f>IF(U239&lt;&gt;"",VLOOKUP(U239,'ESO zone constants'!$E$2:$I$999,5,FALSE),"")</f>
        <v/>
      </c>
      <c r="V239" s="3">
        <v>0</v>
      </c>
      <c r="W239" t="str">
        <f>VLOOKUP(V239,'LibSets constants'!$A$2:$B$16,2,FALSE)</f>
        <v>Included in base game</v>
      </c>
      <c r="X239" s="7" t="str">
        <f t="shared" si="15"/>
        <v>[284] = {wayshrines={-1,-1,-1}, dlcId=0</v>
      </c>
      <c r="Y239" s="7" t="str">
        <f t="shared" si="19"/>
        <v>, veteran=false</v>
      </c>
      <c r="Z239" s="7" t="str">
        <f t="shared" si="16"/>
        <v/>
      </c>
      <c r="AA239" s="7" t="str">
        <f t="shared" si="17"/>
        <v xml:space="preserve"> --Order of Diagna / Orden von Diagna</v>
      </c>
      <c r="AB239" s="7" t="str">
        <f t="shared" si="18"/>
        <v/>
      </c>
    </row>
    <row r="240" spans="1:28" x14ac:dyDescent="0.25">
      <c r="A240" s="17">
        <v>285</v>
      </c>
      <c r="B240" t="s">
        <v>2053</v>
      </c>
      <c r="C240" t="s">
        <v>2055</v>
      </c>
      <c r="D240" t="s">
        <v>2054</v>
      </c>
      <c r="H240" t="str">
        <f t="array" ref="H240">IF(VALUE(O240)&gt;0,"Crafted",IF(OR(EXACT(A240,'LibSets constants'!$G$2:$G$99)),"Monster",IF(OR(EXACT(A240,'LibSets constants'!$I$2:$I$99)),"Trial",IF(OR(EXACT(A240,'LibSets constants'!$K$2:$K$99)),"Arena",IF(OR(EXACT(A240,'LibSets constants'!$M$2:$M$99)),"Overland","")))))</f>
        <v/>
      </c>
      <c r="J240" t="s">
        <v>105</v>
      </c>
      <c r="K240" t="s">
        <v>105</v>
      </c>
      <c r="L240">
        <v>-1</v>
      </c>
      <c r="M240">
        <v>-1</v>
      </c>
      <c r="N240">
        <v>-1</v>
      </c>
      <c r="O240">
        <v>0</v>
      </c>
      <c r="R240" s="3" t="str">
        <f>IF(S240&lt;&gt;"",VLOOKUP(S240,'ESO zone constants'!$E$2:$I$999,5,FALSE),"")</f>
        <v/>
      </c>
      <c r="T240" s="3" t="str">
        <f>IF(U240&lt;&gt;"",VLOOKUP(U240,'ESO zone constants'!$E$2:$I$999,5,FALSE),"")</f>
        <v/>
      </c>
      <c r="V240" s="3">
        <v>0</v>
      </c>
      <c r="W240" t="str">
        <f>VLOOKUP(V240,'LibSets constants'!$A$2:$B$16,2,FALSE)</f>
        <v>Included in base game</v>
      </c>
      <c r="X240" s="7" t="str">
        <f t="shared" si="15"/>
        <v>[285] = {wayshrines={-1,-1,-1}, dlcId=0</v>
      </c>
      <c r="Y240" s="7" t="str">
        <f t="shared" si="19"/>
        <v>, veteran=false</v>
      </c>
      <c r="Z240" s="7" t="str">
        <f t="shared" si="16"/>
        <v/>
      </c>
      <c r="AA240" s="7" t="str">
        <f t="shared" si="17"/>
        <v xml:space="preserve"> --Vampire Lord / Vampirfürst</v>
      </c>
      <c r="AB240" s="7" t="str">
        <f t="shared" si="18"/>
        <v/>
      </c>
    </row>
    <row r="241" spans="1:28" x14ac:dyDescent="0.25">
      <c r="A241" s="17">
        <v>286</v>
      </c>
      <c r="B241" t="s">
        <v>2056</v>
      </c>
      <c r="C241" t="s">
        <v>2058</v>
      </c>
      <c r="D241" t="s">
        <v>2057</v>
      </c>
      <c r="H241" t="str">
        <f t="array" ref="H241">IF(VALUE(O241)&gt;0,"Crafted",IF(OR(EXACT(A241,'LibSets constants'!$G$2:$G$99)),"Monster",IF(OR(EXACT(A241,'LibSets constants'!$I$2:$I$99)),"Trial",IF(OR(EXACT(A241,'LibSets constants'!$K$2:$K$99)),"Arena",IF(OR(EXACT(A241,'LibSets constants'!$M$2:$M$99)),"Overland","")))))</f>
        <v/>
      </c>
      <c r="J241" t="s">
        <v>105</v>
      </c>
      <c r="K241" t="s">
        <v>105</v>
      </c>
      <c r="L241">
        <v>-1</v>
      </c>
      <c r="M241">
        <v>-1</v>
      </c>
      <c r="N241">
        <v>-1</v>
      </c>
      <c r="O241">
        <v>0</v>
      </c>
      <c r="R241" s="3" t="str">
        <f>IF(S241&lt;&gt;"",VLOOKUP(S241,'ESO zone constants'!$E$2:$I$999,5,FALSE),"")</f>
        <v/>
      </c>
      <c r="T241" s="3" t="str">
        <f>IF(U241&lt;&gt;"",VLOOKUP(U241,'ESO zone constants'!$E$2:$I$999,5,FALSE),"")</f>
        <v/>
      </c>
      <c r="V241" s="3">
        <v>0</v>
      </c>
      <c r="W241" t="str">
        <f>VLOOKUP(V241,'LibSets constants'!$A$2:$B$16,2,FALSE)</f>
        <v>Included in base game</v>
      </c>
      <c r="X241" s="7" t="str">
        <f t="shared" si="15"/>
        <v>[286] = {wayshrines={-1,-1,-1}, dlcId=0</v>
      </c>
      <c r="Y241" s="7" t="str">
        <f t="shared" si="19"/>
        <v>, veteran=false</v>
      </c>
      <c r="Z241" s="7" t="str">
        <f t="shared" si="16"/>
        <v/>
      </c>
      <c r="AA241" s="7" t="str">
        <f t="shared" si="17"/>
        <v xml:space="preserve"> --Spriggan's Thorns / Dornen des Zweiglings</v>
      </c>
      <c r="AB241" s="7" t="str">
        <f t="shared" si="18"/>
        <v/>
      </c>
    </row>
    <row r="242" spans="1:28" x14ac:dyDescent="0.25">
      <c r="A242" s="17">
        <v>287</v>
      </c>
      <c r="B242" t="s">
        <v>2059</v>
      </c>
      <c r="C242" t="s">
        <v>2061</v>
      </c>
      <c r="D242" t="s">
        <v>2060</v>
      </c>
      <c r="H242" t="str">
        <f t="array" ref="H242">IF(VALUE(O242)&gt;0,"Crafted",IF(OR(EXACT(A242,'LibSets constants'!$G$2:$G$99)),"Monster",IF(OR(EXACT(A242,'LibSets constants'!$I$2:$I$99)),"Trial",IF(OR(EXACT(A242,'LibSets constants'!$K$2:$K$99)),"Arena",IF(OR(EXACT(A242,'LibSets constants'!$M$2:$M$99)),"Overland","")))))</f>
        <v/>
      </c>
      <c r="J242" t="s">
        <v>105</v>
      </c>
      <c r="K242" t="s">
        <v>105</v>
      </c>
      <c r="L242">
        <v>-1</v>
      </c>
      <c r="M242">
        <v>-1</v>
      </c>
      <c r="N242">
        <v>-1</v>
      </c>
      <c r="O242">
        <v>0</v>
      </c>
      <c r="R242" s="3" t="str">
        <f>IF(S242&lt;&gt;"",VLOOKUP(S242,'ESO zone constants'!$E$2:$I$999,5,FALSE),"")</f>
        <v/>
      </c>
      <c r="T242" s="3" t="str">
        <f>IF(U242&lt;&gt;"",VLOOKUP(U242,'ESO zone constants'!$E$2:$I$999,5,FALSE),"")</f>
        <v/>
      </c>
      <c r="V242" s="3">
        <v>0</v>
      </c>
      <c r="W242" t="str">
        <f>VLOOKUP(V242,'LibSets constants'!$A$2:$B$16,2,FALSE)</f>
        <v>Included in base game</v>
      </c>
      <c r="X242" s="7" t="str">
        <f t="shared" si="15"/>
        <v>[287] = {wayshrines={-1,-1,-1}, dlcId=0</v>
      </c>
      <c r="Y242" s="7" t="str">
        <f t="shared" si="19"/>
        <v>, veteran=false</v>
      </c>
      <c r="Z242" s="7" t="str">
        <f t="shared" si="16"/>
        <v/>
      </c>
      <c r="AA242" s="7" t="str">
        <f t="shared" si="17"/>
        <v xml:space="preserve"> --Green Pact / Der Grüne Pakt</v>
      </c>
      <c r="AB242" s="7" t="str">
        <f t="shared" si="18"/>
        <v/>
      </c>
    </row>
    <row r="243" spans="1:28" x14ac:dyDescent="0.25">
      <c r="A243" s="17">
        <v>288</v>
      </c>
      <c r="B243" t="s">
        <v>2062</v>
      </c>
      <c r="C243" t="s">
        <v>2064</v>
      </c>
      <c r="D243" t="s">
        <v>2063</v>
      </c>
      <c r="H243" t="str">
        <f t="array" ref="H243">IF(VALUE(O243)&gt;0,"Crafted",IF(OR(EXACT(A243,'LibSets constants'!$G$2:$G$99)),"Monster",IF(OR(EXACT(A243,'LibSets constants'!$I$2:$I$99)),"Trial",IF(OR(EXACT(A243,'LibSets constants'!$K$2:$K$99)),"Arena",IF(OR(EXACT(A243,'LibSets constants'!$M$2:$M$99)),"Overland","")))))</f>
        <v/>
      </c>
      <c r="J243" t="s">
        <v>105</v>
      </c>
      <c r="K243" t="s">
        <v>105</v>
      </c>
      <c r="L243">
        <v>-1</v>
      </c>
      <c r="M243">
        <v>-1</v>
      </c>
      <c r="N243">
        <v>-1</v>
      </c>
      <c r="O243">
        <v>0</v>
      </c>
      <c r="R243" s="3" t="str">
        <f>IF(S243&lt;&gt;"",VLOOKUP(S243,'ESO zone constants'!$E$2:$I$999,5,FALSE),"")</f>
        <v/>
      </c>
      <c r="T243" s="3" t="str">
        <f>IF(U243&lt;&gt;"",VLOOKUP(U243,'ESO zone constants'!$E$2:$I$999,5,FALSE),"")</f>
        <v/>
      </c>
      <c r="V243" s="3">
        <v>0</v>
      </c>
      <c r="W243" t="str">
        <f>VLOOKUP(V243,'LibSets constants'!$A$2:$B$16,2,FALSE)</f>
        <v>Included in base game</v>
      </c>
      <c r="X243" s="7" t="str">
        <f t="shared" si="15"/>
        <v>[288] = {wayshrines={-1,-1,-1}, dlcId=0</v>
      </c>
      <c r="Y243" s="7" t="str">
        <f t="shared" si="19"/>
        <v>, veteran=false</v>
      </c>
      <c r="Z243" s="7" t="str">
        <f t="shared" si="16"/>
        <v/>
      </c>
      <c r="AA243" s="7" t="str">
        <f t="shared" si="17"/>
        <v xml:space="preserve"> --Beekeeper's Gear / Werkzeug des Bienenhüters</v>
      </c>
      <c r="AB243" s="7" t="str">
        <f t="shared" si="18"/>
        <v/>
      </c>
    </row>
    <row r="244" spans="1:28" x14ac:dyDescent="0.25">
      <c r="A244" s="17">
        <v>289</v>
      </c>
      <c r="B244" t="s">
        <v>2065</v>
      </c>
      <c r="C244" t="s">
        <v>2067</v>
      </c>
      <c r="D244" t="s">
        <v>2066</v>
      </c>
      <c r="H244" t="str">
        <f t="array" ref="H244">IF(VALUE(O244)&gt;0,"Crafted",IF(OR(EXACT(A244,'LibSets constants'!$G$2:$G$99)),"Monster",IF(OR(EXACT(A244,'LibSets constants'!$I$2:$I$99)),"Trial",IF(OR(EXACT(A244,'LibSets constants'!$K$2:$K$99)),"Arena",IF(OR(EXACT(A244,'LibSets constants'!$M$2:$M$99)),"Overland","")))))</f>
        <v/>
      </c>
      <c r="J244" t="s">
        <v>105</v>
      </c>
      <c r="K244" t="s">
        <v>105</v>
      </c>
      <c r="L244">
        <v>-1</v>
      </c>
      <c r="M244">
        <v>-1</v>
      </c>
      <c r="N244">
        <v>-1</v>
      </c>
      <c r="O244">
        <v>0</v>
      </c>
      <c r="R244" s="3" t="str">
        <f>IF(S244&lt;&gt;"",VLOOKUP(S244,'ESO zone constants'!$E$2:$I$999,5,FALSE),"")</f>
        <v/>
      </c>
      <c r="T244" s="3" t="str">
        <f>IF(U244&lt;&gt;"",VLOOKUP(U244,'ESO zone constants'!$E$2:$I$999,5,FALSE),"")</f>
        <v/>
      </c>
      <c r="V244" s="3">
        <v>0</v>
      </c>
      <c r="W244" t="str">
        <f>VLOOKUP(V244,'LibSets constants'!$A$2:$B$16,2,FALSE)</f>
        <v>Included in base game</v>
      </c>
      <c r="X244" s="7" t="str">
        <f t="shared" si="15"/>
        <v>[289] = {wayshrines={-1,-1,-1}, dlcId=0</v>
      </c>
      <c r="Y244" s="7" t="str">
        <f t="shared" si="19"/>
        <v>, veteran=false</v>
      </c>
      <c r="Z244" s="7" t="str">
        <f t="shared" si="16"/>
        <v/>
      </c>
      <c r="AA244" s="7" t="str">
        <f t="shared" si="17"/>
        <v xml:space="preserve"> --Spinner's Garments / Gewänder des Webers</v>
      </c>
      <c r="AB244" s="7" t="str">
        <f t="shared" si="18"/>
        <v/>
      </c>
    </row>
    <row r="245" spans="1:28" x14ac:dyDescent="0.25">
      <c r="A245" s="17">
        <v>290</v>
      </c>
      <c r="B245" t="s">
        <v>2068</v>
      </c>
      <c r="C245" t="s">
        <v>2070</v>
      </c>
      <c r="D245" t="s">
        <v>2069</v>
      </c>
      <c r="H245" t="str">
        <f t="array" ref="H245">IF(VALUE(O245)&gt;0,"Crafted",IF(OR(EXACT(A245,'LibSets constants'!$G$2:$G$99)),"Monster",IF(OR(EXACT(A245,'LibSets constants'!$I$2:$I$99)),"Trial",IF(OR(EXACT(A245,'LibSets constants'!$K$2:$K$99)),"Arena",IF(OR(EXACT(A245,'LibSets constants'!$M$2:$M$99)),"Overland","")))))</f>
        <v/>
      </c>
      <c r="J245" t="s">
        <v>105</v>
      </c>
      <c r="K245" t="s">
        <v>105</v>
      </c>
      <c r="L245">
        <v>-1</v>
      </c>
      <c r="M245">
        <v>-1</v>
      </c>
      <c r="N245">
        <v>-1</v>
      </c>
      <c r="O245">
        <v>0</v>
      </c>
      <c r="R245" s="3" t="str">
        <f>IF(S245&lt;&gt;"",VLOOKUP(S245,'ESO zone constants'!$E$2:$I$999,5,FALSE),"")</f>
        <v/>
      </c>
      <c r="T245" s="3" t="str">
        <f>IF(U245&lt;&gt;"",VLOOKUP(U245,'ESO zone constants'!$E$2:$I$999,5,FALSE),"")</f>
        <v/>
      </c>
      <c r="V245" s="3">
        <v>0</v>
      </c>
      <c r="W245" t="str">
        <f>VLOOKUP(V245,'LibSets constants'!$A$2:$B$16,2,FALSE)</f>
        <v>Included in base game</v>
      </c>
      <c r="X245" s="7" t="str">
        <f t="shared" si="15"/>
        <v>[290] = {wayshrines={-1,-1,-1}, dlcId=0</v>
      </c>
      <c r="Y245" s="7" t="str">
        <f t="shared" si="19"/>
        <v>, veteran=false</v>
      </c>
      <c r="Z245" s="7" t="str">
        <f t="shared" si="16"/>
        <v/>
      </c>
      <c r="AA245" s="7" t="str">
        <f t="shared" si="17"/>
        <v xml:space="preserve"> --Skooma Smuggler / Skoomaschmuggler</v>
      </c>
      <c r="AB245" s="7" t="str">
        <f t="shared" si="18"/>
        <v/>
      </c>
    </row>
    <row r="246" spans="1:28" x14ac:dyDescent="0.25">
      <c r="A246" s="17">
        <v>291</v>
      </c>
      <c r="B246" t="s">
        <v>2071</v>
      </c>
      <c r="C246" t="s">
        <v>2073</v>
      </c>
      <c r="D246" t="s">
        <v>2072</v>
      </c>
      <c r="H246" t="str">
        <f t="array" ref="H246">IF(VALUE(O246)&gt;0,"Crafted",IF(OR(EXACT(A246,'LibSets constants'!$G$2:$G$99)),"Monster",IF(OR(EXACT(A246,'LibSets constants'!$I$2:$I$99)),"Trial",IF(OR(EXACT(A246,'LibSets constants'!$K$2:$K$99)),"Arena",IF(OR(EXACT(A246,'LibSets constants'!$M$2:$M$99)),"Overland","")))))</f>
        <v/>
      </c>
      <c r="J246" t="s">
        <v>105</v>
      </c>
      <c r="K246" t="s">
        <v>105</v>
      </c>
      <c r="L246">
        <v>-1</v>
      </c>
      <c r="M246">
        <v>-1</v>
      </c>
      <c r="N246">
        <v>-1</v>
      </c>
      <c r="O246">
        <v>0</v>
      </c>
      <c r="R246" s="3" t="str">
        <f>IF(S246&lt;&gt;"",VLOOKUP(S246,'ESO zone constants'!$E$2:$I$999,5,FALSE),"")</f>
        <v/>
      </c>
      <c r="T246" s="3" t="str">
        <f>IF(U246&lt;&gt;"",VLOOKUP(U246,'ESO zone constants'!$E$2:$I$999,5,FALSE),"")</f>
        <v/>
      </c>
      <c r="V246" s="3">
        <v>0</v>
      </c>
      <c r="W246" t="str">
        <f>VLOOKUP(V246,'LibSets constants'!$A$2:$B$16,2,FALSE)</f>
        <v>Included in base game</v>
      </c>
      <c r="X246" s="7" t="str">
        <f t="shared" si="15"/>
        <v>[291] = {wayshrines={-1,-1,-1}, dlcId=0</v>
      </c>
      <c r="Y246" s="7" t="str">
        <f t="shared" si="19"/>
        <v>, veteran=false</v>
      </c>
      <c r="Z246" s="7" t="str">
        <f t="shared" si="16"/>
        <v/>
      </c>
      <c r="AA246" s="7" t="str">
        <f t="shared" si="17"/>
        <v xml:space="preserve"> --Shalk Exoskeleton / Schröterpanzer</v>
      </c>
      <c r="AB246" s="7" t="str">
        <f t="shared" si="18"/>
        <v/>
      </c>
    </row>
    <row r="247" spans="1:28" x14ac:dyDescent="0.25">
      <c r="A247" s="17">
        <v>292</v>
      </c>
      <c r="B247" t="s">
        <v>2074</v>
      </c>
      <c r="C247" t="s">
        <v>2076</v>
      </c>
      <c r="D247" t="s">
        <v>2075</v>
      </c>
      <c r="H247" t="str">
        <f t="array" ref="H247">IF(VALUE(O247)&gt;0,"Crafted",IF(OR(EXACT(A247,'LibSets constants'!$G$2:$G$99)),"Monster",IF(OR(EXACT(A247,'LibSets constants'!$I$2:$I$99)),"Trial",IF(OR(EXACT(A247,'LibSets constants'!$K$2:$K$99)),"Arena",IF(OR(EXACT(A247,'LibSets constants'!$M$2:$M$99)),"Overland","")))))</f>
        <v/>
      </c>
      <c r="J247" t="s">
        <v>105</v>
      </c>
      <c r="K247" t="s">
        <v>105</v>
      </c>
      <c r="L247">
        <v>-1</v>
      </c>
      <c r="M247">
        <v>-1</v>
      </c>
      <c r="N247">
        <v>-1</v>
      </c>
      <c r="O247">
        <v>0</v>
      </c>
      <c r="R247" s="3" t="str">
        <f>IF(S247&lt;&gt;"",VLOOKUP(S247,'ESO zone constants'!$E$2:$I$999,5,FALSE),"")</f>
        <v/>
      </c>
      <c r="T247" s="3" t="str">
        <f>IF(U247&lt;&gt;"",VLOOKUP(U247,'ESO zone constants'!$E$2:$I$999,5,FALSE),"")</f>
        <v/>
      </c>
      <c r="V247" s="3">
        <v>0</v>
      </c>
      <c r="W247" t="str">
        <f>VLOOKUP(V247,'LibSets constants'!$A$2:$B$16,2,FALSE)</f>
        <v>Included in base game</v>
      </c>
      <c r="X247" s="7" t="str">
        <f t="shared" si="15"/>
        <v>[292] = {wayshrines={-1,-1,-1}, dlcId=0</v>
      </c>
      <c r="Y247" s="7" t="str">
        <f t="shared" si="19"/>
        <v>, veteran=false</v>
      </c>
      <c r="Z247" s="7" t="str">
        <f t="shared" si="16"/>
        <v/>
      </c>
      <c r="AA247" s="7" t="str">
        <f t="shared" si="17"/>
        <v xml:space="preserve"> --Mother's Sorrow / Muttertränen</v>
      </c>
      <c r="AB247" s="7" t="str">
        <f t="shared" si="18"/>
        <v/>
      </c>
    </row>
    <row r="248" spans="1:28" x14ac:dyDescent="0.25">
      <c r="A248" s="17">
        <v>293</v>
      </c>
      <c r="B248" t="s">
        <v>2077</v>
      </c>
      <c r="C248" t="s">
        <v>2079</v>
      </c>
      <c r="D248" t="s">
        <v>2078</v>
      </c>
      <c r="H248" t="str">
        <f t="array" ref="H248">IF(VALUE(O248)&gt;0,"Crafted",IF(OR(EXACT(A248,'LibSets constants'!$G$2:$G$99)),"Monster",IF(OR(EXACT(A248,'LibSets constants'!$I$2:$I$99)),"Trial",IF(OR(EXACT(A248,'LibSets constants'!$K$2:$K$99)),"Arena",IF(OR(EXACT(A248,'LibSets constants'!$M$2:$M$99)),"Overland","")))))</f>
        <v/>
      </c>
      <c r="J248" t="s">
        <v>105</v>
      </c>
      <c r="K248" t="s">
        <v>105</v>
      </c>
      <c r="L248">
        <v>-1</v>
      </c>
      <c r="M248">
        <v>-1</v>
      </c>
      <c r="N248">
        <v>-1</v>
      </c>
      <c r="O248">
        <v>0</v>
      </c>
      <c r="R248" s="3" t="str">
        <f>IF(S248&lt;&gt;"",VLOOKUP(S248,'ESO zone constants'!$E$2:$I$999,5,FALSE),"")</f>
        <v/>
      </c>
      <c r="T248" s="3" t="str">
        <f>IF(U248&lt;&gt;"",VLOOKUP(U248,'ESO zone constants'!$E$2:$I$999,5,FALSE),"")</f>
        <v/>
      </c>
      <c r="V248" s="3">
        <v>0</v>
      </c>
      <c r="W248" t="str">
        <f>VLOOKUP(V248,'LibSets constants'!$A$2:$B$16,2,FALSE)</f>
        <v>Included in base game</v>
      </c>
      <c r="X248" s="7" t="str">
        <f t="shared" si="15"/>
        <v>[293] = {wayshrines={-1,-1,-1}, dlcId=0</v>
      </c>
      <c r="Y248" s="7" t="str">
        <f t="shared" si="19"/>
        <v>, veteran=false</v>
      </c>
      <c r="Z248" s="7" t="str">
        <f t="shared" si="16"/>
        <v/>
      </c>
      <c r="AA248" s="7" t="str">
        <f t="shared" si="17"/>
        <v xml:space="preserve"> --Plague Doctor / Seuchendoktor</v>
      </c>
      <c r="AB248" s="7" t="str">
        <f t="shared" si="18"/>
        <v/>
      </c>
    </row>
    <row r="249" spans="1:28" x14ac:dyDescent="0.25">
      <c r="A249" s="17">
        <v>294</v>
      </c>
      <c r="B249" t="s">
        <v>2080</v>
      </c>
      <c r="C249" t="s">
        <v>2082</v>
      </c>
      <c r="D249" t="s">
        <v>2081</v>
      </c>
      <c r="H249" t="str">
        <f t="array" ref="H249">IF(VALUE(O249)&gt;0,"Crafted",IF(OR(EXACT(A249,'LibSets constants'!$G$2:$G$99)),"Monster",IF(OR(EXACT(A249,'LibSets constants'!$I$2:$I$99)),"Trial",IF(OR(EXACT(A249,'LibSets constants'!$K$2:$K$99)),"Arena",IF(OR(EXACT(A249,'LibSets constants'!$M$2:$M$99)),"Overland","")))))</f>
        <v/>
      </c>
      <c r="J249" t="s">
        <v>105</v>
      </c>
      <c r="K249" t="s">
        <v>105</v>
      </c>
      <c r="L249">
        <v>-1</v>
      </c>
      <c r="M249">
        <v>-1</v>
      </c>
      <c r="N249">
        <v>-1</v>
      </c>
      <c r="O249">
        <v>0</v>
      </c>
      <c r="R249" s="3" t="str">
        <f>IF(S249&lt;&gt;"",VLOOKUP(S249,'ESO zone constants'!$E$2:$I$999,5,FALSE),"")</f>
        <v/>
      </c>
      <c r="T249" s="3" t="str">
        <f>IF(U249&lt;&gt;"",VLOOKUP(U249,'ESO zone constants'!$E$2:$I$999,5,FALSE),"")</f>
        <v/>
      </c>
      <c r="V249" s="3">
        <v>0</v>
      </c>
      <c r="W249" t="str">
        <f>VLOOKUP(V249,'LibSets constants'!$A$2:$B$16,2,FALSE)</f>
        <v>Included in base game</v>
      </c>
      <c r="X249" s="7" t="str">
        <f t="shared" si="15"/>
        <v>[294] = {wayshrines={-1,-1,-1}, dlcId=0</v>
      </c>
      <c r="Y249" s="7" t="str">
        <f t="shared" si="19"/>
        <v>, veteran=false</v>
      </c>
      <c r="Z249" s="7" t="str">
        <f t="shared" si="16"/>
        <v/>
      </c>
      <c r="AA249" s="7" t="str">
        <f t="shared" si="17"/>
        <v xml:space="preserve"> --Ysgramor's Birthright / Ysgramors Geburtsrecht</v>
      </c>
      <c r="AB249" s="7" t="str">
        <f t="shared" si="18"/>
        <v/>
      </c>
    </row>
    <row r="250" spans="1:28" x14ac:dyDescent="0.25">
      <c r="A250" s="17">
        <v>295</v>
      </c>
      <c r="B250" t="s">
        <v>2083</v>
      </c>
      <c r="C250" t="s">
        <v>2085</v>
      </c>
      <c r="D250" t="s">
        <v>2084</v>
      </c>
      <c r="H250" t="str">
        <f t="array" ref="H250">IF(VALUE(O250)&gt;0,"Crafted",IF(OR(EXACT(A250,'LibSets constants'!$G$2:$G$99)),"Monster",IF(OR(EXACT(A250,'LibSets constants'!$I$2:$I$99)),"Trial",IF(OR(EXACT(A250,'LibSets constants'!$K$2:$K$99)),"Arena",IF(OR(EXACT(A250,'LibSets constants'!$M$2:$M$99)),"Overland","")))))</f>
        <v/>
      </c>
      <c r="J250" t="s">
        <v>105</v>
      </c>
      <c r="K250" t="s">
        <v>105</v>
      </c>
      <c r="L250">
        <v>-1</v>
      </c>
      <c r="M250">
        <v>-1</v>
      </c>
      <c r="N250">
        <v>-1</v>
      </c>
      <c r="O250">
        <v>0</v>
      </c>
      <c r="R250" s="3" t="str">
        <f>IF(S250&lt;&gt;"",VLOOKUP(S250,'ESO zone constants'!$E$2:$I$999,5,FALSE),"")</f>
        <v/>
      </c>
      <c r="T250" s="3" t="str">
        <f>IF(U250&lt;&gt;"",VLOOKUP(U250,'ESO zone constants'!$E$2:$I$999,5,FALSE),"")</f>
        <v/>
      </c>
      <c r="V250" s="3">
        <v>0</v>
      </c>
      <c r="W250" t="str">
        <f>VLOOKUP(V250,'LibSets constants'!$A$2:$B$16,2,FALSE)</f>
        <v>Included in base game</v>
      </c>
      <c r="X250" s="7" t="str">
        <f t="shared" si="15"/>
        <v>[295] = {wayshrines={-1,-1,-1}, dlcId=0</v>
      </c>
      <c r="Y250" s="7" t="str">
        <f t="shared" si="19"/>
        <v>, veteran=false</v>
      </c>
      <c r="Z250" s="7" t="str">
        <f t="shared" si="16"/>
        <v/>
      </c>
      <c r="AA250" s="7" t="str">
        <f t="shared" si="17"/>
        <v xml:space="preserve"> --Jailbreaker / Ausbrecher</v>
      </c>
      <c r="AB250" s="7" t="str">
        <f t="shared" si="18"/>
        <v/>
      </c>
    </row>
    <row r="251" spans="1:28" x14ac:dyDescent="0.25">
      <c r="A251" s="17">
        <v>296</v>
      </c>
      <c r="B251" t="s">
        <v>2086</v>
      </c>
      <c r="C251" t="s">
        <v>2088</v>
      </c>
      <c r="D251" t="s">
        <v>2087</v>
      </c>
      <c r="H251" t="str">
        <f t="array" ref="H251">IF(VALUE(O251)&gt;0,"Crafted",IF(OR(EXACT(A251,'LibSets constants'!$G$2:$G$99)),"Monster",IF(OR(EXACT(A251,'LibSets constants'!$I$2:$I$99)),"Trial",IF(OR(EXACT(A251,'LibSets constants'!$K$2:$K$99)),"Arena",IF(OR(EXACT(A251,'LibSets constants'!$M$2:$M$99)),"Overland","")))))</f>
        <v/>
      </c>
      <c r="J251" t="s">
        <v>105</v>
      </c>
      <c r="K251" t="s">
        <v>105</v>
      </c>
      <c r="L251">
        <v>-1</v>
      </c>
      <c r="M251">
        <v>-1</v>
      </c>
      <c r="N251">
        <v>-1</v>
      </c>
      <c r="O251">
        <v>0</v>
      </c>
      <c r="R251" s="3" t="str">
        <f>IF(S251&lt;&gt;"",VLOOKUP(S251,'ESO zone constants'!$E$2:$I$999,5,FALSE),"")</f>
        <v/>
      </c>
      <c r="T251" s="3" t="str">
        <f>IF(U251&lt;&gt;"",VLOOKUP(U251,'ESO zone constants'!$E$2:$I$999,5,FALSE),"")</f>
        <v/>
      </c>
      <c r="V251" s="3">
        <v>0</v>
      </c>
      <c r="W251" t="str">
        <f>VLOOKUP(V251,'LibSets constants'!$A$2:$B$16,2,FALSE)</f>
        <v>Included in base game</v>
      </c>
      <c r="X251" s="7" t="str">
        <f t="shared" si="15"/>
        <v>[296] = {wayshrines={-1,-1,-1}, dlcId=0</v>
      </c>
      <c r="Y251" s="7" t="str">
        <f t="shared" si="19"/>
        <v>, veteran=false</v>
      </c>
      <c r="Z251" s="7" t="str">
        <f t="shared" si="16"/>
        <v/>
      </c>
      <c r="AA251" s="7" t="str">
        <f t="shared" si="17"/>
        <v xml:space="preserve"> --Spelunker / Höhlenforscher</v>
      </c>
      <c r="AB251" s="7" t="str">
        <f t="shared" si="18"/>
        <v/>
      </c>
    </row>
    <row r="252" spans="1:28" x14ac:dyDescent="0.25">
      <c r="A252" s="17">
        <v>297</v>
      </c>
      <c r="B252" t="s">
        <v>2089</v>
      </c>
      <c r="C252" t="s">
        <v>2091</v>
      </c>
      <c r="D252" t="s">
        <v>2090</v>
      </c>
      <c r="H252" t="str">
        <f t="array" ref="H252">IF(VALUE(O252)&gt;0,"Crafted",IF(OR(EXACT(A252,'LibSets constants'!$G$2:$G$99)),"Monster",IF(OR(EXACT(A252,'LibSets constants'!$I$2:$I$99)),"Trial",IF(OR(EXACT(A252,'LibSets constants'!$K$2:$K$99)),"Arena",IF(OR(EXACT(A252,'LibSets constants'!$M$2:$M$99)),"Overland","")))))</f>
        <v/>
      </c>
      <c r="J252" t="s">
        <v>105</v>
      </c>
      <c r="K252" t="s">
        <v>105</v>
      </c>
      <c r="L252">
        <v>-1</v>
      </c>
      <c r="M252">
        <v>-1</v>
      </c>
      <c r="N252">
        <v>-1</v>
      </c>
      <c r="O252">
        <v>0</v>
      </c>
      <c r="R252" s="3" t="str">
        <f>IF(S252&lt;&gt;"",VLOOKUP(S252,'ESO zone constants'!$E$2:$I$999,5,FALSE),"")</f>
        <v/>
      </c>
      <c r="T252" s="3" t="str">
        <f>IF(U252&lt;&gt;"",VLOOKUP(U252,'ESO zone constants'!$E$2:$I$999,5,FALSE),"")</f>
        <v/>
      </c>
      <c r="V252" s="3">
        <v>0</v>
      </c>
      <c r="W252" t="str">
        <f>VLOOKUP(V252,'LibSets constants'!$A$2:$B$16,2,FALSE)</f>
        <v>Included in base game</v>
      </c>
      <c r="X252" s="7" t="str">
        <f t="shared" si="15"/>
        <v>[297] = {wayshrines={-1,-1,-1}, dlcId=0</v>
      </c>
      <c r="Y252" s="7" t="str">
        <f t="shared" si="19"/>
        <v>, veteran=false</v>
      </c>
      <c r="Z252" s="7" t="str">
        <f t="shared" si="16"/>
        <v/>
      </c>
      <c r="AA252" s="7" t="str">
        <f t="shared" si="17"/>
        <v xml:space="preserve"> --Spider Cultist Cowl / Spinnenkultistenkutte</v>
      </c>
      <c r="AB252" s="7" t="str">
        <f t="shared" si="18"/>
        <v/>
      </c>
    </row>
    <row r="253" spans="1:28" x14ac:dyDescent="0.25">
      <c r="A253" s="17">
        <v>298</v>
      </c>
      <c r="B253" t="s">
        <v>2092</v>
      </c>
      <c r="C253" t="s">
        <v>2094</v>
      </c>
      <c r="D253" t="s">
        <v>2093</v>
      </c>
      <c r="H253" t="str">
        <f t="array" ref="H253">IF(VALUE(O253)&gt;0,"Crafted",IF(OR(EXACT(A253,'LibSets constants'!$G$2:$G$99)),"Monster",IF(OR(EXACT(A253,'LibSets constants'!$I$2:$I$99)),"Trial",IF(OR(EXACT(A253,'LibSets constants'!$K$2:$K$99)),"Arena",IF(OR(EXACT(A253,'LibSets constants'!$M$2:$M$99)),"Overland","")))))</f>
        <v/>
      </c>
      <c r="J253" t="s">
        <v>105</v>
      </c>
      <c r="K253" t="s">
        <v>105</v>
      </c>
      <c r="L253">
        <v>-1</v>
      </c>
      <c r="M253">
        <v>-1</v>
      </c>
      <c r="N253">
        <v>-1</v>
      </c>
      <c r="O253">
        <v>0</v>
      </c>
      <c r="R253" s="3" t="str">
        <f>IF(S253&lt;&gt;"",VLOOKUP(S253,'ESO zone constants'!$E$2:$I$999,5,FALSE),"")</f>
        <v/>
      </c>
      <c r="T253" s="3" t="str">
        <f>IF(U253&lt;&gt;"",VLOOKUP(U253,'ESO zone constants'!$E$2:$I$999,5,FALSE),"")</f>
        <v/>
      </c>
      <c r="V253" s="3">
        <v>0</v>
      </c>
      <c r="W253" t="str">
        <f>VLOOKUP(V253,'LibSets constants'!$A$2:$B$16,2,FALSE)</f>
        <v>Included in base game</v>
      </c>
      <c r="X253" s="7" t="str">
        <f t="shared" si="15"/>
        <v>[298] = {wayshrines={-1,-1,-1}, dlcId=0</v>
      </c>
      <c r="Y253" s="7" t="str">
        <f t="shared" si="19"/>
        <v>, veteran=false</v>
      </c>
      <c r="Z253" s="7" t="str">
        <f t="shared" si="16"/>
        <v/>
      </c>
      <c r="AA253" s="7" t="str">
        <f t="shared" si="17"/>
        <v xml:space="preserve"> --Light Speaker / Lichtsprecher</v>
      </c>
      <c r="AB253" s="7" t="str">
        <f t="shared" si="18"/>
        <v/>
      </c>
    </row>
    <row r="254" spans="1:28" x14ac:dyDescent="0.25">
      <c r="A254" s="17">
        <v>299</v>
      </c>
      <c r="B254" t="s">
        <v>2095</v>
      </c>
      <c r="C254" t="s">
        <v>2097</v>
      </c>
      <c r="D254" t="s">
        <v>2096</v>
      </c>
      <c r="H254" t="str">
        <f t="array" ref="H254">IF(VALUE(O254)&gt;0,"Crafted",IF(OR(EXACT(A254,'LibSets constants'!$G$2:$G$99)),"Monster",IF(OR(EXACT(A254,'LibSets constants'!$I$2:$I$99)),"Trial",IF(OR(EXACT(A254,'LibSets constants'!$K$2:$K$99)),"Arena",IF(OR(EXACT(A254,'LibSets constants'!$M$2:$M$99)),"Overland","")))))</f>
        <v/>
      </c>
      <c r="J254" t="s">
        <v>105</v>
      </c>
      <c r="K254" t="s">
        <v>105</v>
      </c>
      <c r="L254">
        <v>-1</v>
      </c>
      <c r="M254">
        <v>-1</v>
      </c>
      <c r="N254">
        <v>-1</v>
      </c>
      <c r="O254">
        <v>0</v>
      </c>
      <c r="R254" s="3" t="str">
        <f>IF(S254&lt;&gt;"",VLOOKUP(S254,'ESO zone constants'!$E$2:$I$999,5,FALSE),"")</f>
        <v/>
      </c>
      <c r="T254" s="3" t="str">
        <f>IF(U254&lt;&gt;"",VLOOKUP(U254,'ESO zone constants'!$E$2:$I$999,5,FALSE),"")</f>
        <v/>
      </c>
      <c r="V254" s="3">
        <v>0</v>
      </c>
      <c r="W254" t="str">
        <f>VLOOKUP(V254,'LibSets constants'!$A$2:$B$16,2,FALSE)</f>
        <v>Included in base game</v>
      </c>
      <c r="X254" s="7" t="str">
        <f t="shared" si="15"/>
        <v>[299] = {wayshrines={-1,-1,-1}, dlcId=0</v>
      </c>
      <c r="Y254" s="7" t="str">
        <f t="shared" si="19"/>
        <v>, veteran=false</v>
      </c>
      <c r="Z254" s="7" t="str">
        <f t="shared" si="16"/>
        <v/>
      </c>
      <c r="AA254" s="7" t="str">
        <f t="shared" si="17"/>
        <v xml:space="preserve"> --Toothrow / Zahnreihe</v>
      </c>
      <c r="AB254" s="7" t="str">
        <f t="shared" si="18"/>
        <v/>
      </c>
    </row>
    <row r="255" spans="1:28" x14ac:dyDescent="0.25">
      <c r="A255" s="17">
        <v>300</v>
      </c>
      <c r="B255" t="s">
        <v>2098</v>
      </c>
      <c r="C255" t="s">
        <v>2100</v>
      </c>
      <c r="D255" t="s">
        <v>2099</v>
      </c>
      <c r="H255" t="str">
        <f t="array" ref="H255">IF(VALUE(O255)&gt;0,"Crafted",IF(OR(EXACT(A255,'LibSets constants'!$G$2:$G$99)),"Monster",IF(OR(EXACT(A255,'LibSets constants'!$I$2:$I$99)),"Trial",IF(OR(EXACT(A255,'LibSets constants'!$K$2:$K$99)),"Arena",IF(OR(EXACT(A255,'LibSets constants'!$M$2:$M$99)),"Overland","")))))</f>
        <v/>
      </c>
      <c r="J255" t="s">
        <v>105</v>
      </c>
      <c r="K255" t="s">
        <v>105</v>
      </c>
      <c r="L255">
        <v>-1</v>
      </c>
      <c r="M255">
        <v>-1</v>
      </c>
      <c r="N255">
        <v>-1</v>
      </c>
      <c r="O255">
        <v>0</v>
      </c>
      <c r="R255" s="3" t="str">
        <f>IF(S255&lt;&gt;"",VLOOKUP(S255,'ESO zone constants'!$E$2:$I$999,5,FALSE),"")</f>
        <v/>
      </c>
      <c r="T255" s="3" t="str">
        <f>IF(U255&lt;&gt;"",VLOOKUP(U255,'ESO zone constants'!$E$2:$I$999,5,FALSE),"")</f>
        <v/>
      </c>
      <c r="V255" s="3">
        <v>0</v>
      </c>
      <c r="W255" t="str">
        <f>VLOOKUP(V255,'LibSets constants'!$A$2:$B$16,2,FALSE)</f>
        <v>Included in base game</v>
      </c>
      <c r="X255" s="7" t="str">
        <f t="shared" si="15"/>
        <v>[300] = {wayshrines={-1,-1,-1}, dlcId=0</v>
      </c>
      <c r="Y255" s="7" t="str">
        <f t="shared" si="19"/>
        <v>, veteran=false</v>
      </c>
      <c r="Z255" s="7" t="str">
        <f t="shared" si="16"/>
        <v/>
      </c>
      <c r="AA255" s="7" t="str">
        <f t="shared" si="17"/>
        <v xml:space="preserve"> --Netch's Touch / Berührung des Netch</v>
      </c>
      <c r="AB255" s="7" t="str">
        <f t="shared" si="18"/>
        <v/>
      </c>
    </row>
    <row r="256" spans="1:28" x14ac:dyDescent="0.25">
      <c r="A256" s="17">
        <v>301</v>
      </c>
      <c r="B256" t="s">
        <v>2101</v>
      </c>
      <c r="C256" t="s">
        <v>2103</v>
      </c>
      <c r="D256" t="s">
        <v>2102</v>
      </c>
      <c r="H256" t="str">
        <f t="array" ref="H256">IF(VALUE(O256)&gt;0,"Crafted",IF(OR(EXACT(A256,'LibSets constants'!$G$2:$G$99)),"Monster",IF(OR(EXACT(A256,'LibSets constants'!$I$2:$I$99)),"Trial",IF(OR(EXACT(A256,'LibSets constants'!$K$2:$K$99)),"Arena",IF(OR(EXACT(A256,'LibSets constants'!$M$2:$M$99)),"Overland","")))))</f>
        <v/>
      </c>
      <c r="J256" t="s">
        <v>105</v>
      </c>
      <c r="K256" t="s">
        <v>105</v>
      </c>
      <c r="L256">
        <v>-1</v>
      </c>
      <c r="M256">
        <v>-1</v>
      </c>
      <c r="N256">
        <v>-1</v>
      </c>
      <c r="O256">
        <v>0</v>
      </c>
      <c r="R256" s="3" t="str">
        <f>IF(S256&lt;&gt;"",VLOOKUP(S256,'ESO zone constants'!$E$2:$I$999,5,FALSE),"")</f>
        <v/>
      </c>
      <c r="T256" s="3" t="str">
        <f>IF(U256&lt;&gt;"",VLOOKUP(U256,'ESO zone constants'!$E$2:$I$999,5,FALSE),"")</f>
        <v/>
      </c>
      <c r="V256" s="3">
        <v>0</v>
      </c>
      <c r="W256" t="str">
        <f>VLOOKUP(V256,'LibSets constants'!$A$2:$B$16,2,FALSE)</f>
        <v>Included in base game</v>
      </c>
      <c r="X256" s="7" t="str">
        <f t="shared" si="15"/>
        <v>[301] = {wayshrines={-1,-1,-1}, dlcId=0</v>
      </c>
      <c r="Y256" s="7" t="str">
        <f t="shared" si="19"/>
        <v>, veteran=false</v>
      </c>
      <c r="Z256" s="7" t="str">
        <f t="shared" si="16"/>
        <v/>
      </c>
      <c r="AA256" s="7" t="str">
        <f t="shared" si="17"/>
        <v xml:space="preserve"> --Strength of the Automaton / Stärke des Automaten</v>
      </c>
      <c r="AB256" s="7" t="str">
        <f t="shared" si="18"/>
        <v/>
      </c>
    </row>
    <row r="257" spans="1:28" x14ac:dyDescent="0.25">
      <c r="A257" s="17">
        <v>302</v>
      </c>
      <c r="B257" t="s">
        <v>2104</v>
      </c>
      <c r="C257" t="s">
        <v>2104</v>
      </c>
      <c r="D257" t="s">
        <v>2105</v>
      </c>
      <c r="H257" t="str">
        <f t="array" ref="H257">IF(VALUE(O257)&gt;0,"Crafted",IF(OR(EXACT(A257,'LibSets constants'!$G$2:$G$99)),"Monster",IF(OR(EXACT(A257,'LibSets constants'!$I$2:$I$99)),"Trial",IF(OR(EXACT(A257,'LibSets constants'!$K$2:$K$99)),"Arena",IF(OR(EXACT(A257,'LibSets constants'!$M$2:$M$99)),"Overland","")))))</f>
        <v/>
      </c>
      <c r="J257" t="s">
        <v>105</v>
      </c>
      <c r="K257" t="s">
        <v>105</v>
      </c>
      <c r="L257">
        <v>-1</v>
      </c>
      <c r="M257">
        <v>-1</v>
      </c>
      <c r="N257">
        <v>-1</v>
      </c>
      <c r="O257">
        <v>0</v>
      </c>
      <c r="R257" s="3" t="str">
        <f>IF(S257&lt;&gt;"",VLOOKUP(S257,'ESO zone constants'!$E$2:$I$999,5,FALSE),"")</f>
        <v/>
      </c>
      <c r="T257" s="3" t="str">
        <f>IF(U257&lt;&gt;"",VLOOKUP(U257,'ESO zone constants'!$E$2:$I$999,5,FALSE),"")</f>
        <v/>
      </c>
      <c r="V257" s="3">
        <v>0</v>
      </c>
      <c r="W257" t="str">
        <f>VLOOKUP(V257,'LibSets constants'!$A$2:$B$16,2,FALSE)</f>
        <v>Included in base game</v>
      </c>
      <c r="X257" s="7" t="str">
        <f t="shared" si="15"/>
        <v>[302] = {wayshrines={-1,-1,-1}, dlcId=0</v>
      </c>
      <c r="Y257" s="7" t="str">
        <f t="shared" si="19"/>
        <v>, veteran=false</v>
      </c>
      <c r="Z257" s="7" t="str">
        <f t="shared" si="16"/>
        <v/>
      </c>
      <c r="AA257" s="7" t="str">
        <f t="shared" si="17"/>
        <v xml:space="preserve"> --Leviathan / Leviathan</v>
      </c>
      <c r="AB257" s="7" t="str">
        <f t="shared" si="18"/>
        <v/>
      </c>
    </row>
    <row r="258" spans="1:28" x14ac:dyDescent="0.25">
      <c r="A258" s="17">
        <v>303</v>
      </c>
      <c r="B258" t="s">
        <v>2106</v>
      </c>
      <c r="C258" t="s">
        <v>2108</v>
      </c>
      <c r="D258" t="s">
        <v>2107</v>
      </c>
      <c r="H258" t="str">
        <f t="array" ref="H258">IF(VALUE(O258)&gt;0,"Crafted",IF(OR(EXACT(A258,'LibSets constants'!$G$2:$G$99)),"Monster",IF(OR(EXACT(A258,'LibSets constants'!$I$2:$I$99)),"Trial",IF(OR(EXACT(A258,'LibSets constants'!$K$2:$K$99)),"Arena",IF(OR(EXACT(A258,'LibSets constants'!$M$2:$M$99)),"Overland","")))))</f>
        <v/>
      </c>
      <c r="J258" t="s">
        <v>105</v>
      </c>
      <c r="K258" t="s">
        <v>105</v>
      </c>
      <c r="L258">
        <v>-1</v>
      </c>
      <c r="M258">
        <v>-1</v>
      </c>
      <c r="N258">
        <v>-1</v>
      </c>
      <c r="O258">
        <v>0</v>
      </c>
      <c r="R258" s="3" t="str">
        <f>IF(S258&lt;&gt;"",VLOOKUP(S258,'ESO zone constants'!$E$2:$I$999,5,FALSE),"")</f>
        <v/>
      </c>
      <c r="T258" s="3" t="str">
        <f>IF(U258&lt;&gt;"",VLOOKUP(U258,'ESO zone constants'!$E$2:$I$999,5,FALSE),"")</f>
        <v/>
      </c>
      <c r="V258" s="3">
        <v>0</v>
      </c>
      <c r="W258" t="str">
        <f>VLOOKUP(V258,'LibSets constants'!$A$2:$B$16,2,FALSE)</f>
        <v>Included in base game</v>
      </c>
      <c r="X258" s="7" t="str">
        <f t="shared" ref="X258:X321" si="20">CONCATENATE("[",A258,"] = {wayshrines={",L258,",",M258,",",N258,"}")&amp;IF(VALUE(O258)&gt;0,CONCATENATE(", traitsNeeded=",O258),"")&amp;CONCATENATE(", dlcId=",V258,)</f>
        <v>[303] = {wayshrines={-1,-1,-1}, dlcId=0</v>
      </c>
      <c r="Y258" s="7" t="str">
        <f t="shared" si="19"/>
        <v>, veteran=false</v>
      </c>
      <c r="Z258" s="7" t="str">
        <f t="shared" ref="Z258:Z321" si="21">IF(H258="Trial",", isTrial=true",IF(H258="Arena",", isArena=true", IF(H258="Monster",", isMonster=true",""))) &amp; IF(K258="true", CONCATENATE(", multiTrialSet=true"), "")</f>
        <v/>
      </c>
      <c r="AA258" s="7" t="str">
        <f t="shared" ref="AA258:AA322" si="22">CONCATENATE(" --",C258," / ",B258)</f>
        <v xml:space="preserve"> --Lamia's Song / Lied der Lamie</v>
      </c>
      <c r="AB258" s="7" t="str">
        <f t="shared" ref="AB258:AB321" si="23">IF(VALUE(O258)&gt;0,CONCATENATE("[",A258,"] = true,        --",C258, " / ", B258), "")</f>
        <v/>
      </c>
    </row>
    <row r="259" spans="1:28" x14ac:dyDescent="0.25">
      <c r="A259" s="17">
        <v>304</v>
      </c>
      <c r="B259" t="s">
        <v>2109</v>
      </c>
      <c r="C259" t="s">
        <v>2111</v>
      </c>
      <c r="D259" t="s">
        <v>2110</v>
      </c>
      <c r="H259" t="str">
        <f t="array" ref="H259">IF(VALUE(O259)&gt;0,"Crafted",IF(OR(EXACT(A259,'LibSets constants'!$G$2:$G$99)),"Monster",IF(OR(EXACT(A259,'LibSets constants'!$I$2:$I$99)),"Trial",IF(OR(EXACT(A259,'LibSets constants'!$K$2:$K$99)),"Arena",IF(OR(EXACT(A259,'LibSets constants'!$M$2:$M$99)),"Overland","")))))</f>
        <v/>
      </c>
      <c r="J259" t="s">
        <v>105</v>
      </c>
      <c r="K259" t="s">
        <v>105</v>
      </c>
      <c r="L259">
        <v>-1</v>
      </c>
      <c r="M259">
        <v>-1</v>
      </c>
      <c r="N259">
        <v>-1</v>
      </c>
      <c r="O259">
        <v>0</v>
      </c>
      <c r="R259" s="3" t="str">
        <f>IF(S259&lt;&gt;"",VLOOKUP(S259,'ESO zone constants'!$E$2:$I$999,5,FALSE),"")</f>
        <v/>
      </c>
      <c r="T259" s="3" t="str">
        <f>IF(U259&lt;&gt;"",VLOOKUP(U259,'ESO zone constants'!$E$2:$I$999,5,FALSE),"")</f>
        <v/>
      </c>
      <c r="V259" s="3">
        <v>0</v>
      </c>
      <c r="W259" t="str">
        <f>VLOOKUP(V259,'LibSets constants'!$A$2:$B$16,2,FALSE)</f>
        <v>Included in base game</v>
      </c>
      <c r="X259" s="7" t="str">
        <f t="shared" si="20"/>
        <v>[304] = {wayshrines={-1,-1,-1}, dlcId=0</v>
      </c>
      <c r="Y259" s="7" t="str">
        <f t="shared" ref="Y259:Y322" si="24">IF(P259&lt;&gt;"",CONCATENATE(", zoneIds={",P259),"")&amp;IF(R259&lt;&gt;"",CONCATENATE(",",R259),"")&amp;IF(T259&lt;&gt;"",CONCATENATE(",",T259),"")&amp;IF(P259&lt;&gt;"",CONCATENATE("}",""),"")&amp;IF(OR(J259="true",J259="false",J259&lt;&gt;""), CONCATENATE(", veteran=", J259), "")</f>
        <v>, veteran=false</v>
      </c>
      <c r="Z259" s="7" t="str">
        <f t="shared" si="21"/>
        <v/>
      </c>
      <c r="AA259" s="7" t="str">
        <f t="shared" si="22"/>
        <v xml:space="preserve"> --Medusa / Versteinernder Blick</v>
      </c>
      <c r="AB259" s="7" t="str">
        <f t="shared" si="23"/>
        <v/>
      </c>
    </row>
    <row r="260" spans="1:28" x14ac:dyDescent="0.25">
      <c r="A260" s="17">
        <v>305</v>
      </c>
      <c r="B260" t="s">
        <v>2112</v>
      </c>
      <c r="C260" t="s">
        <v>2114</v>
      </c>
      <c r="D260" t="s">
        <v>2113</v>
      </c>
      <c r="H260" t="str">
        <f t="array" ref="H260">IF(VALUE(O260)&gt;0,"Crafted",IF(OR(EXACT(A260,'LibSets constants'!$G$2:$G$99)),"Monster",IF(OR(EXACT(A260,'LibSets constants'!$I$2:$I$99)),"Trial",IF(OR(EXACT(A260,'LibSets constants'!$K$2:$K$99)),"Arena",IF(OR(EXACT(A260,'LibSets constants'!$M$2:$M$99)),"Overland","")))))</f>
        <v/>
      </c>
      <c r="J260" t="s">
        <v>105</v>
      </c>
      <c r="K260" t="s">
        <v>105</v>
      </c>
      <c r="L260">
        <v>-1</v>
      </c>
      <c r="M260">
        <v>-1</v>
      </c>
      <c r="N260">
        <v>-1</v>
      </c>
      <c r="O260">
        <v>0</v>
      </c>
      <c r="R260" s="3" t="str">
        <f>IF(S260&lt;&gt;"",VLOOKUP(S260,'ESO zone constants'!$E$2:$I$999,5,FALSE),"")</f>
        <v/>
      </c>
      <c r="T260" s="3" t="str">
        <f>IF(U260&lt;&gt;"",VLOOKUP(U260,'ESO zone constants'!$E$2:$I$999,5,FALSE),"")</f>
        <v/>
      </c>
      <c r="V260" s="3">
        <v>0</v>
      </c>
      <c r="W260" t="str">
        <f>VLOOKUP(V260,'LibSets constants'!$A$2:$B$16,2,FALSE)</f>
        <v>Included in base game</v>
      </c>
      <c r="X260" s="7" t="str">
        <f t="shared" si="20"/>
        <v>[305] = {wayshrines={-1,-1,-1}, dlcId=0</v>
      </c>
      <c r="Y260" s="7" t="str">
        <f t="shared" si="24"/>
        <v>, veteran=false</v>
      </c>
      <c r="Z260" s="7" t="str">
        <f t="shared" si="21"/>
        <v/>
      </c>
      <c r="AA260" s="7" t="str">
        <f t="shared" si="22"/>
        <v xml:space="preserve"> --Treasure Hunter / Schatzjäger</v>
      </c>
      <c r="AB260" s="7" t="str">
        <f t="shared" si="23"/>
        <v/>
      </c>
    </row>
    <row r="261" spans="1:28" x14ac:dyDescent="0.25">
      <c r="A261" s="17">
        <v>307</v>
      </c>
      <c r="B261" t="s">
        <v>2115</v>
      </c>
      <c r="C261" t="s">
        <v>2117</v>
      </c>
      <c r="D261" t="s">
        <v>2116</v>
      </c>
      <c r="H261" t="str">
        <f t="array" ref="H261">IF(VALUE(O261)&gt;0,"Crafted",IF(OR(EXACT(A261,'LibSets constants'!$G$2:$G$99)),"Monster",IF(OR(EXACT(A261,'LibSets constants'!$I$2:$I$99)),"Trial",IF(OR(EXACT(A261,'LibSets constants'!$K$2:$K$99)),"Arena",IF(OR(EXACT(A261,'LibSets constants'!$M$2:$M$99)),"Overland","")))))</f>
        <v/>
      </c>
      <c r="J261" t="s">
        <v>105</v>
      </c>
      <c r="K261" t="s">
        <v>105</v>
      </c>
      <c r="L261">
        <v>-1</v>
      </c>
      <c r="M261">
        <v>-1</v>
      </c>
      <c r="N261">
        <v>-1</v>
      </c>
      <c r="O261">
        <v>0</v>
      </c>
      <c r="R261" s="3" t="str">
        <f>IF(S261&lt;&gt;"",VLOOKUP(S261,'ESO zone constants'!$E$2:$I$999,5,FALSE),"")</f>
        <v/>
      </c>
      <c r="T261" s="3" t="str">
        <f>IF(U261&lt;&gt;"",VLOOKUP(U261,'ESO zone constants'!$E$2:$I$999,5,FALSE),"")</f>
        <v/>
      </c>
      <c r="V261" s="3">
        <v>0</v>
      </c>
      <c r="W261" t="str">
        <f>VLOOKUP(V261,'LibSets constants'!$A$2:$B$16,2,FALSE)</f>
        <v>Included in base game</v>
      </c>
      <c r="X261" s="7" t="str">
        <f t="shared" si="20"/>
        <v>[307] = {wayshrines={-1,-1,-1}, dlcId=0</v>
      </c>
      <c r="Y261" s="7" t="str">
        <f t="shared" si="24"/>
        <v>, veteran=false</v>
      </c>
      <c r="Z261" s="7" t="str">
        <f t="shared" si="21"/>
        <v/>
      </c>
      <c r="AA261" s="7" t="str">
        <f t="shared" si="22"/>
        <v xml:space="preserve"> --Draugr Hulk / Schwerfälliger Draugr</v>
      </c>
      <c r="AB261" s="7" t="str">
        <f t="shared" si="23"/>
        <v/>
      </c>
    </row>
    <row r="262" spans="1:28" x14ac:dyDescent="0.25">
      <c r="A262" s="17">
        <v>308</v>
      </c>
      <c r="B262" t="s">
        <v>2118</v>
      </c>
      <c r="C262" t="s">
        <v>2120</v>
      </c>
      <c r="D262" t="s">
        <v>2119</v>
      </c>
      <c r="H262" t="str">
        <f t="array" ref="H262">IF(VALUE(O262)&gt;0,"Crafted",IF(OR(EXACT(A262,'LibSets constants'!$G$2:$G$99)),"Monster",IF(OR(EXACT(A262,'LibSets constants'!$I$2:$I$99)),"Trial",IF(OR(EXACT(A262,'LibSets constants'!$K$2:$K$99)),"Arena",IF(OR(EXACT(A262,'LibSets constants'!$M$2:$M$99)),"Overland","")))))</f>
        <v/>
      </c>
      <c r="J262" t="s">
        <v>105</v>
      </c>
      <c r="K262" t="s">
        <v>105</v>
      </c>
      <c r="L262">
        <v>-1</v>
      </c>
      <c r="M262">
        <v>-1</v>
      </c>
      <c r="N262">
        <v>-1</v>
      </c>
      <c r="O262">
        <v>0</v>
      </c>
      <c r="R262" s="3" t="str">
        <f>IF(S262&lt;&gt;"",VLOOKUP(S262,'ESO zone constants'!$E$2:$I$999,5,FALSE),"")</f>
        <v/>
      </c>
      <c r="T262" s="3" t="str">
        <f>IF(U262&lt;&gt;"",VLOOKUP(U262,'ESO zone constants'!$E$2:$I$999,5,FALSE),"")</f>
        <v/>
      </c>
      <c r="V262" s="3">
        <v>0</v>
      </c>
      <c r="W262" t="str">
        <f>VLOOKUP(V262,'LibSets constants'!$A$2:$B$16,2,FALSE)</f>
        <v>Included in base game</v>
      </c>
      <c r="X262" s="7" t="str">
        <f t="shared" si="20"/>
        <v>[308] = {wayshrines={-1,-1,-1}, dlcId=0</v>
      </c>
      <c r="Y262" s="7" t="str">
        <f t="shared" si="24"/>
        <v>, veteran=false</v>
      </c>
      <c r="Z262" s="7" t="str">
        <f t="shared" si="21"/>
        <v/>
      </c>
      <c r="AA262" s="7" t="str">
        <f t="shared" si="22"/>
        <v xml:space="preserve"> --Bone Pirate's Tatters / Lumpen des Knochenpiraten</v>
      </c>
      <c r="AB262" s="7" t="str">
        <f t="shared" si="23"/>
        <v/>
      </c>
    </row>
    <row r="263" spans="1:28" x14ac:dyDescent="0.25">
      <c r="A263" s="17">
        <v>309</v>
      </c>
      <c r="B263" t="s">
        <v>2121</v>
      </c>
      <c r="C263" t="s">
        <v>2123</v>
      </c>
      <c r="D263" t="s">
        <v>2122</v>
      </c>
      <c r="H263" t="str">
        <f t="array" ref="H263">IF(VALUE(O263)&gt;0,"Crafted",IF(OR(EXACT(A263,'LibSets constants'!$G$2:$G$99)),"Monster",IF(OR(EXACT(A263,'LibSets constants'!$I$2:$I$99)),"Trial",IF(OR(EXACT(A263,'LibSets constants'!$K$2:$K$99)),"Arena",IF(OR(EXACT(A263,'LibSets constants'!$M$2:$M$99)),"Overland","")))))</f>
        <v/>
      </c>
      <c r="J263" t="s">
        <v>105</v>
      </c>
      <c r="K263" t="s">
        <v>105</v>
      </c>
      <c r="L263">
        <v>-1</v>
      </c>
      <c r="M263">
        <v>-1</v>
      </c>
      <c r="N263">
        <v>-1</v>
      </c>
      <c r="O263">
        <v>0</v>
      </c>
      <c r="R263" s="3" t="str">
        <f>IF(S263&lt;&gt;"",VLOOKUP(S263,'ESO zone constants'!$E$2:$I$999,5,FALSE),"")</f>
        <v/>
      </c>
      <c r="T263" s="3" t="str">
        <f>IF(U263&lt;&gt;"",VLOOKUP(U263,'ESO zone constants'!$E$2:$I$999,5,FALSE),"")</f>
        <v/>
      </c>
      <c r="V263" s="3">
        <v>0</v>
      </c>
      <c r="W263" t="str">
        <f>VLOOKUP(V263,'LibSets constants'!$A$2:$B$16,2,FALSE)</f>
        <v>Included in base game</v>
      </c>
      <c r="X263" s="7" t="str">
        <f t="shared" si="20"/>
        <v>[309] = {wayshrines={-1,-1,-1}, dlcId=0</v>
      </c>
      <c r="Y263" s="7" t="str">
        <f t="shared" si="24"/>
        <v>, veteran=false</v>
      </c>
      <c r="Z263" s="7" t="str">
        <f t="shared" si="21"/>
        <v/>
      </c>
      <c r="AA263" s="7" t="str">
        <f t="shared" si="22"/>
        <v xml:space="preserve"> --Knight-errant's Mail / Platten des Wanderritters</v>
      </c>
      <c r="AB263" s="7" t="str">
        <f t="shared" si="23"/>
        <v/>
      </c>
    </row>
    <row r="264" spans="1:28" x14ac:dyDescent="0.25">
      <c r="A264" s="17">
        <v>310</v>
      </c>
      <c r="B264" t="s">
        <v>2124</v>
      </c>
      <c r="C264" t="s">
        <v>2126</v>
      </c>
      <c r="D264" t="s">
        <v>2125</v>
      </c>
      <c r="H264" t="str">
        <f t="array" ref="H264">IF(VALUE(O264)&gt;0,"Crafted",IF(OR(EXACT(A264,'LibSets constants'!$G$2:$G$99)),"Monster",IF(OR(EXACT(A264,'LibSets constants'!$I$2:$I$99)),"Trial",IF(OR(EXACT(A264,'LibSets constants'!$K$2:$K$99)),"Arena",IF(OR(EXACT(A264,'LibSets constants'!$M$2:$M$99)),"Overland","")))))</f>
        <v/>
      </c>
      <c r="J264" t="s">
        <v>105</v>
      </c>
      <c r="K264" t="s">
        <v>105</v>
      </c>
      <c r="L264">
        <v>-1</v>
      </c>
      <c r="M264">
        <v>-1</v>
      </c>
      <c r="N264">
        <v>-1</v>
      </c>
      <c r="O264">
        <v>0</v>
      </c>
      <c r="R264" s="3" t="str">
        <f>IF(S264&lt;&gt;"",VLOOKUP(S264,'ESO zone constants'!$E$2:$I$999,5,FALSE),"")</f>
        <v/>
      </c>
      <c r="T264" s="3" t="str">
        <f>IF(U264&lt;&gt;"",VLOOKUP(U264,'ESO zone constants'!$E$2:$I$999,5,FALSE),"")</f>
        <v/>
      </c>
      <c r="V264" s="3">
        <v>0</v>
      </c>
      <c r="W264" t="str">
        <f>VLOOKUP(V264,'LibSets constants'!$A$2:$B$16,2,FALSE)</f>
        <v>Included in base game</v>
      </c>
      <c r="X264" s="7" t="str">
        <f t="shared" si="20"/>
        <v>[310] = {wayshrines={-1,-1,-1}, dlcId=0</v>
      </c>
      <c r="Y264" s="7" t="str">
        <f t="shared" si="24"/>
        <v>, veteran=false</v>
      </c>
      <c r="Z264" s="7" t="str">
        <f t="shared" si="21"/>
        <v/>
      </c>
      <c r="AA264" s="7" t="str">
        <f t="shared" si="22"/>
        <v xml:space="preserve"> --Sword Dancer / Schwerttänzer</v>
      </c>
      <c r="AB264" s="7" t="str">
        <f t="shared" si="23"/>
        <v/>
      </c>
    </row>
    <row r="265" spans="1:28" x14ac:dyDescent="0.25">
      <c r="A265" s="17">
        <v>311</v>
      </c>
      <c r="B265" t="s">
        <v>2127</v>
      </c>
      <c r="C265" t="s">
        <v>2129</v>
      </c>
      <c r="D265" t="s">
        <v>2128</v>
      </c>
      <c r="H265" t="str">
        <f t="array" ref="H265">IF(VALUE(O265)&gt;0,"Crafted",IF(OR(EXACT(A265,'LibSets constants'!$G$2:$G$99)),"Monster",IF(OR(EXACT(A265,'LibSets constants'!$I$2:$I$99)),"Trial",IF(OR(EXACT(A265,'LibSets constants'!$K$2:$K$99)),"Arena",IF(OR(EXACT(A265,'LibSets constants'!$M$2:$M$99)),"Overland","")))))</f>
        <v/>
      </c>
      <c r="J265" t="s">
        <v>105</v>
      </c>
      <c r="K265" t="s">
        <v>105</v>
      </c>
      <c r="L265">
        <v>-1</v>
      </c>
      <c r="M265">
        <v>-1</v>
      </c>
      <c r="N265">
        <v>-1</v>
      </c>
      <c r="O265">
        <v>0</v>
      </c>
      <c r="R265" s="3" t="str">
        <f>IF(S265&lt;&gt;"",VLOOKUP(S265,'ESO zone constants'!$E$2:$I$999,5,FALSE),"")</f>
        <v/>
      </c>
      <c r="T265" s="3" t="str">
        <f>IF(U265&lt;&gt;"",VLOOKUP(U265,'ESO zone constants'!$E$2:$I$999,5,FALSE),"")</f>
        <v/>
      </c>
      <c r="V265" s="3">
        <v>0</v>
      </c>
      <c r="W265" t="str">
        <f>VLOOKUP(V265,'LibSets constants'!$A$2:$B$16,2,FALSE)</f>
        <v>Included in base game</v>
      </c>
      <c r="X265" s="7" t="str">
        <f t="shared" si="20"/>
        <v>[311] = {wayshrines={-1,-1,-1}, dlcId=0</v>
      </c>
      <c r="Y265" s="7" t="str">
        <f t="shared" si="24"/>
        <v>, veteran=false</v>
      </c>
      <c r="Z265" s="7" t="str">
        <f t="shared" si="21"/>
        <v/>
      </c>
      <c r="AA265" s="7" t="str">
        <f t="shared" si="22"/>
        <v xml:space="preserve"> --Rattlecage / Klapperkäfig</v>
      </c>
      <c r="AB265" s="7" t="str">
        <f t="shared" si="23"/>
        <v/>
      </c>
    </row>
    <row r="266" spans="1:28" x14ac:dyDescent="0.25">
      <c r="A266" s="17">
        <v>313</v>
      </c>
      <c r="B266" t="s">
        <v>2130</v>
      </c>
      <c r="C266" t="s">
        <v>2132</v>
      </c>
      <c r="D266" t="s">
        <v>2131</v>
      </c>
      <c r="H266" t="str">
        <f t="array" ref="H266">IF(VALUE(O266)&gt;0,"Crafted",IF(OR(EXACT(A266,'LibSets constants'!$G$2:$G$99)),"Monster",IF(OR(EXACT(A266,'LibSets constants'!$I$2:$I$99)),"Trial",IF(OR(EXACT(A266,'LibSets constants'!$K$2:$K$99)),"Arena",IF(OR(EXACT(A266,'LibSets constants'!$M$2:$M$99)),"Overland","")))))</f>
        <v/>
      </c>
      <c r="J266" t="s">
        <v>105</v>
      </c>
      <c r="K266" t="s">
        <v>105</v>
      </c>
      <c r="L266">
        <v>-1</v>
      </c>
      <c r="M266">
        <v>-1</v>
      </c>
      <c r="N266">
        <v>-1</v>
      </c>
      <c r="O266">
        <v>0</v>
      </c>
      <c r="R266" s="3" t="str">
        <f>IF(S266&lt;&gt;"",VLOOKUP(S266,'ESO zone constants'!$E$2:$I$999,5,FALSE),"")</f>
        <v/>
      </c>
      <c r="T266" s="3" t="str">
        <f>IF(U266&lt;&gt;"",VLOOKUP(U266,'ESO zone constants'!$E$2:$I$999,5,FALSE),"")</f>
        <v/>
      </c>
      <c r="V266" s="3">
        <v>0</v>
      </c>
      <c r="W266" t="str">
        <f>VLOOKUP(V266,'LibSets constants'!$A$2:$B$16,2,FALSE)</f>
        <v>Included in base game</v>
      </c>
      <c r="X266" s="7" t="str">
        <f t="shared" si="20"/>
        <v>[313] = {wayshrines={-1,-1,-1}, dlcId=0</v>
      </c>
      <c r="Y266" s="7" t="str">
        <f t="shared" si="24"/>
        <v>, veteran=false</v>
      </c>
      <c r="Z266" s="7" t="str">
        <f t="shared" si="21"/>
        <v/>
      </c>
      <c r="AA266" s="7" t="str">
        <f t="shared" si="22"/>
        <v xml:space="preserve"> --Titanic Cleave / Titanisches Trennen</v>
      </c>
      <c r="AB266" s="7" t="str">
        <f t="shared" si="23"/>
        <v/>
      </c>
    </row>
    <row r="267" spans="1:28" x14ac:dyDescent="0.25">
      <c r="A267" s="17">
        <v>314</v>
      </c>
      <c r="B267" t="s">
        <v>2133</v>
      </c>
      <c r="C267" t="s">
        <v>2135</v>
      </c>
      <c r="D267" t="s">
        <v>2134</v>
      </c>
      <c r="H267" t="str">
        <f t="array" ref="H267">IF(VALUE(O267)&gt;0,"Crafted",IF(OR(EXACT(A267,'LibSets constants'!$G$2:$G$99)),"Monster",IF(OR(EXACT(A267,'LibSets constants'!$I$2:$I$99)),"Trial",IF(OR(EXACT(A267,'LibSets constants'!$K$2:$K$99)),"Arena",IF(OR(EXACT(A267,'LibSets constants'!$M$2:$M$99)),"Overland","")))))</f>
        <v/>
      </c>
      <c r="J267" t="s">
        <v>105</v>
      </c>
      <c r="K267" t="s">
        <v>105</v>
      </c>
      <c r="L267">
        <v>-1</v>
      </c>
      <c r="M267">
        <v>-1</v>
      </c>
      <c r="N267">
        <v>-1</v>
      </c>
      <c r="O267">
        <v>0</v>
      </c>
      <c r="R267" s="3" t="str">
        <f>IF(S267&lt;&gt;"",VLOOKUP(S267,'ESO zone constants'!$E$2:$I$999,5,FALSE),"")</f>
        <v/>
      </c>
      <c r="T267" s="3" t="str">
        <f>IF(U267&lt;&gt;"",VLOOKUP(U267,'ESO zone constants'!$E$2:$I$999,5,FALSE),"")</f>
        <v/>
      </c>
      <c r="V267" s="3">
        <v>0</v>
      </c>
      <c r="W267" t="str">
        <f>VLOOKUP(V267,'LibSets constants'!$A$2:$B$16,2,FALSE)</f>
        <v>Included in base game</v>
      </c>
      <c r="X267" s="7" t="str">
        <f t="shared" si="20"/>
        <v>[314] = {wayshrines={-1,-1,-1}, dlcId=0</v>
      </c>
      <c r="Y267" s="7" t="str">
        <f t="shared" si="24"/>
        <v>, veteran=false</v>
      </c>
      <c r="Z267" s="7" t="str">
        <f t="shared" si="21"/>
        <v/>
      </c>
      <c r="AA267" s="7" t="str">
        <f t="shared" si="22"/>
        <v xml:space="preserve"> --Puncturing Remedy / Durchschlagende Genesung</v>
      </c>
      <c r="AB267" s="7" t="str">
        <f t="shared" si="23"/>
        <v/>
      </c>
    </row>
    <row r="268" spans="1:28" x14ac:dyDescent="0.25">
      <c r="A268" s="17">
        <v>315</v>
      </c>
      <c r="B268" t="s">
        <v>2136</v>
      </c>
      <c r="C268" t="s">
        <v>2138</v>
      </c>
      <c r="D268" t="s">
        <v>2137</v>
      </c>
      <c r="H268" t="str">
        <f t="array" ref="H268">IF(VALUE(O268)&gt;0,"Crafted",IF(OR(EXACT(A268,'LibSets constants'!$G$2:$G$99)),"Monster",IF(OR(EXACT(A268,'LibSets constants'!$I$2:$I$99)),"Trial",IF(OR(EXACT(A268,'LibSets constants'!$K$2:$K$99)),"Arena",IF(OR(EXACT(A268,'LibSets constants'!$M$2:$M$99)),"Overland","")))))</f>
        <v/>
      </c>
      <c r="J268" t="s">
        <v>105</v>
      </c>
      <c r="K268" t="s">
        <v>105</v>
      </c>
      <c r="L268">
        <v>-1</v>
      </c>
      <c r="M268">
        <v>-1</v>
      </c>
      <c r="N268">
        <v>-1</v>
      </c>
      <c r="O268">
        <v>0</v>
      </c>
      <c r="R268" s="3" t="str">
        <f>IF(S268&lt;&gt;"",VLOOKUP(S268,'ESO zone constants'!$E$2:$I$999,5,FALSE),"")</f>
        <v/>
      </c>
      <c r="T268" s="3" t="str">
        <f>IF(U268&lt;&gt;"",VLOOKUP(U268,'ESO zone constants'!$E$2:$I$999,5,FALSE),"")</f>
        <v/>
      </c>
      <c r="V268" s="3">
        <v>0</v>
      </c>
      <c r="W268" t="str">
        <f>VLOOKUP(V268,'LibSets constants'!$A$2:$B$16,2,FALSE)</f>
        <v>Included in base game</v>
      </c>
      <c r="X268" s="7" t="str">
        <f t="shared" si="20"/>
        <v>[315] = {wayshrines={-1,-1,-1}, dlcId=0</v>
      </c>
      <c r="Y268" s="7" t="str">
        <f t="shared" si="24"/>
        <v>, veteran=false</v>
      </c>
      <c r="Z268" s="7" t="str">
        <f t="shared" si="21"/>
        <v/>
      </c>
      <c r="AA268" s="7" t="str">
        <f t="shared" si="22"/>
        <v xml:space="preserve"> --Stinging Slashes / Stechende Schnitte</v>
      </c>
      <c r="AB268" s="7" t="str">
        <f t="shared" si="23"/>
        <v/>
      </c>
    </row>
    <row r="269" spans="1:28" x14ac:dyDescent="0.25">
      <c r="A269" s="17">
        <v>316</v>
      </c>
      <c r="B269" t="s">
        <v>2139</v>
      </c>
      <c r="C269" t="s">
        <v>2141</v>
      </c>
      <c r="D269" t="s">
        <v>2140</v>
      </c>
      <c r="H269" t="str">
        <f t="array" ref="H269">IF(VALUE(O269)&gt;0,"Crafted",IF(OR(EXACT(A269,'LibSets constants'!$G$2:$G$99)),"Monster",IF(OR(EXACT(A269,'LibSets constants'!$I$2:$I$99)),"Trial",IF(OR(EXACT(A269,'LibSets constants'!$K$2:$K$99)),"Arena",IF(OR(EXACT(A269,'LibSets constants'!$M$2:$M$99)),"Overland","")))))</f>
        <v/>
      </c>
      <c r="J269" t="s">
        <v>105</v>
      </c>
      <c r="K269" t="s">
        <v>105</v>
      </c>
      <c r="L269">
        <v>-1</v>
      </c>
      <c r="M269">
        <v>-1</v>
      </c>
      <c r="N269">
        <v>-1</v>
      </c>
      <c r="O269">
        <v>0</v>
      </c>
      <c r="R269" s="3" t="str">
        <f>IF(S269&lt;&gt;"",VLOOKUP(S269,'ESO zone constants'!$E$2:$I$999,5,FALSE),"")</f>
        <v/>
      </c>
      <c r="T269" s="3" t="str">
        <f>IF(U269&lt;&gt;"",VLOOKUP(U269,'ESO zone constants'!$E$2:$I$999,5,FALSE),"")</f>
        <v/>
      </c>
      <c r="V269" s="3">
        <v>0</v>
      </c>
      <c r="W269" t="str">
        <f>VLOOKUP(V269,'LibSets constants'!$A$2:$B$16,2,FALSE)</f>
        <v>Included in base game</v>
      </c>
      <c r="X269" s="7" t="str">
        <f t="shared" si="20"/>
        <v>[316] = {wayshrines={-1,-1,-1}, dlcId=0</v>
      </c>
      <c r="Y269" s="7" t="str">
        <f t="shared" si="24"/>
        <v>, veteran=false</v>
      </c>
      <c r="Z269" s="7" t="str">
        <f t="shared" si="21"/>
        <v/>
      </c>
      <c r="AA269" s="7" t="str">
        <f t="shared" si="22"/>
        <v xml:space="preserve"> --Caustic Arrow / Beißender Pfeil</v>
      </c>
      <c r="AB269" s="7" t="str">
        <f t="shared" si="23"/>
        <v/>
      </c>
    </row>
    <row r="270" spans="1:28" x14ac:dyDescent="0.25">
      <c r="A270" s="17">
        <v>317</v>
      </c>
      <c r="B270" t="s">
        <v>2142</v>
      </c>
      <c r="C270" t="s">
        <v>2144</v>
      </c>
      <c r="D270" t="s">
        <v>2143</v>
      </c>
      <c r="H270" t="str">
        <f t="array" ref="H270">IF(VALUE(O270)&gt;0,"Crafted",IF(OR(EXACT(A270,'LibSets constants'!$G$2:$G$99)),"Monster",IF(OR(EXACT(A270,'LibSets constants'!$I$2:$I$99)),"Trial",IF(OR(EXACT(A270,'LibSets constants'!$K$2:$K$99)),"Arena",IF(OR(EXACT(A270,'LibSets constants'!$M$2:$M$99)),"Overland","")))))</f>
        <v/>
      </c>
      <c r="J270" t="s">
        <v>105</v>
      </c>
      <c r="K270" t="s">
        <v>105</v>
      </c>
      <c r="L270">
        <v>-1</v>
      </c>
      <c r="M270">
        <v>-1</v>
      </c>
      <c r="N270">
        <v>-1</v>
      </c>
      <c r="O270">
        <v>0</v>
      </c>
      <c r="R270" s="3" t="str">
        <f>IF(S270&lt;&gt;"",VLOOKUP(S270,'ESO zone constants'!$E$2:$I$999,5,FALSE),"")</f>
        <v/>
      </c>
      <c r="T270" s="3" t="str">
        <f>IF(U270&lt;&gt;"",VLOOKUP(U270,'ESO zone constants'!$E$2:$I$999,5,FALSE),"")</f>
        <v/>
      </c>
      <c r="V270" s="3">
        <v>0</v>
      </c>
      <c r="W270" t="str">
        <f>VLOOKUP(V270,'LibSets constants'!$A$2:$B$16,2,FALSE)</f>
        <v>Included in base game</v>
      </c>
      <c r="X270" s="7" t="str">
        <f t="shared" si="20"/>
        <v>[317] = {wayshrines={-1,-1,-1}, dlcId=0</v>
      </c>
      <c r="Y270" s="7" t="str">
        <f t="shared" si="24"/>
        <v>, veteran=false</v>
      </c>
      <c r="Z270" s="7" t="str">
        <f t="shared" si="21"/>
        <v/>
      </c>
      <c r="AA270" s="7" t="str">
        <f t="shared" si="22"/>
        <v xml:space="preserve"> --Destructive Impact / Zerstörerischer Einschlag</v>
      </c>
      <c r="AB270" s="7" t="str">
        <f t="shared" si="23"/>
        <v/>
      </c>
    </row>
    <row r="271" spans="1:28" x14ac:dyDescent="0.25">
      <c r="A271" s="17">
        <v>318</v>
      </c>
      <c r="B271" t="s">
        <v>2145</v>
      </c>
      <c r="C271" t="s">
        <v>2147</v>
      </c>
      <c r="D271" t="s">
        <v>2146</v>
      </c>
      <c r="H271" t="str">
        <f t="array" ref="H271">IF(VALUE(O271)&gt;0,"Crafted",IF(OR(EXACT(A271,'LibSets constants'!$G$2:$G$99)),"Monster",IF(OR(EXACT(A271,'LibSets constants'!$I$2:$I$99)),"Trial",IF(OR(EXACT(A271,'LibSets constants'!$K$2:$K$99)),"Arena",IF(OR(EXACT(A271,'LibSets constants'!$M$2:$M$99)),"Overland","")))))</f>
        <v/>
      </c>
      <c r="J271" t="s">
        <v>105</v>
      </c>
      <c r="K271" t="s">
        <v>105</v>
      </c>
      <c r="L271">
        <v>-1</v>
      </c>
      <c r="M271">
        <v>-1</v>
      </c>
      <c r="N271">
        <v>-1</v>
      </c>
      <c r="O271">
        <v>0</v>
      </c>
      <c r="R271" s="3" t="str">
        <f>IF(S271&lt;&gt;"",VLOOKUP(S271,'ESO zone constants'!$E$2:$I$999,5,FALSE),"")</f>
        <v/>
      </c>
      <c r="T271" s="3" t="str">
        <f>IF(U271&lt;&gt;"",VLOOKUP(U271,'ESO zone constants'!$E$2:$I$999,5,FALSE),"")</f>
        <v/>
      </c>
      <c r="V271" s="3">
        <v>0</v>
      </c>
      <c r="W271" t="str">
        <f>VLOOKUP(V271,'LibSets constants'!$A$2:$B$16,2,FALSE)</f>
        <v>Included in base game</v>
      </c>
      <c r="X271" s="7" t="str">
        <f t="shared" si="20"/>
        <v>[318] = {wayshrines={-1,-1,-1}, dlcId=0</v>
      </c>
      <c r="Y271" s="7" t="str">
        <f t="shared" si="24"/>
        <v>, veteran=false</v>
      </c>
      <c r="Z271" s="7" t="str">
        <f t="shared" si="21"/>
        <v/>
      </c>
      <c r="AA271" s="7" t="str">
        <f t="shared" si="22"/>
        <v xml:space="preserve"> --Grand Rejuvenation / Große Verjüngung</v>
      </c>
      <c r="AB271" s="7" t="str">
        <f t="shared" si="23"/>
        <v/>
      </c>
    </row>
    <row r="272" spans="1:28" x14ac:dyDescent="0.25">
      <c r="A272" s="17">
        <v>320</v>
      </c>
      <c r="B272" t="s">
        <v>2148</v>
      </c>
      <c r="C272" t="s">
        <v>2150</v>
      </c>
      <c r="D272" t="s">
        <v>2149</v>
      </c>
      <c r="H272" t="str">
        <f t="array" ref="H272">IF(VALUE(O272)&gt;0,"Crafted",IF(OR(EXACT(A272,'LibSets constants'!$G$2:$G$99)),"Monster",IF(OR(EXACT(A272,'LibSets constants'!$I$2:$I$99)),"Trial",IF(OR(EXACT(A272,'LibSets constants'!$K$2:$K$99)),"Arena",IF(OR(EXACT(A272,'LibSets constants'!$M$2:$M$99)),"Overland","")))))</f>
        <v/>
      </c>
      <c r="J272" t="s">
        <v>105</v>
      </c>
      <c r="K272" t="s">
        <v>105</v>
      </c>
      <c r="L272">
        <v>-1</v>
      </c>
      <c r="M272">
        <v>-1</v>
      </c>
      <c r="N272">
        <v>-1</v>
      </c>
      <c r="O272">
        <v>0</v>
      </c>
      <c r="R272" s="3" t="str">
        <f>IF(S272&lt;&gt;"",VLOOKUP(S272,'ESO zone constants'!$E$2:$I$999,5,FALSE),"")</f>
        <v/>
      </c>
      <c r="T272" s="3" t="str">
        <f>IF(U272&lt;&gt;"",VLOOKUP(U272,'ESO zone constants'!$E$2:$I$999,5,FALSE),"")</f>
        <v/>
      </c>
      <c r="V272" s="3">
        <v>0</v>
      </c>
      <c r="W272" t="str">
        <f>VLOOKUP(V272,'LibSets constants'!$A$2:$B$16,2,FALSE)</f>
        <v>Included in base game</v>
      </c>
      <c r="X272" s="7" t="str">
        <f t="shared" si="20"/>
        <v>[320] = {wayshrines={-1,-1,-1}, dlcId=0</v>
      </c>
      <c r="Y272" s="7" t="str">
        <f t="shared" si="24"/>
        <v>, veteran=false</v>
      </c>
      <c r="Z272" s="7" t="str">
        <f t="shared" si="21"/>
        <v/>
      </c>
      <c r="AA272" s="7" t="str">
        <f t="shared" si="22"/>
        <v xml:space="preserve"> --War Maiden / Kriegsjungfer</v>
      </c>
      <c r="AB272" s="7" t="str">
        <f t="shared" si="23"/>
        <v/>
      </c>
    </row>
    <row r="273" spans="1:28" x14ac:dyDescent="0.25">
      <c r="A273" s="17">
        <v>321</v>
      </c>
      <c r="B273" t="s">
        <v>2151</v>
      </c>
      <c r="C273" t="s">
        <v>2153</v>
      </c>
      <c r="D273" t="s">
        <v>2152</v>
      </c>
      <c r="H273" t="str">
        <f t="array" ref="H273">IF(VALUE(O273)&gt;0,"Crafted",IF(OR(EXACT(A273,'LibSets constants'!$G$2:$G$99)),"Monster",IF(OR(EXACT(A273,'LibSets constants'!$I$2:$I$99)),"Trial",IF(OR(EXACT(A273,'LibSets constants'!$K$2:$K$99)),"Arena",IF(OR(EXACT(A273,'LibSets constants'!$M$2:$M$99)),"Overland","")))))</f>
        <v/>
      </c>
      <c r="J273" t="s">
        <v>105</v>
      </c>
      <c r="K273" t="s">
        <v>105</v>
      </c>
      <c r="L273">
        <v>-1</v>
      </c>
      <c r="M273">
        <v>-1</v>
      </c>
      <c r="N273">
        <v>-1</v>
      </c>
      <c r="O273">
        <v>0</v>
      </c>
      <c r="R273" s="3" t="str">
        <f>IF(S273&lt;&gt;"",VLOOKUP(S273,'ESO zone constants'!$E$2:$I$999,5,FALSE),"")</f>
        <v/>
      </c>
      <c r="T273" s="3" t="str">
        <f>IF(U273&lt;&gt;"",VLOOKUP(U273,'ESO zone constants'!$E$2:$I$999,5,FALSE),"")</f>
        <v/>
      </c>
      <c r="V273" s="3">
        <v>0</v>
      </c>
      <c r="W273" t="str">
        <f>VLOOKUP(V273,'LibSets constants'!$A$2:$B$16,2,FALSE)</f>
        <v>Included in base game</v>
      </c>
      <c r="X273" s="7" t="str">
        <f t="shared" si="20"/>
        <v>[321] = {wayshrines={-1,-1,-1}, dlcId=0</v>
      </c>
      <c r="Y273" s="7" t="str">
        <f t="shared" si="24"/>
        <v>, veteran=false</v>
      </c>
      <c r="Z273" s="7" t="str">
        <f t="shared" si="21"/>
        <v/>
      </c>
      <c r="AA273" s="7" t="str">
        <f t="shared" si="22"/>
        <v xml:space="preserve"> --Defiler / Schänder</v>
      </c>
      <c r="AB273" s="7" t="str">
        <f t="shared" si="23"/>
        <v/>
      </c>
    </row>
    <row r="274" spans="1:28" x14ac:dyDescent="0.25">
      <c r="A274" s="17">
        <v>322</v>
      </c>
      <c r="B274" t="s">
        <v>2154</v>
      </c>
      <c r="C274" t="s">
        <v>2156</v>
      </c>
      <c r="D274" t="s">
        <v>2155</v>
      </c>
      <c r="H274" t="str">
        <f t="array" ref="H274">IF(VALUE(O274)&gt;0,"Crafted",IF(OR(EXACT(A274,'LibSets constants'!$G$2:$G$99)),"Monster",IF(OR(EXACT(A274,'LibSets constants'!$I$2:$I$99)),"Trial",IF(OR(EXACT(A274,'LibSets constants'!$K$2:$K$99)),"Arena",IF(OR(EXACT(A274,'LibSets constants'!$M$2:$M$99)),"Overland","")))))</f>
        <v/>
      </c>
      <c r="J274" t="s">
        <v>105</v>
      </c>
      <c r="K274" t="s">
        <v>105</v>
      </c>
      <c r="L274">
        <v>-1</v>
      </c>
      <c r="M274">
        <v>-1</v>
      </c>
      <c r="N274">
        <v>-1</v>
      </c>
      <c r="O274">
        <v>0</v>
      </c>
      <c r="R274" s="3" t="str">
        <f>IF(S274&lt;&gt;"",VLOOKUP(S274,'ESO zone constants'!$E$2:$I$999,5,FALSE),"")</f>
        <v/>
      </c>
      <c r="T274" s="3" t="str">
        <f>IF(U274&lt;&gt;"",VLOOKUP(U274,'ESO zone constants'!$E$2:$I$999,5,FALSE),"")</f>
        <v/>
      </c>
      <c r="V274" s="3">
        <v>0</v>
      </c>
      <c r="W274" t="str">
        <f>VLOOKUP(V274,'LibSets constants'!$A$2:$B$16,2,FALSE)</f>
        <v>Included in base game</v>
      </c>
      <c r="X274" s="7" t="str">
        <f t="shared" si="20"/>
        <v>[322] = {wayshrines={-1,-1,-1}, dlcId=0</v>
      </c>
      <c r="Y274" s="7" t="str">
        <f t="shared" si="24"/>
        <v>, veteran=false</v>
      </c>
      <c r="Z274" s="7" t="str">
        <f t="shared" si="21"/>
        <v/>
      </c>
      <c r="AA274" s="7" t="str">
        <f t="shared" si="22"/>
        <v xml:space="preserve"> --Warrior-Poet / Kriegerpoet</v>
      </c>
      <c r="AB274" s="7" t="str">
        <f t="shared" si="23"/>
        <v/>
      </c>
    </row>
    <row r="275" spans="1:28" x14ac:dyDescent="0.25">
      <c r="A275" s="6">
        <v>323</v>
      </c>
      <c r="B275" t="s">
        <v>2157</v>
      </c>
      <c r="C275" t="s">
        <v>2159</v>
      </c>
      <c r="D275" t="s">
        <v>2158</v>
      </c>
      <c r="H275" t="str">
        <f t="array" ref="H275">IF(VALUE(O275)&gt;0,"Crafted",IF(OR(EXACT(A275,'LibSets constants'!$G$2:$G$99)),"Monster",IF(OR(EXACT(A275,'LibSets constants'!$I$2:$I$99)),"Trial",IF(OR(EXACT(A275,'LibSets constants'!$K$2:$K$99)),"Arena",IF(OR(EXACT(A275,'LibSets constants'!$M$2:$M$99)),"Overland","")))))</f>
        <v>Crafted</v>
      </c>
      <c r="J275" t="s">
        <v>105</v>
      </c>
      <c r="K275" t="s">
        <v>105</v>
      </c>
      <c r="L275">
        <v>276</v>
      </c>
      <c r="M275">
        <v>276</v>
      </c>
      <c r="N275">
        <v>276</v>
      </c>
      <c r="O275">
        <v>3</v>
      </c>
      <c r="R275" s="3" t="str">
        <f>IF(S275&lt;&gt;"",VLOOKUP(S275,'ESO zone constants'!$E$2:$I$999,5,FALSE),"")</f>
        <v/>
      </c>
      <c r="T275" s="3" t="str">
        <f>IF(U275&lt;&gt;"",VLOOKUP(U275,'ESO zone constants'!$E$2:$I$999,5,FALSE),"")</f>
        <v/>
      </c>
      <c r="V275" s="3">
        <v>6</v>
      </c>
      <c r="W275" t="str">
        <f>VLOOKUP(V275,'LibSets constants'!$A$2:$B$16,2,FALSE)</f>
        <v>Morrowind</v>
      </c>
      <c r="X275" s="7" t="str">
        <f t="shared" si="20"/>
        <v>[323] = {wayshrines={276,276,276}, traitsNeeded=3, dlcId=6</v>
      </c>
      <c r="Y275" s="7" t="str">
        <f t="shared" si="24"/>
        <v>, veteran=false</v>
      </c>
      <c r="Z275" s="7" t="str">
        <f t="shared" si="21"/>
        <v/>
      </c>
      <c r="AA275" s="7" t="str">
        <f t="shared" si="22"/>
        <v xml:space="preserve"> --Assassin's Guile / Assassinenlist</v>
      </c>
      <c r="AB275" s="7" t="str">
        <f t="shared" si="23"/>
        <v>[323] = true,        --Assassin's Guile / Assassinenlist</v>
      </c>
    </row>
    <row r="276" spans="1:28" x14ac:dyDescent="0.25">
      <c r="A276" s="6">
        <v>324</v>
      </c>
      <c r="B276" t="s">
        <v>2160</v>
      </c>
      <c r="C276" t="s">
        <v>2162</v>
      </c>
      <c r="D276" t="s">
        <v>2161</v>
      </c>
      <c r="H276" t="str">
        <f t="array" ref="H276">IF(VALUE(O276)&gt;0,"Crafted",IF(OR(EXACT(A276,'LibSets constants'!$G$2:$G$99)),"Monster",IF(OR(EXACT(A276,'LibSets constants'!$I$2:$I$99)),"Trial",IF(OR(EXACT(A276,'LibSets constants'!$K$2:$K$99)),"Arena",IF(OR(EXACT(A276,'LibSets constants'!$M$2:$M$99)),"Overland","")))))</f>
        <v>Crafted</v>
      </c>
      <c r="J276" t="s">
        <v>105</v>
      </c>
      <c r="K276" t="s">
        <v>105</v>
      </c>
      <c r="L276">
        <v>329</v>
      </c>
      <c r="M276">
        <v>329</v>
      </c>
      <c r="N276">
        <v>329</v>
      </c>
      <c r="O276">
        <v>8</v>
      </c>
      <c r="R276" s="3" t="str">
        <f>IF(S276&lt;&gt;"",VLOOKUP(S276,'ESO zone constants'!$E$2:$I$999,5,FALSE),"")</f>
        <v/>
      </c>
      <c r="T276" s="3" t="str">
        <f>IF(U276&lt;&gt;"",VLOOKUP(U276,'ESO zone constants'!$E$2:$I$999,5,FALSE),"")</f>
        <v/>
      </c>
      <c r="V276" s="3">
        <v>6</v>
      </c>
      <c r="W276" t="str">
        <f>VLOOKUP(V276,'LibSets constants'!$A$2:$B$16,2,FALSE)</f>
        <v>Morrowind</v>
      </c>
      <c r="X276" s="7" t="str">
        <f t="shared" si="20"/>
        <v>[324] = {wayshrines={329,329,329}, traitsNeeded=8, dlcId=6</v>
      </c>
      <c r="Y276" s="7" t="str">
        <f t="shared" si="24"/>
        <v>, veteran=false</v>
      </c>
      <c r="Z276" s="7" t="str">
        <f t="shared" si="21"/>
        <v/>
      </c>
      <c r="AA276" s="7" t="str">
        <f t="shared" si="22"/>
        <v xml:space="preserve"> --Daedric Trickery / Daedrische Gaunerei</v>
      </c>
      <c r="AB276" s="7" t="str">
        <f t="shared" si="23"/>
        <v>[324] = true,        --Daedric Trickery / Daedrische Gaunerei</v>
      </c>
    </row>
    <row r="277" spans="1:28" x14ac:dyDescent="0.25">
      <c r="A277" s="6">
        <v>325</v>
      </c>
      <c r="B277" t="s">
        <v>2163</v>
      </c>
      <c r="C277" t="s">
        <v>2165</v>
      </c>
      <c r="D277" t="s">
        <v>2164</v>
      </c>
      <c r="H277" t="str">
        <f t="array" ref="H277">IF(VALUE(O277)&gt;0,"Crafted",IF(OR(EXACT(A277,'LibSets constants'!$G$2:$G$99)),"Monster",IF(OR(EXACT(A277,'LibSets constants'!$I$2:$I$99)),"Trial",IF(OR(EXACT(A277,'LibSets constants'!$K$2:$K$99)),"Arena",IF(OR(EXACT(A277,'LibSets constants'!$M$2:$M$99)),"Overland","")))))</f>
        <v>Crafted</v>
      </c>
      <c r="J277" t="s">
        <v>105</v>
      </c>
      <c r="K277" t="s">
        <v>105</v>
      </c>
      <c r="L277">
        <v>282</v>
      </c>
      <c r="M277">
        <v>282</v>
      </c>
      <c r="N277">
        <v>282</v>
      </c>
      <c r="O277">
        <v>6</v>
      </c>
      <c r="R277" s="3" t="str">
        <f>IF(S277&lt;&gt;"",VLOOKUP(S277,'ESO zone constants'!$E$2:$I$999,5,FALSE),"")</f>
        <v/>
      </c>
      <c r="T277" s="3" t="str">
        <f>IF(U277&lt;&gt;"",VLOOKUP(U277,'ESO zone constants'!$E$2:$I$999,5,FALSE),"")</f>
        <v/>
      </c>
      <c r="V277" s="3">
        <v>6</v>
      </c>
      <c r="W277" t="str">
        <f>VLOOKUP(V277,'LibSets constants'!$A$2:$B$16,2,FALSE)</f>
        <v>Morrowind</v>
      </c>
      <c r="X277" s="7" t="str">
        <f t="shared" si="20"/>
        <v>[325] = {wayshrines={282,282,282}, traitsNeeded=6, dlcId=6</v>
      </c>
      <c r="Y277" s="7" t="str">
        <f t="shared" si="24"/>
        <v>, veteran=false</v>
      </c>
      <c r="Z277" s="7" t="str">
        <f t="shared" si="21"/>
        <v/>
      </c>
      <c r="AA277" s="7" t="str">
        <f t="shared" si="22"/>
        <v xml:space="preserve"> --Shacklebreaker / Kettensprenger</v>
      </c>
      <c r="AB277" s="7" t="str">
        <f t="shared" si="23"/>
        <v>[325] = true,        --Shacklebreaker / Kettensprenger</v>
      </c>
    </row>
    <row r="278" spans="1:28" x14ac:dyDescent="0.25">
      <c r="A278" s="17">
        <v>326</v>
      </c>
      <c r="B278" t="s">
        <v>2166</v>
      </c>
      <c r="C278" t="s">
        <v>2168</v>
      </c>
      <c r="D278" t="s">
        <v>2167</v>
      </c>
      <c r="H278" t="str">
        <f t="array" ref="H278">IF(VALUE(O278)&gt;0,"Crafted",IF(OR(EXACT(A278,'LibSets constants'!$G$2:$G$99)),"Monster",IF(OR(EXACT(A278,'LibSets constants'!$I$2:$I$99)),"Trial",IF(OR(EXACT(A278,'LibSets constants'!$K$2:$K$99)),"Arena",IF(OR(EXACT(A278,'LibSets constants'!$M$2:$M$99)),"Overland","")))))</f>
        <v/>
      </c>
      <c r="J278" t="s">
        <v>105</v>
      </c>
      <c r="K278" t="s">
        <v>105</v>
      </c>
      <c r="L278">
        <v>-1</v>
      </c>
      <c r="M278">
        <v>-1</v>
      </c>
      <c r="N278">
        <v>-1</v>
      </c>
      <c r="O278">
        <v>0</v>
      </c>
      <c r="R278" s="3" t="str">
        <f>IF(S278&lt;&gt;"",VLOOKUP(S278,'ESO zone constants'!$E$2:$I$999,5,FALSE),"")</f>
        <v/>
      </c>
      <c r="T278" s="3" t="str">
        <f>IF(U278&lt;&gt;"",VLOOKUP(U278,'ESO zone constants'!$E$2:$I$999,5,FALSE),"")</f>
        <v/>
      </c>
      <c r="V278" s="3">
        <v>0</v>
      </c>
      <c r="W278" t="str">
        <f>VLOOKUP(V278,'LibSets constants'!$A$2:$B$16,2,FALSE)</f>
        <v>Included in base game</v>
      </c>
      <c r="X278" s="7" t="str">
        <f t="shared" si="20"/>
        <v>[326] = {wayshrines={-1,-1,-1}, dlcId=0</v>
      </c>
      <c r="Y278" s="7" t="str">
        <f t="shared" si="24"/>
        <v>, veteran=false</v>
      </c>
      <c r="Z278" s="7" t="str">
        <f t="shared" si="21"/>
        <v/>
      </c>
      <c r="AA278" s="7" t="str">
        <f t="shared" si="22"/>
        <v xml:space="preserve"> --Vanguard's Challenge / Vorhutdisput</v>
      </c>
      <c r="AB278" s="7" t="str">
        <f t="shared" si="23"/>
        <v/>
      </c>
    </row>
    <row r="279" spans="1:28" x14ac:dyDescent="0.25">
      <c r="A279" s="17">
        <v>327</v>
      </c>
      <c r="B279" t="s">
        <v>2169</v>
      </c>
      <c r="C279" t="s">
        <v>2171</v>
      </c>
      <c r="D279" t="s">
        <v>2170</v>
      </c>
      <c r="H279" t="str">
        <f t="array" ref="H279">IF(VALUE(O279)&gt;0,"Crafted",IF(OR(EXACT(A279,'LibSets constants'!$G$2:$G$99)),"Monster",IF(OR(EXACT(A279,'LibSets constants'!$I$2:$I$99)),"Trial",IF(OR(EXACT(A279,'LibSets constants'!$K$2:$K$99)),"Arena",IF(OR(EXACT(A279,'LibSets constants'!$M$2:$M$99)),"Overland","")))))</f>
        <v/>
      </c>
      <c r="J279" t="s">
        <v>105</v>
      </c>
      <c r="K279" t="s">
        <v>105</v>
      </c>
      <c r="L279">
        <v>-1</v>
      </c>
      <c r="M279">
        <v>-1</v>
      </c>
      <c r="N279">
        <v>-1</v>
      </c>
      <c r="O279">
        <v>0</v>
      </c>
      <c r="R279" s="3" t="str">
        <f>IF(S279&lt;&gt;"",VLOOKUP(S279,'ESO zone constants'!$E$2:$I$999,5,FALSE),"")</f>
        <v/>
      </c>
      <c r="T279" s="3" t="str">
        <f>IF(U279&lt;&gt;"",VLOOKUP(U279,'ESO zone constants'!$E$2:$I$999,5,FALSE),"")</f>
        <v/>
      </c>
      <c r="V279" s="3">
        <v>0</v>
      </c>
      <c r="W279" t="str">
        <f>VLOOKUP(V279,'LibSets constants'!$A$2:$B$16,2,FALSE)</f>
        <v>Included in base game</v>
      </c>
      <c r="X279" s="7" t="str">
        <f t="shared" si="20"/>
        <v>[327] = {wayshrines={-1,-1,-1}, dlcId=0</v>
      </c>
      <c r="Y279" s="7" t="str">
        <f t="shared" si="24"/>
        <v>, veteran=false</v>
      </c>
      <c r="Z279" s="7" t="str">
        <f t="shared" si="21"/>
        <v/>
      </c>
      <c r="AA279" s="7" t="str">
        <f t="shared" si="22"/>
        <v xml:space="preserve"> --Coward's Gear / Feiglingstracht</v>
      </c>
      <c r="AB279" s="7" t="str">
        <f t="shared" si="23"/>
        <v/>
      </c>
    </row>
    <row r="280" spans="1:28" x14ac:dyDescent="0.25">
      <c r="A280" s="17">
        <v>328</v>
      </c>
      <c r="B280" t="s">
        <v>2172</v>
      </c>
      <c r="C280" t="s">
        <v>2174</v>
      </c>
      <c r="D280" t="s">
        <v>2173</v>
      </c>
      <c r="H280" t="str">
        <f t="array" ref="H280">IF(VALUE(O280)&gt;0,"Crafted",IF(OR(EXACT(A280,'LibSets constants'!$G$2:$G$99)),"Monster",IF(OR(EXACT(A280,'LibSets constants'!$I$2:$I$99)),"Trial",IF(OR(EXACT(A280,'LibSets constants'!$K$2:$K$99)),"Arena",IF(OR(EXACT(A280,'LibSets constants'!$M$2:$M$99)),"Overland","")))))</f>
        <v/>
      </c>
      <c r="J280" t="s">
        <v>105</v>
      </c>
      <c r="K280" t="s">
        <v>105</v>
      </c>
      <c r="L280">
        <v>-1</v>
      </c>
      <c r="M280">
        <v>-1</v>
      </c>
      <c r="N280">
        <v>-1</v>
      </c>
      <c r="O280">
        <v>0</v>
      </c>
      <c r="R280" s="3" t="str">
        <f>IF(S280&lt;&gt;"",VLOOKUP(S280,'ESO zone constants'!$E$2:$I$999,5,FALSE),"")</f>
        <v/>
      </c>
      <c r="T280" s="3" t="str">
        <f>IF(U280&lt;&gt;"",VLOOKUP(U280,'ESO zone constants'!$E$2:$I$999,5,FALSE),"")</f>
        <v/>
      </c>
      <c r="V280" s="3">
        <v>0</v>
      </c>
      <c r="W280" t="str">
        <f>VLOOKUP(V280,'LibSets constants'!$A$2:$B$16,2,FALSE)</f>
        <v>Included in base game</v>
      </c>
      <c r="X280" s="7" t="str">
        <f t="shared" si="20"/>
        <v>[328] = {wayshrines={-1,-1,-1}, dlcId=0</v>
      </c>
      <c r="Y280" s="7" t="str">
        <f t="shared" si="24"/>
        <v>, veteran=false</v>
      </c>
      <c r="Z280" s="7" t="str">
        <f t="shared" si="21"/>
        <v/>
      </c>
      <c r="AA280" s="7" t="str">
        <f t="shared" si="22"/>
        <v xml:space="preserve"> --Knight Slayer / Ritterschlächter</v>
      </c>
      <c r="AB280" s="7" t="str">
        <f t="shared" si="23"/>
        <v/>
      </c>
    </row>
    <row r="281" spans="1:28" x14ac:dyDescent="0.25">
      <c r="A281" s="17">
        <v>329</v>
      </c>
      <c r="B281" t="s">
        <v>2175</v>
      </c>
      <c r="C281" t="s">
        <v>2177</v>
      </c>
      <c r="D281" t="s">
        <v>2176</v>
      </c>
      <c r="H281" t="str">
        <f t="array" ref="H281">IF(VALUE(O281)&gt;0,"Crafted",IF(OR(EXACT(A281,'LibSets constants'!$G$2:$G$99)),"Monster",IF(OR(EXACT(A281,'LibSets constants'!$I$2:$I$99)),"Trial",IF(OR(EXACT(A281,'LibSets constants'!$K$2:$K$99)),"Arena",IF(OR(EXACT(A281,'LibSets constants'!$M$2:$M$99)),"Overland","")))))</f>
        <v/>
      </c>
      <c r="J281" t="s">
        <v>105</v>
      </c>
      <c r="K281" t="s">
        <v>105</v>
      </c>
      <c r="L281">
        <v>-1</v>
      </c>
      <c r="M281">
        <v>-1</v>
      </c>
      <c r="N281">
        <v>-1</v>
      </c>
      <c r="O281">
        <v>0</v>
      </c>
      <c r="R281" s="3" t="str">
        <f>IF(S281&lt;&gt;"",VLOOKUP(S281,'ESO zone constants'!$E$2:$I$999,5,FALSE),"")</f>
        <v/>
      </c>
      <c r="T281" s="3" t="str">
        <f>IF(U281&lt;&gt;"",VLOOKUP(U281,'ESO zone constants'!$E$2:$I$999,5,FALSE),"")</f>
        <v/>
      </c>
      <c r="V281" s="3">
        <v>0</v>
      </c>
      <c r="W281" t="str">
        <f>VLOOKUP(V281,'LibSets constants'!$A$2:$B$16,2,FALSE)</f>
        <v>Included in base game</v>
      </c>
      <c r="X281" s="7" t="str">
        <f t="shared" si="20"/>
        <v>[329] = {wayshrines={-1,-1,-1}, dlcId=0</v>
      </c>
      <c r="Y281" s="7" t="str">
        <f t="shared" si="24"/>
        <v>, veteran=false</v>
      </c>
      <c r="Z281" s="7" t="str">
        <f t="shared" si="21"/>
        <v/>
      </c>
      <c r="AA281" s="7" t="str">
        <f t="shared" si="22"/>
        <v xml:space="preserve"> --Wizard's Riposte / Zaubererreplik</v>
      </c>
      <c r="AB281" s="7" t="str">
        <f t="shared" si="23"/>
        <v/>
      </c>
    </row>
    <row r="282" spans="1:28" x14ac:dyDescent="0.25">
      <c r="A282" s="17">
        <v>330</v>
      </c>
      <c r="B282" t="s">
        <v>2178</v>
      </c>
      <c r="C282" t="s">
        <v>2180</v>
      </c>
      <c r="D282" t="s">
        <v>2179</v>
      </c>
      <c r="H282" t="str">
        <f t="array" ref="H282">IF(VALUE(O282)&gt;0,"Crafted",IF(OR(EXACT(A282,'LibSets constants'!$G$2:$G$99)),"Monster",IF(OR(EXACT(A282,'LibSets constants'!$I$2:$I$99)),"Trial",IF(OR(EXACT(A282,'LibSets constants'!$K$2:$K$99)),"Arena",IF(OR(EXACT(A282,'LibSets constants'!$M$2:$M$99)),"Overland","")))))</f>
        <v/>
      </c>
      <c r="J282" t="s">
        <v>105</v>
      </c>
      <c r="K282" t="s">
        <v>105</v>
      </c>
      <c r="L282">
        <v>-1</v>
      </c>
      <c r="M282">
        <v>-1</v>
      </c>
      <c r="N282">
        <v>-1</v>
      </c>
      <c r="O282">
        <v>0</v>
      </c>
      <c r="R282" s="3" t="str">
        <f>IF(S282&lt;&gt;"",VLOOKUP(S282,'ESO zone constants'!$E$2:$I$999,5,FALSE),"")</f>
        <v/>
      </c>
      <c r="T282" s="3" t="str">
        <f>IF(U282&lt;&gt;"",VLOOKUP(U282,'ESO zone constants'!$E$2:$I$999,5,FALSE),"")</f>
        <v/>
      </c>
      <c r="V282" s="3">
        <v>0</v>
      </c>
      <c r="W282" t="str">
        <f>VLOOKUP(V282,'LibSets constants'!$A$2:$B$16,2,FALSE)</f>
        <v>Included in base game</v>
      </c>
      <c r="X282" s="7" t="str">
        <f t="shared" si="20"/>
        <v>[330] = {wayshrines={-1,-1,-1}, dlcId=0</v>
      </c>
      <c r="Y282" s="7" t="str">
        <f t="shared" si="24"/>
        <v>, veteran=false</v>
      </c>
      <c r="Z282" s="7" t="str">
        <f t="shared" si="21"/>
        <v/>
      </c>
      <c r="AA282" s="7" t="str">
        <f t="shared" si="22"/>
        <v xml:space="preserve"> --Automated Defense / Automatisierte Verteidigung</v>
      </c>
      <c r="AB282" s="7" t="str">
        <f t="shared" si="23"/>
        <v/>
      </c>
    </row>
    <row r="283" spans="1:28" x14ac:dyDescent="0.25">
      <c r="A283" s="17">
        <v>331</v>
      </c>
      <c r="B283" t="s">
        <v>2181</v>
      </c>
      <c r="C283" t="s">
        <v>2183</v>
      </c>
      <c r="D283" t="s">
        <v>2182</v>
      </c>
      <c r="H283" t="str">
        <f t="array" ref="H283">IF(VALUE(O283)&gt;0,"Crafted",IF(OR(EXACT(A283,'LibSets constants'!$G$2:$G$99)),"Monster",IF(OR(EXACT(A283,'LibSets constants'!$I$2:$I$99)),"Trial",IF(OR(EXACT(A283,'LibSets constants'!$K$2:$K$99)),"Arena",IF(OR(EXACT(A283,'LibSets constants'!$M$2:$M$99)),"Overland","")))))</f>
        <v/>
      </c>
      <c r="J283" t="s">
        <v>105</v>
      </c>
      <c r="K283" t="s">
        <v>105</v>
      </c>
      <c r="L283">
        <v>-1</v>
      </c>
      <c r="M283">
        <v>-1</v>
      </c>
      <c r="N283">
        <v>-1</v>
      </c>
      <c r="O283">
        <v>0</v>
      </c>
      <c r="R283" s="3" t="str">
        <f>IF(S283&lt;&gt;"",VLOOKUP(S283,'ESO zone constants'!$E$2:$I$999,5,FALSE),"")</f>
        <v/>
      </c>
      <c r="T283" s="3" t="str">
        <f>IF(U283&lt;&gt;"",VLOOKUP(U283,'ESO zone constants'!$E$2:$I$999,5,FALSE),"")</f>
        <v/>
      </c>
      <c r="V283" s="3">
        <v>0</v>
      </c>
      <c r="W283" t="str">
        <f>VLOOKUP(V283,'LibSets constants'!$A$2:$B$16,2,FALSE)</f>
        <v>Included in base game</v>
      </c>
      <c r="X283" s="7" t="str">
        <f t="shared" si="20"/>
        <v>[331] = {wayshrines={-1,-1,-1}, dlcId=0</v>
      </c>
      <c r="Y283" s="7" t="str">
        <f t="shared" si="24"/>
        <v>, veteran=false</v>
      </c>
      <c r="Z283" s="7" t="str">
        <f t="shared" si="21"/>
        <v/>
      </c>
      <c r="AA283" s="7" t="str">
        <f t="shared" si="22"/>
        <v xml:space="preserve"> --War Machine / Kriegsmaschine</v>
      </c>
      <c r="AB283" s="7" t="str">
        <f t="shared" si="23"/>
        <v/>
      </c>
    </row>
    <row r="284" spans="1:28" x14ac:dyDescent="0.25">
      <c r="A284" s="17">
        <v>332</v>
      </c>
      <c r="B284" t="s">
        <v>2184</v>
      </c>
      <c r="C284" t="s">
        <v>2186</v>
      </c>
      <c r="D284" t="s">
        <v>2185</v>
      </c>
      <c r="H284" t="str">
        <f t="array" ref="H284">IF(VALUE(O284)&gt;0,"Crafted",IF(OR(EXACT(A284,'LibSets constants'!$G$2:$G$99)),"Monster",IF(OR(EXACT(A284,'LibSets constants'!$I$2:$I$99)),"Trial",IF(OR(EXACT(A284,'LibSets constants'!$K$2:$K$99)),"Arena",IF(OR(EXACT(A284,'LibSets constants'!$M$2:$M$99)),"Overland","")))))</f>
        <v/>
      </c>
      <c r="J284" t="s">
        <v>105</v>
      </c>
      <c r="K284" t="s">
        <v>105</v>
      </c>
      <c r="L284">
        <v>-1</v>
      </c>
      <c r="M284">
        <v>-1</v>
      </c>
      <c r="N284">
        <v>-1</v>
      </c>
      <c r="O284">
        <v>0</v>
      </c>
      <c r="R284" s="3" t="str">
        <f>IF(S284&lt;&gt;"",VLOOKUP(S284,'ESO zone constants'!$E$2:$I$999,5,FALSE),"")</f>
        <v/>
      </c>
      <c r="T284" s="3" t="str">
        <f>IF(U284&lt;&gt;"",VLOOKUP(U284,'ESO zone constants'!$E$2:$I$999,5,FALSE),"")</f>
        <v/>
      </c>
      <c r="V284" s="3">
        <v>0</v>
      </c>
      <c r="W284" t="str">
        <f>VLOOKUP(V284,'LibSets constants'!$A$2:$B$16,2,FALSE)</f>
        <v>Included in base game</v>
      </c>
      <c r="X284" s="7" t="str">
        <f t="shared" si="20"/>
        <v>[332] = {wayshrines={-1,-1,-1}, dlcId=0</v>
      </c>
      <c r="Y284" s="7" t="str">
        <f t="shared" si="24"/>
        <v>, veteran=false</v>
      </c>
      <c r="Z284" s="7" t="str">
        <f t="shared" si="21"/>
        <v/>
      </c>
      <c r="AA284" s="7" t="str">
        <f t="shared" si="22"/>
        <v xml:space="preserve"> --Master Architect / Meisterarchitekt</v>
      </c>
      <c r="AB284" s="7" t="str">
        <f t="shared" si="23"/>
        <v/>
      </c>
    </row>
    <row r="285" spans="1:28" x14ac:dyDescent="0.25">
      <c r="A285" s="17">
        <v>333</v>
      </c>
      <c r="B285" t="s">
        <v>2187</v>
      </c>
      <c r="C285" t="s">
        <v>2189</v>
      </c>
      <c r="D285" t="s">
        <v>2188</v>
      </c>
      <c r="H285" t="str">
        <f t="array" ref="H285">IF(VALUE(O285)&gt;0,"Crafted",IF(OR(EXACT(A285,'LibSets constants'!$G$2:$G$99)),"Monster",IF(OR(EXACT(A285,'LibSets constants'!$I$2:$I$99)),"Trial",IF(OR(EXACT(A285,'LibSets constants'!$K$2:$K$99)),"Arena",IF(OR(EXACT(A285,'LibSets constants'!$M$2:$M$99)),"Overland","")))))</f>
        <v/>
      </c>
      <c r="J285" t="s">
        <v>105</v>
      </c>
      <c r="K285" t="s">
        <v>105</v>
      </c>
      <c r="L285">
        <v>-1</v>
      </c>
      <c r="M285">
        <v>-1</v>
      </c>
      <c r="N285">
        <v>-1</v>
      </c>
      <c r="O285">
        <v>0</v>
      </c>
      <c r="R285" s="3" t="str">
        <f>IF(S285&lt;&gt;"",VLOOKUP(S285,'ESO zone constants'!$E$2:$I$999,5,FALSE),"")</f>
        <v/>
      </c>
      <c r="T285" s="3" t="str">
        <f>IF(U285&lt;&gt;"",VLOOKUP(U285,'ESO zone constants'!$E$2:$I$999,5,FALSE),"")</f>
        <v/>
      </c>
      <c r="V285" s="3">
        <v>0</v>
      </c>
      <c r="W285" t="str">
        <f>VLOOKUP(V285,'LibSets constants'!$A$2:$B$16,2,FALSE)</f>
        <v>Included in base game</v>
      </c>
      <c r="X285" s="7" t="str">
        <f t="shared" si="20"/>
        <v>[333] = {wayshrines={-1,-1,-1}, dlcId=0</v>
      </c>
      <c r="Y285" s="7" t="str">
        <f t="shared" si="24"/>
        <v>, veteran=false</v>
      </c>
      <c r="Z285" s="7" t="str">
        <f t="shared" si="21"/>
        <v/>
      </c>
      <c r="AA285" s="7" t="str">
        <f t="shared" si="22"/>
        <v xml:space="preserve"> --Inventor's Guard / Erfindergarde</v>
      </c>
      <c r="AB285" s="7" t="str">
        <f t="shared" si="23"/>
        <v/>
      </c>
    </row>
    <row r="286" spans="1:28" x14ac:dyDescent="0.25">
      <c r="A286" s="17">
        <v>334</v>
      </c>
      <c r="B286" t="s">
        <v>2190</v>
      </c>
      <c r="C286" t="s">
        <v>2192</v>
      </c>
      <c r="D286" t="s">
        <v>2191</v>
      </c>
      <c r="H286" t="str">
        <f t="array" ref="H286">IF(VALUE(O286)&gt;0,"Crafted",IF(OR(EXACT(A286,'LibSets constants'!$G$2:$G$99)),"Monster",IF(OR(EXACT(A286,'LibSets constants'!$I$2:$I$99)),"Trial",IF(OR(EXACT(A286,'LibSets constants'!$K$2:$K$99)),"Arena",IF(OR(EXACT(A286,'LibSets constants'!$M$2:$M$99)),"Overland","")))))</f>
        <v/>
      </c>
      <c r="J286" t="s">
        <v>105</v>
      </c>
      <c r="K286" t="s">
        <v>105</v>
      </c>
      <c r="L286">
        <v>-1</v>
      </c>
      <c r="M286">
        <v>-1</v>
      </c>
      <c r="N286">
        <v>-1</v>
      </c>
      <c r="O286">
        <v>0</v>
      </c>
      <c r="R286" s="3" t="str">
        <f>IF(S286&lt;&gt;"",VLOOKUP(S286,'ESO zone constants'!$E$2:$I$999,5,FALSE),"")</f>
        <v/>
      </c>
      <c r="T286" s="3" t="str">
        <f>IF(U286&lt;&gt;"",VLOOKUP(U286,'ESO zone constants'!$E$2:$I$999,5,FALSE),"")</f>
        <v/>
      </c>
      <c r="V286" s="3">
        <v>0</v>
      </c>
      <c r="W286" t="str">
        <f>VLOOKUP(V286,'LibSets constants'!$A$2:$B$16,2,FALSE)</f>
        <v>Included in base game</v>
      </c>
      <c r="X286" s="7" t="str">
        <f t="shared" si="20"/>
        <v>[334] = {wayshrines={-1,-1,-1}, dlcId=0</v>
      </c>
      <c r="Y286" s="7" t="str">
        <f t="shared" si="24"/>
        <v>, veteran=false</v>
      </c>
      <c r="Z286" s="7" t="str">
        <f t="shared" si="21"/>
        <v/>
      </c>
      <c r="AA286" s="7" t="str">
        <f t="shared" si="22"/>
        <v xml:space="preserve"> --Impregnable Armor / Unüberwindliche Rüstung</v>
      </c>
      <c r="AB286" s="7" t="str">
        <f t="shared" si="23"/>
        <v/>
      </c>
    </row>
    <row r="287" spans="1:28" x14ac:dyDescent="0.25">
      <c r="A287" s="17">
        <v>335</v>
      </c>
      <c r="B287" t="s">
        <v>2193</v>
      </c>
      <c r="C287" t="s">
        <v>2195</v>
      </c>
      <c r="D287" t="s">
        <v>2194</v>
      </c>
      <c r="H287" t="str">
        <f t="array" ref="H287">IF(VALUE(O287)&gt;0,"Crafted",IF(OR(EXACT(A287,'LibSets constants'!$G$2:$G$99)),"Monster",IF(OR(EXACT(A287,'LibSets constants'!$I$2:$I$99)),"Trial",IF(OR(EXACT(A287,'LibSets constants'!$K$2:$K$99)),"Arena",IF(OR(EXACT(A287,'LibSets constants'!$M$2:$M$99)),"Overland","")))))</f>
        <v/>
      </c>
      <c r="J287" t="s">
        <v>105</v>
      </c>
      <c r="K287" t="s">
        <v>105</v>
      </c>
      <c r="L287">
        <v>-1</v>
      </c>
      <c r="M287">
        <v>-1</v>
      </c>
      <c r="N287">
        <v>-1</v>
      </c>
      <c r="O287">
        <v>0</v>
      </c>
      <c r="R287" s="3" t="str">
        <f>IF(S287&lt;&gt;"",VLOOKUP(S287,'ESO zone constants'!$E$2:$I$999,5,FALSE),"")</f>
        <v/>
      </c>
      <c r="T287" s="3" t="str">
        <f>IF(U287&lt;&gt;"",VLOOKUP(U287,'ESO zone constants'!$E$2:$I$999,5,FALSE),"")</f>
        <v/>
      </c>
      <c r="V287" s="3">
        <v>0</v>
      </c>
      <c r="W287" t="str">
        <f>VLOOKUP(V287,'LibSets constants'!$A$2:$B$16,2,FALSE)</f>
        <v>Included in base game</v>
      </c>
      <c r="X287" s="7" t="str">
        <f t="shared" si="20"/>
        <v>[335] = {wayshrines={-1,-1,-1}, dlcId=0</v>
      </c>
      <c r="Y287" s="7" t="str">
        <f t="shared" si="24"/>
        <v>, veteran=false</v>
      </c>
      <c r="Z287" s="7" t="str">
        <f t="shared" si="21"/>
        <v/>
      </c>
      <c r="AA287" s="7" t="str">
        <f t="shared" si="22"/>
        <v xml:space="preserve"> --Draugr's Rest / Draugrruhe</v>
      </c>
      <c r="AB287" s="7" t="str">
        <f t="shared" si="23"/>
        <v/>
      </c>
    </row>
    <row r="288" spans="1:28" x14ac:dyDescent="0.25">
      <c r="A288" s="17">
        <v>336</v>
      </c>
      <c r="B288" t="s">
        <v>2196</v>
      </c>
      <c r="C288" t="s">
        <v>2198</v>
      </c>
      <c r="D288" t="s">
        <v>2197</v>
      </c>
      <c r="H288" t="str">
        <f t="array" ref="H288">IF(VALUE(O288)&gt;0,"Crafted",IF(OR(EXACT(A288,'LibSets constants'!$G$2:$G$99)),"Monster",IF(OR(EXACT(A288,'LibSets constants'!$I$2:$I$99)),"Trial",IF(OR(EXACT(A288,'LibSets constants'!$K$2:$K$99)),"Arena",IF(OR(EXACT(A288,'LibSets constants'!$M$2:$M$99)),"Overland","")))))</f>
        <v/>
      </c>
      <c r="J288" t="s">
        <v>105</v>
      </c>
      <c r="K288" t="s">
        <v>105</v>
      </c>
      <c r="L288">
        <v>-1</v>
      </c>
      <c r="M288">
        <v>-1</v>
      </c>
      <c r="N288">
        <v>-1</v>
      </c>
      <c r="O288">
        <v>0</v>
      </c>
      <c r="R288" s="3" t="str">
        <f>IF(S288&lt;&gt;"",VLOOKUP(S288,'ESO zone constants'!$E$2:$I$999,5,FALSE),"")</f>
        <v/>
      </c>
      <c r="T288" s="3" t="str">
        <f>IF(U288&lt;&gt;"",VLOOKUP(U288,'ESO zone constants'!$E$2:$I$999,5,FALSE),"")</f>
        <v/>
      </c>
      <c r="V288" s="3">
        <v>0</v>
      </c>
      <c r="W288" t="str">
        <f>VLOOKUP(V288,'LibSets constants'!$A$2:$B$16,2,FALSE)</f>
        <v>Included in base game</v>
      </c>
      <c r="X288" s="7" t="str">
        <f t="shared" si="20"/>
        <v>[336] = {wayshrines={-1,-1,-1}, dlcId=0</v>
      </c>
      <c r="Y288" s="7" t="str">
        <f t="shared" si="24"/>
        <v>, veteran=false</v>
      </c>
      <c r="Z288" s="7" t="str">
        <f t="shared" si="21"/>
        <v/>
      </c>
      <c r="AA288" s="7" t="str">
        <f t="shared" si="22"/>
        <v xml:space="preserve"> --Pillar of Nirn / Säulen von Nirn</v>
      </c>
      <c r="AB288" s="7" t="str">
        <f t="shared" si="23"/>
        <v/>
      </c>
    </row>
    <row r="289" spans="1:28" x14ac:dyDescent="0.25">
      <c r="A289" s="17">
        <v>337</v>
      </c>
      <c r="B289" t="s">
        <v>2199</v>
      </c>
      <c r="C289" t="s">
        <v>2201</v>
      </c>
      <c r="D289" t="s">
        <v>2200</v>
      </c>
      <c r="H289" t="str">
        <f t="array" ref="H289">IF(VALUE(O289)&gt;0,"Crafted",IF(OR(EXACT(A289,'LibSets constants'!$G$2:$G$99)),"Monster",IF(OR(EXACT(A289,'LibSets constants'!$I$2:$I$99)),"Trial",IF(OR(EXACT(A289,'LibSets constants'!$K$2:$K$99)),"Arena",IF(OR(EXACT(A289,'LibSets constants'!$M$2:$M$99)),"Overland","")))))</f>
        <v/>
      </c>
      <c r="J289" t="s">
        <v>105</v>
      </c>
      <c r="K289" t="s">
        <v>105</v>
      </c>
      <c r="L289">
        <v>-1</v>
      </c>
      <c r="M289">
        <v>-1</v>
      </c>
      <c r="N289">
        <v>-1</v>
      </c>
      <c r="O289">
        <v>0</v>
      </c>
      <c r="R289" s="3" t="str">
        <f>IF(S289&lt;&gt;"",VLOOKUP(S289,'ESO zone constants'!$E$2:$I$999,5,FALSE),"")</f>
        <v/>
      </c>
      <c r="T289" s="3" t="str">
        <f>IF(U289&lt;&gt;"",VLOOKUP(U289,'ESO zone constants'!$E$2:$I$999,5,FALSE),"")</f>
        <v/>
      </c>
      <c r="V289" s="3">
        <v>0</v>
      </c>
      <c r="W289" t="str">
        <f>VLOOKUP(V289,'LibSets constants'!$A$2:$B$16,2,FALSE)</f>
        <v>Included in base game</v>
      </c>
      <c r="X289" s="7" t="str">
        <f t="shared" si="20"/>
        <v>[337] = {wayshrines={-1,-1,-1}, dlcId=0</v>
      </c>
      <c r="Y289" s="7" t="str">
        <f t="shared" si="24"/>
        <v>, veteran=false</v>
      </c>
      <c r="Z289" s="7" t="str">
        <f t="shared" si="21"/>
        <v/>
      </c>
      <c r="AA289" s="7" t="str">
        <f t="shared" si="22"/>
        <v xml:space="preserve"> --Ironblood / Eisenblut</v>
      </c>
      <c r="AB289" s="7" t="str">
        <f t="shared" si="23"/>
        <v/>
      </c>
    </row>
    <row r="290" spans="1:28" x14ac:dyDescent="0.25">
      <c r="A290" s="17">
        <v>338</v>
      </c>
      <c r="B290" t="s">
        <v>2202</v>
      </c>
      <c r="C290" t="s">
        <v>2204</v>
      </c>
      <c r="D290" t="s">
        <v>2203</v>
      </c>
      <c r="H290" t="str">
        <f t="array" ref="H290">IF(VALUE(O290)&gt;0,"Crafted",IF(OR(EXACT(A290,'LibSets constants'!$G$2:$G$99)),"Monster",IF(OR(EXACT(A290,'LibSets constants'!$I$2:$I$99)),"Trial",IF(OR(EXACT(A290,'LibSets constants'!$K$2:$K$99)),"Arena",IF(OR(EXACT(A290,'LibSets constants'!$M$2:$M$99)),"Overland","")))))</f>
        <v/>
      </c>
      <c r="J290" t="s">
        <v>105</v>
      </c>
      <c r="K290" t="s">
        <v>105</v>
      </c>
      <c r="L290">
        <v>-1</v>
      </c>
      <c r="M290">
        <v>-1</v>
      </c>
      <c r="N290">
        <v>-1</v>
      </c>
      <c r="O290">
        <v>0</v>
      </c>
      <c r="R290" s="3" t="str">
        <f>IF(S290&lt;&gt;"",VLOOKUP(S290,'ESO zone constants'!$E$2:$I$999,5,FALSE),"")</f>
        <v/>
      </c>
      <c r="T290" s="3" t="str">
        <f>IF(U290&lt;&gt;"",VLOOKUP(U290,'ESO zone constants'!$E$2:$I$999,5,FALSE),"")</f>
        <v/>
      </c>
      <c r="V290" s="3">
        <v>0</v>
      </c>
      <c r="W290" t="str">
        <f>VLOOKUP(V290,'LibSets constants'!$A$2:$B$16,2,FALSE)</f>
        <v>Included in base game</v>
      </c>
      <c r="X290" s="7" t="str">
        <f t="shared" si="20"/>
        <v>[338] = {wayshrines={-1,-1,-1}, dlcId=0</v>
      </c>
      <c r="Y290" s="7" t="str">
        <f t="shared" si="24"/>
        <v>, veteran=false</v>
      </c>
      <c r="Z290" s="7" t="str">
        <f t="shared" si="21"/>
        <v/>
      </c>
      <c r="AA290" s="7" t="str">
        <f t="shared" si="22"/>
        <v xml:space="preserve"> --Flame Blossom / Flammenblüte</v>
      </c>
      <c r="AB290" s="7" t="str">
        <f t="shared" si="23"/>
        <v/>
      </c>
    </row>
    <row r="291" spans="1:28" x14ac:dyDescent="0.25">
      <c r="A291" s="17">
        <v>339</v>
      </c>
      <c r="B291" t="s">
        <v>2205</v>
      </c>
      <c r="C291" t="s">
        <v>2207</v>
      </c>
      <c r="D291" t="s">
        <v>2206</v>
      </c>
      <c r="H291" t="str">
        <f t="array" ref="H291">IF(VALUE(O291)&gt;0,"Crafted",IF(OR(EXACT(A291,'LibSets constants'!$G$2:$G$99)),"Monster",IF(OR(EXACT(A291,'LibSets constants'!$I$2:$I$99)),"Trial",IF(OR(EXACT(A291,'LibSets constants'!$K$2:$K$99)),"Arena",IF(OR(EXACT(A291,'LibSets constants'!$M$2:$M$99)),"Overland","")))))</f>
        <v/>
      </c>
      <c r="J291" t="s">
        <v>105</v>
      </c>
      <c r="K291" t="s">
        <v>105</v>
      </c>
      <c r="L291">
        <v>-1</v>
      </c>
      <c r="M291">
        <v>-1</v>
      </c>
      <c r="N291">
        <v>-1</v>
      </c>
      <c r="O291">
        <v>0</v>
      </c>
      <c r="R291" s="3" t="str">
        <f>IF(S291&lt;&gt;"",VLOOKUP(S291,'ESO zone constants'!$E$2:$I$999,5,FALSE),"")</f>
        <v/>
      </c>
      <c r="T291" s="3" t="str">
        <f>IF(U291&lt;&gt;"",VLOOKUP(U291,'ESO zone constants'!$E$2:$I$999,5,FALSE),"")</f>
        <v/>
      </c>
      <c r="V291" s="3">
        <v>0</v>
      </c>
      <c r="W291" t="str">
        <f>VLOOKUP(V291,'LibSets constants'!$A$2:$B$16,2,FALSE)</f>
        <v>Included in base game</v>
      </c>
      <c r="X291" s="7" t="str">
        <f t="shared" si="20"/>
        <v>[339] = {wayshrines={-1,-1,-1}, dlcId=0</v>
      </c>
      <c r="Y291" s="7" t="str">
        <f t="shared" si="24"/>
        <v>, veteran=false</v>
      </c>
      <c r="Z291" s="7" t="str">
        <f t="shared" si="21"/>
        <v/>
      </c>
      <c r="AA291" s="7" t="str">
        <f t="shared" si="22"/>
        <v xml:space="preserve"> --Blooddrinker / Bluttrinker</v>
      </c>
      <c r="AB291" s="7" t="str">
        <f t="shared" si="23"/>
        <v/>
      </c>
    </row>
    <row r="292" spans="1:28" x14ac:dyDescent="0.25">
      <c r="A292" s="17">
        <v>340</v>
      </c>
      <c r="B292" t="s">
        <v>2208</v>
      </c>
      <c r="C292" t="s">
        <v>2210</v>
      </c>
      <c r="D292" t="s">
        <v>2209</v>
      </c>
      <c r="H292" t="str">
        <f t="array" ref="H292">IF(VALUE(O292)&gt;0,"Crafted",IF(OR(EXACT(A292,'LibSets constants'!$G$2:$G$99)),"Monster",IF(OR(EXACT(A292,'LibSets constants'!$I$2:$I$99)),"Trial",IF(OR(EXACT(A292,'LibSets constants'!$K$2:$K$99)),"Arena",IF(OR(EXACT(A292,'LibSets constants'!$M$2:$M$99)),"Overland","")))))</f>
        <v/>
      </c>
      <c r="J292" t="s">
        <v>105</v>
      </c>
      <c r="K292" t="s">
        <v>105</v>
      </c>
      <c r="L292">
        <v>-1</v>
      </c>
      <c r="M292">
        <v>-1</v>
      </c>
      <c r="N292">
        <v>-1</v>
      </c>
      <c r="O292">
        <v>0</v>
      </c>
      <c r="R292" s="3" t="str">
        <f>IF(S292&lt;&gt;"",VLOOKUP(S292,'ESO zone constants'!$E$2:$I$999,5,FALSE),"")</f>
        <v/>
      </c>
      <c r="T292" s="3" t="str">
        <f>IF(U292&lt;&gt;"",VLOOKUP(U292,'ESO zone constants'!$E$2:$I$999,5,FALSE),"")</f>
        <v/>
      </c>
      <c r="V292" s="3">
        <v>0</v>
      </c>
      <c r="W292" t="str">
        <f>VLOOKUP(V292,'LibSets constants'!$A$2:$B$16,2,FALSE)</f>
        <v>Included in base game</v>
      </c>
      <c r="X292" s="7" t="str">
        <f t="shared" si="20"/>
        <v>[340] = {wayshrines={-1,-1,-1}, dlcId=0</v>
      </c>
      <c r="Y292" s="7" t="str">
        <f t="shared" si="24"/>
        <v>, veteran=false</v>
      </c>
      <c r="Z292" s="7" t="str">
        <f t="shared" si="21"/>
        <v/>
      </c>
      <c r="AA292" s="7" t="str">
        <f t="shared" si="22"/>
        <v xml:space="preserve"> --Hagraven's Garden / Vettelgarten</v>
      </c>
      <c r="AB292" s="7" t="str">
        <f t="shared" si="23"/>
        <v/>
      </c>
    </row>
    <row r="293" spans="1:28" x14ac:dyDescent="0.25">
      <c r="A293" s="17">
        <v>341</v>
      </c>
      <c r="B293" t="s">
        <v>2211</v>
      </c>
      <c r="C293" t="s">
        <v>4</v>
      </c>
      <c r="D293" t="s">
        <v>2212</v>
      </c>
      <c r="H293" t="str">
        <f t="array" ref="H293">IF(VALUE(O293)&gt;0,"Crafted",IF(OR(EXACT(A293,'LibSets constants'!$G$2:$G$99)),"Monster",IF(OR(EXACT(A293,'LibSets constants'!$I$2:$I$99)),"Trial",IF(OR(EXACT(A293,'LibSets constants'!$K$2:$K$99)),"Arena",IF(OR(EXACT(A293,'LibSets constants'!$M$2:$M$99)),"Overland","")))))</f>
        <v>Monster</v>
      </c>
      <c r="I293">
        <v>3</v>
      </c>
      <c r="J293" t="s">
        <v>2478</v>
      </c>
      <c r="K293" t="s">
        <v>105</v>
      </c>
      <c r="L293">
        <v>-1</v>
      </c>
      <c r="M293">
        <v>-1</v>
      </c>
      <c r="N293">
        <v>-1</v>
      </c>
      <c r="O293">
        <v>0</v>
      </c>
      <c r="P293" s="3">
        <v>973</v>
      </c>
      <c r="R293" s="3" t="str">
        <f>IF(S293&lt;&gt;"",VLOOKUP(S293,'ESO zone constants'!$E$2:$I$999,5,FALSE),"")</f>
        <v/>
      </c>
      <c r="T293" s="3" t="str">
        <f>IF(U293&lt;&gt;"",VLOOKUP(U293,'ESO zone constants'!$E$2:$I$999,5,FALSE),"")</f>
        <v/>
      </c>
      <c r="V293" s="3">
        <v>7</v>
      </c>
      <c r="W293" t="str">
        <f>VLOOKUP(V293,'LibSets constants'!$A$2:$B$16,2,FALSE)</f>
        <v>Horns of the Reach</v>
      </c>
      <c r="X293" s="7" t="str">
        <f t="shared" si="20"/>
        <v>[341] = {wayshrines={-1,-1,-1}, dlcId=7</v>
      </c>
      <c r="Y293" s="7" t="str">
        <f t="shared" si="24"/>
        <v>, zoneIds={973}, veteran={EQUIP_TYPE_HEAD=true, EQUIP_TYPE_SHOULDERS=false}</v>
      </c>
      <c r="Z293" s="7" t="str">
        <f t="shared" si="21"/>
        <v>, isMonster=true</v>
      </c>
      <c r="AA293" s="7" t="str">
        <f t="shared" si="22"/>
        <v xml:space="preserve"> --Earthgore / Erdbluter</v>
      </c>
      <c r="AB293" s="7" t="str">
        <f t="shared" si="23"/>
        <v/>
      </c>
    </row>
    <row r="294" spans="1:28" x14ac:dyDescent="0.25">
      <c r="A294" s="17">
        <v>342</v>
      </c>
      <c r="B294" t="s">
        <v>3</v>
      </c>
      <c r="C294" t="s">
        <v>3</v>
      </c>
      <c r="D294" t="s">
        <v>3</v>
      </c>
      <c r="H294" t="str">
        <f t="array" ref="H294">IF(VALUE(O294)&gt;0,"Crafted",IF(OR(EXACT(A294,'LibSets constants'!$G$2:$G$99)),"Monster",IF(OR(EXACT(A294,'LibSets constants'!$I$2:$I$99)),"Trial",IF(OR(EXACT(A294,'LibSets constants'!$K$2:$K$99)),"Arena",IF(OR(EXACT(A294,'LibSets constants'!$M$2:$M$99)),"Overland","")))))</f>
        <v>Monster</v>
      </c>
      <c r="I294">
        <v>3</v>
      </c>
      <c r="J294" t="s">
        <v>2478</v>
      </c>
      <c r="K294" t="s">
        <v>105</v>
      </c>
      <c r="L294">
        <v>-1</v>
      </c>
      <c r="M294">
        <v>-1</v>
      </c>
      <c r="N294">
        <v>-1</v>
      </c>
      <c r="O294">
        <v>0</v>
      </c>
      <c r="P294" s="3">
        <v>974</v>
      </c>
      <c r="R294" s="3" t="str">
        <f>IF(S294&lt;&gt;"",VLOOKUP(S294,'ESO zone constants'!$E$2:$I$999,5,FALSE),"")</f>
        <v/>
      </c>
      <c r="T294" s="3" t="str">
        <f>IF(U294&lt;&gt;"",VLOOKUP(U294,'ESO zone constants'!$E$2:$I$999,5,FALSE),"")</f>
        <v/>
      </c>
      <c r="V294" s="3">
        <v>7</v>
      </c>
      <c r="W294" t="str">
        <f>VLOOKUP(V294,'LibSets constants'!$A$2:$B$16,2,FALSE)</f>
        <v>Horns of the Reach</v>
      </c>
      <c r="X294" s="7" t="str">
        <f t="shared" si="20"/>
        <v>[342] = {wayshrines={-1,-1,-1}, dlcId=7</v>
      </c>
      <c r="Y294" s="7" t="str">
        <f t="shared" si="24"/>
        <v>, zoneIds={974}, veteran={EQUIP_TYPE_HEAD=true, EQUIP_TYPE_SHOULDERS=false}</v>
      </c>
      <c r="Z294" s="7" t="str">
        <f t="shared" si="21"/>
        <v>, isMonster=true</v>
      </c>
      <c r="AA294" s="7" t="str">
        <f t="shared" si="22"/>
        <v xml:space="preserve"> --Domihaus / Domihaus</v>
      </c>
      <c r="AB294" s="7" t="str">
        <f t="shared" si="23"/>
        <v/>
      </c>
    </row>
    <row r="295" spans="1:28" x14ac:dyDescent="0.25">
      <c r="A295" s="17">
        <v>343</v>
      </c>
      <c r="B295" t="s">
        <v>2213</v>
      </c>
      <c r="C295" t="s">
        <v>2215</v>
      </c>
      <c r="D295" t="s">
        <v>2214</v>
      </c>
      <c r="H295" t="str">
        <f t="array" ref="H295">IF(VALUE(O295)&gt;0,"Crafted",IF(OR(EXACT(A295,'LibSets constants'!$G$2:$G$99)),"Monster",IF(OR(EXACT(A295,'LibSets constants'!$I$2:$I$99)),"Trial",IF(OR(EXACT(A295,'LibSets constants'!$K$2:$K$99)),"Arena",IF(OR(EXACT(A295,'LibSets constants'!$M$2:$M$99)),"Overland","")))))</f>
        <v/>
      </c>
      <c r="J295" t="s">
        <v>105</v>
      </c>
      <c r="K295" t="s">
        <v>105</v>
      </c>
      <c r="L295">
        <v>-1</v>
      </c>
      <c r="M295">
        <v>-1</v>
      </c>
      <c r="N295">
        <v>-1</v>
      </c>
      <c r="O295">
        <v>0</v>
      </c>
      <c r="R295" s="3" t="str">
        <f>IF(S295&lt;&gt;"",VLOOKUP(S295,'ESO zone constants'!$E$2:$I$999,5,FALSE),"")</f>
        <v/>
      </c>
      <c r="T295" s="3" t="str">
        <f>IF(U295&lt;&gt;"",VLOOKUP(U295,'ESO zone constants'!$E$2:$I$999,5,FALSE),"")</f>
        <v/>
      </c>
      <c r="V295" s="3">
        <v>0</v>
      </c>
      <c r="W295" t="str">
        <f>VLOOKUP(V295,'LibSets constants'!$A$2:$B$16,2,FALSE)</f>
        <v>Included in base game</v>
      </c>
      <c r="X295" s="7" t="str">
        <f t="shared" si="20"/>
        <v>[343] = {wayshrines={-1,-1,-1}, dlcId=0</v>
      </c>
      <c r="Y295" s="7" t="str">
        <f t="shared" si="24"/>
        <v>, veteran=false</v>
      </c>
      <c r="Z295" s="7" t="str">
        <f t="shared" si="21"/>
        <v/>
      </c>
      <c r="AA295" s="7" t="str">
        <f t="shared" si="22"/>
        <v xml:space="preserve"> --Caluurion's Legacy / Caluurions Erbe</v>
      </c>
      <c r="AB295" s="7" t="str">
        <f t="shared" si="23"/>
        <v/>
      </c>
    </row>
    <row r="296" spans="1:28" x14ac:dyDescent="0.25">
      <c r="A296" s="17">
        <v>344</v>
      </c>
      <c r="B296" t="s">
        <v>2216</v>
      </c>
      <c r="C296" t="s">
        <v>2218</v>
      </c>
      <c r="D296" t="s">
        <v>2217</v>
      </c>
      <c r="H296" t="str">
        <f t="array" ref="H296">IF(VALUE(O296)&gt;0,"Crafted",IF(OR(EXACT(A296,'LibSets constants'!$G$2:$G$99)),"Monster",IF(OR(EXACT(A296,'LibSets constants'!$I$2:$I$99)),"Trial",IF(OR(EXACT(A296,'LibSets constants'!$K$2:$K$99)),"Arena",IF(OR(EXACT(A296,'LibSets constants'!$M$2:$M$99)),"Overland","")))))</f>
        <v/>
      </c>
      <c r="J296" t="s">
        <v>105</v>
      </c>
      <c r="K296" t="s">
        <v>105</v>
      </c>
      <c r="L296">
        <v>-1</v>
      </c>
      <c r="M296">
        <v>-1</v>
      </c>
      <c r="N296">
        <v>-1</v>
      </c>
      <c r="O296">
        <v>0</v>
      </c>
      <c r="R296" s="3" t="str">
        <f>IF(S296&lt;&gt;"",VLOOKUP(S296,'ESO zone constants'!$E$2:$I$999,5,FALSE),"")</f>
        <v/>
      </c>
      <c r="T296" s="3" t="str">
        <f>IF(U296&lt;&gt;"",VLOOKUP(U296,'ESO zone constants'!$E$2:$I$999,5,FALSE),"")</f>
        <v/>
      </c>
      <c r="V296" s="3">
        <v>0</v>
      </c>
      <c r="W296" t="str">
        <f>VLOOKUP(V296,'LibSets constants'!$A$2:$B$16,2,FALSE)</f>
        <v>Included in base game</v>
      </c>
      <c r="X296" s="7" t="str">
        <f t="shared" si="20"/>
        <v>[344] = {wayshrines={-1,-1,-1}, dlcId=0</v>
      </c>
      <c r="Y296" s="7" t="str">
        <f t="shared" si="24"/>
        <v>, veteran=false</v>
      </c>
      <c r="Z296" s="7" t="str">
        <f t="shared" si="21"/>
        <v/>
      </c>
      <c r="AA296" s="7" t="str">
        <f t="shared" si="22"/>
        <v xml:space="preserve"> --Trappings of Invigoration / Stärkungsprunk</v>
      </c>
      <c r="AB296" s="7" t="str">
        <f t="shared" si="23"/>
        <v/>
      </c>
    </row>
    <row r="297" spans="1:28" x14ac:dyDescent="0.25">
      <c r="A297" s="17">
        <v>345</v>
      </c>
      <c r="B297" t="s">
        <v>2219</v>
      </c>
      <c r="C297" t="s">
        <v>2221</v>
      </c>
      <c r="D297" t="s">
        <v>2220</v>
      </c>
      <c r="H297" t="str">
        <f t="array" ref="H297">IF(VALUE(O297)&gt;0,"Crafted",IF(OR(EXACT(A297,'LibSets constants'!$G$2:$G$99)),"Monster",IF(OR(EXACT(A297,'LibSets constants'!$I$2:$I$99)),"Trial",IF(OR(EXACT(A297,'LibSets constants'!$K$2:$K$99)),"Arena",IF(OR(EXACT(A297,'LibSets constants'!$M$2:$M$99)),"Overland","")))))</f>
        <v/>
      </c>
      <c r="J297" t="s">
        <v>105</v>
      </c>
      <c r="K297" t="s">
        <v>105</v>
      </c>
      <c r="L297">
        <v>-1</v>
      </c>
      <c r="M297">
        <v>-1</v>
      </c>
      <c r="N297">
        <v>-1</v>
      </c>
      <c r="O297">
        <v>0</v>
      </c>
      <c r="R297" s="3" t="str">
        <f>IF(S297&lt;&gt;"",VLOOKUP(S297,'ESO zone constants'!$E$2:$I$999,5,FALSE),"")</f>
        <v/>
      </c>
      <c r="T297" s="3" t="str">
        <f>IF(U297&lt;&gt;"",VLOOKUP(U297,'ESO zone constants'!$E$2:$I$999,5,FALSE),"")</f>
        <v/>
      </c>
      <c r="V297" s="3">
        <v>0</v>
      </c>
      <c r="W297" t="str">
        <f>VLOOKUP(V297,'LibSets constants'!$A$2:$B$16,2,FALSE)</f>
        <v>Included in base game</v>
      </c>
      <c r="X297" s="7" t="str">
        <f t="shared" si="20"/>
        <v>[345] = {wayshrines={-1,-1,-1}, dlcId=0</v>
      </c>
      <c r="Y297" s="7" t="str">
        <f t="shared" si="24"/>
        <v>, veteran=false</v>
      </c>
      <c r="Z297" s="7" t="str">
        <f t="shared" si="21"/>
        <v/>
      </c>
      <c r="AA297" s="7" t="str">
        <f t="shared" si="22"/>
        <v xml:space="preserve"> --Ulfnor's Favor / Ulfnors Gunst</v>
      </c>
      <c r="AB297" s="7" t="str">
        <f t="shared" si="23"/>
        <v/>
      </c>
    </row>
    <row r="298" spans="1:28" x14ac:dyDescent="0.25">
      <c r="A298" s="17">
        <v>346</v>
      </c>
      <c r="B298" t="s">
        <v>2222</v>
      </c>
      <c r="C298" t="s">
        <v>2224</v>
      </c>
      <c r="D298" t="s">
        <v>2223</v>
      </c>
      <c r="H298" t="str">
        <f t="array" ref="H298">IF(VALUE(O298)&gt;0,"Crafted",IF(OR(EXACT(A298,'LibSets constants'!$G$2:$G$99)),"Monster",IF(OR(EXACT(A298,'LibSets constants'!$I$2:$I$99)),"Trial",IF(OR(EXACT(A298,'LibSets constants'!$K$2:$K$99)),"Arena",IF(OR(EXACT(A298,'LibSets constants'!$M$2:$M$99)),"Overland","")))))</f>
        <v/>
      </c>
      <c r="J298" t="s">
        <v>105</v>
      </c>
      <c r="K298" t="s">
        <v>105</v>
      </c>
      <c r="L298">
        <v>-1</v>
      </c>
      <c r="M298">
        <v>-1</v>
      </c>
      <c r="N298">
        <v>-1</v>
      </c>
      <c r="O298">
        <v>0</v>
      </c>
      <c r="R298" s="3" t="str">
        <f>IF(S298&lt;&gt;"",VLOOKUP(S298,'ESO zone constants'!$E$2:$I$999,5,FALSE),"")</f>
        <v/>
      </c>
      <c r="T298" s="3" t="str">
        <f>IF(U298&lt;&gt;"",VLOOKUP(U298,'ESO zone constants'!$E$2:$I$999,5,FALSE),"")</f>
        <v/>
      </c>
      <c r="V298" s="3">
        <v>0</v>
      </c>
      <c r="W298" t="str">
        <f>VLOOKUP(V298,'LibSets constants'!$A$2:$B$16,2,FALSE)</f>
        <v>Included in base game</v>
      </c>
      <c r="X298" s="7" t="str">
        <f t="shared" si="20"/>
        <v>[346] = {wayshrines={-1,-1,-1}, dlcId=0</v>
      </c>
      <c r="Y298" s="7" t="str">
        <f t="shared" si="24"/>
        <v>, veteran=false</v>
      </c>
      <c r="Z298" s="7" t="str">
        <f t="shared" si="21"/>
        <v/>
      </c>
      <c r="AA298" s="7" t="str">
        <f t="shared" si="22"/>
        <v xml:space="preserve"> --Jorvuld's Guidance / Jorvulds Führung</v>
      </c>
      <c r="AB298" s="7" t="str">
        <f t="shared" si="23"/>
        <v/>
      </c>
    </row>
    <row r="299" spans="1:28" x14ac:dyDescent="0.25">
      <c r="A299" s="17">
        <v>347</v>
      </c>
      <c r="B299" t="s">
        <v>2225</v>
      </c>
      <c r="C299" t="s">
        <v>2227</v>
      </c>
      <c r="D299" t="s">
        <v>2226</v>
      </c>
      <c r="H299" t="str">
        <f t="array" ref="H299">IF(VALUE(O299)&gt;0,"Crafted",IF(OR(EXACT(A299,'LibSets constants'!$G$2:$G$99)),"Monster",IF(OR(EXACT(A299,'LibSets constants'!$I$2:$I$99)),"Trial",IF(OR(EXACT(A299,'LibSets constants'!$K$2:$K$99)),"Arena",IF(OR(EXACT(A299,'LibSets constants'!$M$2:$M$99)),"Overland","")))))</f>
        <v/>
      </c>
      <c r="J299" t="s">
        <v>105</v>
      </c>
      <c r="K299" t="s">
        <v>105</v>
      </c>
      <c r="L299">
        <v>-1</v>
      </c>
      <c r="M299">
        <v>-1</v>
      </c>
      <c r="N299">
        <v>-1</v>
      </c>
      <c r="O299">
        <v>0</v>
      </c>
      <c r="R299" s="3" t="str">
        <f>IF(S299&lt;&gt;"",VLOOKUP(S299,'ESO zone constants'!$E$2:$I$999,5,FALSE),"")</f>
        <v/>
      </c>
      <c r="T299" s="3" t="str">
        <f>IF(U299&lt;&gt;"",VLOOKUP(U299,'ESO zone constants'!$E$2:$I$999,5,FALSE),"")</f>
        <v/>
      </c>
      <c r="V299" s="3">
        <v>0</v>
      </c>
      <c r="W299" t="str">
        <f>VLOOKUP(V299,'LibSets constants'!$A$2:$B$16,2,FALSE)</f>
        <v>Included in base game</v>
      </c>
      <c r="X299" s="7" t="str">
        <f t="shared" si="20"/>
        <v>[347] = {wayshrines={-1,-1,-1}, dlcId=0</v>
      </c>
      <c r="Y299" s="7" t="str">
        <f t="shared" si="24"/>
        <v>, veteran=false</v>
      </c>
      <c r="Z299" s="7" t="str">
        <f t="shared" si="21"/>
        <v/>
      </c>
      <c r="AA299" s="7" t="str">
        <f t="shared" si="22"/>
        <v xml:space="preserve"> --Plague Slinger / Seuchenschleuder</v>
      </c>
      <c r="AB299" s="7" t="str">
        <f t="shared" si="23"/>
        <v/>
      </c>
    </row>
    <row r="300" spans="1:28" x14ac:dyDescent="0.25">
      <c r="A300" s="17">
        <v>348</v>
      </c>
      <c r="B300" t="s">
        <v>2228</v>
      </c>
      <c r="C300" t="s">
        <v>2230</v>
      </c>
      <c r="D300" t="s">
        <v>2229</v>
      </c>
      <c r="H300" t="str">
        <f t="array" ref="H300">IF(VALUE(O300)&gt;0,"Crafted",IF(OR(EXACT(A300,'LibSets constants'!$G$2:$G$99)),"Monster",IF(OR(EXACT(A300,'LibSets constants'!$I$2:$I$99)),"Trial",IF(OR(EXACT(A300,'LibSets constants'!$K$2:$K$99)),"Arena",IF(OR(EXACT(A300,'LibSets constants'!$M$2:$M$99)),"Overland","")))))</f>
        <v/>
      </c>
      <c r="J300" t="s">
        <v>105</v>
      </c>
      <c r="K300" t="s">
        <v>105</v>
      </c>
      <c r="L300">
        <v>-1</v>
      </c>
      <c r="M300">
        <v>-1</v>
      </c>
      <c r="N300">
        <v>-1</v>
      </c>
      <c r="O300">
        <v>0</v>
      </c>
      <c r="R300" s="3" t="str">
        <f>IF(S300&lt;&gt;"",VLOOKUP(S300,'ESO zone constants'!$E$2:$I$999,5,FALSE),"")</f>
        <v/>
      </c>
      <c r="T300" s="3" t="str">
        <f>IF(U300&lt;&gt;"",VLOOKUP(U300,'ESO zone constants'!$E$2:$I$999,5,FALSE),"")</f>
        <v/>
      </c>
      <c r="V300" s="3">
        <v>0</v>
      </c>
      <c r="W300" t="str">
        <f>VLOOKUP(V300,'LibSets constants'!$A$2:$B$16,2,FALSE)</f>
        <v>Included in base game</v>
      </c>
      <c r="X300" s="7" t="str">
        <f t="shared" si="20"/>
        <v>[348] = {wayshrines={-1,-1,-1}, dlcId=0</v>
      </c>
      <c r="Y300" s="7" t="str">
        <f t="shared" si="24"/>
        <v>, veteran=false</v>
      </c>
      <c r="Z300" s="7" t="str">
        <f t="shared" si="21"/>
        <v/>
      </c>
      <c r="AA300" s="7" t="str">
        <f t="shared" si="22"/>
        <v xml:space="preserve"> --Curse of Doylemish / Fluch von Doylemish</v>
      </c>
      <c r="AB300" s="7" t="str">
        <f t="shared" si="23"/>
        <v/>
      </c>
    </row>
    <row r="301" spans="1:28" x14ac:dyDescent="0.25">
      <c r="A301" s="17">
        <v>349</v>
      </c>
      <c r="B301" t="s">
        <v>30</v>
      </c>
      <c r="C301" t="s">
        <v>30</v>
      </c>
      <c r="D301" t="s">
        <v>30</v>
      </c>
      <c r="H301" t="str">
        <f t="array" ref="H301">IF(VALUE(O301)&gt;0,"Crafted",IF(OR(EXACT(A301,'LibSets constants'!$G$2:$G$99)),"Monster",IF(OR(EXACT(A301,'LibSets constants'!$I$2:$I$99)),"Trial",IF(OR(EXACT(A301,'LibSets constants'!$K$2:$K$99)),"Arena",IF(OR(EXACT(A301,'LibSets constants'!$M$2:$M$99)),"Overland","")))))</f>
        <v>Monster</v>
      </c>
      <c r="I301">
        <v>3</v>
      </c>
      <c r="J301" t="s">
        <v>2478</v>
      </c>
      <c r="K301" t="s">
        <v>105</v>
      </c>
      <c r="L301">
        <v>-1</v>
      </c>
      <c r="M301">
        <v>-1</v>
      </c>
      <c r="N301">
        <v>-1</v>
      </c>
      <c r="O301">
        <v>0</v>
      </c>
      <c r="P301" s="3">
        <v>1009</v>
      </c>
      <c r="R301" s="3" t="str">
        <f>IF(S301&lt;&gt;"",VLOOKUP(S301,'ESO zone constants'!$E$2:$I$999,5,FALSE),"")</f>
        <v/>
      </c>
      <c r="T301" s="3" t="str">
        <f>IF(U301&lt;&gt;"",VLOOKUP(U301,'ESO zone constants'!$E$2:$I$999,5,FALSE),"")</f>
        <v/>
      </c>
      <c r="V301" s="3">
        <v>9</v>
      </c>
      <c r="W301" t="str">
        <f>VLOOKUP(V301,'LibSets constants'!$A$2:$B$16,2,FALSE)</f>
        <v>Dragon Bones</v>
      </c>
      <c r="X301" s="7" t="str">
        <f t="shared" si="20"/>
        <v>[349] = {wayshrines={-1,-1,-1}, dlcId=9</v>
      </c>
      <c r="Y301" s="7" t="str">
        <f t="shared" si="24"/>
        <v>, zoneIds={1009}, veteran={EQUIP_TYPE_HEAD=true, EQUIP_TYPE_SHOULDERS=false}</v>
      </c>
      <c r="Z301" s="7" t="str">
        <f t="shared" si="21"/>
        <v>, isMonster=true</v>
      </c>
      <c r="AA301" s="7" t="str">
        <f t="shared" si="22"/>
        <v xml:space="preserve"> --Thurvokun / Thurvokun</v>
      </c>
      <c r="AB301" s="7" t="str">
        <f t="shared" si="23"/>
        <v/>
      </c>
    </row>
    <row r="302" spans="1:28" x14ac:dyDescent="0.25">
      <c r="A302" s="17">
        <v>350</v>
      </c>
      <c r="B302" t="s">
        <v>34</v>
      </c>
      <c r="C302" t="s">
        <v>34</v>
      </c>
      <c r="D302" t="s">
        <v>34</v>
      </c>
      <c r="H302" t="str">
        <f t="array" ref="H302">IF(VALUE(O302)&gt;0,"Crafted",IF(OR(EXACT(A302,'LibSets constants'!$G$2:$G$99)),"Monster",IF(OR(EXACT(A302,'LibSets constants'!$I$2:$I$99)),"Trial",IF(OR(EXACT(A302,'LibSets constants'!$K$2:$K$99)),"Arena",IF(OR(EXACT(A302,'LibSets constants'!$M$2:$M$99)),"Overland","")))))</f>
        <v>Monster</v>
      </c>
      <c r="I302">
        <v>3</v>
      </c>
      <c r="J302" t="s">
        <v>2478</v>
      </c>
      <c r="K302" t="s">
        <v>105</v>
      </c>
      <c r="L302">
        <v>-1</v>
      </c>
      <c r="M302">
        <v>-1</v>
      </c>
      <c r="N302">
        <v>-1</v>
      </c>
      <c r="O302">
        <v>0</v>
      </c>
      <c r="P302" s="3">
        <v>1010</v>
      </c>
      <c r="R302" s="3" t="str">
        <f>IF(S302&lt;&gt;"",VLOOKUP(S302,'ESO zone constants'!$E$2:$I$999,5,FALSE),"")</f>
        <v/>
      </c>
      <c r="T302" s="3" t="str">
        <f>IF(U302&lt;&gt;"",VLOOKUP(U302,'ESO zone constants'!$E$2:$I$999,5,FALSE),"")</f>
        <v/>
      </c>
      <c r="V302" s="3">
        <v>9</v>
      </c>
      <c r="W302" t="str">
        <f>VLOOKUP(V302,'LibSets constants'!$A$2:$B$16,2,FALSE)</f>
        <v>Dragon Bones</v>
      </c>
      <c r="X302" s="7" t="str">
        <f t="shared" si="20"/>
        <v>[350] = {wayshrines={-1,-1,-1}, dlcId=9</v>
      </c>
      <c r="Y302" s="7" t="str">
        <f t="shared" si="24"/>
        <v>, zoneIds={1010}, veteran={EQUIP_TYPE_HEAD=true, EQUIP_TYPE_SHOULDERS=false}</v>
      </c>
      <c r="Z302" s="7" t="str">
        <f t="shared" si="21"/>
        <v>, isMonster=true</v>
      </c>
      <c r="AA302" s="7" t="str">
        <f t="shared" si="22"/>
        <v xml:space="preserve"> --Zaan / Zaan</v>
      </c>
      <c r="AB302" s="7" t="str">
        <f t="shared" si="23"/>
        <v/>
      </c>
    </row>
    <row r="303" spans="1:28" x14ac:dyDescent="0.25">
      <c r="A303" s="6">
        <v>351</v>
      </c>
      <c r="B303" t="s">
        <v>2231</v>
      </c>
      <c r="C303" t="s">
        <v>2233</v>
      </c>
      <c r="D303" t="s">
        <v>2232</v>
      </c>
      <c r="H303" t="str">
        <f t="array" ref="H303">IF(VALUE(O303)&gt;0,"Crafted",IF(OR(EXACT(A303,'LibSets constants'!$G$2:$G$99)),"Monster",IF(OR(EXACT(A303,'LibSets constants'!$I$2:$I$99)),"Trial",IF(OR(EXACT(A303,'LibSets constants'!$K$2:$K$99)),"Arena",IF(OR(EXACT(A303,'LibSets constants'!$M$2:$M$99)),"Overland","")))))</f>
        <v>Crafted</v>
      </c>
      <c r="J303" t="s">
        <v>105</v>
      </c>
      <c r="K303" t="s">
        <v>105</v>
      </c>
      <c r="L303">
        <v>339</v>
      </c>
      <c r="M303">
        <v>339</v>
      </c>
      <c r="N303">
        <v>339</v>
      </c>
      <c r="O303">
        <v>6</v>
      </c>
      <c r="P303" s="3">
        <v>1055</v>
      </c>
      <c r="R303" s="3" t="str">
        <f>IF(S303&lt;&gt;"",VLOOKUP(S303,'ESO zone constants'!$E$2:$I$999,5,FALSE),"")</f>
        <v/>
      </c>
      <c r="T303" s="3" t="str">
        <f>IF(U303&lt;&gt;"",VLOOKUP(U303,'ESO zone constants'!$E$2:$I$999,5,FALSE),"")</f>
        <v/>
      </c>
      <c r="V303" s="3">
        <v>8</v>
      </c>
      <c r="W303" t="str">
        <f>VLOOKUP(V303,'LibSets constants'!$A$2:$B$16,2,FALSE)</f>
        <v>Clockwork City</v>
      </c>
      <c r="X303" s="7" t="str">
        <f t="shared" si="20"/>
        <v>[351] = {wayshrines={339,339,339}, traitsNeeded=6, dlcId=8</v>
      </c>
      <c r="Y303" s="7" t="str">
        <f t="shared" si="24"/>
        <v>, zoneIds={1055}, veteran=false</v>
      </c>
      <c r="Z303" s="7" t="str">
        <f t="shared" si="21"/>
        <v/>
      </c>
      <c r="AA303" s="7" t="str">
        <f t="shared" si="22"/>
        <v xml:space="preserve"> --Innate Axiom / Kernaxiom</v>
      </c>
      <c r="AB303" s="7" t="str">
        <f t="shared" si="23"/>
        <v>[351] = true,        --Innate Axiom / Kernaxiom</v>
      </c>
    </row>
    <row r="304" spans="1:28" x14ac:dyDescent="0.25">
      <c r="A304" s="6">
        <v>352</v>
      </c>
      <c r="B304" t="s">
        <v>2234</v>
      </c>
      <c r="C304" t="s">
        <v>2236</v>
      </c>
      <c r="D304" t="s">
        <v>2235</v>
      </c>
      <c r="H304" t="str">
        <f t="array" ref="H304">IF(VALUE(O304)&gt;0,"Crafted",IF(OR(EXACT(A304,'LibSets constants'!$G$2:$G$99)),"Monster",IF(OR(EXACT(A304,'LibSets constants'!$I$2:$I$99)),"Trial",IF(OR(EXACT(A304,'LibSets constants'!$K$2:$K$99)),"Arena",IF(OR(EXACT(A304,'LibSets constants'!$M$2:$M$99)),"Overland","")))))</f>
        <v>Crafted</v>
      </c>
      <c r="J304" t="s">
        <v>105</v>
      </c>
      <c r="K304" t="s">
        <v>105</v>
      </c>
      <c r="L304">
        <v>337</v>
      </c>
      <c r="M304">
        <v>337</v>
      </c>
      <c r="N304">
        <v>337</v>
      </c>
      <c r="O304">
        <v>2</v>
      </c>
      <c r="P304" s="3">
        <v>1052</v>
      </c>
      <c r="R304" s="3" t="str">
        <f>IF(S304&lt;&gt;"",VLOOKUP(S304,'ESO zone constants'!$E$2:$I$999,5,FALSE),"")</f>
        <v/>
      </c>
      <c r="T304" s="3" t="str">
        <f>IF(U304&lt;&gt;"",VLOOKUP(U304,'ESO zone constants'!$E$2:$I$999,5,FALSE),"")</f>
        <v/>
      </c>
      <c r="V304" s="3">
        <v>8</v>
      </c>
      <c r="W304" t="str">
        <f>VLOOKUP(V304,'LibSets constants'!$A$2:$B$16,2,FALSE)</f>
        <v>Clockwork City</v>
      </c>
      <c r="X304" s="7" t="str">
        <f t="shared" si="20"/>
        <v>[352] = {wayshrines={337,337,337}, traitsNeeded=2, dlcId=8</v>
      </c>
      <c r="Y304" s="7" t="str">
        <f t="shared" si="24"/>
        <v>, zoneIds={1052}, veteran=false</v>
      </c>
      <c r="Z304" s="7" t="str">
        <f t="shared" si="21"/>
        <v/>
      </c>
      <c r="AA304" s="7" t="str">
        <f t="shared" si="22"/>
        <v xml:space="preserve"> --Fortified Brass / Messingpanzer</v>
      </c>
      <c r="AB304" s="7" t="str">
        <f t="shared" si="23"/>
        <v>[352] = true,        --Fortified Brass / Messingpanzer</v>
      </c>
    </row>
    <row r="305" spans="1:28" x14ac:dyDescent="0.25">
      <c r="A305" s="6">
        <v>353</v>
      </c>
      <c r="B305" t="s">
        <v>2237</v>
      </c>
      <c r="C305" t="s">
        <v>2239</v>
      </c>
      <c r="D305" t="s">
        <v>2238</v>
      </c>
      <c r="H305" t="str">
        <f t="array" ref="H305">IF(VALUE(O305)&gt;0,"Crafted",IF(OR(EXACT(A305,'LibSets constants'!$G$2:$G$99)),"Monster",IF(OR(EXACT(A305,'LibSets constants'!$I$2:$I$99)),"Trial",IF(OR(EXACT(A305,'LibSets constants'!$K$2:$K$99)),"Arena",IF(OR(EXACT(A305,'LibSets constants'!$M$2:$M$99)),"Overland","")))))</f>
        <v>Crafted</v>
      </c>
      <c r="J305" t="s">
        <v>105</v>
      </c>
      <c r="K305" t="s">
        <v>105</v>
      </c>
      <c r="L305">
        <v>338</v>
      </c>
      <c r="M305">
        <v>338</v>
      </c>
      <c r="N305">
        <v>338</v>
      </c>
      <c r="O305">
        <v>4</v>
      </c>
      <c r="P305" s="3">
        <v>1080</v>
      </c>
      <c r="R305" s="3" t="str">
        <f>IF(S305&lt;&gt;"",VLOOKUP(S305,'ESO zone constants'!$E$2:$I$999,5,FALSE),"")</f>
        <v/>
      </c>
      <c r="T305" s="3" t="str">
        <f>IF(U305&lt;&gt;"",VLOOKUP(U305,'ESO zone constants'!$E$2:$I$999,5,FALSE),"")</f>
        <v/>
      </c>
      <c r="V305" s="3">
        <v>8</v>
      </c>
      <c r="W305" t="str">
        <f>VLOOKUP(V305,'LibSets constants'!$A$2:$B$16,2,FALSE)</f>
        <v>Clockwork City</v>
      </c>
      <c r="X305" s="7" t="str">
        <f t="shared" si="20"/>
        <v>[353] = {wayshrines={338,338,338}, traitsNeeded=4, dlcId=8</v>
      </c>
      <c r="Y305" s="7" t="str">
        <f t="shared" si="24"/>
        <v>, zoneIds={1080}, veteran=false</v>
      </c>
      <c r="Z305" s="7" t="str">
        <f t="shared" si="21"/>
        <v/>
      </c>
      <c r="AA305" s="7" t="str">
        <f t="shared" si="22"/>
        <v xml:space="preserve"> --Mechanical Acuity / Mechanikblick</v>
      </c>
      <c r="AB305" s="7" t="str">
        <f t="shared" si="23"/>
        <v>[353] = true,        --Mechanical Acuity / Mechanikblick</v>
      </c>
    </row>
    <row r="306" spans="1:28" x14ac:dyDescent="0.25">
      <c r="A306" s="17">
        <v>354</v>
      </c>
      <c r="B306" t="s">
        <v>2240</v>
      </c>
      <c r="C306" t="s">
        <v>2242</v>
      </c>
      <c r="D306" t="s">
        <v>2241</v>
      </c>
      <c r="H306" t="str">
        <f t="array" ref="H306">IF(VALUE(O306)&gt;0,"Crafted",IF(OR(EXACT(A306,'LibSets constants'!$G$2:$G$99)),"Monster",IF(OR(EXACT(A306,'LibSets constants'!$I$2:$I$99)),"Trial",IF(OR(EXACT(A306,'LibSets constants'!$K$2:$K$99)),"Arena",IF(OR(EXACT(A306,'LibSets constants'!$M$2:$M$99)),"Overland","")))))</f>
        <v/>
      </c>
      <c r="J306" t="s">
        <v>105</v>
      </c>
      <c r="K306" t="s">
        <v>105</v>
      </c>
      <c r="L306">
        <v>-1</v>
      </c>
      <c r="M306">
        <v>-1</v>
      </c>
      <c r="N306">
        <v>-1</v>
      </c>
      <c r="O306">
        <v>0</v>
      </c>
      <c r="P306" s="3">
        <v>1081</v>
      </c>
      <c r="R306" s="3" t="str">
        <f>IF(S306&lt;&gt;"",VLOOKUP(S306,'ESO zone constants'!$E$2:$I$999,5,FALSE),"")</f>
        <v/>
      </c>
      <c r="T306" s="3" t="str">
        <f>IF(U306&lt;&gt;"",VLOOKUP(U306,'ESO zone constants'!$E$2:$I$999,5,FALSE),"")</f>
        <v/>
      </c>
      <c r="V306" s="3">
        <v>0</v>
      </c>
      <c r="W306" t="str">
        <f>VLOOKUP(V306,'LibSets constants'!$A$2:$B$16,2,FALSE)</f>
        <v>Included in base game</v>
      </c>
      <c r="X306" s="7" t="str">
        <f t="shared" si="20"/>
        <v>[354] = {wayshrines={-1,-1,-1}, dlcId=0</v>
      </c>
      <c r="Y306" s="7" t="str">
        <f t="shared" si="24"/>
        <v>, zoneIds={1081}, veteran=false</v>
      </c>
      <c r="Z306" s="7" t="str">
        <f t="shared" si="21"/>
        <v/>
      </c>
      <c r="AA306" s="7" t="str">
        <f t="shared" si="22"/>
        <v xml:space="preserve"> --Mad Tinkerer / Wahntüftler</v>
      </c>
      <c r="AB306" s="7" t="str">
        <f t="shared" si="23"/>
        <v/>
      </c>
    </row>
    <row r="307" spans="1:28" x14ac:dyDescent="0.25">
      <c r="A307" s="17">
        <v>355</v>
      </c>
      <c r="B307" t="s">
        <v>2243</v>
      </c>
      <c r="C307" t="s">
        <v>2245</v>
      </c>
      <c r="D307" t="s">
        <v>2244</v>
      </c>
      <c r="H307" t="str">
        <f t="array" ref="H307">IF(VALUE(O307)&gt;0,"Crafted",IF(OR(EXACT(A307,'LibSets constants'!$G$2:$G$99)),"Monster",IF(OR(EXACT(A307,'LibSets constants'!$I$2:$I$99)),"Trial",IF(OR(EXACT(A307,'LibSets constants'!$K$2:$K$99)),"Arena",IF(OR(EXACT(A307,'LibSets constants'!$M$2:$M$99)),"Overland","")))))</f>
        <v/>
      </c>
      <c r="J307" t="s">
        <v>105</v>
      </c>
      <c r="K307" t="s">
        <v>105</v>
      </c>
      <c r="L307">
        <v>-1</v>
      </c>
      <c r="M307">
        <v>-1</v>
      </c>
      <c r="N307">
        <v>-1</v>
      </c>
      <c r="O307">
        <v>0</v>
      </c>
      <c r="R307" s="3" t="str">
        <f>IF(S307&lt;&gt;"",VLOOKUP(S307,'ESO zone constants'!$E$2:$I$999,5,FALSE),"")</f>
        <v/>
      </c>
      <c r="T307" s="3" t="str">
        <f>IF(U307&lt;&gt;"",VLOOKUP(U307,'ESO zone constants'!$E$2:$I$999,5,FALSE),"")</f>
        <v/>
      </c>
      <c r="V307" s="3">
        <v>0</v>
      </c>
      <c r="W307" t="str">
        <f>VLOOKUP(V307,'LibSets constants'!$A$2:$B$16,2,FALSE)</f>
        <v>Included in base game</v>
      </c>
      <c r="X307" s="7" t="str">
        <f t="shared" si="20"/>
        <v>[355] = {wayshrines={-1,-1,-1}, dlcId=0</v>
      </c>
      <c r="Y307" s="7" t="str">
        <f t="shared" si="24"/>
        <v>, veteran=false</v>
      </c>
      <c r="Z307" s="7" t="str">
        <f t="shared" si="21"/>
        <v/>
      </c>
      <c r="AA307" s="7" t="str">
        <f t="shared" si="22"/>
        <v xml:space="preserve"> --Unfathomable Darkness / Unermessliche Dunkelheit</v>
      </c>
      <c r="AB307" s="7" t="str">
        <f t="shared" si="23"/>
        <v/>
      </c>
    </row>
    <row r="308" spans="1:28" x14ac:dyDescent="0.25">
      <c r="A308" s="17">
        <v>356</v>
      </c>
      <c r="B308" t="s">
        <v>2246</v>
      </c>
      <c r="C308" t="s">
        <v>2248</v>
      </c>
      <c r="D308" t="s">
        <v>2247</v>
      </c>
      <c r="H308" t="str">
        <f t="array" ref="H308">IF(VALUE(O308)&gt;0,"Crafted",IF(OR(EXACT(A308,'LibSets constants'!$G$2:$G$99)),"Monster",IF(OR(EXACT(A308,'LibSets constants'!$I$2:$I$99)),"Trial",IF(OR(EXACT(A308,'LibSets constants'!$K$2:$K$99)),"Arena",IF(OR(EXACT(A308,'LibSets constants'!$M$2:$M$99)),"Overland","")))))</f>
        <v/>
      </c>
      <c r="J308" t="s">
        <v>105</v>
      </c>
      <c r="K308" t="s">
        <v>105</v>
      </c>
      <c r="L308">
        <v>-1</v>
      </c>
      <c r="M308">
        <v>-1</v>
      </c>
      <c r="N308">
        <v>-1</v>
      </c>
      <c r="O308">
        <v>0</v>
      </c>
      <c r="R308" s="3" t="str">
        <f>IF(S308&lt;&gt;"",VLOOKUP(S308,'ESO zone constants'!$E$2:$I$999,5,FALSE),"")</f>
        <v/>
      </c>
      <c r="T308" s="3" t="str">
        <f>IF(U308&lt;&gt;"",VLOOKUP(U308,'ESO zone constants'!$E$2:$I$999,5,FALSE),"")</f>
        <v/>
      </c>
      <c r="V308" s="3">
        <v>0</v>
      </c>
      <c r="W308" t="str">
        <f>VLOOKUP(V308,'LibSets constants'!$A$2:$B$16,2,FALSE)</f>
        <v>Included in base game</v>
      </c>
      <c r="X308" s="7" t="str">
        <f t="shared" si="20"/>
        <v>[356] = {wayshrines={-1,-1,-1}, dlcId=0</v>
      </c>
      <c r="Y308" s="7" t="str">
        <f t="shared" si="24"/>
        <v>, veteran=false</v>
      </c>
      <c r="Z308" s="7" t="str">
        <f t="shared" si="21"/>
        <v/>
      </c>
      <c r="AA308" s="7" t="str">
        <f t="shared" si="22"/>
        <v xml:space="preserve"> --Livewire / Stromschlag</v>
      </c>
      <c r="AB308" s="7" t="str">
        <f t="shared" si="23"/>
        <v/>
      </c>
    </row>
    <row r="309" spans="1:28" x14ac:dyDescent="0.25">
      <c r="A309" s="17">
        <v>357</v>
      </c>
      <c r="B309" t="s">
        <v>2249</v>
      </c>
      <c r="C309" t="s">
        <v>2251</v>
      </c>
      <c r="D309" t="s">
        <v>2250</v>
      </c>
      <c r="H309" t="str">
        <f t="array" ref="H309">IF(VALUE(O309)&gt;0,"Crafted",IF(OR(EXACT(A309,'LibSets constants'!$G$2:$G$99)),"Monster",IF(OR(EXACT(A309,'LibSets constants'!$I$2:$I$99)),"Trial",IF(OR(EXACT(A309,'LibSets constants'!$K$2:$K$99)),"Arena",IF(OR(EXACT(A309,'LibSets constants'!$M$2:$M$99)),"Overland","")))))</f>
        <v/>
      </c>
      <c r="J309" t="s">
        <v>105</v>
      </c>
      <c r="K309" t="s">
        <v>105</v>
      </c>
      <c r="L309">
        <v>-1</v>
      </c>
      <c r="M309">
        <v>-1</v>
      </c>
      <c r="N309">
        <v>-1</v>
      </c>
      <c r="O309">
        <v>0</v>
      </c>
      <c r="R309" s="3" t="str">
        <f>IF(S309&lt;&gt;"",VLOOKUP(S309,'ESO zone constants'!$E$2:$I$999,5,FALSE),"")</f>
        <v/>
      </c>
      <c r="T309" s="3" t="str">
        <f>IF(U309&lt;&gt;"",VLOOKUP(U309,'ESO zone constants'!$E$2:$I$999,5,FALSE),"")</f>
        <v/>
      </c>
      <c r="V309" s="3">
        <v>0</v>
      </c>
      <c r="W309" t="str">
        <f>VLOOKUP(V309,'LibSets constants'!$A$2:$B$16,2,FALSE)</f>
        <v>Included in base game</v>
      </c>
      <c r="X309" s="7" t="str">
        <f t="shared" si="20"/>
        <v>[357] = {wayshrines={-1,-1,-1}, dlcId=0</v>
      </c>
      <c r="Y309" s="7" t="str">
        <f t="shared" si="24"/>
        <v>, veteran=false</v>
      </c>
      <c r="Z309" s="7" t="str">
        <f t="shared" si="21"/>
        <v/>
      </c>
      <c r="AA309" s="7" t="str">
        <f t="shared" si="22"/>
        <v xml:space="preserve"> --Disciplined Slash (Perfected) / Disziplinierter Schnitt (vollendet)</v>
      </c>
      <c r="AB309" s="7" t="str">
        <f t="shared" si="23"/>
        <v/>
      </c>
    </row>
    <row r="310" spans="1:28" x14ac:dyDescent="0.25">
      <c r="A310" s="17">
        <v>358</v>
      </c>
      <c r="B310" t="s">
        <v>2252</v>
      </c>
      <c r="C310" t="s">
        <v>2254</v>
      </c>
      <c r="D310" t="s">
        <v>2253</v>
      </c>
      <c r="H310" t="str">
        <f t="array" ref="H310">IF(VALUE(O310)&gt;0,"Crafted",IF(OR(EXACT(A310,'LibSets constants'!$G$2:$G$99)),"Monster",IF(OR(EXACT(A310,'LibSets constants'!$I$2:$I$99)),"Trial",IF(OR(EXACT(A310,'LibSets constants'!$K$2:$K$99)),"Arena",IF(OR(EXACT(A310,'LibSets constants'!$M$2:$M$99)),"Overland","")))))</f>
        <v/>
      </c>
      <c r="J310" t="s">
        <v>105</v>
      </c>
      <c r="K310" t="s">
        <v>105</v>
      </c>
      <c r="L310">
        <v>-1</v>
      </c>
      <c r="M310">
        <v>-1</v>
      </c>
      <c r="N310">
        <v>-1</v>
      </c>
      <c r="O310">
        <v>0</v>
      </c>
      <c r="R310" s="3" t="str">
        <f>IF(S310&lt;&gt;"",VLOOKUP(S310,'ESO zone constants'!$E$2:$I$999,5,FALSE),"")</f>
        <v/>
      </c>
      <c r="T310" s="3" t="str">
        <f>IF(U310&lt;&gt;"",VLOOKUP(U310,'ESO zone constants'!$E$2:$I$999,5,FALSE),"")</f>
        <v/>
      </c>
      <c r="V310" s="3">
        <v>0</v>
      </c>
      <c r="W310" t="str">
        <f>VLOOKUP(V310,'LibSets constants'!$A$2:$B$16,2,FALSE)</f>
        <v>Included in base game</v>
      </c>
      <c r="X310" s="7" t="str">
        <f t="shared" si="20"/>
        <v>[358] = {wayshrines={-1,-1,-1}, dlcId=0</v>
      </c>
      <c r="Y310" s="7" t="str">
        <f t="shared" si="24"/>
        <v>, veteran=false</v>
      </c>
      <c r="Z310" s="7" t="str">
        <f t="shared" si="21"/>
        <v/>
      </c>
      <c r="AA310" s="7" t="str">
        <f t="shared" si="22"/>
        <v xml:space="preserve"> --Defensive Position (Perfected) / Defensive Position (vollendet)</v>
      </c>
      <c r="AB310" s="7" t="str">
        <f t="shared" si="23"/>
        <v/>
      </c>
    </row>
    <row r="311" spans="1:28" x14ac:dyDescent="0.25">
      <c r="A311" s="17">
        <v>359</v>
      </c>
      <c r="B311" t="s">
        <v>2255</v>
      </c>
      <c r="C311" t="s">
        <v>2257</v>
      </c>
      <c r="D311" t="s">
        <v>2256</v>
      </c>
      <c r="H311" t="str">
        <f t="array" ref="H311">IF(VALUE(O311)&gt;0,"Crafted",IF(OR(EXACT(A311,'LibSets constants'!$G$2:$G$99)),"Monster",IF(OR(EXACT(A311,'LibSets constants'!$I$2:$I$99)),"Trial",IF(OR(EXACT(A311,'LibSets constants'!$K$2:$K$99)),"Arena",IF(OR(EXACT(A311,'LibSets constants'!$M$2:$M$99)),"Overland","")))))</f>
        <v/>
      </c>
      <c r="J311" t="s">
        <v>105</v>
      </c>
      <c r="K311" t="s">
        <v>105</v>
      </c>
      <c r="L311">
        <v>-1</v>
      </c>
      <c r="M311">
        <v>-1</v>
      </c>
      <c r="N311">
        <v>-1</v>
      </c>
      <c r="O311">
        <v>0</v>
      </c>
      <c r="R311" s="3" t="str">
        <f>IF(S311&lt;&gt;"",VLOOKUP(S311,'ESO zone constants'!$E$2:$I$999,5,FALSE),"")</f>
        <v/>
      </c>
      <c r="T311" s="3" t="str">
        <f>IF(U311&lt;&gt;"",VLOOKUP(U311,'ESO zone constants'!$E$2:$I$999,5,FALSE),"")</f>
        <v/>
      </c>
      <c r="V311" s="3">
        <v>0</v>
      </c>
      <c r="W311" t="str">
        <f>VLOOKUP(V311,'LibSets constants'!$A$2:$B$16,2,FALSE)</f>
        <v>Included in base game</v>
      </c>
      <c r="X311" s="7" t="str">
        <f t="shared" si="20"/>
        <v>[359] = {wayshrines={-1,-1,-1}, dlcId=0</v>
      </c>
      <c r="Y311" s="7" t="str">
        <f t="shared" si="24"/>
        <v>, veteran=false</v>
      </c>
      <c r="Z311" s="7" t="str">
        <f t="shared" si="21"/>
        <v/>
      </c>
      <c r="AA311" s="7" t="str">
        <f t="shared" si="22"/>
        <v xml:space="preserve"> --Chaotic Whirlwind (Perfected) / Chaotischer Wirbelwind (vollendet)</v>
      </c>
      <c r="AB311" s="7" t="str">
        <f t="shared" si="23"/>
        <v/>
      </c>
    </row>
    <row r="312" spans="1:28" x14ac:dyDescent="0.25">
      <c r="A312" s="17">
        <v>360</v>
      </c>
      <c r="B312" t="s">
        <v>2258</v>
      </c>
      <c r="C312" t="s">
        <v>2260</v>
      </c>
      <c r="D312" t="s">
        <v>2259</v>
      </c>
      <c r="H312" t="str">
        <f t="array" ref="H312">IF(VALUE(O312)&gt;0,"Crafted",IF(OR(EXACT(A312,'LibSets constants'!$G$2:$G$99)),"Monster",IF(OR(EXACT(A312,'LibSets constants'!$I$2:$I$99)),"Trial",IF(OR(EXACT(A312,'LibSets constants'!$K$2:$K$99)),"Arena",IF(OR(EXACT(A312,'LibSets constants'!$M$2:$M$99)),"Overland","")))))</f>
        <v/>
      </c>
      <c r="J312" t="s">
        <v>105</v>
      </c>
      <c r="K312" t="s">
        <v>105</v>
      </c>
      <c r="L312">
        <v>-1</v>
      </c>
      <c r="M312">
        <v>-1</v>
      </c>
      <c r="N312">
        <v>-1</v>
      </c>
      <c r="O312">
        <v>0</v>
      </c>
      <c r="R312" s="3" t="str">
        <f>IF(S312&lt;&gt;"",VLOOKUP(S312,'ESO zone constants'!$E$2:$I$999,5,FALSE),"")</f>
        <v/>
      </c>
      <c r="T312" s="3" t="str">
        <f>IF(U312&lt;&gt;"",VLOOKUP(U312,'ESO zone constants'!$E$2:$I$999,5,FALSE),"")</f>
        <v/>
      </c>
      <c r="V312" s="3">
        <v>0</v>
      </c>
      <c r="W312" t="str">
        <f>VLOOKUP(V312,'LibSets constants'!$A$2:$B$16,2,FALSE)</f>
        <v>Included in base game</v>
      </c>
      <c r="X312" s="7" t="str">
        <f t="shared" si="20"/>
        <v>[360] = {wayshrines={-1,-1,-1}, dlcId=0</v>
      </c>
      <c r="Y312" s="7" t="str">
        <f t="shared" si="24"/>
        <v>, veteran=false</v>
      </c>
      <c r="Z312" s="7" t="str">
        <f t="shared" si="21"/>
        <v/>
      </c>
      <c r="AA312" s="7" t="str">
        <f t="shared" si="22"/>
        <v xml:space="preserve"> --Piercing Spray (Perfected) / Durchdringende Salve (vollendet)</v>
      </c>
      <c r="AB312" s="7" t="str">
        <f t="shared" si="23"/>
        <v/>
      </c>
    </row>
    <row r="313" spans="1:28" x14ac:dyDescent="0.25">
      <c r="A313" s="17">
        <v>361</v>
      </c>
      <c r="B313" t="s">
        <v>2261</v>
      </c>
      <c r="C313" t="s">
        <v>2263</v>
      </c>
      <c r="D313" t="s">
        <v>2262</v>
      </c>
      <c r="H313" t="str">
        <f t="array" ref="H313">IF(VALUE(O313)&gt;0,"Crafted",IF(OR(EXACT(A313,'LibSets constants'!$G$2:$G$99)),"Monster",IF(OR(EXACT(A313,'LibSets constants'!$I$2:$I$99)),"Trial",IF(OR(EXACT(A313,'LibSets constants'!$K$2:$K$99)),"Arena",IF(OR(EXACT(A313,'LibSets constants'!$M$2:$M$99)),"Overland","")))))</f>
        <v/>
      </c>
      <c r="J313" t="s">
        <v>105</v>
      </c>
      <c r="K313" t="s">
        <v>105</v>
      </c>
      <c r="L313">
        <v>-1</v>
      </c>
      <c r="M313">
        <v>-1</v>
      </c>
      <c r="N313">
        <v>-1</v>
      </c>
      <c r="O313">
        <v>0</v>
      </c>
      <c r="R313" s="3" t="str">
        <f>IF(S313&lt;&gt;"",VLOOKUP(S313,'ESO zone constants'!$E$2:$I$999,5,FALSE),"")</f>
        <v/>
      </c>
      <c r="T313" s="3" t="str">
        <f>IF(U313&lt;&gt;"",VLOOKUP(U313,'ESO zone constants'!$E$2:$I$999,5,FALSE),"")</f>
        <v/>
      </c>
      <c r="V313" s="3">
        <v>0</v>
      </c>
      <c r="W313" t="str">
        <f>VLOOKUP(V313,'LibSets constants'!$A$2:$B$16,2,FALSE)</f>
        <v>Included in base game</v>
      </c>
      <c r="X313" s="7" t="str">
        <f t="shared" si="20"/>
        <v>[361] = {wayshrines={-1,-1,-1}, dlcId=0</v>
      </c>
      <c r="Y313" s="7" t="str">
        <f t="shared" si="24"/>
        <v>, veteran=false</v>
      </c>
      <c r="Z313" s="7" t="str">
        <f t="shared" si="21"/>
        <v/>
      </c>
      <c r="AA313" s="7" t="str">
        <f t="shared" si="22"/>
        <v xml:space="preserve"> --Concentrated Force (Perfected) / Konzentrierte Kraft (vollendet)</v>
      </c>
      <c r="AB313" s="7" t="str">
        <f t="shared" si="23"/>
        <v/>
      </c>
    </row>
    <row r="314" spans="1:28" x14ac:dyDescent="0.25">
      <c r="A314" s="17">
        <v>362</v>
      </c>
      <c r="B314" t="s">
        <v>2264</v>
      </c>
      <c r="C314" t="s">
        <v>2266</v>
      </c>
      <c r="D314" t="s">
        <v>2265</v>
      </c>
      <c r="H314" t="str">
        <f t="array" ref="H314">IF(VALUE(O314)&gt;0,"Crafted",IF(OR(EXACT(A314,'LibSets constants'!$G$2:$G$99)),"Monster",IF(OR(EXACT(A314,'LibSets constants'!$I$2:$I$99)),"Trial",IF(OR(EXACT(A314,'LibSets constants'!$K$2:$K$99)),"Arena",IF(OR(EXACT(A314,'LibSets constants'!$M$2:$M$99)),"Overland","")))))</f>
        <v/>
      </c>
      <c r="J314" t="s">
        <v>105</v>
      </c>
      <c r="K314" t="s">
        <v>105</v>
      </c>
      <c r="L314">
        <v>-1</v>
      </c>
      <c r="M314">
        <v>-1</v>
      </c>
      <c r="N314">
        <v>-1</v>
      </c>
      <c r="O314">
        <v>0</v>
      </c>
      <c r="R314" s="3" t="str">
        <f>IF(S314&lt;&gt;"",VLOOKUP(S314,'ESO zone constants'!$E$2:$I$999,5,FALSE),"")</f>
        <v/>
      </c>
      <c r="T314" s="3" t="str">
        <f>IF(U314&lt;&gt;"",VLOOKUP(U314,'ESO zone constants'!$E$2:$I$999,5,FALSE),"")</f>
        <v/>
      </c>
      <c r="V314" s="3">
        <v>0</v>
      </c>
      <c r="W314" t="str">
        <f>VLOOKUP(V314,'LibSets constants'!$A$2:$B$16,2,FALSE)</f>
        <v>Included in base game</v>
      </c>
      <c r="X314" s="7" t="str">
        <f t="shared" si="20"/>
        <v>[362] = {wayshrines={-1,-1,-1}, dlcId=0</v>
      </c>
      <c r="Y314" s="7" t="str">
        <f t="shared" si="24"/>
        <v>, veteran=false</v>
      </c>
      <c r="Z314" s="7" t="str">
        <f t="shared" si="21"/>
        <v/>
      </c>
      <c r="AA314" s="7" t="str">
        <f t="shared" si="22"/>
        <v xml:space="preserve"> --Timeless Blessing (Perfected) / Zeitloser Segen (vollendet)</v>
      </c>
      <c r="AB314" s="7" t="str">
        <f t="shared" si="23"/>
        <v/>
      </c>
    </row>
    <row r="315" spans="1:28" x14ac:dyDescent="0.25">
      <c r="A315" s="17">
        <v>363</v>
      </c>
      <c r="B315" t="s">
        <v>2267</v>
      </c>
      <c r="C315" t="s">
        <v>2269</v>
      </c>
      <c r="D315" t="s">
        <v>2268</v>
      </c>
      <c r="H315" t="str">
        <f t="array" ref="H315">IF(VALUE(O315)&gt;0,"Crafted",IF(OR(EXACT(A315,'LibSets constants'!$G$2:$G$99)),"Monster",IF(OR(EXACT(A315,'LibSets constants'!$I$2:$I$99)),"Trial",IF(OR(EXACT(A315,'LibSets constants'!$K$2:$K$99)),"Arena",IF(OR(EXACT(A315,'LibSets constants'!$M$2:$M$99)),"Overland","")))))</f>
        <v/>
      </c>
      <c r="J315" t="s">
        <v>105</v>
      </c>
      <c r="K315" t="s">
        <v>105</v>
      </c>
      <c r="L315">
        <v>-1</v>
      </c>
      <c r="M315">
        <v>-1</v>
      </c>
      <c r="N315">
        <v>-1</v>
      </c>
      <c r="O315">
        <v>0</v>
      </c>
      <c r="R315" s="3" t="str">
        <f>IF(S315&lt;&gt;"",VLOOKUP(S315,'ESO zone constants'!$E$2:$I$999,5,FALSE),"")</f>
        <v/>
      </c>
      <c r="T315" s="3" t="str">
        <f>IF(U315&lt;&gt;"",VLOOKUP(U315,'ESO zone constants'!$E$2:$I$999,5,FALSE),"")</f>
        <v/>
      </c>
      <c r="V315" s="3">
        <v>0</v>
      </c>
      <c r="W315" t="str">
        <f>VLOOKUP(V315,'LibSets constants'!$A$2:$B$16,2,FALSE)</f>
        <v>Included in base game</v>
      </c>
      <c r="X315" s="7" t="str">
        <f t="shared" si="20"/>
        <v>[363] = {wayshrines={-1,-1,-1}, dlcId=0</v>
      </c>
      <c r="Y315" s="7" t="str">
        <f t="shared" si="24"/>
        <v>, veteran=false</v>
      </c>
      <c r="Z315" s="7" t="str">
        <f t="shared" si="21"/>
        <v/>
      </c>
      <c r="AA315" s="7" t="str">
        <f t="shared" si="22"/>
        <v xml:space="preserve"> --Disciplined Slash / Disziplinierter Schnitt</v>
      </c>
      <c r="AB315" s="7" t="str">
        <f t="shared" si="23"/>
        <v/>
      </c>
    </row>
    <row r="316" spans="1:28" x14ac:dyDescent="0.25">
      <c r="A316" s="17">
        <v>364</v>
      </c>
      <c r="B316" t="s">
        <v>2270</v>
      </c>
      <c r="C316" t="s">
        <v>2270</v>
      </c>
      <c r="D316" t="s">
        <v>2271</v>
      </c>
      <c r="H316" t="str">
        <f t="array" ref="H316">IF(VALUE(O316)&gt;0,"Crafted",IF(OR(EXACT(A316,'LibSets constants'!$G$2:$G$99)),"Monster",IF(OR(EXACT(A316,'LibSets constants'!$I$2:$I$99)),"Trial",IF(OR(EXACT(A316,'LibSets constants'!$K$2:$K$99)),"Arena",IF(OR(EXACT(A316,'LibSets constants'!$M$2:$M$99)),"Overland","")))))</f>
        <v/>
      </c>
      <c r="J316" t="s">
        <v>105</v>
      </c>
      <c r="K316" t="s">
        <v>105</v>
      </c>
      <c r="L316">
        <v>-1</v>
      </c>
      <c r="M316">
        <v>-1</v>
      </c>
      <c r="N316">
        <v>-1</v>
      </c>
      <c r="O316">
        <v>0</v>
      </c>
      <c r="R316" s="3" t="str">
        <f>IF(S316&lt;&gt;"",VLOOKUP(S316,'ESO zone constants'!$E$2:$I$999,5,FALSE),"")</f>
        <v/>
      </c>
      <c r="T316" s="3" t="str">
        <f>IF(U316&lt;&gt;"",VLOOKUP(U316,'ESO zone constants'!$E$2:$I$999,5,FALSE),"")</f>
        <v/>
      </c>
      <c r="V316" s="3">
        <v>0</v>
      </c>
      <c r="W316" t="str">
        <f>VLOOKUP(V316,'LibSets constants'!$A$2:$B$16,2,FALSE)</f>
        <v>Included in base game</v>
      </c>
      <c r="X316" s="7" t="str">
        <f t="shared" si="20"/>
        <v>[364] = {wayshrines={-1,-1,-1}, dlcId=0</v>
      </c>
      <c r="Y316" s="7" t="str">
        <f t="shared" si="24"/>
        <v>, veteran=false</v>
      </c>
      <c r="Z316" s="7" t="str">
        <f t="shared" si="21"/>
        <v/>
      </c>
      <c r="AA316" s="7" t="str">
        <f t="shared" si="22"/>
        <v xml:space="preserve"> --Defensive Position / Defensive Position</v>
      </c>
      <c r="AB316" s="7" t="str">
        <f t="shared" si="23"/>
        <v/>
      </c>
    </row>
    <row r="317" spans="1:28" x14ac:dyDescent="0.25">
      <c r="A317" s="17">
        <v>365</v>
      </c>
      <c r="B317" t="s">
        <v>2272</v>
      </c>
      <c r="C317" t="s">
        <v>2274</v>
      </c>
      <c r="D317" t="s">
        <v>2273</v>
      </c>
      <c r="H317" t="str">
        <f t="array" ref="H317">IF(VALUE(O317)&gt;0,"Crafted",IF(OR(EXACT(A317,'LibSets constants'!$G$2:$G$99)),"Monster",IF(OR(EXACT(A317,'LibSets constants'!$I$2:$I$99)),"Trial",IF(OR(EXACT(A317,'LibSets constants'!$K$2:$K$99)),"Arena",IF(OR(EXACT(A317,'LibSets constants'!$M$2:$M$99)),"Overland","")))))</f>
        <v/>
      </c>
      <c r="J317" t="s">
        <v>105</v>
      </c>
      <c r="K317" t="s">
        <v>105</v>
      </c>
      <c r="L317">
        <v>-1</v>
      </c>
      <c r="M317">
        <v>-1</v>
      </c>
      <c r="N317">
        <v>-1</v>
      </c>
      <c r="O317">
        <v>0</v>
      </c>
      <c r="R317" s="3" t="str">
        <f>IF(S317&lt;&gt;"",VLOOKUP(S317,'ESO zone constants'!$E$2:$I$999,5,FALSE),"")</f>
        <v/>
      </c>
      <c r="T317" s="3" t="str">
        <f>IF(U317&lt;&gt;"",VLOOKUP(U317,'ESO zone constants'!$E$2:$I$999,5,FALSE),"")</f>
        <v/>
      </c>
      <c r="V317" s="3">
        <v>0</v>
      </c>
      <c r="W317" t="str">
        <f>VLOOKUP(V317,'LibSets constants'!$A$2:$B$16,2,FALSE)</f>
        <v>Included in base game</v>
      </c>
      <c r="X317" s="7" t="str">
        <f t="shared" si="20"/>
        <v>[365] = {wayshrines={-1,-1,-1}, dlcId=0</v>
      </c>
      <c r="Y317" s="7" t="str">
        <f t="shared" si="24"/>
        <v>, veteran=false</v>
      </c>
      <c r="Z317" s="7" t="str">
        <f t="shared" si="21"/>
        <v/>
      </c>
      <c r="AA317" s="7" t="str">
        <f t="shared" si="22"/>
        <v xml:space="preserve"> --Chaotic Whirlwind / Chaotischer Wirbelwind</v>
      </c>
      <c r="AB317" s="7" t="str">
        <f t="shared" si="23"/>
        <v/>
      </c>
    </row>
    <row r="318" spans="1:28" x14ac:dyDescent="0.25">
      <c r="A318" s="17">
        <v>366</v>
      </c>
      <c r="B318" t="s">
        <v>2275</v>
      </c>
      <c r="C318" t="s">
        <v>2277</v>
      </c>
      <c r="D318" t="s">
        <v>2276</v>
      </c>
      <c r="H318" t="str">
        <f t="array" ref="H318">IF(VALUE(O318)&gt;0,"Crafted",IF(OR(EXACT(A318,'LibSets constants'!$G$2:$G$99)),"Monster",IF(OR(EXACT(A318,'LibSets constants'!$I$2:$I$99)),"Trial",IF(OR(EXACT(A318,'LibSets constants'!$K$2:$K$99)),"Arena",IF(OR(EXACT(A318,'LibSets constants'!$M$2:$M$99)),"Overland","")))))</f>
        <v/>
      </c>
      <c r="J318" t="s">
        <v>105</v>
      </c>
      <c r="K318" t="s">
        <v>105</v>
      </c>
      <c r="L318">
        <v>-1</v>
      </c>
      <c r="M318">
        <v>-1</v>
      </c>
      <c r="N318">
        <v>-1</v>
      </c>
      <c r="O318">
        <v>0</v>
      </c>
      <c r="R318" s="3" t="str">
        <f>IF(S318&lt;&gt;"",VLOOKUP(S318,'ESO zone constants'!$E$2:$I$999,5,FALSE),"")</f>
        <v/>
      </c>
      <c r="T318" s="3" t="str">
        <f>IF(U318&lt;&gt;"",VLOOKUP(U318,'ESO zone constants'!$E$2:$I$999,5,FALSE),"")</f>
        <v/>
      </c>
      <c r="V318" s="3">
        <v>0</v>
      </c>
      <c r="W318" t="str">
        <f>VLOOKUP(V318,'LibSets constants'!$A$2:$B$16,2,FALSE)</f>
        <v>Included in base game</v>
      </c>
      <c r="X318" s="7" t="str">
        <f t="shared" si="20"/>
        <v>[366] = {wayshrines={-1,-1,-1}, dlcId=0</v>
      </c>
      <c r="Y318" s="7" t="str">
        <f t="shared" si="24"/>
        <v>, veteran=false</v>
      </c>
      <c r="Z318" s="7" t="str">
        <f t="shared" si="21"/>
        <v/>
      </c>
      <c r="AA318" s="7" t="str">
        <f t="shared" si="22"/>
        <v xml:space="preserve"> --Piercing Spray / Durchdringende Salve</v>
      </c>
      <c r="AB318" s="7" t="str">
        <f t="shared" si="23"/>
        <v/>
      </c>
    </row>
    <row r="319" spans="1:28" x14ac:dyDescent="0.25">
      <c r="A319" s="17">
        <v>367</v>
      </c>
      <c r="B319" t="s">
        <v>2278</v>
      </c>
      <c r="C319" t="s">
        <v>2280</v>
      </c>
      <c r="D319" t="s">
        <v>2279</v>
      </c>
      <c r="H319" t="str">
        <f t="array" ref="H319">IF(VALUE(O319)&gt;0,"Crafted",IF(OR(EXACT(A319,'LibSets constants'!$G$2:$G$99)),"Monster",IF(OR(EXACT(A319,'LibSets constants'!$I$2:$I$99)),"Trial",IF(OR(EXACT(A319,'LibSets constants'!$K$2:$K$99)),"Arena",IF(OR(EXACT(A319,'LibSets constants'!$M$2:$M$99)),"Overland","")))))</f>
        <v/>
      </c>
      <c r="J319" t="s">
        <v>105</v>
      </c>
      <c r="K319" t="s">
        <v>105</v>
      </c>
      <c r="L319">
        <v>-1</v>
      </c>
      <c r="M319">
        <v>-1</v>
      </c>
      <c r="N319">
        <v>-1</v>
      </c>
      <c r="O319">
        <v>0</v>
      </c>
      <c r="R319" s="3" t="str">
        <f>IF(S319&lt;&gt;"",VLOOKUP(S319,'ESO zone constants'!$E$2:$I$999,5,FALSE),"")</f>
        <v/>
      </c>
      <c r="T319" s="3" t="str">
        <f>IF(U319&lt;&gt;"",VLOOKUP(U319,'ESO zone constants'!$E$2:$I$999,5,FALSE),"")</f>
        <v/>
      </c>
      <c r="V319" s="3">
        <v>0</v>
      </c>
      <c r="W319" t="str">
        <f>VLOOKUP(V319,'LibSets constants'!$A$2:$B$16,2,FALSE)</f>
        <v>Included in base game</v>
      </c>
      <c r="X319" s="7" t="str">
        <f t="shared" si="20"/>
        <v>[367] = {wayshrines={-1,-1,-1}, dlcId=0</v>
      </c>
      <c r="Y319" s="7" t="str">
        <f t="shared" si="24"/>
        <v>, veteran=false</v>
      </c>
      <c r="Z319" s="7" t="str">
        <f t="shared" si="21"/>
        <v/>
      </c>
      <c r="AA319" s="7" t="str">
        <f t="shared" si="22"/>
        <v xml:space="preserve"> --Concentrated Force / Konzentrierte Kraft</v>
      </c>
      <c r="AB319" s="7" t="str">
        <f t="shared" si="23"/>
        <v/>
      </c>
    </row>
    <row r="320" spans="1:28" x14ac:dyDescent="0.25">
      <c r="A320" s="17">
        <v>368</v>
      </c>
      <c r="B320" t="s">
        <v>2281</v>
      </c>
      <c r="C320" t="s">
        <v>2283</v>
      </c>
      <c r="D320" t="s">
        <v>2282</v>
      </c>
      <c r="H320" t="str">
        <f t="array" ref="H320">IF(VALUE(O320)&gt;0,"Crafted",IF(OR(EXACT(A320,'LibSets constants'!$G$2:$G$99)),"Monster",IF(OR(EXACT(A320,'LibSets constants'!$I$2:$I$99)),"Trial",IF(OR(EXACT(A320,'LibSets constants'!$K$2:$K$99)),"Arena",IF(OR(EXACT(A320,'LibSets constants'!$M$2:$M$99)),"Overland","")))))</f>
        <v/>
      </c>
      <c r="J320" t="s">
        <v>105</v>
      </c>
      <c r="K320" t="s">
        <v>105</v>
      </c>
      <c r="L320">
        <v>-1</v>
      </c>
      <c r="M320">
        <v>-1</v>
      </c>
      <c r="N320">
        <v>-1</v>
      </c>
      <c r="O320">
        <v>0</v>
      </c>
      <c r="R320" s="3" t="str">
        <f>IF(S320&lt;&gt;"",VLOOKUP(S320,'ESO zone constants'!$E$2:$I$999,5,FALSE),"")</f>
        <v/>
      </c>
      <c r="T320" s="3" t="str">
        <f>IF(U320&lt;&gt;"",VLOOKUP(U320,'ESO zone constants'!$E$2:$I$999,5,FALSE),"")</f>
        <v/>
      </c>
      <c r="V320" s="3">
        <v>0</v>
      </c>
      <c r="W320" t="str">
        <f>VLOOKUP(V320,'LibSets constants'!$A$2:$B$16,2,FALSE)</f>
        <v>Included in base game</v>
      </c>
      <c r="X320" s="7" t="str">
        <f t="shared" si="20"/>
        <v>[368] = {wayshrines={-1,-1,-1}, dlcId=0</v>
      </c>
      <c r="Y320" s="7" t="str">
        <f t="shared" si="24"/>
        <v>, veteran=false</v>
      </c>
      <c r="Z320" s="7" t="str">
        <f t="shared" si="21"/>
        <v/>
      </c>
      <c r="AA320" s="7" t="str">
        <f t="shared" si="22"/>
        <v xml:space="preserve"> --Timeless Blessing / Zeitloser Segen</v>
      </c>
      <c r="AB320" s="7" t="str">
        <f t="shared" si="23"/>
        <v/>
      </c>
    </row>
    <row r="321" spans="1:28" x14ac:dyDescent="0.25">
      <c r="A321" s="17">
        <v>369</v>
      </c>
      <c r="B321" t="s">
        <v>2284</v>
      </c>
      <c r="C321" t="s">
        <v>2286</v>
      </c>
      <c r="D321" t="s">
        <v>2285</v>
      </c>
      <c r="H321" t="str">
        <f t="array" ref="H321">IF(VALUE(O321)&gt;0,"Crafted",IF(OR(EXACT(A321,'LibSets constants'!$G$2:$G$99)),"Monster",IF(OR(EXACT(A321,'LibSets constants'!$I$2:$I$99)),"Trial",IF(OR(EXACT(A321,'LibSets constants'!$K$2:$K$99)),"Arena",IF(OR(EXACT(A321,'LibSets constants'!$M$2:$M$99)),"Overland","")))))</f>
        <v/>
      </c>
      <c r="J321" t="s">
        <v>105</v>
      </c>
      <c r="K321" t="s">
        <v>105</v>
      </c>
      <c r="L321">
        <v>-1</v>
      </c>
      <c r="M321">
        <v>-1</v>
      </c>
      <c r="N321">
        <v>-1</v>
      </c>
      <c r="O321">
        <v>0</v>
      </c>
      <c r="R321" s="3" t="str">
        <f>IF(S321&lt;&gt;"",VLOOKUP(S321,'ESO zone constants'!$E$2:$I$999,5,FALSE),"")</f>
        <v/>
      </c>
      <c r="T321" s="3" t="str">
        <f>IF(U321&lt;&gt;"",VLOOKUP(U321,'ESO zone constants'!$E$2:$I$999,5,FALSE),"")</f>
        <v/>
      </c>
      <c r="V321" s="3">
        <v>0</v>
      </c>
      <c r="W321" t="str">
        <f>VLOOKUP(V321,'LibSets constants'!$A$2:$B$16,2,FALSE)</f>
        <v>Included in base game</v>
      </c>
      <c r="X321" s="7" t="str">
        <f t="shared" si="20"/>
        <v>[369] = {wayshrines={-1,-1,-1}, dlcId=0</v>
      </c>
      <c r="Y321" s="7" t="str">
        <f t="shared" si="24"/>
        <v>, veteran=false</v>
      </c>
      <c r="Z321" s="7" t="str">
        <f t="shared" si="21"/>
        <v/>
      </c>
      <c r="AA321" s="7" t="str">
        <f t="shared" si="22"/>
        <v xml:space="preserve"> --Merciless Charge / Gnadenloser Ansturm</v>
      </c>
      <c r="AB321" s="7" t="str">
        <f t="shared" si="23"/>
        <v/>
      </c>
    </row>
    <row r="322" spans="1:28" x14ac:dyDescent="0.25">
      <c r="A322" s="17">
        <v>370</v>
      </c>
      <c r="B322" t="s">
        <v>2287</v>
      </c>
      <c r="C322" t="s">
        <v>2289</v>
      </c>
      <c r="D322" t="s">
        <v>2288</v>
      </c>
      <c r="H322" t="str">
        <f t="array" ref="H322">IF(VALUE(O322)&gt;0,"Crafted",IF(OR(EXACT(A322,'LibSets constants'!$G$2:$G$99)),"Monster",IF(OR(EXACT(A322,'LibSets constants'!$I$2:$I$99)),"Trial",IF(OR(EXACT(A322,'LibSets constants'!$K$2:$K$99)),"Arena",IF(OR(EXACT(A322,'LibSets constants'!$M$2:$M$99)),"Overland","")))))</f>
        <v/>
      </c>
      <c r="J322" t="s">
        <v>105</v>
      </c>
      <c r="K322" t="s">
        <v>105</v>
      </c>
      <c r="L322">
        <v>-1</v>
      </c>
      <c r="M322">
        <v>-1</v>
      </c>
      <c r="N322">
        <v>-1</v>
      </c>
      <c r="O322">
        <v>0</v>
      </c>
      <c r="R322" s="3" t="str">
        <f>IF(S322&lt;&gt;"",VLOOKUP(S322,'ESO zone constants'!$E$2:$I$999,5,FALSE),"")</f>
        <v/>
      </c>
      <c r="T322" s="3" t="str">
        <f>IF(U322&lt;&gt;"",VLOOKUP(U322,'ESO zone constants'!$E$2:$I$999,5,FALSE),"")</f>
        <v/>
      </c>
      <c r="V322" s="3">
        <v>0</v>
      </c>
      <c r="W322" t="str">
        <f>VLOOKUP(V322,'LibSets constants'!$A$2:$B$16,2,FALSE)</f>
        <v>Included in base game</v>
      </c>
      <c r="X322" s="7" t="str">
        <f t="shared" ref="X322:X382" si="25">CONCATENATE("[",A322,"] = {wayshrines={",L322,",",M322,",",N322,"}")&amp;IF(VALUE(O322)&gt;0,CONCATENATE(", traitsNeeded=",O322),"")&amp;CONCATENATE(", dlcId=",V322,)</f>
        <v>[370] = {wayshrines={-1,-1,-1}, dlcId=0</v>
      </c>
      <c r="Y322" s="7" t="str">
        <f t="shared" si="24"/>
        <v>, veteran=false</v>
      </c>
      <c r="Z322" s="7" t="str">
        <f t="shared" ref="Z322:Z382" si="26">IF(H322="Trial",", isTrial=true",IF(H322="Arena",", isArena=true", IF(H322="Monster",", isMonster=true",""))) &amp; IF(K322="true", CONCATENATE(", multiTrialSet=true"), "")</f>
        <v/>
      </c>
      <c r="AA322" s="7" t="str">
        <f t="shared" si="22"/>
        <v xml:space="preserve"> --Rampaging Slash / Tobender Schnitt</v>
      </c>
      <c r="AB322" s="7" t="str">
        <f t="shared" ref="AB322:AB382" si="27">IF(VALUE(O322)&gt;0,CONCATENATE("[",A322,"] = true,        --",C322, " / ", B322), "")</f>
        <v/>
      </c>
    </row>
    <row r="323" spans="1:28" x14ac:dyDescent="0.25">
      <c r="A323" s="17">
        <v>371</v>
      </c>
      <c r="B323" t="s">
        <v>2290</v>
      </c>
      <c r="C323" t="s">
        <v>2292</v>
      </c>
      <c r="D323" t="s">
        <v>2291</v>
      </c>
      <c r="H323" t="str">
        <f t="array" ref="H323">IF(VALUE(O323)&gt;0,"Crafted",IF(OR(EXACT(A323,'LibSets constants'!$G$2:$G$99)),"Monster",IF(OR(EXACT(A323,'LibSets constants'!$I$2:$I$99)),"Trial",IF(OR(EXACT(A323,'LibSets constants'!$K$2:$K$99)),"Arena",IF(OR(EXACT(A323,'LibSets constants'!$M$2:$M$99)),"Overland","")))))</f>
        <v/>
      </c>
      <c r="J323" t="s">
        <v>105</v>
      </c>
      <c r="K323" t="s">
        <v>105</v>
      </c>
      <c r="L323">
        <v>-1</v>
      </c>
      <c r="M323">
        <v>-1</v>
      </c>
      <c r="N323">
        <v>-1</v>
      </c>
      <c r="O323">
        <v>0</v>
      </c>
      <c r="R323" s="3" t="str">
        <f>IF(S323&lt;&gt;"",VLOOKUP(S323,'ESO zone constants'!$E$2:$I$999,5,FALSE),"")</f>
        <v/>
      </c>
      <c r="T323" s="3" t="str">
        <f>IF(U323&lt;&gt;"",VLOOKUP(U323,'ESO zone constants'!$E$2:$I$999,5,FALSE),"")</f>
        <v/>
      </c>
      <c r="V323" s="3">
        <v>0</v>
      </c>
      <c r="W323" t="str">
        <f>VLOOKUP(V323,'LibSets constants'!$A$2:$B$16,2,FALSE)</f>
        <v>Included in base game</v>
      </c>
      <c r="X323" s="7" t="str">
        <f t="shared" si="25"/>
        <v>[371] = {wayshrines={-1,-1,-1}, dlcId=0</v>
      </c>
      <c r="Y323" s="7" t="str">
        <f t="shared" ref="Y323:Y382" si="28">IF(P323&lt;&gt;"",CONCATENATE(", zoneIds={",P323),"")&amp;IF(R323&lt;&gt;"",CONCATENATE(",",R323),"")&amp;IF(T323&lt;&gt;"",CONCATENATE(",",T323),"")&amp;IF(P323&lt;&gt;"",CONCATENATE("}",""),"")&amp;IF(OR(J323="true",J323="false",J323&lt;&gt;""), CONCATENATE(", veteran=", J323), "")</f>
        <v>, veteran=false</v>
      </c>
      <c r="Z323" s="7" t="str">
        <f t="shared" si="26"/>
        <v/>
      </c>
      <c r="AA323" s="7" t="str">
        <f t="shared" ref="AA323:AA384" si="29">CONCATENATE(" --",C323," / ",B323)</f>
        <v xml:space="preserve"> --Cruel Flurry / Grausamer Schlaghagel</v>
      </c>
      <c r="AB323" s="7" t="str">
        <f t="shared" si="27"/>
        <v/>
      </c>
    </row>
    <row r="324" spans="1:28" x14ac:dyDescent="0.25">
      <c r="A324" s="17">
        <v>372</v>
      </c>
      <c r="B324" t="s">
        <v>2293</v>
      </c>
      <c r="C324" t="s">
        <v>2295</v>
      </c>
      <c r="D324" t="s">
        <v>2294</v>
      </c>
      <c r="H324" t="str">
        <f t="array" ref="H324">IF(VALUE(O324)&gt;0,"Crafted",IF(OR(EXACT(A324,'LibSets constants'!$G$2:$G$99)),"Monster",IF(OR(EXACT(A324,'LibSets constants'!$I$2:$I$99)),"Trial",IF(OR(EXACT(A324,'LibSets constants'!$K$2:$K$99)),"Arena",IF(OR(EXACT(A324,'LibSets constants'!$M$2:$M$99)),"Overland","")))))</f>
        <v/>
      </c>
      <c r="J324" t="s">
        <v>105</v>
      </c>
      <c r="K324" t="s">
        <v>105</v>
      </c>
      <c r="L324">
        <v>-1</v>
      </c>
      <c r="M324">
        <v>-1</v>
      </c>
      <c r="N324">
        <v>-1</v>
      </c>
      <c r="O324">
        <v>0</v>
      </c>
      <c r="R324" s="3" t="str">
        <f>IF(S324&lt;&gt;"",VLOOKUP(S324,'ESO zone constants'!$E$2:$I$999,5,FALSE),"")</f>
        <v/>
      </c>
      <c r="T324" s="3" t="str">
        <f>IF(U324&lt;&gt;"",VLOOKUP(U324,'ESO zone constants'!$E$2:$I$999,5,FALSE),"")</f>
        <v/>
      </c>
      <c r="V324" s="3">
        <v>0</v>
      </c>
      <c r="W324" t="str">
        <f>VLOOKUP(V324,'LibSets constants'!$A$2:$B$16,2,FALSE)</f>
        <v>Included in base game</v>
      </c>
      <c r="X324" s="7" t="str">
        <f t="shared" si="25"/>
        <v>[372] = {wayshrines={-1,-1,-1}, dlcId=0</v>
      </c>
      <c r="Y324" s="7" t="str">
        <f t="shared" si="28"/>
        <v>, veteran=false</v>
      </c>
      <c r="Z324" s="7" t="str">
        <f t="shared" si="26"/>
        <v/>
      </c>
      <c r="AA324" s="7" t="str">
        <f t="shared" si="29"/>
        <v xml:space="preserve"> --Thunderous Volley / Donnernde Salve</v>
      </c>
      <c r="AB324" s="7" t="str">
        <f t="shared" si="27"/>
        <v/>
      </c>
    </row>
    <row r="325" spans="1:28" x14ac:dyDescent="0.25">
      <c r="A325" s="17">
        <v>373</v>
      </c>
      <c r="B325" t="s">
        <v>2296</v>
      </c>
      <c r="C325" t="s">
        <v>2298</v>
      </c>
      <c r="D325" t="s">
        <v>2297</v>
      </c>
      <c r="H325" t="str">
        <f t="array" ref="H325">IF(VALUE(O325)&gt;0,"Crafted",IF(OR(EXACT(A325,'LibSets constants'!$G$2:$G$99)),"Monster",IF(OR(EXACT(A325,'LibSets constants'!$I$2:$I$99)),"Trial",IF(OR(EXACT(A325,'LibSets constants'!$K$2:$K$99)),"Arena",IF(OR(EXACT(A325,'LibSets constants'!$M$2:$M$99)),"Overland","")))))</f>
        <v/>
      </c>
      <c r="J325" t="s">
        <v>105</v>
      </c>
      <c r="K325" t="s">
        <v>105</v>
      </c>
      <c r="L325">
        <v>-1</v>
      </c>
      <c r="M325">
        <v>-1</v>
      </c>
      <c r="N325">
        <v>-1</v>
      </c>
      <c r="O325">
        <v>0</v>
      </c>
      <c r="R325" s="3" t="str">
        <f>IF(S325&lt;&gt;"",VLOOKUP(S325,'ESO zone constants'!$E$2:$I$999,5,FALSE),"")</f>
        <v/>
      </c>
      <c r="T325" s="3" t="str">
        <f>IF(U325&lt;&gt;"",VLOOKUP(U325,'ESO zone constants'!$E$2:$I$999,5,FALSE),"")</f>
        <v/>
      </c>
      <c r="V325" s="3">
        <v>0</v>
      </c>
      <c r="W325" t="str">
        <f>VLOOKUP(V325,'LibSets constants'!$A$2:$B$16,2,FALSE)</f>
        <v>Included in base game</v>
      </c>
      <c r="X325" s="7" t="str">
        <f t="shared" si="25"/>
        <v>[373] = {wayshrines={-1,-1,-1}, dlcId=0</v>
      </c>
      <c r="Y325" s="7" t="str">
        <f t="shared" si="28"/>
        <v>, veteran=false</v>
      </c>
      <c r="Z325" s="7" t="str">
        <f t="shared" si="26"/>
        <v/>
      </c>
      <c r="AA325" s="7" t="str">
        <f t="shared" si="29"/>
        <v xml:space="preserve"> --Crushing Wall / Zermalmende Mauer</v>
      </c>
      <c r="AB325" s="7" t="str">
        <f t="shared" si="27"/>
        <v/>
      </c>
    </row>
    <row r="326" spans="1:28" x14ac:dyDescent="0.25">
      <c r="A326" s="17">
        <v>374</v>
      </c>
      <c r="B326" t="s">
        <v>2299</v>
      </c>
      <c r="C326" t="s">
        <v>2301</v>
      </c>
      <c r="D326" t="s">
        <v>2300</v>
      </c>
      <c r="H326" t="str">
        <f t="array" ref="H326">IF(VALUE(O326)&gt;0,"Crafted",IF(OR(EXACT(A326,'LibSets constants'!$G$2:$G$99)),"Monster",IF(OR(EXACT(A326,'LibSets constants'!$I$2:$I$99)),"Trial",IF(OR(EXACT(A326,'LibSets constants'!$K$2:$K$99)),"Arena",IF(OR(EXACT(A326,'LibSets constants'!$M$2:$M$99)),"Overland","")))))</f>
        <v/>
      </c>
      <c r="J326" t="s">
        <v>105</v>
      </c>
      <c r="K326" t="s">
        <v>105</v>
      </c>
      <c r="L326">
        <v>-1</v>
      </c>
      <c r="M326">
        <v>-1</v>
      </c>
      <c r="N326">
        <v>-1</v>
      </c>
      <c r="O326">
        <v>0</v>
      </c>
      <c r="R326" s="3" t="str">
        <f>IF(S326&lt;&gt;"",VLOOKUP(S326,'ESO zone constants'!$E$2:$I$999,5,FALSE),"")</f>
        <v/>
      </c>
      <c r="T326" s="3" t="str">
        <f>IF(U326&lt;&gt;"",VLOOKUP(U326,'ESO zone constants'!$E$2:$I$999,5,FALSE),"")</f>
        <v/>
      </c>
      <c r="V326" s="3">
        <v>0</v>
      </c>
      <c r="W326" t="str">
        <f>VLOOKUP(V326,'LibSets constants'!$A$2:$B$16,2,FALSE)</f>
        <v>Included in base game</v>
      </c>
      <c r="X326" s="7" t="str">
        <f t="shared" si="25"/>
        <v>[374] = {wayshrines={-1,-1,-1}, dlcId=0</v>
      </c>
      <c r="Y326" s="7" t="str">
        <f t="shared" si="28"/>
        <v>, veteran=false</v>
      </c>
      <c r="Z326" s="7" t="str">
        <f t="shared" si="26"/>
        <v/>
      </c>
      <c r="AA326" s="7" t="str">
        <f t="shared" si="29"/>
        <v xml:space="preserve"> --Precise Regeneration / Präzise Regeneration</v>
      </c>
      <c r="AB326" s="7" t="str">
        <f t="shared" si="27"/>
        <v/>
      </c>
    </row>
    <row r="327" spans="1:28" x14ac:dyDescent="0.25">
      <c r="A327" s="17">
        <v>380</v>
      </c>
      <c r="B327" t="s">
        <v>2302</v>
      </c>
      <c r="C327" t="s">
        <v>2304</v>
      </c>
      <c r="D327" t="s">
        <v>2303</v>
      </c>
      <c r="H327" t="str">
        <f t="array" ref="H327">IF(VALUE(O327)&gt;0,"Crafted",IF(OR(EXACT(A327,'LibSets constants'!$G$2:$G$99)),"Monster",IF(OR(EXACT(A327,'LibSets constants'!$I$2:$I$99)),"Trial",IF(OR(EXACT(A327,'LibSets constants'!$K$2:$K$99)),"Arena",IF(OR(EXACT(A327,'LibSets constants'!$M$2:$M$99)),"Overland","")))))</f>
        <v/>
      </c>
      <c r="J327" t="s">
        <v>105</v>
      </c>
      <c r="K327" t="s">
        <v>105</v>
      </c>
      <c r="L327">
        <v>-1</v>
      </c>
      <c r="M327">
        <v>-1</v>
      </c>
      <c r="N327">
        <v>-1</v>
      </c>
      <c r="O327">
        <v>0</v>
      </c>
      <c r="R327" s="3" t="str">
        <f>IF(S327&lt;&gt;"",VLOOKUP(S327,'ESO zone constants'!$E$2:$I$999,5,FALSE),"")</f>
        <v/>
      </c>
      <c r="T327" s="3" t="str">
        <f>IF(U327&lt;&gt;"",VLOOKUP(U327,'ESO zone constants'!$E$2:$I$999,5,FALSE),"")</f>
        <v/>
      </c>
      <c r="V327" s="3">
        <v>0</v>
      </c>
      <c r="W327" t="str">
        <f>VLOOKUP(V327,'LibSets constants'!$A$2:$B$16,2,FALSE)</f>
        <v>Included in base game</v>
      </c>
      <c r="X327" s="7" t="str">
        <f t="shared" si="25"/>
        <v>[380] = {wayshrines={-1,-1,-1}, dlcId=0</v>
      </c>
      <c r="Y327" s="7" t="str">
        <f t="shared" si="28"/>
        <v>, veteran=false</v>
      </c>
      <c r="Z327" s="7" t="str">
        <f t="shared" si="26"/>
        <v/>
      </c>
      <c r="AA327" s="7" t="str">
        <f t="shared" si="29"/>
        <v xml:space="preserve"> --Prophet's / Prophet</v>
      </c>
      <c r="AB327" s="7" t="str">
        <f t="shared" si="27"/>
        <v/>
      </c>
    </row>
    <row r="328" spans="1:28" x14ac:dyDescent="0.25">
      <c r="A328" s="17">
        <v>381</v>
      </c>
      <c r="B328" t="s">
        <v>2305</v>
      </c>
      <c r="C328" t="s">
        <v>2307</v>
      </c>
      <c r="D328" t="s">
        <v>2306</v>
      </c>
      <c r="H328" t="str">
        <f t="array" ref="H328">IF(VALUE(O328)&gt;0,"Crafted",IF(OR(EXACT(A328,'LibSets constants'!$G$2:$G$99)),"Monster",IF(OR(EXACT(A328,'LibSets constants'!$I$2:$I$99)),"Trial",IF(OR(EXACT(A328,'LibSets constants'!$K$2:$K$99)),"Arena",IF(OR(EXACT(A328,'LibSets constants'!$M$2:$M$99)),"Overland","")))))</f>
        <v/>
      </c>
      <c r="J328" t="s">
        <v>105</v>
      </c>
      <c r="K328" t="s">
        <v>105</v>
      </c>
      <c r="L328">
        <v>-1</v>
      </c>
      <c r="M328">
        <v>-1</v>
      </c>
      <c r="N328">
        <v>-1</v>
      </c>
      <c r="O328">
        <v>0</v>
      </c>
      <c r="R328" s="3" t="str">
        <f>IF(S328&lt;&gt;"",VLOOKUP(S328,'ESO zone constants'!$E$2:$I$999,5,FALSE),"")</f>
        <v/>
      </c>
      <c r="T328" s="3" t="str">
        <f>IF(U328&lt;&gt;"",VLOOKUP(U328,'ESO zone constants'!$E$2:$I$999,5,FALSE),"")</f>
        <v/>
      </c>
      <c r="V328" s="3">
        <v>0</v>
      </c>
      <c r="W328" t="str">
        <f>VLOOKUP(V328,'LibSets constants'!$A$2:$B$16,2,FALSE)</f>
        <v>Included in base game</v>
      </c>
      <c r="X328" s="7" t="str">
        <f t="shared" si="25"/>
        <v>[381] = {wayshrines={-1,-1,-1}, dlcId=0</v>
      </c>
      <c r="Y328" s="7" t="str">
        <f t="shared" si="28"/>
        <v>, veteran=false</v>
      </c>
      <c r="Z328" s="7" t="str">
        <f t="shared" si="26"/>
        <v/>
      </c>
      <c r="AA328" s="7" t="str">
        <f t="shared" si="29"/>
        <v xml:space="preserve"> --Broken Soul / Zerbrochene Seele</v>
      </c>
      <c r="AB328" s="7" t="str">
        <f t="shared" si="27"/>
        <v/>
      </c>
    </row>
    <row r="329" spans="1:28" x14ac:dyDescent="0.25">
      <c r="A329" s="17">
        <v>382</v>
      </c>
      <c r="B329" t="s">
        <v>2308</v>
      </c>
      <c r="C329" t="s">
        <v>2310</v>
      </c>
      <c r="D329" t="s">
        <v>2309</v>
      </c>
      <c r="H329" t="str">
        <f t="array" ref="H329">IF(VALUE(O329)&gt;0,"Crafted",IF(OR(EXACT(A329,'LibSets constants'!$G$2:$G$99)),"Monster",IF(OR(EXACT(A329,'LibSets constants'!$I$2:$I$99)),"Trial",IF(OR(EXACT(A329,'LibSets constants'!$K$2:$K$99)),"Arena",IF(OR(EXACT(A329,'LibSets constants'!$M$2:$M$99)),"Overland","")))))</f>
        <v/>
      </c>
      <c r="J329" t="s">
        <v>105</v>
      </c>
      <c r="K329" t="s">
        <v>105</v>
      </c>
      <c r="L329">
        <v>-1</v>
      </c>
      <c r="M329">
        <v>-1</v>
      </c>
      <c r="N329">
        <v>-1</v>
      </c>
      <c r="O329">
        <v>0</v>
      </c>
      <c r="R329" s="3" t="str">
        <f>IF(S329&lt;&gt;"",VLOOKUP(S329,'ESO zone constants'!$E$2:$I$999,5,FALSE),"")</f>
        <v/>
      </c>
      <c r="T329" s="3" t="str">
        <f>IF(U329&lt;&gt;"",VLOOKUP(U329,'ESO zone constants'!$E$2:$I$999,5,FALSE),"")</f>
        <v/>
      </c>
      <c r="V329" s="3">
        <v>0</v>
      </c>
      <c r="W329" t="str">
        <f>VLOOKUP(V329,'LibSets constants'!$A$2:$B$16,2,FALSE)</f>
        <v>Included in base game</v>
      </c>
      <c r="X329" s="7" t="str">
        <f t="shared" si="25"/>
        <v>[382] = {wayshrines={-1,-1,-1}, dlcId=0</v>
      </c>
      <c r="Y329" s="7" t="str">
        <f t="shared" si="28"/>
        <v>, veteran=false</v>
      </c>
      <c r="Z329" s="7" t="str">
        <f t="shared" si="26"/>
        <v/>
      </c>
      <c r="AA329" s="7" t="str">
        <f t="shared" si="29"/>
        <v xml:space="preserve"> --Grace of Gloom / Anmut der Gräue</v>
      </c>
      <c r="AB329" s="7" t="str">
        <f t="shared" si="27"/>
        <v/>
      </c>
    </row>
    <row r="330" spans="1:28" x14ac:dyDescent="0.25">
      <c r="A330" s="17">
        <v>383</v>
      </c>
      <c r="B330" t="s">
        <v>2311</v>
      </c>
      <c r="C330" t="s">
        <v>2313</v>
      </c>
      <c r="D330" t="s">
        <v>2312</v>
      </c>
      <c r="H330" t="str">
        <f t="array" ref="H330">IF(VALUE(O330)&gt;0,"Crafted",IF(OR(EXACT(A330,'LibSets constants'!$G$2:$G$99)),"Monster",IF(OR(EXACT(A330,'LibSets constants'!$I$2:$I$99)),"Trial",IF(OR(EXACT(A330,'LibSets constants'!$K$2:$K$99)),"Arena",IF(OR(EXACT(A330,'LibSets constants'!$M$2:$M$99)),"Overland","")))))</f>
        <v/>
      </c>
      <c r="J330" t="s">
        <v>105</v>
      </c>
      <c r="K330" t="s">
        <v>105</v>
      </c>
      <c r="L330">
        <v>-1</v>
      </c>
      <c r="M330">
        <v>-1</v>
      </c>
      <c r="N330">
        <v>-1</v>
      </c>
      <c r="O330">
        <v>0</v>
      </c>
      <c r="R330" s="3" t="str">
        <f>IF(S330&lt;&gt;"",VLOOKUP(S330,'ESO zone constants'!$E$2:$I$999,5,FALSE),"")</f>
        <v/>
      </c>
      <c r="T330" s="3" t="str">
        <f>IF(U330&lt;&gt;"",VLOOKUP(U330,'ESO zone constants'!$E$2:$I$999,5,FALSE),"")</f>
        <v/>
      </c>
      <c r="V330" s="3">
        <v>0</v>
      </c>
      <c r="W330" t="str">
        <f>VLOOKUP(V330,'LibSets constants'!$A$2:$B$16,2,FALSE)</f>
        <v>Included in base game</v>
      </c>
      <c r="X330" s="7" t="str">
        <f t="shared" si="25"/>
        <v>[383] = {wayshrines={-1,-1,-1}, dlcId=0</v>
      </c>
      <c r="Y330" s="7" t="str">
        <f t="shared" si="28"/>
        <v>, veteran=false</v>
      </c>
      <c r="Z330" s="7" t="str">
        <f t="shared" si="26"/>
        <v/>
      </c>
      <c r="AA330" s="7" t="str">
        <f t="shared" si="29"/>
        <v xml:space="preserve"> --Gryphon's Ferocity / Wildheit des Greifen</v>
      </c>
      <c r="AB330" s="7" t="str">
        <f t="shared" si="27"/>
        <v/>
      </c>
    </row>
    <row r="331" spans="1:28" x14ac:dyDescent="0.25">
      <c r="A331" s="17">
        <v>384</v>
      </c>
      <c r="B331" t="s">
        <v>2314</v>
      </c>
      <c r="C331" t="s">
        <v>2316</v>
      </c>
      <c r="D331" t="s">
        <v>2315</v>
      </c>
      <c r="H331" t="str">
        <f t="array" ref="H331">IF(VALUE(O331)&gt;0,"Crafted",IF(OR(EXACT(A331,'LibSets constants'!$G$2:$G$99)),"Monster",IF(OR(EXACT(A331,'LibSets constants'!$I$2:$I$99)),"Trial",IF(OR(EXACT(A331,'LibSets constants'!$K$2:$K$99)),"Arena",IF(OR(EXACT(A331,'LibSets constants'!$M$2:$M$99)),"Overland","")))))</f>
        <v/>
      </c>
      <c r="J331" t="s">
        <v>105</v>
      </c>
      <c r="K331" t="s">
        <v>105</v>
      </c>
      <c r="L331">
        <v>-1</v>
      </c>
      <c r="M331">
        <v>-1</v>
      </c>
      <c r="N331">
        <v>-1</v>
      </c>
      <c r="O331">
        <v>0</v>
      </c>
      <c r="R331" s="3" t="str">
        <f>IF(S331&lt;&gt;"",VLOOKUP(S331,'ESO zone constants'!$E$2:$I$999,5,FALSE),"")</f>
        <v/>
      </c>
      <c r="T331" s="3" t="str">
        <f>IF(U331&lt;&gt;"",VLOOKUP(U331,'ESO zone constants'!$E$2:$I$999,5,FALSE),"")</f>
        <v/>
      </c>
      <c r="V331" s="3">
        <v>0</v>
      </c>
      <c r="W331" t="str">
        <f>VLOOKUP(V331,'LibSets constants'!$A$2:$B$16,2,FALSE)</f>
        <v>Included in base game</v>
      </c>
      <c r="X331" s="7" t="str">
        <f t="shared" si="25"/>
        <v>[384] = {wayshrines={-1,-1,-1}, dlcId=0</v>
      </c>
      <c r="Y331" s="7" t="str">
        <f t="shared" si="28"/>
        <v>, veteran=false</v>
      </c>
      <c r="Z331" s="7" t="str">
        <f t="shared" si="26"/>
        <v/>
      </c>
      <c r="AA331" s="7" t="str">
        <f t="shared" si="29"/>
        <v xml:space="preserve"> --Wisdom of Vanus / Weisheit von Vanus</v>
      </c>
      <c r="AB331" s="7" t="str">
        <f t="shared" si="27"/>
        <v/>
      </c>
    </row>
    <row r="332" spans="1:28" x14ac:dyDescent="0.25">
      <c r="A332" s="6">
        <v>385</v>
      </c>
      <c r="B332" t="s">
        <v>2317</v>
      </c>
      <c r="C332" t="s">
        <v>2319</v>
      </c>
      <c r="D332" t="s">
        <v>2318</v>
      </c>
      <c r="H332" t="str">
        <f t="array" ref="H332">IF(VALUE(O332)&gt;0,"Crafted",IF(OR(EXACT(A332,'LibSets constants'!$G$2:$G$99)),"Monster",IF(OR(EXACT(A332,'LibSets constants'!$I$2:$I$99)),"Trial",IF(OR(EXACT(A332,'LibSets constants'!$K$2:$K$99)),"Arena",IF(OR(EXACT(A332,'LibSets constants'!$M$2:$M$99)),"Overland","")))))</f>
        <v>Crafted</v>
      </c>
      <c r="J332" t="s">
        <v>105</v>
      </c>
      <c r="K332" t="s">
        <v>105</v>
      </c>
      <c r="L332">
        <v>359</v>
      </c>
      <c r="M332">
        <v>359</v>
      </c>
      <c r="N332">
        <v>359</v>
      </c>
      <c r="O332">
        <v>3</v>
      </c>
      <c r="R332" s="3" t="str">
        <f>IF(S332&lt;&gt;"",VLOOKUP(S332,'ESO zone constants'!$E$2:$I$999,5,FALSE),"")</f>
        <v/>
      </c>
      <c r="T332" s="3" t="str">
        <f>IF(U332&lt;&gt;"",VLOOKUP(U332,'ESO zone constants'!$E$2:$I$999,5,FALSE),"")</f>
        <v/>
      </c>
      <c r="V332" s="3">
        <v>10</v>
      </c>
      <c r="W332" t="str">
        <f>VLOOKUP(V332,'LibSets constants'!$A$2:$B$16,2,FALSE)</f>
        <v>Summerset</v>
      </c>
      <c r="X332" s="7" t="str">
        <f t="shared" si="25"/>
        <v>[385] = {wayshrines={359,359,359}, traitsNeeded=3, dlcId=10</v>
      </c>
      <c r="Y332" s="7" t="str">
        <f t="shared" si="28"/>
        <v>, veteran=false</v>
      </c>
      <c r="Z332" s="7" t="str">
        <f t="shared" si="26"/>
        <v/>
      </c>
      <c r="AA332" s="7" t="str">
        <f t="shared" si="29"/>
        <v xml:space="preserve"> --Adept Rider / Versierter Reiter</v>
      </c>
      <c r="AB332" s="7" t="str">
        <f t="shared" si="27"/>
        <v>[385] = true,        --Adept Rider / Versierter Reiter</v>
      </c>
    </row>
    <row r="333" spans="1:28" x14ac:dyDescent="0.25">
      <c r="A333" s="6">
        <v>386</v>
      </c>
      <c r="B333" t="s">
        <v>2320</v>
      </c>
      <c r="C333" t="s">
        <v>2322</v>
      </c>
      <c r="D333" t="s">
        <v>2321</v>
      </c>
      <c r="H333" t="str">
        <f t="array" ref="H333">IF(VALUE(O333)&gt;0,"Crafted",IF(OR(EXACT(A333,'LibSets constants'!$G$2:$G$99)),"Monster",IF(OR(EXACT(A333,'LibSets constants'!$I$2:$I$99)),"Trial",IF(OR(EXACT(A333,'LibSets constants'!$K$2:$K$99)),"Arena",IF(OR(EXACT(A333,'LibSets constants'!$M$2:$M$99)),"Overland","")))))</f>
        <v>Crafted</v>
      </c>
      <c r="J333" t="s">
        <v>105</v>
      </c>
      <c r="K333" t="s">
        <v>105</v>
      </c>
      <c r="L333">
        <v>360</v>
      </c>
      <c r="M333">
        <v>360</v>
      </c>
      <c r="N333">
        <v>360</v>
      </c>
      <c r="O333">
        <v>6</v>
      </c>
      <c r="R333" s="3" t="str">
        <f>IF(S333&lt;&gt;"",VLOOKUP(S333,'ESO zone constants'!$E$2:$I$999,5,FALSE),"")</f>
        <v/>
      </c>
      <c r="T333" s="3" t="str">
        <f>IF(U333&lt;&gt;"",VLOOKUP(U333,'ESO zone constants'!$E$2:$I$999,5,FALSE),"")</f>
        <v/>
      </c>
      <c r="V333" s="3">
        <v>10</v>
      </c>
      <c r="W333" t="str">
        <f>VLOOKUP(V333,'LibSets constants'!$A$2:$B$16,2,FALSE)</f>
        <v>Summerset</v>
      </c>
      <c r="X333" s="7" t="str">
        <f t="shared" si="25"/>
        <v>[386] = {wayshrines={360,360,360}, traitsNeeded=6, dlcId=10</v>
      </c>
      <c r="Y333" s="7" t="str">
        <f t="shared" si="28"/>
        <v>, veteran=false</v>
      </c>
      <c r="Z333" s="7" t="str">
        <f t="shared" si="26"/>
        <v/>
      </c>
      <c r="AA333" s="7" t="str">
        <f t="shared" si="29"/>
        <v xml:space="preserve"> --Sload's Semblance / Kreckenantlitz</v>
      </c>
      <c r="AB333" s="7" t="str">
        <f t="shared" si="27"/>
        <v>[386] = true,        --Sload's Semblance / Kreckenantlitz</v>
      </c>
    </row>
    <row r="334" spans="1:28" x14ac:dyDescent="0.25">
      <c r="A334" s="6">
        <v>387</v>
      </c>
      <c r="B334" t="s">
        <v>2323</v>
      </c>
      <c r="C334" t="s">
        <v>2325</v>
      </c>
      <c r="D334" t="s">
        <v>2324</v>
      </c>
      <c r="H334" t="str">
        <f t="array" ref="H334">IF(VALUE(O334)&gt;0,"Crafted",IF(OR(EXACT(A334,'LibSets constants'!$G$2:$G$99)),"Monster",IF(OR(EXACT(A334,'LibSets constants'!$I$2:$I$99)),"Trial",IF(OR(EXACT(A334,'LibSets constants'!$K$2:$K$99)),"Arena",IF(OR(EXACT(A334,'LibSets constants'!$M$2:$M$99)),"Overland","")))))</f>
        <v>Crafted</v>
      </c>
      <c r="J334" t="s">
        <v>105</v>
      </c>
      <c r="K334" t="s">
        <v>105</v>
      </c>
      <c r="L334">
        <v>354</v>
      </c>
      <c r="M334">
        <v>354</v>
      </c>
      <c r="N334">
        <v>354</v>
      </c>
      <c r="O334">
        <v>9</v>
      </c>
      <c r="R334" s="3" t="str">
        <f>IF(S334&lt;&gt;"",VLOOKUP(S334,'ESO zone constants'!$E$2:$I$999,5,FALSE),"")</f>
        <v/>
      </c>
      <c r="T334" s="3" t="str">
        <f>IF(U334&lt;&gt;"",VLOOKUP(U334,'ESO zone constants'!$E$2:$I$999,5,FALSE),"")</f>
        <v/>
      </c>
      <c r="V334" s="3">
        <v>10</v>
      </c>
      <c r="W334" t="str">
        <f>VLOOKUP(V334,'LibSets constants'!$A$2:$B$16,2,FALSE)</f>
        <v>Summerset</v>
      </c>
      <c r="X334" s="7" t="str">
        <f t="shared" si="25"/>
        <v>[387] = {wayshrines={354,354,354}, traitsNeeded=9, dlcId=10</v>
      </c>
      <c r="Y334" s="7" t="str">
        <f t="shared" si="28"/>
        <v>, veteran=false</v>
      </c>
      <c r="Z334" s="7" t="str">
        <f t="shared" si="26"/>
        <v/>
      </c>
      <c r="AA334" s="7" t="str">
        <f t="shared" si="29"/>
        <v xml:space="preserve"> --Nocturnal's Favor / Nocturnals Gunst</v>
      </c>
      <c r="AB334" s="7" t="str">
        <f t="shared" si="27"/>
        <v>[387] = true,        --Nocturnal's Favor / Nocturnals Gunst</v>
      </c>
    </row>
    <row r="335" spans="1:28" x14ac:dyDescent="0.25">
      <c r="A335" s="17">
        <v>388</v>
      </c>
      <c r="B335" t="s">
        <v>2326</v>
      </c>
      <c r="C335" t="s">
        <v>2328</v>
      </c>
      <c r="D335" t="s">
        <v>2327</v>
      </c>
      <c r="H335" t="str">
        <f t="array" ref="H335">IF(VALUE(O335)&gt;0,"Crafted",IF(OR(EXACT(A335,'LibSets constants'!$G$2:$G$99)),"Monster",IF(OR(EXACT(A335,'LibSets constants'!$I$2:$I$99)),"Trial",IF(OR(EXACT(A335,'LibSets constants'!$K$2:$K$99)),"Arena",IF(OR(EXACT(A335,'LibSets constants'!$M$2:$M$99)),"Overland","")))))</f>
        <v/>
      </c>
      <c r="J335" t="s">
        <v>105</v>
      </c>
      <c r="K335" t="s">
        <v>105</v>
      </c>
      <c r="L335">
        <v>-1</v>
      </c>
      <c r="M335">
        <v>-1</v>
      </c>
      <c r="N335">
        <v>-1</v>
      </c>
      <c r="O335">
        <v>0</v>
      </c>
      <c r="R335" s="3" t="str">
        <f>IF(S335&lt;&gt;"",VLOOKUP(S335,'ESO zone constants'!$E$2:$I$999,5,FALSE),"")</f>
        <v/>
      </c>
      <c r="T335" s="3" t="str">
        <f>IF(U335&lt;&gt;"",VLOOKUP(U335,'ESO zone constants'!$E$2:$I$999,5,FALSE),"")</f>
        <v/>
      </c>
      <c r="V335" s="3">
        <v>0</v>
      </c>
      <c r="W335" t="str">
        <f>VLOOKUP(V335,'LibSets constants'!$A$2:$B$16,2,FALSE)</f>
        <v>Included in base game</v>
      </c>
      <c r="X335" s="7" t="str">
        <f t="shared" si="25"/>
        <v>[388] = {wayshrines={-1,-1,-1}, dlcId=0</v>
      </c>
      <c r="Y335" s="7" t="str">
        <f t="shared" si="28"/>
        <v>, veteran=false</v>
      </c>
      <c r="Z335" s="7" t="str">
        <f t="shared" si="26"/>
        <v/>
      </c>
      <c r="AA335" s="7" t="str">
        <f t="shared" si="29"/>
        <v xml:space="preserve"> --Aegis of Galenwe / Ägis von Galenwe</v>
      </c>
      <c r="AB335" s="7" t="str">
        <f t="shared" si="27"/>
        <v/>
      </c>
    </row>
    <row r="336" spans="1:28" x14ac:dyDescent="0.25">
      <c r="A336" s="17">
        <v>389</v>
      </c>
      <c r="B336" t="s">
        <v>2329</v>
      </c>
      <c r="C336" t="s">
        <v>2331</v>
      </c>
      <c r="D336" t="s">
        <v>2330</v>
      </c>
      <c r="H336" t="str">
        <f t="array" ref="H336">IF(VALUE(O336)&gt;0,"Crafted",IF(OR(EXACT(A336,'LibSets constants'!$G$2:$G$99)),"Monster",IF(OR(EXACT(A336,'LibSets constants'!$I$2:$I$99)),"Trial",IF(OR(EXACT(A336,'LibSets constants'!$K$2:$K$99)),"Arena",IF(OR(EXACT(A336,'LibSets constants'!$M$2:$M$99)),"Overland","")))))</f>
        <v/>
      </c>
      <c r="J336" t="s">
        <v>105</v>
      </c>
      <c r="K336" t="s">
        <v>105</v>
      </c>
      <c r="L336">
        <v>-1</v>
      </c>
      <c r="M336">
        <v>-1</v>
      </c>
      <c r="N336">
        <v>-1</v>
      </c>
      <c r="O336">
        <v>0</v>
      </c>
      <c r="R336" s="3" t="str">
        <f>IF(S336&lt;&gt;"",VLOOKUP(S336,'ESO zone constants'!$E$2:$I$999,5,FALSE),"")</f>
        <v/>
      </c>
      <c r="T336" s="3" t="str">
        <f>IF(U336&lt;&gt;"",VLOOKUP(U336,'ESO zone constants'!$E$2:$I$999,5,FALSE),"")</f>
        <v/>
      </c>
      <c r="V336" s="3">
        <v>0</v>
      </c>
      <c r="W336" t="str">
        <f>VLOOKUP(V336,'LibSets constants'!$A$2:$B$16,2,FALSE)</f>
        <v>Included in base game</v>
      </c>
      <c r="X336" s="7" t="str">
        <f t="shared" si="25"/>
        <v>[389] = {wayshrines={-1,-1,-1}, dlcId=0</v>
      </c>
      <c r="Y336" s="7" t="str">
        <f t="shared" si="28"/>
        <v>, veteran=false</v>
      </c>
      <c r="Z336" s="7" t="str">
        <f t="shared" si="26"/>
        <v/>
      </c>
      <c r="AA336" s="7" t="str">
        <f t="shared" si="29"/>
        <v xml:space="preserve"> --Arms of Relequen / Waffen von Relequen</v>
      </c>
      <c r="AB336" s="7" t="str">
        <f t="shared" si="27"/>
        <v/>
      </c>
    </row>
    <row r="337" spans="1:28" x14ac:dyDescent="0.25">
      <c r="A337" s="17">
        <v>390</v>
      </c>
      <c r="B337" t="s">
        <v>2332</v>
      </c>
      <c r="C337" t="s">
        <v>2334</v>
      </c>
      <c r="D337" t="s">
        <v>2333</v>
      </c>
      <c r="H337" t="str">
        <f t="array" ref="H337">IF(VALUE(O337)&gt;0,"Crafted",IF(OR(EXACT(A337,'LibSets constants'!$G$2:$G$99)),"Monster",IF(OR(EXACT(A337,'LibSets constants'!$I$2:$I$99)),"Trial",IF(OR(EXACT(A337,'LibSets constants'!$K$2:$K$99)),"Arena",IF(OR(EXACT(A337,'LibSets constants'!$M$2:$M$99)),"Overland","")))))</f>
        <v/>
      </c>
      <c r="J337" t="s">
        <v>105</v>
      </c>
      <c r="K337" t="s">
        <v>105</v>
      </c>
      <c r="L337">
        <v>-1</v>
      </c>
      <c r="M337">
        <v>-1</v>
      </c>
      <c r="N337">
        <v>-1</v>
      </c>
      <c r="O337">
        <v>0</v>
      </c>
      <c r="R337" s="3" t="str">
        <f>IF(S337&lt;&gt;"",VLOOKUP(S337,'ESO zone constants'!$E$2:$I$999,5,FALSE),"")</f>
        <v/>
      </c>
      <c r="T337" s="3" t="str">
        <f>IF(U337&lt;&gt;"",VLOOKUP(U337,'ESO zone constants'!$E$2:$I$999,5,FALSE),"")</f>
        <v/>
      </c>
      <c r="V337" s="3">
        <v>0</v>
      </c>
      <c r="W337" t="str">
        <f>VLOOKUP(V337,'LibSets constants'!$A$2:$B$16,2,FALSE)</f>
        <v>Included in base game</v>
      </c>
      <c r="X337" s="7" t="str">
        <f t="shared" si="25"/>
        <v>[390] = {wayshrines={-1,-1,-1}, dlcId=0</v>
      </c>
      <c r="Y337" s="7" t="str">
        <f t="shared" si="28"/>
        <v>, veteran=false</v>
      </c>
      <c r="Z337" s="7" t="str">
        <f t="shared" si="26"/>
        <v/>
      </c>
      <c r="AA337" s="7" t="str">
        <f t="shared" si="29"/>
        <v xml:space="preserve"> --Mantle of Siroria / Mantel von Siroria</v>
      </c>
      <c r="AB337" s="7" t="str">
        <f t="shared" si="27"/>
        <v/>
      </c>
    </row>
    <row r="338" spans="1:28" x14ac:dyDescent="0.25">
      <c r="A338" s="17">
        <v>391</v>
      </c>
      <c r="B338" t="s">
        <v>2335</v>
      </c>
      <c r="C338" t="s">
        <v>2337</v>
      </c>
      <c r="D338" t="s">
        <v>2336</v>
      </c>
      <c r="H338" t="str">
        <f t="array" ref="H338">IF(VALUE(O338)&gt;0,"Crafted",IF(OR(EXACT(A338,'LibSets constants'!$G$2:$G$99)),"Monster",IF(OR(EXACT(A338,'LibSets constants'!$I$2:$I$99)),"Trial",IF(OR(EXACT(A338,'LibSets constants'!$K$2:$K$99)),"Arena",IF(OR(EXACT(A338,'LibSets constants'!$M$2:$M$99)),"Overland","")))))</f>
        <v/>
      </c>
      <c r="J338" t="s">
        <v>105</v>
      </c>
      <c r="K338" t="s">
        <v>105</v>
      </c>
      <c r="L338">
        <v>-1</v>
      </c>
      <c r="M338">
        <v>-1</v>
      </c>
      <c r="N338">
        <v>-1</v>
      </c>
      <c r="O338">
        <v>0</v>
      </c>
      <c r="R338" s="3" t="str">
        <f>IF(S338&lt;&gt;"",VLOOKUP(S338,'ESO zone constants'!$E$2:$I$999,5,FALSE),"")</f>
        <v/>
      </c>
      <c r="T338" s="3" t="str">
        <f>IF(U338&lt;&gt;"",VLOOKUP(U338,'ESO zone constants'!$E$2:$I$999,5,FALSE),"")</f>
        <v/>
      </c>
      <c r="V338" s="3">
        <v>0</v>
      </c>
      <c r="W338" t="str">
        <f>VLOOKUP(V338,'LibSets constants'!$A$2:$B$16,2,FALSE)</f>
        <v>Included in base game</v>
      </c>
      <c r="X338" s="7" t="str">
        <f t="shared" si="25"/>
        <v>[391] = {wayshrines={-1,-1,-1}, dlcId=0</v>
      </c>
      <c r="Y338" s="7" t="str">
        <f t="shared" si="28"/>
        <v>, veteran=false</v>
      </c>
      <c r="Z338" s="7" t="str">
        <f t="shared" si="26"/>
        <v/>
      </c>
      <c r="AA338" s="7" t="str">
        <f t="shared" si="29"/>
        <v xml:space="preserve"> --Vestment of Olorime / Gewandung von Olorime</v>
      </c>
      <c r="AB338" s="7" t="str">
        <f t="shared" si="27"/>
        <v/>
      </c>
    </row>
    <row r="339" spans="1:28" x14ac:dyDescent="0.25">
      <c r="A339" s="17">
        <v>392</v>
      </c>
      <c r="B339" t="s">
        <v>2338</v>
      </c>
      <c r="C339" t="s">
        <v>2340</v>
      </c>
      <c r="D339" t="s">
        <v>2339</v>
      </c>
      <c r="H339" t="str">
        <f t="array" ref="H339">IF(VALUE(O339)&gt;0,"Crafted",IF(OR(EXACT(A339,'LibSets constants'!$G$2:$G$99)),"Monster",IF(OR(EXACT(A339,'LibSets constants'!$I$2:$I$99)),"Trial",IF(OR(EXACT(A339,'LibSets constants'!$K$2:$K$99)),"Arena",IF(OR(EXACT(A339,'LibSets constants'!$M$2:$M$99)),"Overland","")))))</f>
        <v/>
      </c>
      <c r="J339" t="s">
        <v>105</v>
      </c>
      <c r="K339" t="s">
        <v>105</v>
      </c>
      <c r="L339">
        <v>-1</v>
      </c>
      <c r="M339">
        <v>-1</v>
      </c>
      <c r="N339">
        <v>-1</v>
      </c>
      <c r="O339">
        <v>0</v>
      </c>
      <c r="R339" s="3" t="str">
        <f>IF(S339&lt;&gt;"",VLOOKUP(S339,'ESO zone constants'!$E$2:$I$999,5,FALSE),"")</f>
        <v/>
      </c>
      <c r="T339" s="3" t="str">
        <f>IF(U339&lt;&gt;"",VLOOKUP(U339,'ESO zone constants'!$E$2:$I$999,5,FALSE),"")</f>
        <v/>
      </c>
      <c r="V339" s="3">
        <v>0</v>
      </c>
      <c r="W339" t="str">
        <f>VLOOKUP(V339,'LibSets constants'!$A$2:$B$16,2,FALSE)</f>
        <v>Included in base game</v>
      </c>
      <c r="X339" s="7" t="str">
        <f t="shared" si="25"/>
        <v>[392] = {wayshrines={-1,-1,-1}, dlcId=0</v>
      </c>
      <c r="Y339" s="7" t="str">
        <f t="shared" si="28"/>
        <v>, veteran=false</v>
      </c>
      <c r="Z339" s="7" t="str">
        <f t="shared" si="26"/>
        <v/>
      </c>
      <c r="AA339" s="7" t="str">
        <f t="shared" si="29"/>
        <v xml:space="preserve"> --Perfect Aegis of Galenwe / Perfekte Ägis von Galenwe</v>
      </c>
      <c r="AB339" s="7" t="str">
        <f t="shared" si="27"/>
        <v/>
      </c>
    </row>
    <row r="340" spans="1:28" x14ac:dyDescent="0.25">
      <c r="A340" s="17">
        <v>393</v>
      </c>
      <c r="B340" t="s">
        <v>2341</v>
      </c>
      <c r="C340" t="s">
        <v>2343</v>
      </c>
      <c r="D340" t="s">
        <v>2342</v>
      </c>
      <c r="H340" t="str">
        <f t="array" ref="H340">IF(VALUE(O340)&gt;0,"Crafted",IF(OR(EXACT(A340,'LibSets constants'!$G$2:$G$99)),"Monster",IF(OR(EXACT(A340,'LibSets constants'!$I$2:$I$99)),"Trial",IF(OR(EXACT(A340,'LibSets constants'!$K$2:$K$99)),"Arena",IF(OR(EXACT(A340,'LibSets constants'!$M$2:$M$99)),"Overland","")))))</f>
        <v/>
      </c>
      <c r="J340" t="s">
        <v>105</v>
      </c>
      <c r="K340" t="s">
        <v>105</v>
      </c>
      <c r="L340">
        <v>-1</v>
      </c>
      <c r="M340">
        <v>-1</v>
      </c>
      <c r="N340">
        <v>-1</v>
      </c>
      <c r="O340">
        <v>0</v>
      </c>
      <c r="R340" s="3" t="str">
        <f>IF(S340&lt;&gt;"",VLOOKUP(S340,'ESO zone constants'!$E$2:$I$999,5,FALSE),"")</f>
        <v/>
      </c>
      <c r="T340" s="3" t="str">
        <f>IF(U340&lt;&gt;"",VLOOKUP(U340,'ESO zone constants'!$E$2:$I$999,5,FALSE),"")</f>
        <v/>
      </c>
      <c r="V340" s="3">
        <v>0</v>
      </c>
      <c r="W340" t="str">
        <f>VLOOKUP(V340,'LibSets constants'!$A$2:$B$16,2,FALSE)</f>
        <v>Included in base game</v>
      </c>
      <c r="X340" s="7" t="str">
        <f t="shared" si="25"/>
        <v>[393] = {wayshrines={-1,-1,-1}, dlcId=0</v>
      </c>
      <c r="Y340" s="7" t="str">
        <f t="shared" si="28"/>
        <v>, veteran=false</v>
      </c>
      <c r="Z340" s="7" t="str">
        <f t="shared" si="26"/>
        <v/>
      </c>
      <c r="AA340" s="7" t="str">
        <f t="shared" si="29"/>
        <v xml:space="preserve"> --Perfect Arms of Relequen / Perfekte Waffen von Relequen</v>
      </c>
      <c r="AB340" s="7" t="str">
        <f t="shared" si="27"/>
        <v/>
      </c>
    </row>
    <row r="341" spans="1:28" x14ac:dyDescent="0.25">
      <c r="A341" s="17">
        <v>394</v>
      </c>
      <c r="B341" t="s">
        <v>2344</v>
      </c>
      <c r="C341" t="s">
        <v>2346</v>
      </c>
      <c r="D341" t="s">
        <v>2345</v>
      </c>
      <c r="H341" t="str">
        <f t="array" ref="H341">IF(VALUE(O341)&gt;0,"Crafted",IF(OR(EXACT(A341,'LibSets constants'!$G$2:$G$99)),"Monster",IF(OR(EXACT(A341,'LibSets constants'!$I$2:$I$99)),"Trial",IF(OR(EXACT(A341,'LibSets constants'!$K$2:$K$99)),"Arena",IF(OR(EXACT(A341,'LibSets constants'!$M$2:$M$99)),"Overland","")))))</f>
        <v/>
      </c>
      <c r="J341" t="s">
        <v>105</v>
      </c>
      <c r="K341" t="s">
        <v>105</v>
      </c>
      <c r="L341">
        <v>-1</v>
      </c>
      <c r="M341">
        <v>-1</v>
      </c>
      <c r="N341">
        <v>-1</v>
      </c>
      <c r="O341">
        <v>0</v>
      </c>
      <c r="R341" s="3" t="str">
        <f>IF(S341&lt;&gt;"",VLOOKUP(S341,'ESO zone constants'!$E$2:$I$999,5,FALSE),"")</f>
        <v/>
      </c>
      <c r="T341" s="3" t="str">
        <f>IF(U341&lt;&gt;"",VLOOKUP(U341,'ESO zone constants'!$E$2:$I$999,5,FALSE),"")</f>
        <v/>
      </c>
      <c r="V341" s="3">
        <v>0</v>
      </c>
      <c r="W341" t="str">
        <f>VLOOKUP(V341,'LibSets constants'!$A$2:$B$16,2,FALSE)</f>
        <v>Included in base game</v>
      </c>
      <c r="X341" s="7" t="str">
        <f t="shared" si="25"/>
        <v>[394] = {wayshrines={-1,-1,-1}, dlcId=0</v>
      </c>
      <c r="Y341" s="7" t="str">
        <f t="shared" si="28"/>
        <v>, veteran=false</v>
      </c>
      <c r="Z341" s="7" t="str">
        <f t="shared" si="26"/>
        <v/>
      </c>
      <c r="AA341" s="7" t="str">
        <f t="shared" si="29"/>
        <v xml:space="preserve"> --Perfect Mantle of Siroria / Perfekter Mantel von Siroria</v>
      </c>
      <c r="AB341" s="7" t="str">
        <f t="shared" si="27"/>
        <v/>
      </c>
    </row>
    <row r="342" spans="1:28" x14ac:dyDescent="0.25">
      <c r="A342" s="17">
        <v>395</v>
      </c>
      <c r="B342" t="s">
        <v>2347</v>
      </c>
      <c r="C342" t="s">
        <v>2349</v>
      </c>
      <c r="D342" t="s">
        <v>2348</v>
      </c>
      <c r="H342" t="str">
        <f t="array" ref="H342">IF(VALUE(O342)&gt;0,"Crafted",IF(OR(EXACT(A342,'LibSets constants'!$G$2:$G$99)),"Monster",IF(OR(EXACT(A342,'LibSets constants'!$I$2:$I$99)),"Trial",IF(OR(EXACT(A342,'LibSets constants'!$K$2:$K$99)),"Arena",IF(OR(EXACT(A342,'LibSets constants'!$M$2:$M$99)),"Overland","")))))</f>
        <v/>
      </c>
      <c r="J342" t="s">
        <v>105</v>
      </c>
      <c r="K342" t="s">
        <v>105</v>
      </c>
      <c r="L342">
        <v>-1</v>
      </c>
      <c r="M342">
        <v>-1</v>
      </c>
      <c r="N342">
        <v>-1</v>
      </c>
      <c r="O342">
        <v>0</v>
      </c>
      <c r="R342" s="3" t="str">
        <f>IF(S342&lt;&gt;"",VLOOKUP(S342,'ESO zone constants'!$E$2:$I$999,5,FALSE),"")</f>
        <v/>
      </c>
      <c r="T342" s="3" t="str">
        <f>IF(U342&lt;&gt;"",VLOOKUP(U342,'ESO zone constants'!$E$2:$I$999,5,FALSE),"")</f>
        <v/>
      </c>
      <c r="V342" s="3">
        <v>0</v>
      </c>
      <c r="W342" t="str">
        <f>VLOOKUP(V342,'LibSets constants'!$A$2:$B$16,2,FALSE)</f>
        <v>Included in base game</v>
      </c>
      <c r="X342" s="7" t="str">
        <f t="shared" si="25"/>
        <v>[395] = {wayshrines={-1,-1,-1}, dlcId=0</v>
      </c>
      <c r="Y342" s="7" t="str">
        <f t="shared" si="28"/>
        <v>, veteran=false</v>
      </c>
      <c r="Z342" s="7" t="str">
        <f t="shared" si="26"/>
        <v/>
      </c>
      <c r="AA342" s="7" t="str">
        <f t="shared" si="29"/>
        <v xml:space="preserve"> --Perfect Vestment of Olorime / Perfekte Gewandung von Olorime</v>
      </c>
      <c r="AB342" s="7" t="str">
        <f t="shared" si="27"/>
        <v/>
      </c>
    </row>
    <row r="343" spans="1:28" x14ac:dyDescent="0.25">
      <c r="A343" s="17">
        <v>397</v>
      </c>
      <c r="B343" t="s">
        <v>0</v>
      </c>
      <c r="C343" t="s">
        <v>0</v>
      </c>
      <c r="D343" t="s">
        <v>0</v>
      </c>
      <c r="H343" t="str">
        <f t="array" ref="H343">IF(VALUE(O343)&gt;0,"Crafted",IF(OR(EXACT(A343,'LibSets constants'!$G$2:$G$99)),"Monster",IF(OR(EXACT(A343,'LibSets constants'!$I$2:$I$99)),"Trial",IF(OR(EXACT(A343,'LibSets constants'!$K$2:$K$99)),"Arena",IF(OR(EXACT(A343,'LibSets constants'!$M$2:$M$99)),"Overland","")))))</f>
        <v>Monster</v>
      </c>
      <c r="I343">
        <v>3</v>
      </c>
      <c r="J343" t="s">
        <v>2478</v>
      </c>
      <c r="K343" t="s">
        <v>105</v>
      </c>
      <c r="L343">
        <v>-1</v>
      </c>
      <c r="M343">
        <v>-1</v>
      </c>
      <c r="N343">
        <v>-1</v>
      </c>
      <c r="O343">
        <v>0</v>
      </c>
      <c r="P343" s="3">
        <v>1055</v>
      </c>
      <c r="R343" s="3" t="str">
        <f>IF(S343&lt;&gt;"",VLOOKUP(S343,'ESO zone constants'!$E$2:$I$999,5,FALSE),"")</f>
        <v/>
      </c>
      <c r="T343" s="3" t="str">
        <f>IF(U343&lt;&gt;"",VLOOKUP(U343,'ESO zone constants'!$E$2:$I$999,5,FALSE),"")</f>
        <v/>
      </c>
      <c r="V343" s="3">
        <v>11</v>
      </c>
      <c r="W343" t="str">
        <f>VLOOKUP(V343,'LibSets constants'!$A$2:$B$16,2,FALSE)</f>
        <v>Wolfhunter</v>
      </c>
      <c r="X343" s="7" t="str">
        <f t="shared" si="25"/>
        <v>[397] = {wayshrines={-1,-1,-1}, dlcId=11</v>
      </c>
      <c r="Y343" s="7" t="str">
        <f t="shared" si="28"/>
        <v>, zoneIds={1055}, veteran={EQUIP_TYPE_HEAD=true, EQUIP_TYPE_SHOULDERS=false}</v>
      </c>
      <c r="Z343" s="7" t="str">
        <f t="shared" si="26"/>
        <v>, isMonster=true</v>
      </c>
      <c r="AA343" s="7" t="str">
        <f t="shared" si="29"/>
        <v xml:space="preserve"> --Balorgh / Balorgh</v>
      </c>
      <c r="AB343" s="7" t="str">
        <f t="shared" si="27"/>
        <v/>
      </c>
    </row>
    <row r="344" spans="1:28" x14ac:dyDescent="0.25">
      <c r="A344" s="17">
        <v>398</v>
      </c>
      <c r="B344" t="s">
        <v>33</v>
      </c>
      <c r="C344" t="s">
        <v>33</v>
      </c>
      <c r="D344" t="s">
        <v>33</v>
      </c>
      <c r="H344" t="str">
        <f t="array" ref="H344">IF(VALUE(O344)&gt;0,"Crafted",IF(OR(EXACT(A344,'LibSets constants'!$G$2:$G$99)),"Monster",IF(OR(EXACT(A344,'LibSets constants'!$I$2:$I$99)),"Trial",IF(OR(EXACT(A344,'LibSets constants'!$K$2:$K$99)),"Arena",IF(OR(EXACT(A344,'LibSets constants'!$M$2:$M$99)),"Overland","")))))</f>
        <v>Monster</v>
      </c>
      <c r="I344">
        <v>3</v>
      </c>
      <c r="J344" t="s">
        <v>2478</v>
      </c>
      <c r="K344" t="s">
        <v>105</v>
      </c>
      <c r="L344">
        <v>-1</v>
      </c>
      <c r="M344">
        <v>-1</v>
      </c>
      <c r="N344">
        <v>-1</v>
      </c>
      <c r="O344">
        <v>0</v>
      </c>
      <c r="P344" s="3">
        <v>1052</v>
      </c>
      <c r="R344" s="3" t="str">
        <f>IF(S344&lt;&gt;"",VLOOKUP(S344,'ESO zone constants'!$E$2:$I$999,5,FALSE),"")</f>
        <v/>
      </c>
      <c r="T344" s="3" t="str">
        <f>IF(U344&lt;&gt;"",VLOOKUP(U344,'ESO zone constants'!$E$2:$I$999,5,FALSE),"")</f>
        <v/>
      </c>
      <c r="V344" s="3">
        <v>11</v>
      </c>
      <c r="W344" t="str">
        <f>VLOOKUP(V344,'LibSets constants'!$A$2:$B$16,2,FALSE)</f>
        <v>Wolfhunter</v>
      </c>
      <c r="X344" s="7" t="str">
        <f t="shared" si="25"/>
        <v>[398] = {wayshrines={-1,-1,-1}, dlcId=11</v>
      </c>
      <c r="Y344" s="7" t="str">
        <f t="shared" si="28"/>
        <v>, zoneIds={1052}, veteran={EQUIP_TYPE_HEAD=true, EQUIP_TYPE_SHOULDERS=false}</v>
      </c>
      <c r="Z344" s="7" t="str">
        <f t="shared" si="26"/>
        <v>, isMonster=true</v>
      </c>
      <c r="AA344" s="7" t="str">
        <f t="shared" si="29"/>
        <v xml:space="preserve"> --Vykosa / Vykosa</v>
      </c>
      <c r="AB344" s="7" t="str">
        <f t="shared" si="27"/>
        <v/>
      </c>
    </row>
    <row r="345" spans="1:28" x14ac:dyDescent="0.25">
      <c r="A345" s="17">
        <v>399</v>
      </c>
      <c r="B345" t="s">
        <v>2350</v>
      </c>
      <c r="C345" t="s">
        <v>2352</v>
      </c>
      <c r="D345" t="s">
        <v>2351</v>
      </c>
      <c r="H345" t="str">
        <f t="array" ref="H345">IF(VALUE(O345)&gt;0,"Crafted",IF(OR(EXACT(A345,'LibSets constants'!$G$2:$G$99)),"Monster",IF(OR(EXACT(A345,'LibSets constants'!$I$2:$I$99)),"Trial",IF(OR(EXACT(A345,'LibSets constants'!$K$2:$K$99)),"Arena",IF(OR(EXACT(A345,'LibSets constants'!$M$2:$M$99)),"Overland","")))))</f>
        <v/>
      </c>
      <c r="J345" t="s">
        <v>105</v>
      </c>
      <c r="K345" t="s">
        <v>105</v>
      </c>
      <c r="L345">
        <v>-1</v>
      </c>
      <c r="M345">
        <v>-1</v>
      </c>
      <c r="N345">
        <v>-1</v>
      </c>
      <c r="O345">
        <v>0</v>
      </c>
      <c r="R345" s="3" t="str">
        <f>IF(S345&lt;&gt;"",VLOOKUP(S345,'ESO zone constants'!$E$2:$I$999,5,FALSE),"")</f>
        <v/>
      </c>
      <c r="T345" s="3" t="str">
        <f>IF(U345&lt;&gt;"",VLOOKUP(U345,'ESO zone constants'!$E$2:$I$999,5,FALSE),"")</f>
        <v/>
      </c>
      <c r="V345" s="3">
        <v>0</v>
      </c>
      <c r="W345" t="str">
        <f>VLOOKUP(V345,'LibSets constants'!$A$2:$B$16,2,FALSE)</f>
        <v>Included in base game</v>
      </c>
      <c r="X345" s="7" t="str">
        <f t="shared" si="25"/>
        <v>[399] = {wayshrines={-1,-1,-1}, dlcId=0</v>
      </c>
      <c r="Y345" s="7" t="str">
        <f t="shared" si="28"/>
        <v>, veteran=false</v>
      </c>
      <c r="Z345" s="7" t="str">
        <f t="shared" si="26"/>
        <v/>
      </c>
      <c r="AA345" s="7" t="str">
        <f t="shared" si="29"/>
        <v xml:space="preserve"> --Hanu's Compassion / Hanus Mitgefühl</v>
      </c>
      <c r="AB345" s="7" t="str">
        <f t="shared" si="27"/>
        <v/>
      </c>
    </row>
    <row r="346" spans="1:28" x14ac:dyDescent="0.25">
      <c r="A346" s="17">
        <v>400</v>
      </c>
      <c r="B346" t="s">
        <v>2353</v>
      </c>
      <c r="C346" t="s">
        <v>2355</v>
      </c>
      <c r="D346" t="s">
        <v>2354</v>
      </c>
      <c r="H346" t="str">
        <f t="array" ref="H346">IF(VALUE(O346)&gt;0,"Crafted",IF(OR(EXACT(A346,'LibSets constants'!$G$2:$G$99)),"Monster",IF(OR(EXACT(A346,'LibSets constants'!$I$2:$I$99)),"Trial",IF(OR(EXACT(A346,'LibSets constants'!$K$2:$K$99)),"Arena",IF(OR(EXACT(A346,'LibSets constants'!$M$2:$M$99)),"Overland","")))))</f>
        <v/>
      </c>
      <c r="J346" t="s">
        <v>105</v>
      </c>
      <c r="K346" t="s">
        <v>105</v>
      </c>
      <c r="L346">
        <v>-1</v>
      </c>
      <c r="M346">
        <v>-1</v>
      </c>
      <c r="N346">
        <v>-1</v>
      </c>
      <c r="O346">
        <v>0</v>
      </c>
      <c r="R346" s="3" t="str">
        <f>IF(S346&lt;&gt;"",VLOOKUP(S346,'ESO zone constants'!$E$2:$I$999,5,FALSE),"")</f>
        <v/>
      </c>
      <c r="T346" s="3" t="str">
        <f>IF(U346&lt;&gt;"",VLOOKUP(U346,'ESO zone constants'!$E$2:$I$999,5,FALSE),"")</f>
        <v/>
      </c>
      <c r="V346" s="3">
        <v>0</v>
      </c>
      <c r="W346" t="str">
        <f>VLOOKUP(V346,'LibSets constants'!$A$2:$B$16,2,FALSE)</f>
        <v>Included in base game</v>
      </c>
      <c r="X346" s="7" t="str">
        <f t="shared" si="25"/>
        <v>[400] = {wayshrines={-1,-1,-1}, dlcId=0</v>
      </c>
      <c r="Y346" s="7" t="str">
        <f t="shared" si="28"/>
        <v>, veteran=false</v>
      </c>
      <c r="Z346" s="7" t="str">
        <f t="shared" si="26"/>
        <v/>
      </c>
      <c r="AA346" s="7" t="str">
        <f t="shared" si="29"/>
        <v xml:space="preserve"> --Blood Moon / Blutmond</v>
      </c>
      <c r="AB346" s="7" t="str">
        <f t="shared" si="27"/>
        <v/>
      </c>
    </row>
    <row r="347" spans="1:28" x14ac:dyDescent="0.25">
      <c r="A347" s="17">
        <v>401</v>
      </c>
      <c r="B347" t="s">
        <v>2356</v>
      </c>
      <c r="C347" t="s">
        <v>2358</v>
      </c>
      <c r="D347" t="s">
        <v>2357</v>
      </c>
      <c r="H347" t="str">
        <f t="array" ref="H347">IF(VALUE(O347)&gt;0,"Crafted",IF(OR(EXACT(A347,'LibSets constants'!$G$2:$G$99)),"Monster",IF(OR(EXACT(A347,'LibSets constants'!$I$2:$I$99)),"Trial",IF(OR(EXACT(A347,'LibSets constants'!$K$2:$K$99)),"Arena",IF(OR(EXACT(A347,'LibSets constants'!$M$2:$M$99)),"Overland","")))))</f>
        <v/>
      </c>
      <c r="J347" t="s">
        <v>105</v>
      </c>
      <c r="K347" t="s">
        <v>105</v>
      </c>
      <c r="L347">
        <v>-1</v>
      </c>
      <c r="M347">
        <v>-1</v>
      </c>
      <c r="N347">
        <v>-1</v>
      </c>
      <c r="O347">
        <v>0</v>
      </c>
      <c r="R347" s="3" t="str">
        <f>IF(S347&lt;&gt;"",VLOOKUP(S347,'ESO zone constants'!$E$2:$I$999,5,FALSE),"")</f>
        <v/>
      </c>
      <c r="T347" s="3" t="str">
        <f>IF(U347&lt;&gt;"",VLOOKUP(U347,'ESO zone constants'!$E$2:$I$999,5,FALSE),"")</f>
        <v/>
      </c>
      <c r="V347" s="3">
        <v>0</v>
      </c>
      <c r="W347" t="str">
        <f>VLOOKUP(V347,'LibSets constants'!$A$2:$B$16,2,FALSE)</f>
        <v>Included in base game</v>
      </c>
      <c r="X347" s="7" t="str">
        <f t="shared" si="25"/>
        <v>[401] = {wayshrines={-1,-1,-1}, dlcId=0</v>
      </c>
      <c r="Y347" s="7" t="str">
        <f t="shared" si="28"/>
        <v>, veteran=false</v>
      </c>
      <c r="Z347" s="7" t="str">
        <f t="shared" si="26"/>
        <v/>
      </c>
      <c r="AA347" s="7" t="str">
        <f t="shared" si="29"/>
        <v xml:space="preserve"> --Haven of Ursus / Zuflucht von Ursus</v>
      </c>
      <c r="AB347" s="7" t="str">
        <f t="shared" si="27"/>
        <v/>
      </c>
    </row>
    <row r="348" spans="1:28" x14ac:dyDescent="0.25">
      <c r="A348" s="17">
        <v>402</v>
      </c>
      <c r="B348" t="s">
        <v>2359</v>
      </c>
      <c r="C348" t="s">
        <v>2361</v>
      </c>
      <c r="D348" t="s">
        <v>2360</v>
      </c>
      <c r="H348" t="str">
        <f t="array" ref="H348">IF(VALUE(O348)&gt;0,"Crafted",IF(OR(EXACT(A348,'LibSets constants'!$G$2:$G$99)),"Monster",IF(OR(EXACT(A348,'LibSets constants'!$I$2:$I$99)),"Trial",IF(OR(EXACT(A348,'LibSets constants'!$K$2:$K$99)),"Arena",IF(OR(EXACT(A348,'LibSets constants'!$M$2:$M$99)),"Overland","")))))</f>
        <v/>
      </c>
      <c r="J348" t="s">
        <v>105</v>
      </c>
      <c r="K348" t="s">
        <v>105</v>
      </c>
      <c r="L348">
        <v>-1</v>
      </c>
      <c r="M348">
        <v>-1</v>
      </c>
      <c r="N348">
        <v>-1</v>
      </c>
      <c r="O348">
        <v>0</v>
      </c>
      <c r="R348" s="3" t="str">
        <f>IF(S348&lt;&gt;"",VLOOKUP(S348,'ESO zone constants'!$E$2:$I$999,5,FALSE),"")</f>
        <v/>
      </c>
      <c r="T348" s="3" t="str">
        <f>IF(U348&lt;&gt;"",VLOOKUP(U348,'ESO zone constants'!$E$2:$I$999,5,FALSE),"")</f>
        <v/>
      </c>
      <c r="V348" s="3">
        <v>0</v>
      </c>
      <c r="W348" t="str">
        <f>VLOOKUP(V348,'LibSets constants'!$A$2:$B$16,2,FALSE)</f>
        <v>Included in base game</v>
      </c>
      <c r="X348" s="7" t="str">
        <f t="shared" si="25"/>
        <v>[402] = {wayshrines={-1,-1,-1}, dlcId=0</v>
      </c>
      <c r="Y348" s="7" t="str">
        <f t="shared" si="28"/>
        <v>, veteran=false</v>
      </c>
      <c r="Z348" s="7" t="str">
        <f t="shared" si="26"/>
        <v/>
      </c>
      <c r="AA348" s="7" t="str">
        <f t="shared" si="29"/>
        <v xml:space="preserve"> --Moon Hunter / Mondjäger</v>
      </c>
      <c r="AB348" s="7" t="str">
        <f t="shared" si="27"/>
        <v/>
      </c>
    </row>
    <row r="349" spans="1:28" x14ac:dyDescent="0.25">
      <c r="A349" s="17">
        <v>403</v>
      </c>
      <c r="B349" t="s">
        <v>2362</v>
      </c>
      <c r="C349" t="s">
        <v>2364</v>
      </c>
      <c r="D349" t="s">
        <v>2363</v>
      </c>
      <c r="H349" t="str">
        <f t="array" ref="H349">IF(VALUE(O349)&gt;0,"Crafted",IF(OR(EXACT(A349,'LibSets constants'!$G$2:$G$99)),"Monster",IF(OR(EXACT(A349,'LibSets constants'!$I$2:$I$99)),"Trial",IF(OR(EXACT(A349,'LibSets constants'!$K$2:$K$99)),"Arena",IF(OR(EXACT(A349,'LibSets constants'!$M$2:$M$99)),"Overland","")))))</f>
        <v/>
      </c>
      <c r="J349" t="s">
        <v>105</v>
      </c>
      <c r="K349" t="s">
        <v>105</v>
      </c>
      <c r="L349">
        <v>-1</v>
      </c>
      <c r="M349">
        <v>-1</v>
      </c>
      <c r="N349">
        <v>-1</v>
      </c>
      <c r="O349">
        <v>0</v>
      </c>
      <c r="R349" s="3" t="str">
        <f>IF(S349&lt;&gt;"",VLOOKUP(S349,'ESO zone constants'!$E$2:$I$999,5,FALSE),"")</f>
        <v/>
      </c>
      <c r="T349" s="3" t="str">
        <f>IF(U349&lt;&gt;"",VLOOKUP(U349,'ESO zone constants'!$E$2:$I$999,5,FALSE),"")</f>
        <v/>
      </c>
      <c r="V349" s="3">
        <v>0</v>
      </c>
      <c r="W349" t="str">
        <f>VLOOKUP(V349,'LibSets constants'!$A$2:$B$16,2,FALSE)</f>
        <v>Included in base game</v>
      </c>
      <c r="X349" s="7" t="str">
        <f t="shared" si="25"/>
        <v>[403] = {wayshrines={-1,-1,-1}, dlcId=0</v>
      </c>
      <c r="Y349" s="7" t="str">
        <f t="shared" si="28"/>
        <v>, veteran=false</v>
      </c>
      <c r="Z349" s="7" t="str">
        <f t="shared" si="26"/>
        <v/>
      </c>
      <c r="AA349" s="7" t="str">
        <f t="shared" si="29"/>
        <v xml:space="preserve"> --Savage Werewolf / Wilder Werwolf</v>
      </c>
      <c r="AB349" s="7" t="str">
        <f t="shared" si="27"/>
        <v/>
      </c>
    </row>
    <row r="350" spans="1:28" x14ac:dyDescent="0.25">
      <c r="A350" s="17">
        <v>404</v>
      </c>
      <c r="B350" t="s">
        <v>2365</v>
      </c>
      <c r="C350" t="s">
        <v>2367</v>
      </c>
      <c r="D350" t="s">
        <v>2366</v>
      </c>
      <c r="H350" t="str">
        <f t="array" ref="H350">IF(VALUE(O350)&gt;0,"Crafted",IF(OR(EXACT(A350,'LibSets constants'!$G$2:$G$99)),"Monster",IF(OR(EXACT(A350,'LibSets constants'!$I$2:$I$99)),"Trial",IF(OR(EXACT(A350,'LibSets constants'!$K$2:$K$99)),"Arena",IF(OR(EXACT(A350,'LibSets constants'!$M$2:$M$99)),"Overland","")))))</f>
        <v/>
      </c>
      <c r="J350" t="s">
        <v>105</v>
      </c>
      <c r="K350" t="s">
        <v>105</v>
      </c>
      <c r="L350">
        <v>-1</v>
      </c>
      <c r="M350">
        <v>-1</v>
      </c>
      <c r="N350">
        <v>-1</v>
      </c>
      <c r="O350">
        <v>0</v>
      </c>
      <c r="R350" s="3" t="str">
        <f>IF(S350&lt;&gt;"",VLOOKUP(S350,'ESO zone constants'!$E$2:$I$999,5,FALSE),"")</f>
        <v/>
      </c>
      <c r="T350" s="3" t="str">
        <f>IF(U350&lt;&gt;"",VLOOKUP(U350,'ESO zone constants'!$E$2:$I$999,5,FALSE),"")</f>
        <v/>
      </c>
      <c r="V350" s="3">
        <v>0</v>
      </c>
      <c r="W350" t="str">
        <f>VLOOKUP(V350,'LibSets constants'!$A$2:$B$16,2,FALSE)</f>
        <v>Included in base game</v>
      </c>
      <c r="X350" s="7" t="str">
        <f t="shared" si="25"/>
        <v>[404] = {wayshrines={-1,-1,-1}, dlcId=0</v>
      </c>
      <c r="Y350" s="7" t="str">
        <f t="shared" si="28"/>
        <v>, veteran=false</v>
      </c>
      <c r="Z350" s="7" t="str">
        <f t="shared" si="26"/>
        <v/>
      </c>
      <c r="AA350" s="7" t="str">
        <f t="shared" si="29"/>
        <v xml:space="preserve"> --Jailer's Tenacity / Tenazität des Kerkermeisters</v>
      </c>
      <c r="AB350" s="7" t="str">
        <f t="shared" si="27"/>
        <v/>
      </c>
    </row>
    <row r="351" spans="1:28" x14ac:dyDescent="0.25">
      <c r="A351" s="17">
        <v>405</v>
      </c>
      <c r="B351" t="s">
        <v>2368</v>
      </c>
      <c r="C351" t="s">
        <v>2370</v>
      </c>
      <c r="D351" t="s">
        <v>2369</v>
      </c>
      <c r="H351" t="str">
        <f t="array" ref="H351">IF(VALUE(O351)&gt;0,"Crafted",IF(OR(EXACT(A351,'LibSets constants'!$G$2:$G$99)),"Monster",IF(OR(EXACT(A351,'LibSets constants'!$I$2:$I$99)),"Trial",IF(OR(EXACT(A351,'LibSets constants'!$K$2:$K$99)),"Arena",IF(OR(EXACT(A351,'LibSets constants'!$M$2:$M$99)),"Overland","")))))</f>
        <v/>
      </c>
      <c r="J351" t="s">
        <v>105</v>
      </c>
      <c r="K351" t="s">
        <v>105</v>
      </c>
      <c r="L351">
        <v>-1</v>
      </c>
      <c r="M351">
        <v>-1</v>
      </c>
      <c r="N351">
        <v>-1</v>
      </c>
      <c r="O351">
        <v>0</v>
      </c>
      <c r="R351" s="3" t="str">
        <f>IF(S351&lt;&gt;"",VLOOKUP(S351,'ESO zone constants'!$E$2:$I$999,5,FALSE),"")</f>
        <v/>
      </c>
      <c r="T351" s="3" t="str">
        <f>IF(U351&lt;&gt;"",VLOOKUP(U351,'ESO zone constants'!$E$2:$I$999,5,FALSE),"")</f>
        <v/>
      </c>
      <c r="V351" s="3">
        <v>0</v>
      </c>
      <c r="W351" t="str">
        <f>VLOOKUP(V351,'LibSets constants'!$A$2:$B$16,2,FALSE)</f>
        <v>Included in base game</v>
      </c>
      <c r="X351" s="7" t="str">
        <f t="shared" si="25"/>
        <v>[405] = {wayshrines={-1,-1,-1}, dlcId=0</v>
      </c>
      <c r="Y351" s="7" t="str">
        <f t="shared" si="28"/>
        <v>, veteran=false</v>
      </c>
      <c r="Z351" s="7" t="str">
        <f t="shared" si="26"/>
        <v/>
      </c>
      <c r="AA351" s="7" t="str">
        <f t="shared" si="29"/>
        <v xml:space="preserve"> --Bright-Throat's Boast / Hellhalsstolz</v>
      </c>
      <c r="AB351" s="7" t="str">
        <f t="shared" si="27"/>
        <v/>
      </c>
    </row>
    <row r="352" spans="1:28" x14ac:dyDescent="0.25">
      <c r="A352" s="17">
        <v>406</v>
      </c>
      <c r="B352" t="s">
        <v>2371</v>
      </c>
      <c r="C352" t="s">
        <v>2373</v>
      </c>
      <c r="D352" t="s">
        <v>2372</v>
      </c>
      <c r="H352" t="str">
        <f t="array" ref="H352">IF(VALUE(O352)&gt;0,"Crafted",IF(OR(EXACT(A352,'LibSets constants'!$G$2:$G$99)),"Monster",IF(OR(EXACT(A352,'LibSets constants'!$I$2:$I$99)),"Trial",IF(OR(EXACT(A352,'LibSets constants'!$K$2:$K$99)),"Arena",IF(OR(EXACT(A352,'LibSets constants'!$M$2:$M$99)),"Overland","")))))</f>
        <v/>
      </c>
      <c r="J352" t="s">
        <v>105</v>
      </c>
      <c r="K352" t="s">
        <v>105</v>
      </c>
      <c r="L352">
        <v>-1</v>
      </c>
      <c r="M352">
        <v>-1</v>
      </c>
      <c r="N352">
        <v>-1</v>
      </c>
      <c r="O352">
        <v>0</v>
      </c>
      <c r="R352" s="3" t="str">
        <f>IF(S352&lt;&gt;"",VLOOKUP(S352,'ESO zone constants'!$E$2:$I$999,5,FALSE),"")</f>
        <v/>
      </c>
      <c r="T352" s="3" t="str">
        <f>IF(U352&lt;&gt;"",VLOOKUP(U352,'ESO zone constants'!$E$2:$I$999,5,FALSE),"")</f>
        <v/>
      </c>
      <c r="V352" s="3">
        <v>0</v>
      </c>
      <c r="W352" t="str">
        <f>VLOOKUP(V352,'LibSets constants'!$A$2:$B$16,2,FALSE)</f>
        <v>Included in base game</v>
      </c>
      <c r="X352" s="7" t="str">
        <f t="shared" si="25"/>
        <v>[406] = {wayshrines={-1,-1,-1}, dlcId=0</v>
      </c>
      <c r="Y352" s="7" t="str">
        <f t="shared" si="28"/>
        <v>, veteran=false</v>
      </c>
      <c r="Z352" s="7" t="str">
        <f t="shared" si="26"/>
        <v/>
      </c>
      <c r="AA352" s="7" t="str">
        <f t="shared" si="29"/>
        <v xml:space="preserve"> --Dead-Water's Guile / Totwassertücke</v>
      </c>
      <c r="AB352" s="7" t="str">
        <f t="shared" si="27"/>
        <v/>
      </c>
    </row>
    <row r="353" spans="1:28" x14ac:dyDescent="0.25">
      <c r="A353" s="17">
        <v>407</v>
      </c>
      <c r="B353" t="s">
        <v>2374</v>
      </c>
      <c r="C353" t="s">
        <v>2376</v>
      </c>
      <c r="D353" t="s">
        <v>2375</v>
      </c>
      <c r="H353" t="str">
        <f t="array" ref="H353">IF(VALUE(O353)&gt;0,"Crafted",IF(OR(EXACT(A353,'LibSets constants'!$G$2:$G$99)),"Monster",IF(OR(EXACT(A353,'LibSets constants'!$I$2:$I$99)),"Trial",IF(OR(EXACT(A353,'LibSets constants'!$K$2:$K$99)),"Arena",IF(OR(EXACT(A353,'LibSets constants'!$M$2:$M$99)),"Overland","")))))</f>
        <v/>
      </c>
      <c r="J353" t="s">
        <v>105</v>
      </c>
      <c r="K353" t="s">
        <v>105</v>
      </c>
      <c r="L353">
        <v>-1</v>
      </c>
      <c r="M353">
        <v>-1</v>
      </c>
      <c r="N353">
        <v>-1</v>
      </c>
      <c r="O353">
        <v>0</v>
      </c>
      <c r="R353" s="3" t="str">
        <f>IF(S353&lt;&gt;"",VLOOKUP(S353,'ESO zone constants'!$E$2:$I$999,5,FALSE),"")</f>
        <v/>
      </c>
      <c r="T353" s="3" t="str">
        <f>IF(U353&lt;&gt;"",VLOOKUP(U353,'ESO zone constants'!$E$2:$I$999,5,FALSE),"")</f>
        <v/>
      </c>
      <c r="V353" s="3">
        <v>0</v>
      </c>
      <c r="W353" t="str">
        <f>VLOOKUP(V353,'LibSets constants'!$A$2:$B$16,2,FALSE)</f>
        <v>Included in base game</v>
      </c>
      <c r="X353" s="7" t="str">
        <f t="shared" si="25"/>
        <v>[407] = {wayshrines={-1,-1,-1}, dlcId=0</v>
      </c>
      <c r="Y353" s="7" t="str">
        <f t="shared" si="28"/>
        <v>, veteran=false</v>
      </c>
      <c r="Z353" s="7" t="str">
        <f t="shared" si="26"/>
        <v/>
      </c>
      <c r="AA353" s="7" t="str">
        <f t="shared" si="29"/>
        <v xml:space="preserve"> --Champion of the Hist / Histchampion</v>
      </c>
      <c r="AB353" s="7" t="str">
        <f t="shared" si="27"/>
        <v/>
      </c>
    </row>
    <row r="354" spans="1:28" x14ac:dyDescent="0.25">
      <c r="A354" s="6">
        <v>408</v>
      </c>
      <c r="B354" t="s">
        <v>2377</v>
      </c>
      <c r="C354" t="s">
        <v>2379</v>
      </c>
      <c r="D354" t="s">
        <v>2378</v>
      </c>
      <c r="H354" t="str">
        <f t="array" ref="H354">IF(VALUE(O354)&gt;0,"Crafted",IF(OR(EXACT(A354,'LibSets constants'!$G$2:$G$99)),"Monster",IF(OR(EXACT(A354,'LibSets constants'!$I$2:$I$99)),"Trial",IF(OR(EXACT(A354,'LibSets constants'!$K$2:$K$99)),"Arena",IF(OR(EXACT(A354,'LibSets constants'!$M$2:$M$99)),"Overland","")))))</f>
        <v/>
      </c>
      <c r="J354" t="s">
        <v>105</v>
      </c>
      <c r="K354" t="s">
        <v>105</v>
      </c>
      <c r="L354">
        <v>375</v>
      </c>
      <c r="M354">
        <v>375</v>
      </c>
      <c r="N354">
        <v>375</v>
      </c>
      <c r="O354">
        <v>0</v>
      </c>
      <c r="R354" s="3" t="str">
        <f>IF(S354&lt;&gt;"",VLOOKUP(S354,'ESO zone constants'!$E$2:$I$999,5,FALSE),"")</f>
        <v/>
      </c>
      <c r="T354" s="3" t="str">
        <f>IF(U354&lt;&gt;"",VLOOKUP(U354,'ESO zone constants'!$E$2:$I$999,5,FALSE),"")</f>
        <v/>
      </c>
      <c r="V354" s="3">
        <v>12</v>
      </c>
      <c r="W354" t="str">
        <f>VLOOKUP(V354,'LibSets constants'!$A$2:$B$16,2,FALSE)</f>
        <v>Murkmire</v>
      </c>
      <c r="X354" s="7" t="str">
        <f t="shared" si="25"/>
        <v>[408] = {wayshrines={375,375,375}, dlcId=12</v>
      </c>
      <c r="Y354" s="7" t="str">
        <f t="shared" si="28"/>
        <v>, veteran=false</v>
      </c>
      <c r="Z354" s="7" t="str">
        <f t="shared" si="26"/>
        <v/>
      </c>
      <c r="AA354" s="7" t="str">
        <f t="shared" si="29"/>
        <v xml:space="preserve"> --Grave-Stake Collector / Grabpflocksammler</v>
      </c>
      <c r="AB354" s="7" t="str">
        <f t="shared" si="27"/>
        <v/>
      </c>
    </row>
    <row r="355" spans="1:28" x14ac:dyDescent="0.25">
      <c r="A355" s="6">
        <v>409</v>
      </c>
      <c r="B355" t="s">
        <v>2380</v>
      </c>
      <c r="C355" t="s">
        <v>2382</v>
      </c>
      <c r="D355" t="s">
        <v>2381</v>
      </c>
      <c r="H355" t="str">
        <f t="array" ref="H355">IF(VALUE(O355)&gt;0,"Crafted",IF(OR(EXACT(A355,'LibSets constants'!$G$2:$G$99)),"Monster",IF(OR(EXACT(A355,'LibSets constants'!$I$2:$I$99)),"Trial",IF(OR(EXACT(A355,'LibSets constants'!$K$2:$K$99)),"Arena",IF(OR(EXACT(A355,'LibSets constants'!$M$2:$M$99)),"Overland","")))))</f>
        <v/>
      </c>
      <c r="J355" t="s">
        <v>105</v>
      </c>
      <c r="K355" t="s">
        <v>105</v>
      </c>
      <c r="L355">
        <v>379</v>
      </c>
      <c r="M355">
        <v>379</v>
      </c>
      <c r="N355">
        <v>379</v>
      </c>
      <c r="O355">
        <v>0</v>
      </c>
      <c r="R355" s="3" t="str">
        <f>IF(S355&lt;&gt;"",VLOOKUP(S355,'ESO zone constants'!$E$2:$I$999,5,FALSE),"")</f>
        <v/>
      </c>
      <c r="T355" s="3" t="str">
        <f>IF(U355&lt;&gt;"",VLOOKUP(U355,'ESO zone constants'!$E$2:$I$999,5,FALSE),"")</f>
        <v/>
      </c>
      <c r="V355" s="3">
        <v>12</v>
      </c>
      <c r="W355" t="str">
        <f>VLOOKUP(V355,'LibSets constants'!$A$2:$B$16,2,FALSE)</f>
        <v>Murkmire</v>
      </c>
      <c r="X355" s="7" t="str">
        <f t="shared" si="25"/>
        <v>[409] = {wayshrines={379,379,379}, dlcId=12</v>
      </c>
      <c r="Y355" s="7" t="str">
        <f t="shared" si="28"/>
        <v>, veteran=false</v>
      </c>
      <c r="Z355" s="7" t="str">
        <f t="shared" si="26"/>
        <v/>
      </c>
      <c r="AA355" s="7" t="str">
        <f t="shared" si="29"/>
        <v xml:space="preserve"> --Naga Shaman / Nagaschamane</v>
      </c>
      <c r="AB355" s="7" t="str">
        <f t="shared" si="27"/>
        <v/>
      </c>
    </row>
    <row r="356" spans="1:28" x14ac:dyDescent="0.25">
      <c r="A356" s="6">
        <v>410</v>
      </c>
      <c r="B356" t="s">
        <v>2383</v>
      </c>
      <c r="C356" t="s">
        <v>2385</v>
      </c>
      <c r="D356" t="s">
        <v>2384</v>
      </c>
      <c r="H356" t="str">
        <f t="array" ref="H356">IF(VALUE(O356)&gt;0,"Crafted",IF(OR(EXACT(A356,'LibSets constants'!$G$2:$G$99)),"Monster",IF(OR(EXACT(A356,'LibSets constants'!$I$2:$I$99)),"Trial",IF(OR(EXACT(A356,'LibSets constants'!$K$2:$K$99)),"Arena",IF(OR(EXACT(A356,'LibSets constants'!$M$2:$M$99)),"Overland","")))))</f>
        <v/>
      </c>
      <c r="J356" t="s">
        <v>105</v>
      </c>
      <c r="K356" t="s">
        <v>105</v>
      </c>
      <c r="L356">
        <v>379</v>
      </c>
      <c r="M356">
        <v>379</v>
      </c>
      <c r="N356">
        <v>379</v>
      </c>
      <c r="O356">
        <v>0</v>
      </c>
      <c r="R356" s="3" t="str">
        <f>IF(S356&lt;&gt;"",VLOOKUP(S356,'ESO zone constants'!$E$2:$I$999,5,FALSE),"")</f>
        <v/>
      </c>
      <c r="T356" s="3" t="str">
        <f>IF(U356&lt;&gt;"",VLOOKUP(U356,'ESO zone constants'!$E$2:$I$999,5,FALSE),"")</f>
        <v/>
      </c>
      <c r="V356" s="3">
        <v>12</v>
      </c>
      <c r="W356" t="str">
        <f>VLOOKUP(V356,'LibSets constants'!$A$2:$B$16,2,FALSE)</f>
        <v>Murkmire</v>
      </c>
      <c r="X356" s="7" t="str">
        <f t="shared" si="25"/>
        <v>[410] = {wayshrines={379,379,379}, dlcId=12</v>
      </c>
      <c r="Y356" s="7" t="str">
        <f t="shared" si="28"/>
        <v>, veteran=false</v>
      </c>
      <c r="Z356" s="7" t="str">
        <f t="shared" si="26"/>
        <v/>
      </c>
      <c r="AA356" s="7" t="str">
        <f t="shared" si="29"/>
        <v xml:space="preserve"> --Might of the Lost Legion / Macht der Verlorenen Legion</v>
      </c>
      <c r="AB356" s="7" t="str">
        <f t="shared" si="27"/>
        <v/>
      </c>
    </row>
    <row r="357" spans="1:28" x14ac:dyDescent="0.25">
      <c r="A357" s="17">
        <v>411</v>
      </c>
      <c r="B357" t="s">
        <v>2386</v>
      </c>
      <c r="C357" t="s">
        <v>2388</v>
      </c>
      <c r="D357" t="s">
        <v>2387</v>
      </c>
      <c r="H357" t="str">
        <f t="array" ref="H357">IF(VALUE(O357)&gt;0,"Crafted",IF(OR(EXACT(A357,'LibSets constants'!$G$2:$G$99)),"Monster",IF(OR(EXACT(A357,'LibSets constants'!$I$2:$I$99)),"Trial",IF(OR(EXACT(A357,'LibSets constants'!$K$2:$K$99)),"Arena",IF(OR(EXACT(A357,'LibSets constants'!$M$2:$M$99)),"Overland","")))))</f>
        <v/>
      </c>
      <c r="J357" t="s">
        <v>105</v>
      </c>
      <c r="K357" t="s">
        <v>105</v>
      </c>
      <c r="L357">
        <v>-1</v>
      </c>
      <c r="M357">
        <v>-1</v>
      </c>
      <c r="N357">
        <v>-1</v>
      </c>
      <c r="O357">
        <v>0</v>
      </c>
      <c r="R357" s="3" t="str">
        <f>IF(S357&lt;&gt;"",VLOOKUP(S357,'ESO zone constants'!$E$2:$I$999,5,FALSE),"")</f>
        <v/>
      </c>
      <c r="T357" s="3" t="str">
        <f>IF(U357&lt;&gt;"",VLOOKUP(U357,'ESO zone constants'!$E$2:$I$999,5,FALSE),"")</f>
        <v/>
      </c>
      <c r="V357" s="3">
        <v>0</v>
      </c>
      <c r="W357" t="str">
        <f>VLOOKUP(V357,'LibSets constants'!$A$2:$B$16,2,FALSE)</f>
        <v>Included in base game</v>
      </c>
      <c r="X357" s="7" t="str">
        <f t="shared" si="25"/>
        <v>[411] = {wayshrines={-1,-1,-1}, dlcId=0</v>
      </c>
      <c r="Y357" s="7" t="str">
        <f t="shared" si="28"/>
        <v>, veteran=false</v>
      </c>
      <c r="Z357" s="7" t="str">
        <f t="shared" si="26"/>
        <v/>
      </c>
      <c r="AA357" s="7" t="str">
        <f t="shared" si="29"/>
        <v xml:space="preserve"> --Gallant Charge / Galanter Ansturm</v>
      </c>
      <c r="AB357" s="7" t="str">
        <f t="shared" si="27"/>
        <v/>
      </c>
    </row>
    <row r="358" spans="1:28" x14ac:dyDescent="0.25">
      <c r="A358" s="17">
        <v>412</v>
      </c>
      <c r="B358" t="s">
        <v>2389</v>
      </c>
      <c r="C358" t="s">
        <v>2391</v>
      </c>
      <c r="D358" t="s">
        <v>2390</v>
      </c>
      <c r="H358" t="str">
        <f t="array" ref="H358">IF(VALUE(O358)&gt;0,"Crafted",IF(OR(EXACT(A358,'LibSets constants'!$G$2:$G$99)),"Monster",IF(OR(EXACT(A358,'LibSets constants'!$I$2:$I$99)),"Trial",IF(OR(EXACT(A358,'LibSets constants'!$K$2:$K$99)),"Arena",IF(OR(EXACT(A358,'LibSets constants'!$M$2:$M$99)),"Overland","")))))</f>
        <v/>
      </c>
      <c r="J358" t="s">
        <v>105</v>
      </c>
      <c r="K358" t="s">
        <v>105</v>
      </c>
      <c r="L358">
        <v>-1</v>
      </c>
      <c r="M358">
        <v>-1</v>
      </c>
      <c r="N358">
        <v>-1</v>
      </c>
      <c r="O358">
        <v>0</v>
      </c>
      <c r="R358" s="3" t="str">
        <f>IF(S358&lt;&gt;"",VLOOKUP(S358,'ESO zone constants'!$E$2:$I$999,5,FALSE),"")</f>
        <v/>
      </c>
      <c r="T358" s="3" t="str">
        <f>IF(U358&lt;&gt;"",VLOOKUP(U358,'ESO zone constants'!$E$2:$I$999,5,FALSE),"")</f>
        <v/>
      </c>
      <c r="V358" s="3">
        <v>0</v>
      </c>
      <c r="W358" t="str">
        <f>VLOOKUP(V358,'LibSets constants'!$A$2:$B$16,2,FALSE)</f>
        <v>Included in base game</v>
      </c>
      <c r="X358" s="7" t="str">
        <f t="shared" si="25"/>
        <v>[412] = {wayshrines={-1,-1,-1}, dlcId=0</v>
      </c>
      <c r="Y358" s="7" t="str">
        <f t="shared" si="28"/>
        <v>, veteran=false</v>
      </c>
      <c r="Z358" s="7" t="str">
        <f t="shared" si="26"/>
        <v/>
      </c>
      <c r="AA358" s="7" t="str">
        <f t="shared" si="29"/>
        <v xml:space="preserve"> --Radial Uppercut / Rundum-Aufwärtsschnitt</v>
      </c>
      <c r="AB358" s="7" t="str">
        <f t="shared" si="27"/>
        <v/>
      </c>
    </row>
    <row r="359" spans="1:28" x14ac:dyDescent="0.25">
      <c r="A359" s="17">
        <v>413</v>
      </c>
      <c r="B359" t="s">
        <v>2392</v>
      </c>
      <c r="C359" t="s">
        <v>2394</v>
      </c>
      <c r="D359" t="s">
        <v>2393</v>
      </c>
      <c r="H359" t="str">
        <f t="array" ref="H359">IF(VALUE(O359)&gt;0,"Crafted",IF(OR(EXACT(A359,'LibSets constants'!$G$2:$G$99)),"Monster",IF(OR(EXACT(A359,'LibSets constants'!$I$2:$I$99)),"Trial",IF(OR(EXACT(A359,'LibSets constants'!$K$2:$K$99)),"Arena",IF(OR(EXACT(A359,'LibSets constants'!$M$2:$M$99)),"Overland","")))))</f>
        <v/>
      </c>
      <c r="J359" t="s">
        <v>105</v>
      </c>
      <c r="K359" t="s">
        <v>105</v>
      </c>
      <c r="L359">
        <v>-1</v>
      </c>
      <c r="M359">
        <v>-1</v>
      </c>
      <c r="N359">
        <v>-1</v>
      </c>
      <c r="O359">
        <v>0</v>
      </c>
      <c r="R359" s="3" t="str">
        <f>IF(S359&lt;&gt;"",VLOOKUP(S359,'ESO zone constants'!$E$2:$I$999,5,FALSE),"")</f>
        <v/>
      </c>
      <c r="T359" s="3" t="str">
        <f>IF(U359&lt;&gt;"",VLOOKUP(U359,'ESO zone constants'!$E$2:$I$999,5,FALSE),"")</f>
        <v/>
      </c>
      <c r="V359" s="3">
        <v>0</v>
      </c>
      <c r="W359" t="str">
        <f>VLOOKUP(V359,'LibSets constants'!$A$2:$B$16,2,FALSE)</f>
        <v>Included in base game</v>
      </c>
      <c r="X359" s="7" t="str">
        <f t="shared" si="25"/>
        <v>[413] = {wayshrines={-1,-1,-1}, dlcId=0</v>
      </c>
      <c r="Y359" s="7" t="str">
        <f t="shared" si="28"/>
        <v>, veteran=false</v>
      </c>
      <c r="Z359" s="7" t="str">
        <f t="shared" si="26"/>
        <v/>
      </c>
      <c r="AA359" s="7" t="str">
        <f t="shared" si="29"/>
        <v xml:space="preserve"> --Spectral Cloak / Spektraler Mantel</v>
      </c>
      <c r="AB359" s="7" t="str">
        <f t="shared" si="27"/>
        <v/>
      </c>
    </row>
    <row r="360" spans="1:28" x14ac:dyDescent="0.25">
      <c r="A360" s="17">
        <v>414</v>
      </c>
      <c r="B360" t="s">
        <v>2395</v>
      </c>
      <c r="C360" t="s">
        <v>2397</v>
      </c>
      <c r="D360" t="s">
        <v>2396</v>
      </c>
      <c r="H360" t="str">
        <f t="array" ref="H360">IF(VALUE(O360)&gt;0,"Crafted",IF(OR(EXACT(A360,'LibSets constants'!$G$2:$G$99)),"Monster",IF(OR(EXACT(A360,'LibSets constants'!$I$2:$I$99)),"Trial",IF(OR(EXACT(A360,'LibSets constants'!$K$2:$K$99)),"Arena",IF(OR(EXACT(A360,'LibSets constants'!$M$2:$M$99)),"Overland","")))))</f>
        <v/>
      </c>
      <c r="J360" t="s">
        <v>105</v>
      </c>
      <c r="K360" t="s">
        <v>105</v>
      </c>
      <c r="L360">
        <v>-1</v>
      </c>
      <c r="M360">
        <v>-1</v>
      </c>
      <c r="N360">
        <v>-1</v>
      </c>
      <c r="O360">
        <v>0</v>
      </c>
      <c r="R360" s="3" t="str">
        <f>IF(S360&lt;&gt;"",VLOOKUP(S360,'ESO zone constants'!$E$2:$I$999,5,FALSE),"")</f>
        <v/>
      </c>
      <c r="T360" s="3" t="str">
        <f>IF(U360&lt;&gt;"",VLOOKUP(U360,'ESO zone constants'!$E$2:$I$999,5,FALSE),"")</f>
        <v/>
      </c>
      <c r="V360" s="3">
        <v>0</v>
      </c>
      <c r="W360" t="str">
        <f>VLOOKUP(V360,'LibSets constants'!$A$2:$B$16,2,FALSE)</f>
        <v>Included in base game</v>
      </c>
      <c r="X360" s="7" t="str">
        <f t="shared" si="25"/>
        <v>[414] = {wayshrines={-1,-1,-1}, dlcId=0</v>
      </c>
      <c r="Y360" s="7" t="str">
        <f t="shared" si="28"/>
        <v>, veteran=false</v>
      </c>
      <c r="Z360" s="7" t="str">
        <f t="shared" si="26"/>
        <v/>
      </c>
      <c r="AA360" s="7" t="str">
        <f t="shared" si="29"/>
        <v xml:space="preserve"> --Virulent Shot / Virulenter Schuss</v>
      </c>
      <c r="AB360" s="7" t="str">
        <f t="shared" si="27"/>
        <v/>
      </c>
    </row>
    <row r="361" spans="1:28" x14ac:dyDescent="0.25">
      <c r="A361" s="17">
        <v>415</v>
      </c>
      <c r="B361" t="s">
        <v>2398</v>
      </c>
      <c r="C361" t="s">
        <v>2400</v>
      </c>
      <c r="D361" t="s">
        <v>2399</v>
      </c>
      <c r="H361" t="str">
        <f t="array" ref="H361">IF(VALUE(O361)&gt;0,"Crafted",IF(OR(EXACT(A361,'LibSets constants'!$G$2:$G$99)),"Monster",IF(OR(EXACT(A361,'LibSets constants'!$I$2:$I$99)),"Trial",IF(OR(EXACT(A361,'LibSets constants'!$K$2:$K$99)),"Arena",IF(OR(EXACT(A361,'LibSets constants'!$M$2:$M$99)),"Overland","")))))</f>
        <v/>
      </c>
      <c r="J361" t="s">
        <v>105</v>
      </c>
      <c r="K361" t="s">
        <v>105</v>
      </c>
      <c r="L361">
        <v>-1</v>
      </c>
      <c r="M361">
        <v>-1</v>
      </c>
      <c r="N361">
        <v>-1</v>
      </c>
      <c r="O361">
        <v>0</v>
      </c>
      <c r="R361" s="3" t="str">
        <f>IF(S361&lt;&gt;"",VLOOKUP(S361,'ESO zone constants'!$E$2:$I$999,5,FALSE),"")</f>
        <v/>
      </c>
      <c r="T361" s="3" t="str">
        <f>IF(U361&lt;&gt;"",VLOOKUP(U361,'ESO zone constants'!$E$2:$I$999,5,FALSE),"")</f>
        <v/>
      </c>
      <c r="V361" s="3">
        <v>0</v>
      </c>
      <c r="W361" t="str">
        <f>VLOOKUP(V361,'LibSets constants'!$A$2:$B$16,2,FALSE)</f>
        <v>Included in base game</v>
      </c>
      <c r="X361" s="7" t="str">
        <f t="shared" si="25"/>
        <v>[415] = {wayshrines={-1,-1,-1}, dlcId=0</v>
      </c>
      <c r="Y361" s="7" t="str">
        <f t="shared" si="28"/>
        <v>, veteran=false</v>
      </c>
      <c r="Z361" s="7" t="str">
        <f t="shared" si="26"/>
        <v/>
      </c>
      <c r="AA361" s="7" t="str">
        <f t="shared" si="29"/>
        <v xml:space="preserve"> --Wild Impulse / Wilder Impuls</v>
      </c>
      <c r="AB361" s="7" t="str">
        <f t="shared" si="27"/>
        <v/>
      </c>
    </row>
    <row r="362" spans="1:28" x14ac:dyDescent="0.25">
      <c r="A362" s="17">
        <v>416</v>
      </c>
      <c r="B362" t="s">
        <v>2401</v>
      </c>
      <c r="C362" t="s">
        <v>2403</v>
      </c>
      <c r="D362" t="s">
        <v>2402</v>
      </c>
      <c r="H362" t="str">
        <f t="array" ref="H362">IF(VALUE(O362)&gt;0,"Crafted",IF(OR(EXACT(A362,'LibSets constants'!$G$2:$G$99)),"Monster",IF(OR(EXACT(A362,'LibSets constants'!$I$2:$I$99)),"Trial",IF(OR(EXACT(A362,'LibSets constants'!$K$2:$K$99)),"Arena",IF(OR(EXACT(A362,'LibSets constants'!$M$2:$M$99)),"Overland","")))))</f>
        <v/>
      </c>
      <c r="J362" t="s">
        <v>105</v>
      </c>
      <c r="K362" t="s">
        <v>105</v>
      </c>
      <c r="L362">
        <v>-1</v>
      </c>
      <c r="M362">
        <v>-1</v>
      </c>
      <c r="N362">
        <v>-1</v>
      </c>
      <c r="O362">
        <v>0</v>
      </c>
      <c r="R362" s="3" t="str">
        <f>IF(S362&lt;&gt;"",VLOOKUP(S362,'ESO zone constants'!$E$2:$I$999,5,FALSE),"")</f>
        <v/>
      </c>
      <c r="T362" s="3" t="str">
        <f>IF(U362&lt;&gt;"",VLOOKUP(U362,'ESO zone constants'!$E$2:$I$999,5,FALSE),"")</f>
        <v/>
      </c>
      <c r="V362" s="3">
        <v>0</v>
      </c>
      <c r="W362" t="str">
        <f>VLOOKUP(V362,'LibSets constants'!$A$2:$B$16,2,FALSE)</f>
        <v>Included in base game</v>
      </c>
      <c r="X362" s="7" t="str">
        <f t="shared" si="25"/>
        <v>[416] = {wayshrines={-1,-1,-1}, dlcId=0</v>
      </c>
      <c r="Y362" s="7" t="str">
        <f t="shared" si="28"/>
        <v>, veteran=false</v>
      </c>
      <c r="Z362" s="7" t="str">
        <f t="shared" si="26"/>
        <v/>
      </c>
      <c r="AA362" s="7" t="str">
        <f t="shared" si="29"/>
        <v xml:space="preserve"> --Mender's Ward / Schutz des Pflegers</v>
      </c>
      <c r="AB362" s="7" t="str">
        <f t="shared" si="27"/>
        <v/>
      </c>
    </row>
    <row r="363" spans="1:28" x14ac:dyDescent="0.25">
      <c r="A363" s="17">
        <v>417</v>
      </c>
      <c r="B363" t="s">
        <v>2404</v>
      </c>
      <c r="C363" t="s">
        <v>2406</v>
      </c>
      <c r="D363" t="s">
        <v>2405</v>
      </c>
      <c r="H363" t="str">
        <f t="array" ref="H363">IF(VALUE(O363)&gt;0,"Crafted",IF(OR(EXACT(A363,'LibSets constants'!$G$2:$G$99)),"Monster",IF(OR(EXACT(A363,'LibSets constants'!$I$2:$I$99)),"Trial",IF(OR(EXACT(A363,'LibSets constants'!$K$2:$K$99)),"Arena",IF(OR(EXACT(A363,'LibSets constants'!$M$2:$M$99)),"Overland","")))))</f>
        <v/>
      </c>
      <c r="J363" t="s">
        <v>105</v>
      </c>
      <c r="K363" t="s">
        <v>105</v>
      </c>
      <c r="L363">
        <v>-1</v>
      </c>
      <c r="M363">
        <v>-1</v>
      </c>
      <c r="N363">
        <v>-1</v>
      </c>
      <c r="O363">
        <v>0</v>
      </c>
      <c r="R363" s="3" t="str">
        <f>IF(S363&lt;&gt;"",VLOOKUP(S363,'ESO zone constants'!$E$2:$I$999,5,FALSE),"")</f>
        <v/>
      </c>
      <c r="T363" s="3" t="str">
        <f>IF(U363&lt;&gt;"",VLOOKUP(U363,'ESO zone constants'!$E$2:$I$999,5,FALSE),"")</f>
        <v/>
      </c>
      <c r="V363" s="3">
        <v>0</v>
      </c>
      <c r="W363" t="str">
        <f>VLOOKUP(V363,'LibSets constants'!$A$2:$B$16,2,FALSE)</f>
        <v>Included in base game</v>
      </c>
      <c r="X363" s="7" t="str">
        <f t="shared" si="25"/>
        <v>[417] = {wayshrines={-1,-1,-1}, dlcId=0</v>
      </c>
      <c r="Y363" s="7" t="str">
        <f t="shared" si="28"/>
        <v>, veteran=false</v>
      </c>
      <c r="Z363" s="7" t="str">
        <f t="shared" si="26"/>
        <v/>
      </c>
      <c r="AA363" s="7" t="str">
        <f t="shared" si="29"/>
        <v xml:space="preserve"> --Indomitable Fury / Unbeugsamer Zorn</v>
      </c>
      <c r="AB363" s="7" t="str">
        <f t="shared" si="27"/>
        <v/>
      </c>
    </row>
    <row r="364" spans="1:28" x14ac:dyDescent="0.25">
      <c r="A364" s="17">
        <v>418</v>
      </c>
      <c r="B364" t="s">
        <v>2407</v>
      </c>
      <c r="C364" t="s">
        <v>2409</v>
      </c>
      <c r="D364" t="s">
        <v>2408</v>
      </c>
      <c r="H364" t="str">
        <f t="array" ref="H364">IF(VALUE(O364)&gt;0,"Crafted",IF(OR(EXACT(A364,'LibSets constants'!$G$2:$G$99)),"Monster",IF(OR(EXACT(A364,'LibSets constants'!$I$2:$I$99)),"Trial",IF(OR(EXACT(A364,'LibSets constants'!$K$2:$K$99)),"Arena",IF(OR(EXACT(A364,'LibSets constants'!$M$2:$M$99)),"Overland","")))))</f>
        <v/>
      </c>
      <c r="J364" t="s">
        <v>105</v>
      </c>
      <c r="K364" t="s">
        <v>105</v>
      </c>
      <c r="L364">
        <v>-1</v>
      </c>
      <c r="M364">
        <v>-1</v>
      </c>
      <c r="N364">
        <v>-1</v>
      </c>
      <c r="O364">
        <v>0</v>
      </c>
      <c r="R364" s="3" t="str">
        <f>IF(S364&lt;&gt;"",VLOOKUP(S364,'ESO zone constants'!$E$2:$I$999,5,FALSE),"")</f>
        <v/>
      </c>
      <c r="T364" s="3" t="str">
        <f>IF(U364&lt;&gt;"",VLOOKUP(U364,'ESO zone constants'!$E$2:$I$999,5,FALSE),"")</f>
        <v/>
      </c>
      <c r="V364" s="3">
        <v>0</v>
      </c>
      <c r="W364" t="str">
        <f>VLOOKUP(V364,'LibSets constants'!$A$2:$B$16,2,FALSE)</f>
        <v>Included in base game</v>
      </c>
      <c r="X364" s="7" t="str">
        <f t="shared" si="25"/>
        <v>[418] = {wayshrines={-1,-1,-1}, dlcId=0</v>
      </c>
      <c r="Y364" s="7" t="str">
        <f t="shared" si="28"/>
        <v>, veteran=false</v>
      </c>
      <c r="Z364" s="7" t="str">
        <f t="shared" si="26"/>
        <v/>
      </c>
      <c r="AA364" s="7" t="str">
        <f t="shared" si="29"/>
        <v xml:space="preserve"> --Spell Strategist / Zauberstratege</v>
      </c>
      <c r="AB364" s="7" t="str">
        <f t="shared" si="27"/>
        <v/>
      </c>
    </row>
    <row r="365" spans="1:28" x14ac:dyDescent="0.25">
      <c r="A365" s="17">
        <v>419</v>
      </c>
      <c r="B365" t="s">
        <v>2410</v>
      </c>
      <c r="C365" t="s">
        <v>2412</v>
      </c>
      <c r="D365" t="s">
        <v>2411</v>
      </c>
      <c r="H365" t="str">
        <f t="array" ref="H365">IF(VALUE(O365)&gt;0,"Crafted",IF(OR(EXACT(A365,'LibSets constants'!$G$2:$G$99)),"Monster",IF(OR(EXACT(A365,'LibSets constants'!$I$2:$I$99)),"Trial",IF(OR(EXACT(A365,'LibSets constants'!$K$2:$K$99)),"Arena",IF(OR(EXACT(A365,'LibSets constants'!$M$2:$M$99)),"Overland","")))))</f>
        <v/>
      </c>
      <c r="J365" t="s">
        <v>105</v>
      </c>
      <c r="K365" t="s">
        <v>105</v>
      </c>
      <c r="L365">
        <v>-1</v>
      </c>
      <c r="M365">
        <v>-1</v>
      </c>
      <c r="N365">
        <v>-1</v>
      </c>
      <c r="O365">
        <v>0</v>
      </c>
      <c r="R365" s="3" t="str">
        <f>IF(S365&lt;&gt;"",VLOOKUP(S365,'ESO zone constants'!$E$2:$I$999,5,FALSE),"")</f>
        <v/>
      </c>
      <c r="T365" s="3" t="str">
        <f>IF(U365&lt;&gt;"",VLOOKUP(U365,'ESO zone constants'!$E$2:$I$999,5,FALSE),"")</f>
        <v/>
      </c>
      <c r="V365" s="3">
        <v>0</v>
      </c>
      <c r="W365" t="str">
        <f>VLOOKUP(V365,'LibSets constants'!$A$2:$B$16,2,FALSE)</f>
        <v>Included in base game</v>
      </c>
      <c r="X365" s="7" t="str">
        <f t="shared" si="25"/>
        <v>[419] = {wayshrines={-1,-1,-1}, dlcId=0</v>
      </c>
      <c r="Y365" s="7" t="str">
        <f t="shared" si="28"/>
        <v>, veteran=false</v>
      </c>
      <c r="Z365" s="7" t="str">
        <f t="shared" si="26"/>
        <v/>
      </c>
      <c r="AA365" s="7" t="str">
        <f t="shared" si="29"/>
        <v xml:space="preserve"> --Battlefield Acrobat / Schlachtfeldakrobat</v>
      </c>
      <c r="AB365" s="7" t="str">
        <f t="shared" si="27"/>
        <v/>
      </c>
    </row>
    <row r="366" spans="1:28" x14ac:dyDescent="0.25">
      <c r="A366" s="17">
        <v>420</v>
      </c>
      <c r="B366" t="s">
        <v>2413</v>
      </c>
      <c r="C366" t="s">
        <v>2415</v>
      </c>
      <c r="D366" t="s">
        <v>2414</v>
      </c>
      <c r="H366" t="str">
        <f t="array" ref="H366">IF(VALUE(O366)&gt;0,"Crafted",IF(OR(EXACT(A366,'LibSets constants'!$G$2:$G$99)),"Monster",IF(OR(EXACT(A366,'LibSets constants'!$I$2:$I$99)),"Trial",IF(OR(EXACT(A366,'LibSets constants'!$K$2:$K$99)),"Arena",IF(OR(EXACT(A366,'LibSets constants'!$M$2:$M$99)),"Overland","")))))</f>
        <v/>
      </c>
      <c r="J366" t="s">
        <v>105</v>
      </c>
      <c r="K366" t="s">
        <v>105</v>
      </c>
      <c r="L366">
        <v>-1</v>
      </c>
      <c r="M366">
        <v>-1</v>
      </c>
      <c r="N366">
        <v>-1</v>
      </c>
      <c r="O366">
        <v>0</v>
      </c>
      <c r="R366" s="3" t="str">
        <f>IF(S366&lt;&gt;"",VLOOKUP(S366,'ESO zone constants'!$E$2:$I$999,5,FALSE),"")</f>
        <v/>
      </c>
      <c r="T366" s="3" t="str">
        <f>IF(U366&lt;&gt;"",VLOOKUP(U366,'ESO zone constants'!$E$2:$I$999,5,FALSE),"")</f>
        <v/>
      </c>
      <c r="V366" s="3">
        <v>0</v>
      </c>
      <c r="W366" t="str">
        <f>VLOOKUP(V366,'LibSets constants'!$A$2:$B$16,2,FALSE)</f>
        <v>Included in base game</v>
      </c>
      <c r="X366" s="7" t="str">
        <f t="shared" si="25"/>
        <v>[420] = {wayshrines={-1,-1,-1}, dlcId=0</v>
      </c>
      <c r="Y366" s="7" t="str">
        <f t="shared" si="28"/>
        <v>, veteran=false</v>
      </c>
      <c r="Z366" s="7" t="str">
        <f t="shared" si="26"/>
        <v/>
      </c>
      <c r="AA366" s="7" t="str">
        <f t="shared" si="29"/>
        <v xml:space="preserve"> --Soldier of Anguish / Soldat der Pein</v>
      </c>
      <c r="AB366" s="7" t="str">
        <f t="shared" si="27"/>
        <v/>
      </c>
    </row>
    <row r="367" spans="1:28" x14ac:dyDescent="0.25">
      <c r="A367" s="17">
        <v>421</v>
      </c>
      <c r="B367" t="s">
        <v>2416</v>
      </c>
      <c r="C367" t="s">
        <v>2418</v>
      </c>
      <c r="D367" t="s">
        <v>2417</v>
      </c>
      <c r="H367" t="str">
        <f t="array" ref="H367">IF(VALUE(O367)&gt;0,"Crafted",IF(OR(EXACT(A367,'LibSets constants'!$G$2:$G$99)),"Monster",IF(OR(EXACT(A367,'LibSets constants'!$I$2:$I$99)),"Trial",IF(OR(EXACT(A367,'LibSets constants'!$K$2:$K$99)),"Arena",IF(OR(EXACT(A367,'LibSets constants'!$M$2:$M$99)),"Overland","")))))</f>
        <v/>
      </c>
      <c r="J367" t="s">
        <v>105</v>
      </c>
      <c r="K367" t="s">
        <v>105</v>
      </c>
      <c r="L367">
        <v>-1</v>
      </c>
      <c r="M367">
        <v>-1</v>
      </c>
      <c r="N367">
        <v>-1</v>
      </c>
      <c r="O367">
        <v>0</v>
      </c>
      <c r="R367" s="3" t="str">
        <f>IF(S367&lt;&gt;"",VLOOKUP(S367,'ESO zone constants'!$E$2:$I$999,5,FALSE),"")</f>
        <v/>
      </c>
      <c r="T367" s="3" t="str">
        <f>IF(U367&lt;&gt;"",VLOOKUP(U367,'ESO zone constants'!$E$2:$I$999,5,FALSE),"")</f>
        <v/>
      </c>
      <c r="V367" s="3">
        <v>0</v>
      </c>
      <c r="W367" t="str">
        <f>VLOOKUP(V367,'LibSets constants'!$A$2:$B$16,2,FALSE)</f>
        <v>Included in base game</v>
      </c>
      <c r="X367" s="7" t="str">
        <f t="shared" si="25"/>
        <v>[421] = {wayshrines={-1,-1,-1}, dlcId=0</v>
      </c>
      <c r="Y367" s="7" t="str">
        <f t="shared" si="28"/>
        <v>, veteran=false</v>
      </c>
      <c r="Z367" s="7" t="str">
        <f t="shared" si="26"/>
        <v/>
      </c>
      <c r="AA367" s="7" t="str">
        <f t="shared" si="29"/>
        <v xml:space="preserve"> --Steadfast Hero / Standhafter Held</v>
      </c>
      <c r="AB367" s="7" t="str">
        <f t="shared" si="27"/>
        <v/>
      </c>
    </row>
    <row r="368" spans="1:28" x14ac:dyDescent="0.25">
      <c r="A368" s="17">
        <v>422</v>
      </c>
      <c r="B368" t="s">
        <v>2419</v>
      </c>
      <c r="C368" t="s">
        <v>2421</v>
      </c>
      <c r="D368" t="s">
        <v>2420</v>
      </c>
      <c r="H368" t="str">
        <f t="array" ref="H368">IF(VALUE(O368)&gt;0,"Crafted",IF(OR(EXACT(A368,'LibSets constants'!$G$2:$G$99)),"Monster",IF(OR(EXACT(A368,'LibSets constants'!$I$2:$I$99)),"Trial",IF(OR(EXACT(A368,'LibSets constants'!$K$2:$K$99)),"Arena",IF(OR(EXACT(A368,'LibSets constants'!$M$2:$M$99)),"Overland","")))))</f>
        <v/>
      </c>
      <c r="J368" t="s">
        <v>105</v>
      </c>
      <c r="K368" t="s">
        <v>105</v>
      </c>
      <c r="L368">
        <v>-1</v>
      </c>
      <c r="M368">
        <v>-1</v>
      </c>
      <c r="N368">
        <v>-1</v>
      </c>
      <c r="O368">
        <v>0</v>
      </c>
      <c r="R368" s="3" t="str">
        <f>IF(S368&lt;&gt;"",VLOOKUP(S368,'ESO zone constants'!$E$2:$I$999,5,FALSE),"")</f>
        <v/>
      </c>
      <c r="T368" s="3" t="str">
        <f>IF(U368&lt;&gt;"",VLOOKUP(U368,'ESO zone constants'!$E$2:$I$999,5,FALSE),"")</f>
        <v/>
      </c>
      <c r="V368" s="3">
        <v>0</v>
      </c>
      <c r="W368" t="str">
        <f>VLOOKUP(V368,'LibSets constants'!$A$2:$B$16,2,FALSE)</f>
        <v>Included in base game</v>
      </c>
      <c r="X368" s="7" t="str">
        <f t="shared" si="25"/>
        <v>[422] = {wayshrines={-1,-1,-1}, dlcId=0</v>
      </c>
      <c r="Y368" s="7" t="str">
        <f t="shared" si="28"/>
        <v>, veteran=false</v>
      </c>
      <c r="Z368" s="7" t="str">
        <f t="shared" si="26"/>
        <v/>
      </c>
      <c r="AA368" s="7" t="str">
        <f t="shared" si="29"/>
        <v xml:space="preserve"> --Battalion Defender / Bataillonsverteidiger</v>
      </c>
      <c r="AB368" s="7" t="str">
        <f t="shared" si="27"/>
        <v/>
      </c>
    </row>
    <row r="369" spans="1:28" x14ac:dyDescent="0.25">
      <c r="A369" s="17">
        <v>423</v>
      </c>
      <c r="B369" t="s">
        <v>2422</v>
      </c>
      <c r="C369" t="s">
        <v>2424</v>
      </c>
      <c r="D369" t="s">
        <v>2423</v>
      </c>
      <c r="H369" t="str">
        <f t="array" ref="H369">IF(VALUE(O369)&gt;0,"Crafted",IF(OR(EXACT(A369,'LibSets constants'!$G$2:$G$99)),"Monster",IF(OR(EXACT(A369,'LibSets constants'!$I$2:$I$99)),"Trial",IF(OR(EXACT(A369,'LibSets constants'!$K$2:$K$99)),"Arena",IF(OR(EXACT(A369,'LibSets constants'!$M$2:$M$99)),"Overland","")))))</f>
        <v/>
      </c>
      <c r="J369" t="s">
        <v>105</v>
      </c>
      <c r="K369" t="s">
        <v>105</v>
      </c>
      <c r="L369">
        <v>-1</v>
      </c>
      <c r="M369">
        <v>-1</v>
      </c>
      <c r="N369">
        <v>-1</v>
      </c>
      <c r="O369">
        <v>0</v>
      </c>
      <c r="R369" s="3" t="str">
        <f>IF(S369&lt;&gt;"",VLOOKUP(S369,'ESO zone constants'!$E$2:$I$999,5,FALSE),"")</f>
        <v/>
      </c>
      <c r="T369" s="3" t="str">
        <f>IF(U369&lt;&gt;"",VLOOKUP(U369,'ESO zone constants'!$E$2:$I$999,5,FALSE),"")</f>
        <v/>
      </c>
      <c r="V369" s="3">
        <v>0</v>
      </c>
      <c r="W369" t="str">
        <f>VLOOKUP(V369,'LibSets constants'!$A$2:$B$16,2,FALSE)</f>
        <v>Included in base game</v>
      </c>
      <c r="X369" s="7" t="str">
        <f t="shared" si="25"/>
        <v>[423] = {wayshrines={-1,-1,-1}, dlcId=0</v>
      </c>
      <c r="Y369" s="7" t="str">
        <f t="shared" si="28"/>
        <v>, veteran=false</v>
      </c>
      <c r="Z369" s="7" t="str">
        <f t="shared" si="26"/>
        <v/>
      </c>
      <c r="AA369" s="7" t="str">
        <f t="shared" si="29"/>
        <v xml:space="preserve"> --Perfect Gallant Charge / Perfekter galanter Ansturm</v>
      </c>
      <c r="AB369" s="7" t="str">
        <f t="shared" si="27"/>
        <v/>
      </c>
    </row>
    <row r="370" spans="1:28" x14ac:dyDescent="0.25">
      <c r="A370" s="17">
        <v>424</v>
      </c>
      <c r="B370" t="s">
        <v>2425</v>
      </c>
      <c r="C370" t="s">
        <v>2427</v>
      </c>
      <c r="D370" t="s">
        <v>2426</v>
      </c>
      <c r="H370" t="str">
        <f t="array" ref="H370">IF(VALUE(O370)&gt;0,"Crafted",IF(OR(EXACT(A370,'LibSets constants'!$G$2:$G$99)),"Monster",IF(OR(EXACT(A370,'LibSets constants'!$I$2:$I$99)),"Trial",IF(OR(EXACT(A370,'LibSets constants'!$K$2:$K$99)),"Arena",IF(OR(EXACT(A370,'LibSets constants'!$M$2:$M$99)),"Overland","")))))</f>
        <v/>
      </c>
      <c r="J370" t="s">
        <v>105</v>
      </c>
      <c r="K370" t="s">
        <v>105</v>
      </c>
      <c r="L370">
        <v>-1</v>
      </c>
      <c r="M370">
        <v>-1</v>
      </c>
      <c r="N370">
        <v>-1</v>
      </c>
      <c r="O370">
        <v>0</v>
      </c>
      <c r="R370" s="3" t="str">
        <f>IF(S370&lt;&gt;"",VLOOKUP(S370,'ESO zone constants'!$E$2:$I$999,5,FALSE),"")</f>
        <v/>
      </c>
      <c r="T370" s="3" t="str">
        <f>IF(U370&lt;&gt;"",VLOOKUP(U370,'ESO zone constants'!$E$2:$I$999,5,FALSE),"")</f>
        <v/>
      </c>
      <c r="V370" s="3">
        <v>0</v>
      </c>
      <c r="W370" t="str">
        <f>VLOOKUP(V370,'LibSets constants'!$A$2:$B$16,2,FALSE)</f>
        <v>Included in base game</v>
      </c>
      <c r="X370" s="7" t="str">
        <f t="shared" si="25"/>
        <v>[424] = {wayshrines={-1,-1,-1}, dlcId=0</v>
      </c>
      <c r="Y370" s="7" t="str">
        <f t="shared" si="28"/>
        <v>, veteran=false</v>
      </c>
      <c r="Z370" s="7" t="str">
        <f t="shared" si="26"/>
        <v/>
      </c>
      <c r="AA370" s="7" t="str">
        <f t="shared" si="29"/>
        <v xml:space="preserve"> --Perfect Radial Uppercut / Perfekter Rundum-Aufwärtsschnitt</v>
      </c>
      <c r="AB370" s="7" t="str">
        <f t="shared" si="27"/>
        <v/>
      </c>
    </row>
    <row r="371" spans="1:28" x14ac:dyDescent="0.25">
      <c r="A371" s="17">
        <v>425</v>
      </c>
      <c r="B371" t="s">
        <v>2428</v>
      </c>
      <c r="C371" t="s">
        <v>2430</v>
      </c>
      <c r="D371" t="s">
        <v>2429</v>
      </c>
      <c r="H371" t="str">
        <f t="array" ref="H371">IF(VALUE(O371)&gt;0,"Crafted",IF(OR(EXACT(A371,'LibSets constants'!$G$2:$G$99)),"Monster",IF(OR(EXACT(A371,'LibSets constants'!$I$2:$I$99)),"Trial",IF(OR(EXACT(A371,'LibSets constants'!$K$2:$K$99)),"Arena",IF(OR(EXACT(A371,'LibSets constants'!$M$2:$M$99)),"Overland","")))))</f>
        <v/>
      </c>
      <c r="J371" t="s">
        <v>105</v>
      </c>
      <c r="K371" t="s">
        <v>105</v>
      </c>
      <c r="L371">
        <v>-1</v>
      </c>
      <c r="M371">
        <v>-1</v>
      </c>
      <c r="N371">
        <v>-1</v>
      </c>
      <c r="O371">
        <v>0</v>
      </c>
      <c r="R371" s="3" t="str">
        <f>IF(S371&lt;&gt;"",VLOOKUP(S371,'ESO zone constants'!$E$2:$I$999,5,FALSE),"")</f>
        <v/>
      </c>
      <c r="T371" s="3" t="str">
        <f>IF(U371&lt;&gt;"",VLOOKUP(U371,'ESO zone constants'!$E$2:$I$999,5,FALSE),"")</f>
        <v/>
      </c>
      <c r="V371" s="3">
        <v>0</v>
      </c>
      <c r="W371" t="str">
        <f>VLOOKUP(V371,'LibSets constants'!$A$2:$B$16,2,FALSE)</f>
        <v>Included in base game</v>
      </c>
      <c r="X371" s="7" t="str">
        <f t="shared" si="25"/>
        <v>[425] = {wayshrines={-1,-1,-1}, dlcId=0</v>
      </c>
      <c r="Y371" s="7" t="str">
        <f t="shared" si="28"/>
        <v>, veteran=false</v>
      </c>
      <c r="Z371" s="7" t="str">
        <f t="shared" si="26"/>
        <v/>
      </c>
      <c r="AA371" s="7" t="str">
        <f t="shared" si="29"/>
        <v xml:space="preserve"> --Perfect Spectral Cloak / Perfekter spektraler Mantel</v>
      </c>
      <c r="AB371" s="7" t="str">
        <f t="shared" si="27"/>
        <v/>
      </c>
    </row>
    <row r="372" spans="1:28" x14ac:dyDescent="0.25">
      <c r="A372" s="17">
        <v>426</v>
      </c>
      <c r="B372" t="s">
        <v>2431</v>
      </c>
      <c r="C372" t="s">
        <v>2433</v>
      </c>
      <c r="D372" t="s">
        <v>2432</v>
      </c>
      <c r="H372" t="str">
        <f t="array" ref="H372">IF(VALUE(O372)&gt;0,"Crafted",IF(OR(EXACT(A372,'LibSets constants'!$G$2:$G$99)),"Monster",IF(OR(EXACT(A372,'LibSets constants'!$I$2:$I$99)),"Trial",IF(OR(EXACT(A372,'LibSets constants'!$K$2:$K$99)),"Arena",IF(OR(EXACT(A372,'LibSets constants'!$M$2:$M$99)),"Overland","")))))</f>
        <v/>
      </c>
      <c r="J372" t="s">
        <v>105</v>
      </c>
      <c r="K372" t="s">
        <v>105</v>
      </c>
      <c r="L372">
        <v>-1</v>
      </c>
      <c r="M372">
        <v>-1</v>
      </c>
      <c r="N372">
        <v>-1</v>
      </c>
      <c r="O372">
        <v>0</v>
      </c>
      <c r="R372" s="3" t="str">
        <f>IF(S372&lt;&gt;"",VLOOKUP(S372,'ESO zone constants'!$E$2:$I$999,5,FALSE),"")</f>
        <v/>
      </c>
      <c r="T372" s="3" t="str">
        <f>IF(U372&lt;&gt;"",VLOOKUP(U372,'ESO zone constants'!$E$2:$I$999,5,FALSE),"")</f>
        <v/>
      </c>
      <c r="V372" s="3">
        <v>0</v>
      </c>
      <c r="W372" t="str">
        <f>VLOOKUP(V372,'LibSets constants'!$A$2:$B$16,2,FALSE)</f>
        <v>Included in base game</v>
      </c>
      <c r="X372" s="7" t="str">
        <f t="shared" si="25"/>
        <v>[426] = {wayshrines={-1,-1,-1}, dlcId=0</v>
      </c>
      <c r="Y372" s="7" t="str">
        <f t="shared" si="28"/>
        <v>, veteran=false</v>
      </c>
      <c r="Z372" s="7" t="str">
        <f t="shared" si="26"/>
        <v/>
      </c>
      <c r="AA372" s="7" t="str">
        <f t="shared" si="29"/>
        <v xml:space="preserve"> --Perfect Virulent Shot / Perfekter virulenter Schuss</v>
      </c>
      <c r="AB372" s="7" t="str">
        <f t="shared" si="27"/>
        <v/>
      </c>
    </row>
    <row r="373" spans="1:28" x14ac:dyDescent="0.25">
      <c r="A373" s="17">
        <v>427</v>
      </c>
      <c r="B373" t="s">
        <v>2434</v>
      </c>
      <c r="C373" t="s">
        <v>2436</v>
      </c>
      <c r="D373" t="s">
        <v>2435</v>
      </c>
      <c r="H373" t="str">
        <f t="array" ref="H373">IF(VALUE(O373)&gt;0,"Crafted",IF(OR(EXACT(A373,'LibSets constants'!$G$2:$G$99)),"Monster",IF(OR(EXACT(A373,'LibSets constants'!$I$2:$I$99)),"Trial",IF(OR(EXACT(A373,'LibSets constants'!$K$2:$K$99)),"Arena",IF(OR(EXACT(A373,'LibSets constants'!$M$2:$M$99)),"Overland","")))))</f>
        <v/>
      </c>
      <c r="J373" t="s">
        <v>105</v>
      </c>
      <c r="K373" t="s">
        <v>105</v>
      </c>
      <c r="L373">
        <v>-1</v>
      </c>
      <c r="M373">
        <v>-1</v>
      </c>
      <c r="N373">
        <v>-1</v>
      </c>
      <c r="O373">
        <v>0</v>
      </c>
      <c r="R373" s="3" t="str">
        <f>IF(S373&lt;&gt;"",VLOOKUP(S373,'ESO zone constants'!$E$2:$I$999,5,FALSE),"")</f>
        <v/>
      </c>
      <c r="T373" s="3" t="str">
        <f>IF(U373&lt;&gt;"",VLOOKUP(U373,'ESO zone constants'!$E$2:$I$999,5,FALSE),"")</f>
        <v/>
      </c>
      <c r="V373" s="3">
        <v>0</v>
      </c>
      <c r="W373" t="str">
        <f>VLOOKUP(V373,'LibSets constants'!$A$2:$B$16,2,FALSE)</f>
        <v>Included in base game</v>
      </c>
      <c r="X373" s="7" t="str">
        <f t="shared" si="25"/>
        <v>[427] = {wayshrines={-1,-1,-1}, dlcId=0</v>
      </c>
      <c r="Y373" s="7" t="str">
        <f t="shared" si="28"/>
        <v>, veteran=false</v>
      </c>
      <c r="Z373" s="7" t="str">
        <f t="shared" si="26"/>
        <v/>
      </c>
      <c r="AA373" s="7" t="str">
        <f t="shared" si="29"/>
        <v xml:space="preserve"> --Perfect Wild Impulse / Perfekter wilder Impuls</v>
      </c>
      <c r="AB373" s="7" t="str">
        <f t="shared" si="27"/>
        <v/>
      </c>
    </row>
    <row r="374" spans="1:28" x14ac:dyDescent="0.25">
      <c r="A374" s="17">
        <v>428</v>
      </c>
      <c r="B374" t="s">
        <v>2437</v>
      </c>
      <c r="C374" t="s">
        <v>2439</v>
      </c>
      <c r="D374" t="s">
        <v>2438</v>
      </c>
      <c r="H374" t="str">
        <f t="array" ref="H374">IF(VALUE(O374)&gt;0,"Crafted",IF(OR(EXACT(A374,'LibSets constants'!$G$2:$G$99)),"Monster",IF(OR(EXACT(A374,'LibSets constants'!$I$2:$I$99)),"Trial",IF(OR(EXACT(A374,'LibSets constants'!$K$2:$K$99)),"Arena",IF(OR(EXACT(A374,'LibSets constants'!$M$2:$M$99)),"Overland","")))))</f>
        <v/>
      </c>
      <c r="J374" t="s">
        <v>105</v>
      </c>
      <c r="K374" t="s">
        <v>105</v>
      </c>
      <c r="L374">
        <v>-1</v>
      </c>
      <c r="M374">
        <v>-1</v>
      </c>
      <c r="N374">
        <v>-1</v>
      </c>
      <c r="O374">
        <v>0</v>
      </c>
      <c r="R374" s="3" t="str">
        <f>IF(S374&lt;&gt;"",VLOOKUP(S374,'ESO zone constants'!$E$2:$I$999,5,FALSE),"")</f>
        <v/>
      </c>
      <c r="T374" s="3" t="str">
        <f>IF(U374&lt;&gt;"",VLOOKUP(U374,'ESO zone constants'!$E$2:$I$999,5,FALSE),"")</f>
        <v/>
      </c>
      <c r="V374" s="3">
        <v>0</v>
      </c>
      <c r="W374" t="str">
        <f>VLOOKUP(V374,'LibSets constants'!$A$2:$B$16,2,FALSE)</f>
        <v>Included in base game</v>
      </c>
      <c r="X374" s="7" t="str">
        <f t="shared" si="25"/>
        <v>[428] = {wayshrines={-1,-1,-1}, dlcId=0</v>
      </c>
      <c r="Y374" s="7" t="str">
        <f t="shared" si="28"/>
        <v>, veteran=false</v>
      </c>
      <c r="Z374" s="7" t="str">
        <f t="shared" si="26"/>
        <v/>
      </c>
      <c r="AA374" s="7" t="str">
        <f t="shared" si="29"/>
        <v xml:space="preserve"> --Perfect Mender's Ward / Perfekter Schutz des Pflegers</v>
      </c>
      <c r="AB374" s="7" t="str">
        <f t="shared" si="27"/>
        <v/>
      </c>
    </row>
    <row r="375" spans="1:28" x14ac:dyDescent="0.25">
      <c r="A375" s="17">
        <v>429</v>
      </c>
      <c r="B375" t="s">
        <v>2440</v>
      </c>
      <c r="C375" t="s">
        <v>2442</v>
      </c>
      <c r="D375" t="s">
        <v>2441</v>
      </c>
      <c r="H375" t="str">
        <f t="array" ref="H375">IF(VALUE(O375)&gt;0,"Crafted",IF(OR(EXACT(A375,'LibSets constants'!$G$2:$G$99)),"Monster",IF(OR(EXACT(A375,'LibSets constants'!$I$2:$I$99)),"Trial",IF(OR(EXACT(A375,'LibSets constants'!$K$2:$K$99)),"Arena",IF(OR(EXACT(A375,'LibSets constants'!$M$2:$M$99)),"Overland","")))))</f>
        <v/>
      </c>
      <c r="J375" t="s">
        <v>105</v>
      </c>
      <c r="K375" t="s">
        <v>105</v>
      </c>
      <c r="L375">
        <v>-1</v>
      </c>
      <c r="M375">
        <v>-1</v>
      </c>
      <c r="N375">
        <v>-1</v>
      </c>
      <c r="O375">
        <v>0</v>
      </c>
      <c r="R375" s="3" t="str">
        <f>IF(S375&lt;&gt;"",VLOOKUP(S375,'ESO zone constants'!$E$2:$I$999,5,FALSE),"")</f>
        <v/>
      </c>
      <c r="T375" s="3" t="str">
        <f>IF(U375&lt;&gt;"",VLOOKUP(U375,'ESO zone constants'!$E$2:$I$999,5,FALSE),"")</f>
        <v/>
      </c>
      <c r="V375" s="3">
        <v>0</v>
      </c>
      <c r="W375" t="str">
        <f>VLOOKUP(V375,'LibSets constants'!$A$2:$B$16,2,FALSE)</f>
        <v>Included in base game</v>
      </c>
      <c r="X375" s="7" t="str">
        <f t="shared" si="25"/>
        <v>[429] = {wayshrines={-1,-1,-1}, dlcId=0</v>
      </c>
      <c r="Y375" s="7" t="str">
        <f t="shared" si="28"/>
        <v>, veteran=false</v>
      </c>
      <c r="Z375" s="7" t="str">
        <f t="shared" si="26"/>
        <v/>
      </c>
      <c r="AA375" s="7" t="str">
        <f t="shared" si="29"/>
        <v xml:space="preserve"> --Mighty Glacier / Mächtiger Gletscher</v>
      </c>
      <c r="AB375" s="7" t="str">
        <f t="shared" si="27"/>
        <v/>
      </c>
    </row>
    <row r="376" spans="1:28" x14ac:dyDescent="0.25">
      <c r="A376" s="17">
        <v>430</v>
      </c>
      <c r="B376" t="s">
        <v>2443</v>
      </c>
      <c r="C376" t="s">
        <v>2445</v>
      </c>
      <c r="D376" t="s">
        <v>2444</v>
      </c>
      <c r="H376" t="str">
        <f t="array" ref="H376">IF(VALUE(O376)&gt;0,"Crafted",IF(OR(EXACT(A376,'LibSets constants'!$G$2:$G$99)),"Monster",IF(OR(EXACT(A376,'LibSets constants'!$I$2:$I$99)),"Trial",IF(OR(EXACT(A376,'LibSets constants'!$K$2:$K$99)),"Arena",IF(OR(EXACT(A376,'LibSets constants'!$M$2:$M$99)),"Overland","")))))</f>
        <v/>
      </c>
      <c r="J376" t="s">
        <v>105</v>
      </c>
      <c r="K376" t="s">
        <v>105</v>
      </c>
      <c r="L376">
        <v>-1</v>
      </c>
      <c r="M376">
        <v>-1</v>
      </c>
      <c r="N376">
        <v>-1</v>
      </c>
      <c r="O376">
        <v>0</v>
      </c>
      <c r="R376" s="3" t="str">
        <f>IF(S376&lt;&gt;"",VLOOKUP(S376,'ESO zone constants'!$E$2:$I$999,5,FALSE),"")</f>
        <v/>
      </c>
      <c r="T376" s="3" t="str">
        <f>IF(U376&lt;&gt;"",VLOOKUP(U376,'ESO zone constants'!$E$2:$I$999,5,FALSE),"")</f>
        <v/>
      </c>
      <c r="V376" s="3">
        <v>0</v>
      </c>
      <c r="W376" t="str">
        <f>VLOOKUP(V376,'LibSets constants'!$A$2:$B$16,2,FALSE)</f>
        <v>Included in base game</v>
      </c>
      <c r="X376" s="7" t="str">
        <f t="shared" si="25"/>
        <v>[430] = {wayshrines={-1,-1,-1}, dlcId=0</v>
      </c>
      <c r="Y376" s="7" t="str">
        <f t="shared" si="28"/>
        <v>, veteran=false</v>
      </c>
      <c r="Z376" s="7" t="str">
        <f t="shared" si="26"/>
        <v/>
      </c>
      <c r="AA376" s="7" t="str">
        <f t="shared" si="29"/>
        <v xml:space="preserve"> --Tzogvin's Warband / Tzogvins Kriegstrupp</v>
      </c>
      <c r="AB376" s="7" t="str">
        <f t="shared" si="27"/>
        <v/>
      </c>
    </row>
    <row r="377" spans="1:28" x14ac:dyDescent="0.25">
      <c r="A377" s="17">
        <v>431</v>
      </c>
      <c r="B377" t="s">
        <v>2446</v>
      </c>
      <c r="C377" t="s">
        <v>2448</v>
      </c>
      <c r="D377" t="s">
        <v>2447</v>
      </c>
      <c r="H377" t="str">
        <f t="array" ref="H377">IF(VALUE(O377)&gt;0,"Crafted",IF(OR(EXACT(A377,'LibSets constants'!$G$2:$G$99)),"Monster",IF(OR(EXACT(A377,'LibSets constants'!$I$2:$I$99)),"Trial",IF(OR(EXACT(A377,'LibSets constants'!$K$2:$K$99)),"Arena",IF(OR(EXACT(A377,'LibSets constants'!$M$2:$M$99)),"Overland","")))))</f>
        <v/>
      </c>
      <c r="J377" t="s">
        <v>105</v>
      </c>
      <c r="K377" t="s">
        <v>105</v>
      </c>
      <c r="L377">
        <v>-1</v>
      </c>
      <c r="M377">
        <v>-1</v>
      </c>
      <c r="N377">
        <v>-1</v>
      </c>
      <c r="O377">
        <v>0</v>
      </c>
      <c r="R377" s="3" t="str">
        <f>IF(S377&lt;&gt;"",VLOOKUP(S377,'ESO zone constants'!$E$2:$I$999,5,FALSE),"")</f>
        <v/>
      </c>
      <c r="T377" s="3" t="str">
        <f>IF(U377&lt;&gt;"",VLOOKUP(U377,'ESO zone constants'!$E$2:$I$999,5,FALSE),"")</f>
        <v/>
      </c>
      <c r="V377" s="3">
        <v>0</v>
      </c>
      <c r="W377" t="str">
        <f>VLOOKUP(V377,'LibSets constants'!$A$2:$B$16,2,FALSE)</f>
        <v>Included in base game</v>
      </c>
      <c r="X377" s="7" t="str">
        <f t="shared" si="25"/>
        <v>[431] = {wayshrines={-1,-1,-1}, dlcId=0</v>
      </c>
      <c r="Y377" s="7" t="str">
        <f t="shared" si="28"/>
        <v>, veteran=false</v>
      </c>
      <c r="Z377" s="7" t="str">
        <f t="shared" si="26"/>
        <v/>
      </c>
      <c r="AA377" s="7" t="str">
        <f t="shared" si="29"/>
        <v xml:space="preserve"> --Icy Conjuror / Eisiger Anrufer</v>
      </c>
      <c r="AB377" s="7" t="str">
        <f t="shared" si="27"/>
        <v/>
      </c>
    </row>
    <row r="378" spans="1:28" x14ac:dyDescent="0.25">
      <c r="A378" s="17">
        <v>432</v>
      </c>
      <c r="B378" t="s">
        <v>2449</v>
      </c>
      <c r="C378" t="s">
        <v>25</v>
      </c>
      <c r="D378" t="s">
        <v>2450</v>
      </c>
      <c r="H378" t="str">
        <f t="array" ref="H378">IF(VALUE(O378)&gt;0,"Crafted",IF(OR(EXACT(A378,'LibSets constants'!$G$2:$G$99)),"Monster",IF(OR(EXACT(A378,'LibSets constants'!$I$2:$I$99)),"Trial",IF(OR(EXACT(A378,'LibSets constants'!$K$2:$K$99)),"Arena",IF(OR(EXACT(A378,'LibSets constants'!$M$2:$M$99)),"Overland","")))))</f>
        <v>Monster</v>
      </c>
      <c r="I378">
        <v>3</v>
      </c>
      <c r="J378" t="s">
        <v>2478</v>
      </c>
      <c r="K378" t="s">
        <v>105</v>
      </c>
      <c r="L378">
        <v>-1</v>
      </c>
      <c r="M378">
        <v>-1</v>
      </c>
      <c r="N378">
        <v>-1</v>
      </c>
      <c r="O378">
        <v>0</v>
      </c>
      <c r="P378" s="3">
        <v>1080</v>
      </c>
      <c r="R378" s="3" t="str">
        <f>IF(S378&lt;&gt;"",VLOOKUP(S378,'ESO zone constants'!$E$2:$I$999,5,FALSE),"")</f>
        <v/>
      </c>
      <c r="T378" s="3" t="str">
        <f>IF(U378&lt;&gt;"",VLOOKUP(U378,'ESO zone constants'!$E$2:$I$999,5,FALSE),"")</f>
        <v/>
      </c>
      <c r="V378" s="3">
        <v>13</v>
      </c>
      <c r="W378" t="str">
        <f>VLOOKUP(V378,'LibSets constants'!$A$2:$B$16,2,FALSE)</f>
        <v>Wrathstone</v>
      </c>
      <c r="X378" s="7" t="str">
        <f t="shared" si="25"/>
        <v>[432] = {wayshrines={-1,-1,-1}, dlcId=13</v>
      </c>
      <c r="Y378" s="7" t="str">
        <f t="shared" si="28"/>
        <v>, zoneIds={1080}, veteran={EQUIP_TYPE_HEAD=true, EQUIP_TYPE_SHOULDERS=false}</v>
      </c>
      <c r="Z378" s="7" t="str">
        <f t="shared" si="26"/>
        <v>, isMonster=true</v>
      </c>
      <c r="AA378" s="7" t="str">
        <f t="shared" si="29"/>
        <v xml:space="preserve"> --Stonekeeper / Steinwahrer</v>
      </c>
      <c r="AB378" s="7" t="str">
        <f t="shared" si="27"/>
        <v/>
      </c>
    </row>
    <row r="379" spans="1:28" x14ac:dyDescent="0.25">
      <c r="A379" s="17">
        <v>433</v>
      </c>
      <c r="B379" t="s">
        <v>2451</v>
      </c>
      <c r="C379" t="s">
        <v>2453</v>
      </c>
      <c r="D379" t="s">
        <v>2452</v>
      </c>
      <c r="H379" t="str">
        <f t="array" ref="H379">IF(VALUE(O379)&gt;0,"Crafted",IF(OR(EXACT(A379,'LibSets constants'!$G$2:$G$99)),"Monster",IF(OR(EXACT(A379,'LibSets constants'!$I$2:$I$99)),"Trial",IF(OR(EXACT(A379,'LibSets constants'!$K$2:$K$99)),"Arena",IF(OR(EXACT(A379,'LibSets constants'!$M$2:$M$99)),"Overland","")))))</f>
        <v/>
      </c>
      <c r="J379" t="s">
        <v>105</v>
      </c>
      <c r="K379" t="s">
        <v>105</v>
      </c>
      <c r="L379">
        <v>-1</v>
      </c>
      <c r="M379">
        <v>-1</v>
      </c>
      <c r="N379">
        <v>-1</v>
      </c>
      <c r="O379">
        <v>0</v>
      </c>
      <c r="P379" s="3">
        <v>1081</v>
      </c>
      <c r="R379" s="3" t="str">
        <f>IF(S379&lt;&gt;"",VLOOKUP(S379,'ESO zone constants'!$E$2:$I$999,5,FALSE),"")</f>
        <v/>
      </c>
      <c r="T379" s="3" t="str">
        <f>IF(U379&lt;&gt;"",VLOOKUP(U379,'ESO zone constants'!$E$2:$I$999,5,FALSE),"")</f>
        <v/>
      </c>
      <c r="V379" s="3">
        <v>0</v>
      </c>
      <c r="W379" t="str">
        <f>VLOOKUP(V379,'LibSets constants'!$A$2:$B$16,2,FALSE)</f>
        <v>Included in base game</v>
      </c>
      <c r="X379" s="7" t="str">
        <f t="shared" si="25"/>
        <v>[433] = {wayshrines={-1,-1,-1}, dlcId=0</v>
      </c>
      <c r="Y379" s="7" t="str">
        <f t="shared" si="28"/>
        <v>, zoneIds={1081}, veteran=false</v>
      </c>
      <c r="Z379" s="7" t="str">
        <f t="shared" si="26"/>
        <v/>
      </c>
      <c r="AA379" s="7" t="str">
        <f t="shared" si="29"/>
        <v xml:space="preserve"> --Frozen Watcher / Gefrorener Beobachter</v>
      </c>
      <c r="AB379" s="7" t="str">
        <f t="shared" si="27"/>
        <v/>
      </c>
    </row>
    <row r="380" spans="1:28" x14ac:dyDescent="0.25">
      <c r="A380" s="17">
        <v>434</v>
      </c>
      <c r="B380" t="s">
        <v>2454</v>
      </c>
      <c r="C380" t="s">
        <v>2456</v>
      </c>
      <c r="D380" t="s">
        <v>2455</v>
      </c>
      <c r="H380" t="str">
        <f t="array" ref="H380">IF(VALUE(O380)&gt;0,"Crafted",IF(OR(EXACT(A380,'LibSets constants'!$G$2:$G$99)),"Monster",IF(OR(EXACT(A380,'LibSets constants'!$I$2:$I$99)),"Trial",IF(OR(EXACT(A380,'LibSets constants'!$K$2:$K$99)),"Arena",IF(OR(EXACT(A380,'LibSets constants'!$M$2:$M$99)),"Overland","")))))</f>
        <v/>
      </c>
      <c r="J380" t="s">
        <v>105</v>
      </c>
      <c r="K380" t="s">
        <v>105</v>
      </c>
      <c r="L380">
        <v>-1</v>
      </c>
      <c r="M380">
        <v>-1</v>
      </c>
      <c r="N380">
        <v>-1</v>
      </c>
      <c r="O380">
        <v>0</v>
      </c>
      <c r="R380" s="3" t="str">
        <f>IF(S380&lt;&gt;"",VLOOKUP(S380,'ESO zone constants'!$E$2:$I$999,5,FALSE),"")</f>
        <v/>
      </c>
      <c r="T380" s="3" t="str">
        <f>IF(U380&lt;&gt;"",VLOOKUP(U380,'ESO zone constants'!$E$2:$I$999,5,FALSE),"")</f>
        <v/>
      </c>
      <c r="V380" s="3">
        <v>0</v>
      </c>
      <c r="W380" t="str">
        <f>VLOOKUP(V380,'LibSets constants'!$A$2:$B$16,2,FALSE)</f>
        <v>Included in base game</v>
      </c>
      <c r="X380" s="7" t="str">
        <f t="shared" si="25"/>
        <v>[434] = {wayshrines={-1,-1,-1}, dlcId=0</v>
      </c>
      <c r="Y380" s="7" t="str">
        <f t="shared" si="28"/>
        <v>, veteran=false</v>
      </c>
      <c r="Z380" s="7" t="str">
        <f t="shared" si="26"/>
        <v/>
      </c>
      <c r="AA380" s="7" t="str">
        <f t="shared" si="29"/>
        <v xml:space="preserve"> --Scavenging Demise / Ausbeutender Niedergang</v>
      </c>
      <c r="AB380" s="7" t="str">
        <f t="shared" si="27"/>
        <v/>
      </c>
    </row>
    <row r="381" spans="1:28" x14ac:dyDescent="0.25">
      <c r="A381" s="17">
        <v>435</v>
      </c>
      <c r="B381" t="s">
        <v>2457</v>
      </c>
      <c r="C381" t="s">
        <v>2459</v>
      </c>
      <c r="D381" t="s">
        <v>2458</v>
      </c>
      <c r="H381" t="str">
        <f t="array" ref="H381">IF(VALUE(O381)&gt;0,"Crafted",IF(OR(EXACT(A381,'LibSets constants'!$G$2:$G$99)),"Monster",IF(OR(EXACT(A381,'LibSets constants'!$I$2:$I$99)),"Trial",IF(OR(EXACT(A381,'LibSets constants'!$K$2:$K$99)),"Arena",IF(OR(EXACT(A381,'LibSets constants'!$M$2:$M$99)),"Overland","")))))</f>
        <v/>
      </c>
      <c r="J381" t="s">
        <v>105</v>
      </c>
      <c r="K381" t="s">
        <v>105</v>
      </c>
      <c r="L381">
        <v>-1</v>
      </c>
      <c r="M381">
        <v>-1</v>
      </c>
      <c r="N381">
        <v>-1</v>
      </c>
      <c r="O381">
        <v>0</v>
      </c>
      <c r="R381" s="3" t="str">
        <f>IF(S381&lt;&gt;"",VLOOKUP(S381,'ESO zone constants'!$E$2:$I$999,5,FALSE),"")</f>
        <v/>
      </c>
      <c r="T381" s="3" t="str">
        <f>IF(U381&lt;&gt;"",VLOOKUP(U381,'ESO zone constants'!$E$2:$I$999,5,FALSE),"")</f>
        <v/>
      </c>
      <c r="V381" s="3">
        <v>0</v>
      </c>
      <c r="W381" t="str">
        <f>VLOOKUP(V381,'LibSets constants'!$A$2:$B$16,2,FALSE)</f>
        <v>Included in base game</v>
      </c>
      <c r="X381" s="7" t="str">
        <f t="shared" si="25"/>
        <v>[435] = {wayshrines={-1,-1,-1}, dlcId=0</v>
      </c>
      <c r="Y381" s="7" t="str">
        <f t="shared" si="28"/>
        <v>, veteran=false</v>
      </c>
      <c r="Z381" s="7" t="str">
        <f t="shared" si="26"/>
        <v/>
      </c>
      <c r="AA381" s="7" t="str">
        <f t="shared" si="29"/>
        <v xml:space="preserve"> --Auroran's Thunder / Donner des Auroraners</v>
      </c>
      <c r="AB381" s="7" t="str">
        <f t="shared" si="27"/>
        <v/>
      </c>
    </row>
    <row r="382" spans="1:28" x14ac:dyDescent="0.25">
      <c r="A382" s="17">
        <v>436</v>
      </c>
      <c r="B382" t="s">
        <v>2460</v>
      </c>
      <c r="C382" t="s">
        <v>28</v>
      </c>
      <c r="D382" t="s">
        <v>2461</v>
      </c>
      <c r="H382" t="str">
        <f t="array" ref="H382">IF(VALUE(O382)&gt;0,"Crafted",IF(OR(EXACT(A382,'LibSets constants'!$G$2:$G$99)),"Monster",IF(OR(EXACT(A382,'LibSets constants'!$I$2:$I$99)),"Trial",IF(OR(EXACT(A382,'LibSets constants'!$K$2:$K$99)),"Arena",IF(OR(EXACT(A382,'LibSets constants'!$M$2:$M$99)),"Overland","")))))</f>
        <v>Monster</v>
      </c>
      <c r="I382">
        <v>3</v>
      </c>
      <c r="J382" t="s">
        <v>2478</v>
      </c>
      <c r="K382" t="s">
        <v>105</v>
      </c>
      <c r="L382">
        <v>-1</v>
      </c>
      <c r="M382">
        <v>-1</v>
      </c>
      <c r="N382">
        <v>-1</v>
      </c>
      <c r="O382">
        <v>0</v>
      </c>
      <c r="P382" s="3">
        <v>1081</v>
      </c>
      <c r="R382" s="3" t="str">
        <f>IF(S382&lt;&gt;"",VLOOKUP(S382,'ESO zone constants'!$E$2:$I$999,5,FALSE),"")</f>
        <v/>
      </c>
      <c r="T382" s="3" t="str">
        <f>IF(U382&lt;&gt;"",VLOOKUP(U382,'ESO zone constants'!$E$2:$I$999,5,FALSE),"")</f>
        <v/>
      </c>
      <c r="V382" s="3">
        <v>13</v>
      </c>
      <c r="W382" t="str">
        <f>VLOOKUP(V382,'LibSets constants'!$A$2:$B$16,2,FALSE)</f>
        <v>Wrathstone</v>
      </c>
      <c r="X382" s="7" t="str">
        <f t="shared" si="25"/>
        <v>[436] = {wayshrines={-1,-1,-1}, dlcId=13</v>
      </c>
      <c r="Y382" s="7" t="str">
        <f t="shared" si="28"/>
        <v>, zoneIds={1081}, veteran={EQUIP_TYPE_HEAD=true, EQUIP_TYPE_SHOULDERS=false}</v>
      </c>
      <c r="Z382" s="7" t="str">
        <f t="shared" si="26"/>
        <v>, isMonster=true</v>
      </c>
      <c r="AA382" s="7" t="str">
        <f t="shared" si="29"/>
        <v xml:space="preserve"> --Symphony of Blades / Sinfonie der Klingen</v>
      </c>
      <c r="AB382" s="7" t="str">
        <f t="shared" si="27"/>
        <v/>
      </c>
    </row>
    <row r="383" spans="1:28" x14ac:dyDescent="0.25">
      <c r="A383" s="6" t="s">
        <v>2482</v>
      </c>
      <c r="B383" t="s">
        <v>2480</v>
      </c>
      <c r="C383" t="s">
        <v>2483</v>
      </c>
      <c r="H383" t="s">
        <v>2485</v>
      </c>
      <c r="R383" s="3" t="str">
        <f>IF(S383&lt;&gt;"",VLOOKUP(S383,'ESO zone constants'!$E$2:$I$999,5,FALSE),"")</f>
        <v/>
      </c>
      <c r="T383" s="3" t="str">
        <f>IF(U383&lt;&gt;"",VLOOKUP(U383,'ESO zone constants'!$E$2:$I$999,5,FALSE),"")</f>
        <v/>
      </c>
      <c r="AA383" s="7" t="str">
        <f t="shared" si="29"/>
        <v xml:space="preserve"> --Maelstrom / Mahlstrom</v>
      </c>
    </row>
    <row r="384" spans="1:28" x14ac:dyDescent="0.25">
      <c r="A384" s="6" t="s">
        <v>2482</v>
      </c>
      <c r="B384" t="s">
        <v>2481</v>
      </c>
      <c r="C384" t="s">
        <v>2484</v>
      </c>
      <c r="H384" t="s">
        <v>2485</v>
      </c>
      <c r="R384" s="3" t="str">
        <f>IF(S384&lt;&gt;"",VLOOKUP(S384,'ESO zone constants'!$E$2:$I$999,5,FALSE),"")</f>
        <v/>
      </c>
      <c r="T384" s="3" t="str">
        <f>IF(U384&lt;&gt;"",VLOOKUP(U384,'ESO zone constants'!$E$2:$I$999,5,FALSE),"")</f>
        <v/>
      </c>
      <c r="AA384" s="7" t="str">
        <f t="shared" si="29"/>
        <v xml:space="preserve"> --Master / Meister</v>
      </c>
    </row>
  </sheetData>
  <autoFilter ref="A1:AB384">
    <sortState ref="A15:AB15">
      <sortCondition ref="C1:C38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F14" sqref="F14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20.42578125" bestFit="1" customWidth="1"/>
    <col min="5" max="5" width="41.140625" style="6" customWidth="1"/>
  </cols>
  <sheetData>
    <row r="1" spans="1:5" x14ac:dyDescent="0.25">
      <c r="A1" s="9" t="s">
        <v>142</v>
      </c>
      <c r="B1" s="14" t="s">
        <v>144</v>
      </c>
      <c r="C1" s="14" t="s">
        <v>145</v>
      </c>
      <c r="D1" s="1" t="s">
        <v>141</v>
      </c>
      <c r="E1" s="6" t="s">
        <v>143</v>
      </c>
    </row>
    <row r="2" spans="1:5" x14ac:dyDescent="0.25">
      <c r="A2" s="3">
        <v>8</v>
      </c>
      <c r="B2" s="2" t="s">
        <v>60</v>
      </c>
      <c r="C2" s="2" t="s">
        <v>60</v>
      </c>
      <c r="D2" t="s">
        <v>105</v>
      </c>
      <c r="E2" s="6">
        <f>VLOOKUP(C2,'ESO zone constants'!$E$2:$J$999,5,FALSE)</f>
        <v>148</v>
      </c>
    </row>
    <row r="3" spans="1:5" x14ac:dyDescent="0.25">
      <c r="A3" s="3">
        <v>324</v>
      </c>
      <c r="B3" s="2" t="s">
        <v>129</v>
      </c>
      <c r="C3" s="2" t="s">
        <v>45</v>
      </c>
      <c r="D3" t="s">
        <v>105</v>
      </c>
      <c r="E3" s="6">
        <f>VLOOKUP(C3,'ESO zone constants'!$E$2:$J$999,5,FALSE)</f>
        <v>973</v>
      </c>
    </row>
    <row r="4" spans="1:5" x14ac:dyDescent="0.25">
      <c r="A4" s="3">
        <v>11</v>
      </c>
      <c r="B4" s="2" t="s">
        <v>123</v>
      </c>
      <c r="C4" s="2" t="s">
        <v>48</v>
      </c>
      <c r="D4" t="s">
        <v>105</v>
      </c>
      <c r="E4" s="6">
        <f>VLOOKUP(C4,'ESO zone constants'!$E$2:$J$999,5,FALSE)</f>
        <v>449</v>
      </c>
    </row>
    <row r="5" spans="1:5" x14ac:dyDescent="0.25">
      <c r="A5" s="3">
        <v>5</v>
      </c>
      <c r="B5" s="2" t="s">
        <v>113</v>
      </c>
      <c r="C5" s="2" t="s">
        <v>61</v>
      </c>
      <c r="D5" t="s">
        <v>105</v>
      </c>
      <c r="E5" s="6">
        <f>VLOOKUP(C5,'ESO zone constants'!$E$2:$J$999,5,FALSE)</f>
        <v>63</v>
      </c>
    </row>
    <row r="6" spans="1:5" x14ac:dyDescent="0.25">
      <c r="A6" s="3">
        <v>308</v>
      </c>
      <c r="B6" s="2" t="s">
        <v>114</v>
      </c>
      <c r="C6" s="2" t="s">
        <v>46</v>
      </c>
      <c r="D6" t="s">
        <v>105</v>
      </c>
      <c r="E6" s="6">
        <f>VLOOKUP(C6,'ESO zone constants'!$E$2:$J$999,5,FALSE)</f>
        <v>930</v>
      </c>
    </row>
    <row r="7" spans="1:5" x14ac:dyDescent="0.25">
      <c r="A7" s="3">
        <v>7</v>
      </c>
      <c r="B7" s="2" t="s">
        <v>115</v>
      </c>
      <c r="C7" s="2" t="s">
        <v>43</v>
      </c>
      <c r="D7" t="s">
        <v>105</v>
      </c>
      <c r="E7" s="6">
        <f>VLOOKUP(C7,'ESO zone constants'!$E$2:$J$999,5,FALSE)</f>
        <v>126</v>
      </c>
    </row>
    <row r="8" spans="1:5" x14ac:dyDescent="0.25">
      <c r="A8" s="3">
        <v>303</v>
      </c>
      <c r="B8" s="2" t="s">
        <v>116</v>
      </c>
      <c r="C8" s="2" t="s">
        <v>56</v>
      </c>
      <c r="D8" t="s">
        <v>105</v>
      </c>
      <c r="E8" s="6">
        <f>VLOOKUP(C8,'ESO zone constants'!$E$2:$J$999,5,FALSE)</f>
        <v>931</v>
      </c>
    </row>
    <row r="9" spans="1:5" x14ac:dyDescent="0.25">
      <c r="A9" s="3">
        <v>368</v>
      </c>
      <c r="B9" s="2" t="s">
        <v>130</v>
      </c>
      <c r="C9" s="2" t="s">
        <v>44</v>
      </c>
      <c r="D9" t="s">
        <v>105</v>
      </c>
      <c r="E9" s="6">
        <f>VLOOKUP(C9,'ESO zone constants'!$E$2:$J$999,5,FALSE)</f>
        <v>974</v>
      </c>
    </row>
    <row r="10" spans="1:5" x14ac:dyDescent="0.25">
      <c r="A10" s="3">
        <v>433</v>
      </c>
      <c r="B10" s="2" t="s">
        <v>131</v>
      </c>
      <c r="C10" s="2" t="s">
        <v>64</v>
      </c>
      <c r="D10" t="s">
        <v>105</v>
      </c>
      <c r="E10" s="6">
        <f>VLOOKUP(C10,'ESO zone constants'!$E$2:$J$999,5,FALSE)</f>
        <v>1080</v>
      </c>
    </row>
    <row r="11" spans="1:5" x14ac:dyDescent="0.25">
      <c r="A11" s="3">
        <v>289</v>
      </c>
      <c r="B11" s="2" t="s">
        <v>132</v>
      </c>
      <c r="C11" s="2" t="s">
        <v>52</v>
      </c>
      <c r="D11" t="s">
        <v>105</v>
      </c>
      <c r="E11" s="6">
        <f>VLOOKUP(C11,'ESO zone constants'!$E$2:$J$999,5,FALSE)</f>
        <v>678</v>
      </c>
    </row>
    <row r="12" spans="1:5" x14ac:dyDescent="0.25">
      <c r="A12" s="3">
        <v>14</v>
      </c>
      <c r="B12" s="2" t="s">
        <v>125</v>
      </c>
      <c r="C12" s="2" t="s">
        <v>70</v>
      </c>
      <c r="D12" t="s">
        <v>105</v>
      </c>
      <c r="E12" s="6">
        <f>VLOOKUP(C12,'ESO zone constants'!$E$2:$J$999,5,FALSE)</f>
        <v>64</v>
      </c>
    </row>
    <row r="13" spans="1:5" x14ac:dyDescent="0.25">
      <c r="A13" s="3">
        <v>418</v>
      </c>
      <c r="B13" s="2" t="s">
        <v>133</v>
      </c>
      <c r="C13" s="2" t="s">
        <v>74</v>
      </c>
      <c r="D13" t="s">
        <v>105</v>
      </c>
      <c r="E13" s="6">
        <f>VLOOKUP(C13,'ESO zone constants'!$E$2:$J$999,5,FALSE)</f>
        <v>1010</v>
      </c>
    </row>
    <row r="14" spans="1:5" x14ac:dyDescent="0.25">
      <c r="A14" s="3">
        <v>17</v>
      </c>
      <c r="B14" s="2" t="s">
        <v>128</v>
      </c>
      <c r="C14" s="2" t="s">
        <v>47</v>
      </c>
      <c r="D14" t="s">
        <v>105</v>
      </c>
      <c r="E14" s="6">
        <f>VLOOKUP(C14,'ESO zone constants'!$E$2:$J$999,5,FALSE)</f>
        <v>11</v>
      </c>
    </row>
    <row r="15" spans="1:5" x14ac:dyDescent="0.25">
      <c r="A15" s="3">
        <v>6</v>
      </c>
      <c r="B15" s="2" t="s">
        <v>117</v>
      </c>
      <c r="C15" s="2" t="s">
        <v>62</v>
      </c>
      <c r="D15" t="s">
        <v>105</v>
      </c>
      <c r="E15" s="6">
        <f>VLOOKUP(C15,'ESO zone constants'!$E$2:$J$999,5,FALSE)</f>
        <v>146</v>
      </c>
    </row>
    <row r="16" spans="1:5" x14ac:dyDescent="0.25">
      <c r="A16" s="3">
        <v>22</v>
      </c>
      <c r="B16" s="2" t="s">
        <v>118</v>
      </c>
      <c r="C16" s="2" t="s">
        <v>58</v>
      </c>
      <c r="D16" t="s">
        <v>105</v>
      </c>
      <c r="E16" s="6">
        <f>VLOOKUP(C16,'ESO zone constants'!$E$2:$J$999,5,FALSE)</f>
        <v>933</v>
      </c>
    </row>
    <row r="17" spans="1:5" x14ac:dyDescent="0.25">
      <c r="A17" s="3">
        <v>420</v>
      </c>
      <c r="B17" s="2" t="s">
        <v>134</v>
      </c>
      <c r="C17" s="2" t="s">
        <v>69</v>
      </c>
      <c r="D17" t="s">
        <v>105</v>
      </c>
      <c r="E17" s="6">
        <f>VLOOKUP(C17,'ESO zone constants'!$E$2:$J$999,5,FALSE)</f>
        <v>1009</v>
      </c>
    </row>
    <row r="18" spans="1:5" x14ac:dyDescent="0.25">
      <c r="A18" s="3">
        <v>9</v>
      </c>
      <c r="B18" s="2" t="s">
        <v>119</v>
      </c>
      <c r="C18" s="2" t="s">
        <v>49</v>
      </c>
      <c r="D18" t="s">
        <v>105</v>
      </c>
      <c r="E18" s="6">
        <f>VLOOKUP(C18,'ESO zone constants'!$E$2:$J$999,5,FALSE)</f>
        <v>130</v>
      </c>
    </row>
    <row r="19" spans="1:5" x14ac:dyDescent="0.25">
      <c r="A19" s="3">
        <v>317</v>
      </c>
      <c r="B19" s="2" t="s">
        <v>120</v>
      </c>
      <c r="C19" s="2" t="s">
        <v>55</v>
      </c>
      <c r="D19" t="s">
        <v>105</v>
      </c>
      <c r="E19" s="6">
        <f>VLOOKUP(C19,'ESO zone constants'!$E$2:$J$999,5,FALSE)</f>
        <v>932</v>
      </c>
    </row>
    <row r="20" spans="1:5" x14ac:dyDescent="0.25">
      <c r="A20" s="3">
        <v>428</v>
      </c>
      <c r="B20" s="2" t="s">
        <v>135</v>
      </c>
      <c r="C20" s="2" t="s">
        <v>41</v>
      </c>
      <c r="D20" t="s">
        <v>105</v>
      </c>
      <c r="E20" s="6">
        <f>VLOOKUP(C20,'ESO zone constants'!$E$2:$J$999,5,FALSE)</f>
        <v>1055</v>
      </c>
    </row>
    <row r="21" spans="1:5" x14ac:dyDescent="0.25">
      <c r="A21" s="3">
        <v>426</v>
      </c>
      <c r="B21" s="2" t="s">
        <v>136</v>
      </c>
      <c r="C21" s="2" t="s">
        <v>73</v>
      </c>
      <c r="D21" t="s">
        <v>105</v>
      </c>
      <c r="E21" s="6">
        <f>VLOOKUP(C21,'ESO zone constants'!$E$2:$J$999,5,FALSE)</f>
        <v>1052</v>
      </c>
    </row>
    <row r="22" spans="1:5" x14ac:dyDescent="0.25">
      <c r="A22" s="3">
        <v>13</v>
      </c>
      <c r="B22" s="2" t="s">
        <v>124</v>
      </c>
      <c r="C22" s="2" t="s">
        <v>65</v>
      </c>
      <c r="D22" t="s">
        <v>105</v>
      </c>
      <c r="E22" s="6">
        <f>VLOOKUP(C22,'ESO zone constants'!$E$2:$J$999,5,FALSE)</f>
        <v>131</v>
      </c>
    </row>
    <row r="23" spans="1:5" x14ac:dyDescent="0.25">
      <c r="A23" s="3">
        <v>2</v>
      </c>
      <c r="B23" s="2" t="s">
        <v>107</v>
      </c>
      <c r="C23" s="2" t="s">
        <v>51</v>
      </c>
      <c r="D23" t="s">
        <v>105</v>
      </c>
      <c r="E23" s="6">
        <f>VLOOKUP(C23,'ESO zone constants'!$E$2:$J$999,5,FALSE)</f>
        <v>283</v>
      </c>
    </row>
    <row r="24" spans="1:5" x14ac:dyDescent="0.25">
      <c r="A24" s="3">
        <v>18</v>
      </c>
      <c r="B24" s="2" t="s">
        <v>108</v>
      </c>
      <c r="C24" s="2" t="s">
        <v>63</v>
      </c>
      <c r="D24" t="s">
        <v>105</v>
      </c>
      <c r="E24" s="6">
        <f>VLOOKUP(C24,'ESO zone constants'!$E$2:$J$999,5,FALSE)</f>
        <v>934</v>
      </c>
    </row>
    <row r="25" spans="1:5" x14ac:dyDescent="0.25">
      <c r="A25" s="3">
        <v>293</v>
      </c>
      <c r="B25" s="2" t="s">
        <v>137</v>
      </c>
      <c r="C25" s="2" t="s">
        <v>53</v>
      </c>
      <c r="D25" t="s">
        <v>105</v>
      </c>
      <c r="E25" s="6">
        <f>VLOOKUP(C25,'ESO zone constants'!$E$2:$J$999,5,FALSE)</f>
        <v>843</v>
      </c>
    </row>
    <row r="26" spans="1:5" x14ac:dyDescent="0.25">
      <c r="A26" s="3">
        <v>15</v>
      </c>
      <c r="B26" s="2" t="s">
        <v>126</v>
      </c>
      <c r="C26" s="2" t="s">
        <v>57</v>
      </c>
      <c r="D26" t="s">
        <v>105</v>
      </c>
      <c r="E26" s="6">
        <f>VLOOKUP(C26,'ESO zone constants'!$E$2:$J$999,5,FALSE)</f>
        <v>38</v>
      </c>
    </row>
    <row r="27" spans="1:5" x14ac:dyDescent="0.25">
      <c r="A27" s="3">
        <v>16</v>
      </c>
      <c r="B27" s="2" t="s">
        <v>127</v>
      </c>
      <c r="C27" s="2" t="s">
        <v>59</v>
      </c>
      <c r="D27" t="s">
        <v>105</v>
      </c>
      <c r="E27" s="6">
        <f>VLOOKUP(C27,'ESO zone constants'!$E$2:$J$999,5,FALSE)</f>
        <v>31</v>
      </c>
    </row>
    <row r="28" spans="1:5" x14ac:dyDescent="0.25">
      <c r="A28" s="3">
        <v>3</v>
      </c>
      <c r="B28" s="2" t="s">
        <v>109</v>
      </c>
      <c r="C28" s="2" t="s">
        <v>66</v>
      </c>
      <c r="D28" t="s">
        <v>105</v>
      </c>
      <c r="E28" s="6">
        <f>VLOOKUP(C28,'ESO zone constants'!$E$2:$J$999,5,FALSE)</f>
        <v>144</v>
      </c>
    </row>
    <row r="29" spans="1:5" x14ac:dyDescent="0.25">
      <c r="A29" s="3">
        <v>316</v>
      </c>
      <c r="B29" s="2" t="s">
        <v>110</v>
      </c>
      <c r="C29" s="2" t="s">
        <v>42</v>
      </c>
      <c r="D29" t="s">
        <v>105</v>
      </c>
      <c r="E29" s="6">
        <f>VLOOKUP(C29,'ESO zone constants'!$E$2:$J$999,5,FALSE)</f>
        <v>936</v>
      </c>
    </row>
    <row r="30" spans="1:5" x14ac:dyDescent="0.25">
      <c r="A30" s="3">
        <v>10</v>
      </c>
      <c r="B30" s="2" t="s">
        <v>121</v>
      </c>
      <c r="C30" s="2" t="s">
        <v>50</v>
      </c>
      <c r="D30" t="s">
        <v>105</v>
      </c>
      <c r="E30" s="6">
        <f>VLOOKUP(C30,'ESO zone constants'!$E$2:$J$999,5,FALSE)</f>
        <v>176</v>
      </c>
    </row>
    <row r="31" spans="1:5" x14ac:dyDescent="0.25">
      <c r="A31" s="3">
        <v>322</v>
      </c>
      <c r="B31" s="2" t="s">
        <v>122</v>
      </c>
      <c r="C31" s="2" t="s">
        <v>71</v>
      </c>
      <c r="D31" t="s">
        <v>105</v>
      </c>
      <c r="E31" s="6">
        <f>VLOOKUP(C31,'ESO zone constants'!$E$2:$J$999,5,FALSE)</f>
        <v>681</v>
      </c>
    </row>
    <row r="32" spans="1:5" x14ac:dyDescent="0.25">
      <c r="A32" s="3">
        <v>435</v>
      </c>
      <c r="B32" s="2" t="s">
        <v>138</v>
      </c>
      <c r="C32" s="2" t="s">
        <v>67</v>
      </c>
      <c r="D32" t="s">
        <v>105</v>
      </c>
      <c r="E32" s="6">
        <f>VLOOKUP(C32,'ESO zone constants'!$E$2:$J$999,5,FALSE)</f>
        <v>1081</v>
      </c>
    </row>
    <row r="33" spans="1:5" x14ac:dyDescent="0.25">
      <c r="A33" s="3">
        <v>4</v>
      </c>
      <c r="B33" s="2" t="s">
        <v>111</v>
      </c>
      <c r="C33" s="2" t="s">
        <v>146</v>
      </c>
      <c r="D33" t="s">
        <v>105</v>
      </c>
      <c r="E33" s="6">
        <f>VLOOKUP(C33,'ESO zone constants'!$E$2:$J$999,5,FALSE)</f>
        <v>380</v>
      </c>
    </row>
    <row r="34" spans="1:5" x14ac:dyDescent="0.25">
      <c r="A34" s="3">
        <v>300</v>
      </c>
      <c r="B34" s="2" t="s">
        <v>112</v>
      </c>
      <c r="C34" s="2" t="s">
        <v>147</v>
      </c>
      <c r="D34" t="s">
        <v>105</v>
      </c>
      <c r="E34" s="6">
        <f>VLOOKUP(C34,'ESO zone constants'!$E$2:$J$999,5,FALSE)</f>
        <v>935</v>
      </c>
    </row>
    <row r="35" spans="1:5" x14ac:dyDescent="0.25">
      <c r="A35" s="3">
        <v>12</v>
      </c>
      <c r="B35" s="2" t="s">
        <v>68</v>
      </c>
      <c r="C35" s="2" t="s">
        <v>68</v>
      </c>
      <c r="D35" t="s">
        <v>105</v>
      </c>
      <c r="E35" s="6">
        <f>VLOOKUP(C35,'ESO zone constants'!$E$2:$J$999,5,FALSE)</f>
        <v>22</v>
      </c>
    </row>
    <row r="36" spans="1:5" x14ac:dyDescent="0.25">
      <c r="A36" s="3">
        <v>288</v>
      </c>
      <c r="B36" s="2" t="s">
        <v>139</v>
      </c>
      <c r="C36" s="2" t="s">
        <v>54</v>
      </c>
      <c r="D36" t="s">
        <v>105</v>
      </c>
      <c r="E36" s="6">
        <f>VLOOKUP(C36,'ESO zone constants'!$E$2:$J$999,5,FALSE)</f>
        <v>688</v>
      </c>
    </row>
    <row r="37" spans="1:5" x14ac:dyDescent="0.25">
      <c r="A37" s="3">
        <v>295</v>
      </c>
      <c r="B37" s="2" t="s">
        <v>140</v>
      </c>
      <c r="C37" s="2" t="s">
        <v>72</v>
      </c>
      <c r="D37" t="s">
        <v>105</v>
      </c>
      <c r="E37" s="6">
        <f>VLOOKUP(C37,'ESO zone constants'!$E$2:$J$999,5,FALSE)</f>
        <v>848</v>
      </c>
    </row>
    <row r="38" spans="1:5" x14ac:dyDescent="0.25">
      <c r="A38" s="3">
        <v>305</v>
      </c>
      <c r="B38" s="15" t="s">
        <v>60</v>
      </c>
      <c r="C38" s="2" t="s">
        <v>60</v>
      </c>
      <c r="D38" s="13" t="s">
        <v>106</v>
      </c>
      <c r="E38" s="6">
        <f>VLOOKUP(C38,'ESO zone constants'!$E$2:$J$999,5,FALSE)</f>
        <v>148</v>
      </c>
    </row>
    <row r="39" spans="1:5" x14ac:dyDescent="0.25">
      <c r="A39" s="3">
        <v>325</v>
      </c>
      <c r="B39" s="15" t="s">
        <v>129</v>
      </c>
      <c r="C39" s="2" t="s">
        <v>45</v>
      </c>
      <c r="D39" s="13" t="s">
        <v>106</v>
      </c>
      <c r="E39" s="6">
        <f>VLOOKUP(C39,'ESO zone constants'!$E$2:$J$999,5,FALSE)</f>
        <v>973</v>
      </c>
    </row>
    <row r="40" spans="1:5" x14ac:dyDescent="0.25">
      <c r="A40" s="3">
        <v>319</v>
      </c>
      <c r="B40" s="15" t="s">
        <v>123</v>
      </c>
      <c r="C40" s="2" t="s">
        <v>48</v>
      </c>
      <c r="D40" s="13" t="s">
        <v>106</v>
      </c>
      <c r="E40" s="6">
        <f>VLOOKUP(C40,'ESO zone constants'!$E$2:$J$999,5,FALSE)</f>
        <v>449</v>
      </c>
    </row>
    <row r="41" spans="1:5" x14ac:dyDescent="0.25">
      <c r="A41" s="3">
        <v>309</v>
      </c>
      <c r="B41" s="15" t="s">
        <v>113</v>
      </c>
      <c r="C41" s="2" t="s">
        <v>61</v>
      </c>
      <c r="D41" s="13" t="s">
        <v>106</v>
      </c>
      <c r="E41" s="6">
        <f>VLOOKUP(C41,'ESO zone constants'!$E$2:$J$999,5,FALSE)</f>
        <v>63</v>
      </c>
    </row>
    <row r="42" spans="1:5" x14ac:dyDescent="0.25">
      <c r="A42" s="3">
        <v>21</v>
      </c>
      <c r="B42" s="15" t="s">
        <v>114</v>
      </c>
      <c r="C42" s="2" t="s">
        <v>46</v>
      </c>
      <c r="D42" s="13" t="s">
        <v>106</v>
      </c>
      <c r="E42" s="6">
        <f>VLOOKUP(C42,'ESO zone constants'!$E$2:$J$999,5,FALSE)</f>
        <v>930</v>
      </c>
    </row>
    <row r="43" spans="1:5" x14ac:dyDescent="0.25">
      <c r="A43" s="3">
        <v>23</v>
      </c>
      <c r="B43" s="15" t="s">
        <v>115</v>
      </c>
      <c r="C43" s="2" t="s">
        <v>43</v>
      </c>
      <c r="D43" s="13" t="s">
        <v>106</v>
      </c>
      <c r="E43" s="6">
        <f>VLOOKUP(C43,'ESO zone constants'!$E$2:$J$999,5,FALSE)</f>
        <v>126</v>
      </c>
    </row>
    <row r="44" spans="1:5" x14ac:dyDescent="0.25">
      <c r="A44" s="3">
        <v>302</v>
      </c>
      <c r="B44" s="15" t="s">
        <v>116</v>
      </c>
      <c r="C44" s="2" t="s">
        <v>56</v>
      </c>
      <c r="D44" s="13" t="s">
        <v>106</v>
      </c>
      <c r="E44" s="6">
        <f>VLOOKUP(C44,'ESO zone constants'!$E$2:$J$999,5,FALSE)</f>
        <v>931</v>
      </c>
    </row>
    <row r="45" spans="1:5" x14ac:dyDescent="0.25">
      <c r="A45" s="3">
        <v>369</v>
      </c>
      <c r="B45" s="15" t="s">
        <v>130</v>
      </c>
      <c r="C45" s="2" t="s">
        <v>44</v>
      </c>
      <c r="D45" s="13" t="s">
        <v>106</v>
      </c>
      <c r="E45" s="6">
        <f>VLOOKUP(C45,'ESO zone constants'!$E$2:$J$999,5,FALSE)</f>
        <v>974</v>
      </c>
    </row>
    <row r="46" spans="1:5" x14ac:dyDescent="0.25">
      <c r="A46" s="3">
        <v>434</v>
      </c>
      <c r="B46" s="15" t="s">
        <v>131</v>
      </c>
      <c r="C46" s="2" t="s">
        <v>64</v>
      </c>
      <c r="D46" s="13" t="s">
        <v>106</v>
      </c>
      <c r="E46" s="6">
        <f>VLOOKUP(C46,'ESO zone constants'!$E$2:$J$999,5,FALSE)</f>
        <v>1080</v>
      </c>
    </row>
    <row r="47" spans="1:5" x14ac:dyDescent="0.25">
      <c r="A47" s="3">
        <v>268</v>
      </c>
      <c r="B47" s="15" t="s">
        <v>132</v>
      </c>
      <c r="C47" s="2" t="s">
        <v>52</v>
      </c>
      <c r="D47" s="13" t="s">
        <v>106</v>
      </c>
      <c r="E47" s="6">
        <f>VLOOKUP(C47,'ESO zone constants'!$E$2:$J$999,5,FALSE)</f>
        <v>678</v>
      </c>
    </row>
    <row r="48" spans="1:5" x14ac:dyDescent="0.25">
      <c r="A48" s="3">
        <v>320</v>
      </c>
      <c r="B48" s="15" t="s">
        <v>125</v>
      </c>
      <c r="C48" s="2" t="s">
        <v>70</v>
      </c>
      <c r="D48" s="13" t="s">
        <v>106</v>
      </c>
      <c r="E48" s="6">
        <f>VLOOKUP(C48,'ESO zone constants'!$E$2:$J$999,5,FALSE)</f>
        <v>64</v>
      </c>
    </row>
    <row r="49" spans="1:5" x14ac:dyDescent="0.25">
      <c r="A49" s="3">
        <v>419</v>
      </c>
      <c r="B49" s="15" t="s">
        <v>133</v>
      </c>
      <c r="C49" s="2" t="s">
        <v>74</v>
      </c>
      <c r="D49" s="13" t="s">
        <v>106</v>
      </c>
      <c r="E49" s="6">
        <f>VLOOKUP(C49,'ESO zone constants'!$E$2:$J$999,5,FALSE)</f>
        <v>1010</v>
      </c>
    </row>
    <row r="50" spans="1:5" x14ac:dyDescent="0.25">
      <c r="A50" s="3">
        <v>314</v>
      </c>
      <c r="B50" s="15" t="s">
        <v>128</v>
      </c>
      <c r="C50" s="2" t="s">
        <v>47</v>
      </c>
      <c r="D50" s="13" t="s">
        <v>106</v>
      </c>
      <c r="E50" s="6">
        <f>VLOOKUP(C50,'ESO zone constants'!$E$2:$J$999,5,FALSE)</f>
        <v>11</v>
      </c>
    </row>
    <row r="51" spans="1:5" x14ac:dyDescent="0.25">
      <c r="A51" s="3">
        <v>306</v>
      </c>
      <c r="B51" s="15" t="s">
        <v>117</v>
      </c>
      <c r="C51" s="2" t="s">
        <v>62</v>
      </c>
      <c r="D51" s="13" t="s">
        <v>106</v>
      </c>
      <c r="E51" s="6">
        <f>VLOOKUP(C51,'ESO zone constants'!$E$2:$J$999,5,FALSE)</f>
        <v>146</v>
      </c>
    </row>
    <row r="52" spans="1:5" x14ac:dyDescent="0.25">
      <c r="A52" s="3">
        <v>307</v>
      </c>
      <c r="B52" s="15" t="s">
        <v>118</v>
      </c>
      <c r="C52" s="2" t="s">
        <v>58</v>
      </c>
      <c r="D52" s="13" t="s">
        <v>106</v>
      </c>
      <c r="E52" s="6">
        <f>VLOOKUP(C52,'ESO zone constants'!$E$2:$J$999,5,FALSE)</f>
        <v>933</v>
      </c>
    </row>
    <row r="53" spans="1:5" x14ac:dyDescent="0.25">
      <c r="A53" s="3">
        <v>421</v>
      </c>
      <c r="B53" s="15" t="s">
        <v>134</v>
      </c>
      <c r="C53" s="2" t="s">
        <v>69</v>
      </c>
      <c r="D53" s="13" t="s">
        <v>106</v>
      </c>
      <c r="E53" s="6">
        <f>VLOOKUP(C53,'ESO zone constants'!$E$2:$J$999,5,FALSE)</f>
        <v>1009</v>
      </c>
    </row>
    <row r="54" spans="1:5" x14ac:dyDescent="0.25">
      <c r="A54" s="3">
        <v>261</v>
      </c>
      <c r="B54" s="15" t="s">
        <v>119</v>
      </c>
      <c r="C54" s="2" t="s">
        <v>49</v>
      </c>
      <c r="D54" s="13" t="s">
        <v>106</v>
      </c>
      <c r="E54" s="6">
        <f>VLOOKUP(C54,'ESO zone constants'!$E$2:$J$999,5,FALSE)</f>
        <v>130</v>
      </c>
    </row>
    <row r="55" spans="1:5" x14ac:dyDescent="0.25">
      <c r="A55" s="3">
        <v>318</v>
      </c>
      <c r="B55" s="15" t="s">
        <v>120</v>
      </c>
      <c r="C55" s="2" t="s">
        <v>55</v>
      </c>
      <c r="D55" s="13" t="s">
        <v>106</v>
      </c>
      <c r="E55" s="6">
        <f>VLOOKUP(C55,'ESO zone constants'!$E$2:$J$999,5,FALSE)</f>
        <v>932</v>
      </c>
    </row>
    <row r="56" spans="1:5" x14ac:dyDescent="0.25">
      <c r="A56" s="3">
        <v>429</v>
      </c>
      <c r="B56" s="15" t="s">
        <v>135</v>
      </c>
      <c r="C56" s="2" t="s">
        <v>41</v>
      </c>
      <c r="D56" s="13" t="s">
        <v>106</v>
      </c>
      <c r="E56" s="6">
        <f>VLOOKUP(C56,'ESO zone constants'!$E$2:$J$999,5,FALSE)</f>
        <v>1055</v>
      </c>
    </row>
    <row r="57" spans="1:5" x14ac:dyDescent="0.25">
      <c r="A57" s="3">
        <v>427</v>
      </c>
      <c r="B57" s="15" t="s">
        <v>136</v>
      </c>
      <c r="C57" s="2" t="s">
        <v>73</v>
      </c>
      <c r="D57" s="13" t="s">
        <v>106</v>
      </c>
      <c r="E57" s="6">
        <f>VLOOKUP(C57,'ESO zone constants'!$E$2:$J$999,5,FALSE)</f>
        <v>1052</v>
      </c>
    </row>
    <row r="58" spans="1:5" x14ac:dyDescent="0.25">
      <c r="A58" s="3">
        <v>311</v>
      </c>
      <c r="B58" s="15" t="s">
        <v>124</v>
      </c>
      <c r="C58" s="2" t="s">
        <v>65</v>
      </c>
      <c r="D58" s="13" t="s">
        <v>106</v>
      </c>
      <c r="E58" s="6">
        <f>VLOOKUP(C58,'ESO zone constants'!$E$2:$J$999,5,FALSE)</f>
        <v>131</v>
      </c>
    </row>
    <row r="59" spans="1:5" x14ac:dyDescent="0.25">
      <c r="A59" s="3">
        <v>299</v>
      </c>
      <c r="B59" s="15" t="s">
        <v>107</v>
      </c>
      <c r="C59" s="2" t="s">
        <v>51</v>
      </c>
      <c r="D59" s="13" t="s">
        <v>106</v>
      </c>
      <c r="E59" s="6">
        <f>VLOOKUP(C59,'ESO zone constants'!$E$2:$J$999,5,FALSE)</f>
        <v>283</v>
      </c>
    </row>
    <row r="60" spans="1:5" x14ac:dyDescent="0.25">
      <c r="A60" s="3">
        <v>312</v>
      </c>
      <c r="B60" s="15" t="s">
        <v>108</v>
      </c>
      <c r="C60" s="2" t="s">
        <v>63</v>
      </c>
      <c r="D60" s="13" t="s">
        <v>106</v>
      </c>
      <c r="E60" s="6">
        <f>VLOOKUP(C60,'ESO zone constants'!$E$2:$J$999,5,FALSE)</f>
        <v>934</v>
      </c>
    </row>
    <row r="61" spans="1:5" x14ac:dyDescent="0.25">
      <c r="A61" s="3">
        <v>294</v>
      </c>
      <c r="B61" s="15" t="s">
        <v>137</v>
      </c>
      <c r="C61" s="2" t="s">
        <v>53</v>
      </c>
      <c r="D61" s="13" t="s">
        <v>106</v>
      </c>
      <c r="E61" s="6">
        <f>VLOOKUP(C61,'ESO zone constants'!$E$2:$J$999,5,FALSE)</f>
        <v>843</v>
      </c>
    </row>
    <row r="62" spans="1:5" x14ac:dyDescent="0.25">
      <c r="A62" s="3">
        <v>321</v>
      </c>
      <c r="B62" s="15" t="s">
        <v>126</v>
      </c>
      <c r="C62" s="2" t="s">
        <v>57</v>
      </c>
      <c r="D62" s="13" t="s">
        <v>106</v>
      </c>
      <c r="E62" s="6">
        <f>VLOOKUP(C62,'ESO zone constants'!$E$2:$J$999,5,FALSE)</f>
        <v>38</v>
      </c>
    </row>
    <row r="63" spans="1:5" x14ac:dyDescent="0.25">
      <c r="A63" s="3">
        <v>313</v>
      </c>
      <c r="B63" s="15" t="s">
        <v>127</v>
      </c>
      <c r="C63" s="2" t="s">
        <v>59</v>
      </c>
      <c r="D63" s="13" t="s">
        <v>106</v>
      </c>
      <c r="E63" s="6">
        <f>VLOOKUP(C63,'ESO zone constants'!$E$2:$J$999,5,FALSE)</f>
        <v>31</v>
      </c>
    </row>
    <row r="64" spans="1:5" x14ac:dyDescent="0.25">
      <c r="A64" s="3">
        <v>315</v>
      </c>
      <c r="B64" s="15" t="s">
        <v>109</v>
      </c>
      <c r="C64" s="2" t="s">
        <v>66</v>
      </c>
      <c r="D64" s="13" t="s">
        <v>106</v>
      </c>
      <c r="E64" s="6">
        <f>VLOOKUP(C64,'ESO zone constants'!$E$2:$J$999,5,FALSE)</f>
        <v>144</v>
      </c>
    </row>
    <row r="65" spans="1:5" x14ac:dyDescent="0.25">
      <c r="A65" s="3">
        <v>19</v>
      </c>
      <c r="B65" s="15" t="s">
        <v>110</v>
      </c>
      <c r="C65" s="2" t="s">
        <v>42</v>
      </c>
      <c r="D65" s="13" t="s">
        <v>106</v>
      </c>
      <c r="E65" s="6">
        <f>VLOOKUP(C65,'ESO zone constants'!$E$2:$J$999,5,FALSE)</f>
        <v>936</v>
      </c>
    </row>
    <row r="66" spans="1:5" x14ac:dyDescent="0.25">
      <c r="A66" s="3">
        <v>310</v>
      </c>
      <c r="B66" s="15" t="s">
        <v>121</v>
      </c>
      <c r="C66" s="2" t="s">
        <v>50</v>
      </c>
      <c r="D66" s="13" t="s">
        <v>106</v>
      </c>
      <c r="E66" s="6">
        <f>VLOOKUP(C66,'ESO zone constants'!$E$2:$J$999,5,FALSE)</f>
        <v>176</v>
      </c>
    </row>
    <row r="67" spans="1:5" x14ac:dyDescent="0.25">
      <c r="A67" s="3">
        <v>267</v>
      </c>
      <c r="B67" s="15" t="s">
        <v>122</v>
      </c>
      <c r="C67" s="2" t="s">
        <v>71</v>
      </c>
      <c r="D67" s="13" t="s">
        <v>106</v>
      </c>
      <c r="E67" s="6">
        <f>VLOOKUP(C67,'ESO zone constants'!$E$2:$J$999,5,FALSE)</f>
        <v>681</v>
      </c>
    </row>
    <row r="68" spans="1:5" x14ac:dyDescent="0.25">
      <c r="A68" s="3">
        <v>436</v>
      </c>
      <c r="B68" s="15" t="s">
        <v>138</v>
      </c>
      <c r="C68" s="2" t="s">
        <v>67</v>
      </c>
      <c r="D68" s="13" t="s">
        <v>106</v>
      </c>
      <c r="E68" s="6">
        <f>VLOOKUP(C68,'ESO zone constants'!$E$2:$J$999,5,FALSE)</f>
        <v>1081</v>
      </c>
    </row>
    <row r="69" spans="1:5" x14ac:dyDescent="0.25">
      <c r="A69" s="3">
        <v>20</v>
      </c>
      <c r="B69" s="15" t="s">
        <v>111</v>
      </c>
      <c r="C69" s="2" t="s">
        <v>146</v>
      </c>
      <c r="D69" s="13" t="s">
        <v>106</v>
      </c>
      <c r="E69" s="6">
        <f>VLOOKUP(C69,'ESO zone constants'!$E$2:$J$999,5,FALSE)</f>
        <v>380</v>
      </c>
    </row>
    <row r="70" spans="1:5" x14ac:dyDescent="0.25">
      <c r="A70" s="3">
        <v>301</v>
      </c>
      <c r="B70" s="15" t="s">
        <v>112</v>
      </c>
      <c r="C70" s="2" t="s">
        <v>147</v>
      </c>
      <c r="D70" s="13" t="s">
        <v>106</v>
      </c>
      <c r="E70" s="6">
        <f>VLOOKUP(C70,'ESO zone constants'!$E$2:$J$999,5,FALSE)</f>
        <v>935</v>
      </c>
    </row>
    <row r="71" spans="1:5" x14ac:dyDescent="0.25">
      <c r="A71" s="3">
        <v>304</v>
      </c>
      <c r="B71" s="15" t="s">
        <v>68</v>
      </c>
      <c r="C71" s="2" t="s">
        <v>68</v>
      </c>
      <c r="D71" s="13" t="s">
        <v>106</v>
      </c>
      <c r="E71" s="6">
        <f>VLOOKUP(C71,'ESO zone constants'!$E$2:$J$999,5,FALSE)</f>
        <v>22</v>
      </c>
    </row>
    <row r="72" spans="1:5" x14ac:dyDescent="0.25">
      <c r="A72" s="3">
        <v>287</v>
      </c>
      <c r="B72" s="15" t="s">
        <v>139</v>
      </c>
      <c r="C72" s="2" t="s">
        <v>54</v>
      </c>
      <c r="D72" s="13" t="s">
        <v>106</v>
      </c>
      <c r="E72" s="6">
        <f>VLOOKUP(C72,'ESO zone constants'!$E$2:$J$999,5,FALSE)</f>
        <v>688</v>
      </c>
    </row>
    <row r="73" spans="1:5" x14ac:dyDescent="0.25">
      <c r="A73" s="3">
        <v>296</v>
      </c>
      <c r="B73" s="15" t="s">
        <v>140</v>
      </c>
      <c r="C73" s="2" t="s">
        <v>72</v>
      </c>
      <c r="D73" s="13" t="s">
        <v>106</v>
      </c>
      <c r="E73" s="6">
        <f>VLOOKUP(C73,'ESO zone constants'!$E$2:$J$999,5,FALSE)</f>
        <v>848</v>
      </c>
    </row>
  </sheetData>
  <autoFilter ref="B1:D1"/>
  <sortState ref="B2:E73">
    <sortCondition ref="D2:D73"/>
    <sortCondition ref="B2:B73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workbookViewId="0">
      <selection activeCell="J2" sqref="J2"/>
    </sheetView>
  </sheetViews>
  <sheetFormatPr baseColWidth="10" defaultRowHeight="15" x14ac:dyDescent="0.25"/>
  <cols>
    <col min="1" max="1" width="18.42578125" style="6" bestFit="1" customWidth="1"/>
    <col min="2" max="2" width="21.8554687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15.42578125" bestFit="1" customWidth="1"/>
    <col min="7" max="7" width="22.5703125" bestFit="1" customWidth="1"/>
    <col min="8" max="8" width="22.7109375" bestFit="1" customWidth="1"/>
    <col min="9" max="9" width="10" style="4" customWidth="1"/>
    <col min="10" max="10" width="11.42578125" style="4"/>
  </cols>
  <sheetData>
    <row r="1" spans="1:10" x14ac:dyDescent="0.25">
      <c r="A1" s="8" t="s">
        <v>143</v>
      </c>
      <c r="B1" s="8" t="s">
        <v>152</v>
      </c>
      <c r="C1" s="8" t="s">
        <v>148</v>
      </c>
      <c r="D1" s="14" t="s">
        <v>149</v>
      </c>
      <c r="E1" s="14" t="s">
        <v>150</v>
      </c>
      <c r="F1" s="1" t="s">
        <v>151</v>
      </c>
      <c r="G1" s="1" t="s">
        <v>1389</v>
      </c>
      <c r="H1" s="1" t="s">
        <v>1390</v>
      </c>
      <c r="I1" s="8" t="s">
        <v>1391</v>
      </c>
      <c r="J1" s="11" t="s">
        <v>1392</v>
      </c>
    </row>
    <row r="2" spans="1:10" x14ac:dyDescent="0.25">
      <c r="A2" s="6">
        <v>595</v>
      </c>
      <c r="B2" s="6">
        <v>355</v>
      </c>
      <c r="C2" s="6">
        <v>208</v>
      </c>
      <c r="D2" s="2" t="s">
        <v>486</v>
      </c>
      <c r="E2" s="2" t="s">
        <v>486</v>
      </c>
      <c r="F2" t="str">
        <f>IF(NOT(ISERROR(VLOOKUP(A2,'ESO Dungeon constants'!$E$2:$E$999,1,FALSE))),"X","")</f>
        <v/>
      </c>
      <c r="G2" t="str">
        <f t="shared" ref="G2:G65" si="0">IF(A2&lt;&gt;C2,VLOOKUP(C2,$A$2:$E$900,4,FALSE),"")</f>
        <v>Die Erdschmiede</v>
      </c>
      <c r="H2" t="str">
        <f t="shared" ref="H2:H65" si="1">IF(A2&lt;&gt;C2,VLOOKUP(C2,$A$2:$E$900,5,FALSE),"")</f>
        <v>The Earth Forge</v>
      </c>
      <c r="I2" s="4">
        <f>A2</f>
        <v>595</v>
      </c>
      <c r="J2" s="4">
        <f>C2</f>
        <v>208</v>
      </c>
    </row>
    <row r="3" spans="1:10" x14ac:dyDescent="0.25">
      <c r="A3" s="6">
        <v>417</v>
      </c>
      <c r="B3" s="6">
        <v>212</v>
      </c>
      <c r="C3" s="6">
        <v>347</v>
      </c>
      <c r="D3" s="2" t="s">
        <v>349</v>
      </c>
      <c r="E3" s="2" t="s">
        <v>349</v>
      </c>
      <c r="F3" t="str">
        <f>IF(NOT(ISERROR(VLOOKUP(A3,'ESO Dungeon constants'!$E$2:$E$999,1,FALSE))),"X","")</f>
        <v/>
      </c>
      <c r="G3" t="str">
        <f t="shared" si="0"/>
        <v>Kalthafen</v>
      </c>
      <c r="H3" t="str">
        <f t="shared" si="1"/>
        <v>Coldharbour</v>
      </c>
      <c r="I3" s="4">
        <f t="shared" ref="I3:I66" si="2">A3</f>
        <v>417</v>
      </c>
      <c r="J3" s="4">
        <f t="shared" ref="J3:J66" si="3">C3</f>
        <v>347</v>
      </c>
    </row>
    <row r="4" spans="1:10" x14ac:dyDescent="0.25">
      <c r="A4" s="6">
        <v>763</v>
      </c>
      <c r="B4" s="6">
        <v>423</v>
      </c>
      <c r="C4" s="6">
        <v>816</v>
      </c>
      <c r="D4" s="2" t="s">
        <v>1213</v>
      </c>
      <c r="E4" s="2" t="s">
        <v>547</v>
      </c>
      <c r="F4" t="str">
        <f>IF(NOT(ISERROR(VLOOKUP(A4,'ESO Dungeon constants'!$E$2:$E$999,1,FALSE))),"X","")</f>
        <v/>
      </c>
      <c r="G4" t="str">
        <f t="shared" si="0"/>
        <v>Hews Fluch</v>
      </c>
      <c r="H4" t="str">
        <f t="shared" si="1"/>
        <v>Hew's Bane</v>
      </c>
      <c r="I4" s="4">
        <f t="shared" si="2"/>
        <v>763</v>
      </c>
      <c r="J4" s="4">
        <f t="shared" si="3"/>
        <v>816</v>
      </c>
    </row>
    <row r="5" spans="1:10" x14ac:dyDescent="0.25">
      <c r="A5" s="6">
        <v>509</v>
      </c>
      <c r="B5" s="6">
        <v>286</v>
      </c>
      <c r="C5" s="6">
        <v>849</v>
      </c>
      <c r="D5" s="2" t="s">
        <v>422</v>
      </c>
      <c r="E5" s="2" t="s">
        <v>422</v>
      </c>
      <c r="F5" t="str">
        <f>IF(NOT(ISERROR(VLOOKUP(A5,'ESO Dungeon constants'!$E$2:$E$999,1,FALSE))),"X","")</f>
        <v/>
      </c>
      <c r="G5" t="str">
        <f t="shared" si="0"/>
        <v>Vvardenfell</v>
      </c>
      <c r="H5" t="str">
        <f t="shared" si="1"/>
        <v>Vvardenfell</v>
      </c>
      <c r="I5" s="4">
        <f t="shared" si="2"/>
        <v>509</v>
      </c>
      <c r="J5" s="4">
        <f t="shared" si="3"/>
        <v>849</v>
      </c>
    </row>
    <row r="6" spans="1:10" x14ac:dyDescent="0.25">
      <c r="A6" s="6">
        <v>329</v>
      </c>
      <c r="B6" s="6">
        <v>141</v>
      </c>
      <c r="C6" s="6">
        <v>104</v>
      </c>
      <c r="D6" s="2" t="s">
        <v>279</v>
      </c>
      <c r="E6" s="2" t="s">
        <v>279</v>
      </c>
      <c r="F6" t="str">
        <f>IF(NOT(ISERROR(VLOOKUP(A6,'ESO Dungeon constants'!$E$2:$E$999,1,FALSE))),"X","")</f>
        <v/>
      </c>
      <c r="G6" t="str">
        <f t="shared" si="0"/>
        <v>Die Alik'r-Wüste</v>
      </c>
      <c r="H6" t="str">
        <f t="shared" si="1"/>
        <v>Alik'r Desert</v>
      </c>
      <c r="I6" s="4">
        <f t="shared" si="2"/>
        <v>329</v>
      </c>
      <c r="J6" s="4">
        <f t="shared" si="3"/>
        <v>104</v>
      </c>
    </row>
    <row r="7" spans="1:10" x14ac:dyDescent="0.25">
      <c r="A7" s="6">
        <v>1060</v>
      </c>
      <c r="B7" s="6">
        <v>686</v>
      </c>
      <c r="C7" s="6">
        <v>1011</v>
      </c>
      <c r="D7" s="2" t="s">
        <v>838</v>
      </c>
      <c r="E7" s="2" t="s">
        <v>790</v>
      </c>
      <c r="F7" t="str">
        <f>IF(NOT(ISERROR(VLOOKUP(A7,'ESO Dungeon constants'!$E$2:$E$999,1,FALSE))),"X","")</f>
        <v/>
      </c>
      <c r="G7" t="str">
        <f t="shared" si="0"/>
        <v>Sommersend</v>
      </c>
      <c r="H7" t="str">
        <f t="shared" si="1"/>
        <v>Summerset</v>
      </c>
      <c r="I7" s="4">
        <f t="shared" si="2"/>
        <v>1060</v>
      </c>
      <c r="J7" s="4">
        <f t="shared" si="3"/>
        <v>1011</v>
      </c>
    </row>
    <row r="8" spans="1:10" x14ac:dyDescent="0.25">
      <c r="A8" s="6">
        <v>426</v>
      </c>
      <c r="B8" s="6">
        <v>220</v>
      </c>
      <c r="C8" s="6">
        <v>3</v>
      </c>
      <c r="D8" s="2" t="s">
        <v>1039</v>
      </c>
      <c r="E8" s="2" t="s">
        <v>357</v>
      </c>
      <c r="F8" t="str">
        <f>IF(NOT(ISERROR(VLOOKUP(A8,'ESO Dungeon constants'!$E$2:$E$999,1,FALSE))),"X","")</f>
        <v/>
      </c>
      <c r="G8" t="str">
        <f t="shared" si="0"/>
        <v>Glenumbra</v>
      </c>
      <c r="H8" t="str">
        <f t="shared" si="1"/>
        <v>Glenumbra</v>
      </c>
      <c r="I8" s="4">
        <f t="shared" si="2"/>
        <v>426</v>
      </c>
      <c r="J8" s="4">
        <f t="shared" si="3"/>
        <v>3</v>
      </c>
    </row>
    <row r="9" spans="1:10" x14ac:dyDescent="0.25">
      <c r="A9" s="6">
        <v>873</v>
      </c>
      <c r="B9" s="6">
        <v>518</v>
      </c>
      <c r="C9" s="6">
        <v>117</v>
      </c>
      <c r="D9" s="2" t="s">
        <v>1270</v>
      </c>
      <c r="E9" s="2" t="s">
        <v>639</v>
      </c>
      <c r="F9" t="str">
        <f>IF(NOT(ISERROR(VLOOKUP(A9,'ESO Dungeon constants'!$E$2:$E$999,1,FALSE))),"X","")</f>
        <v/>
      </c>
      <c r="G9" t="str">
        <f t="shared" si="0"/>
        <v>Schattenfenn</v>
      </c>
      <c r="H9" t="str">
        <f t="shared" si="1"/>
        <v>Shadowfen</v>
      </c>
      <c r="I9" s="4">
        <f t="shared" si="2"/>
        <v>873</v>
      </c>
      <c r="J9" s="4">
        <f t="shared" si="3"/>
        <v>117</v>
      </c>
    </row>
    <row r="10" spans="1:10" x14ac:dyDescent="0.25">
      <c r="A10" s="6">
        <v>994</v>
      </c>
      <c r="B10" s="6">
        <v>631</v>
      </c>
      <c r="C10" s="6">
        <v>849</v>
      </c>
      <c r="D10" s="2" t="s">
        <v>1366</v>
      </c>
      <c r="E10" s="2" t="s">
        <v>741</v>
      </c>
      <c r="F10" t="str">
        <f>IF(NOT(ISERROR(VLOOKUP(A10,'ESO Dungeon constants'!$E$2:$E$999,1,FALSE))),"X","")</f>
        <v/>
      </c>
      <c r="G10" t="str">
        <f t="shared" si="0"/>
        <v>Vvardenfell</v>
      </c>
      <c r="H10" t="str">
        <f t="shared" si="1"/>
        <v>Vvardenfell</v>
      </c>
      <c r="I10" s="4">
        <f t="shared" si="2"/>
        <v>994</v>
      </c>
      <c r="J10" s="4">
        <f t="shared" si="3"/>
        <v>849</v>
      </c>
    </row>
    <row r="11" spans="1:10" x14ac:dyDescent="0.25">
      <c r="A11" s="6">
        <v>430</v>
      </c>
      <c r="B11" s="6">
        <v>222</v>
      </c>
      <c r="C11" s="6">
        <v>19</v>
      </c>
      <c r="D11" s="2" t="s">
        <v>1041</v>
      </c>
      <c r="E11" s="2" t="s">
        <v>359</v>
      </c>
      <c r="F11" t="str">
        <f>IF(NOT(ISERROR(VLOOKUP(A11,'ESO Dungeon constants'!$E$2:$E$999,1,FALSE))),"X","")</f>
        <v/>
      </c>
      <c r="G11" t="str">
        <f t="shared" si="0"/>
        <v>Sturmhafen</v>
      </c>
      <c r="H11" t="str">
        <f t="shared" si="1"/>
        <v>Stormhaven</v>
      </c>
      <c r="I11" s="4">
        <f t="shared" si="2"/>
        <v>430</v>
      </c>
      <c r="J11" s="4">
        <f t="shared" si="3"/>
        <v>19</v>
      </c>
    </row>
    <row r="12" spans="1:10" x14ac:dyDescent="0.25">
      <c r="A12" s="6">
        <v>953</v>
      </c>
      <c r="B12" s="6">
        <v>593</v>
      </c>
      <c r="C12" s="6">
        <v>849</v>
      </c>
      <c r="D12" s="2" t="s">
        <v>707</v>
      </c>
      <c r="E12" s="2" t="s">
        <v>707</v>
      </c>
      <c r="F12" t="str">
        <f>IF(NOT(ISERROR(VLOOKUP(A12,'ESO Dungeon constants'!$E$2:$E$999,1,FALSE))),"X","")</f>
        <v/>
      </c>
      <c r="G12" t="str">
        <f t="shared" si="0"/>
        <v>Vvardenfell</v>
      </c>
      <c r="H12" t="str">
        <f t="shared" si="1"/>
        <v>Vvardenfell</v>
      </c>
      <c r="I12" s="4">
        <f t="shared" si="2"/>
        <v>953</v>
      </c>
      <c r="J12" s="4">
        <f t="shared" si="3"/>
        <v>849</v>
      </c>
    </row>
    <row r="13" spans="1:10" x14ac:dyDescent="0.25">
      <c r="A13" s="6">
        <v>1027</v>
      </c>
      <c r="B13" s="6">
        <v>661</v>
      </c>
      <c r="C13" s="6">
        <v>1011</v>
      </c>
      <c r="D13" s="2" t="s">
        <v>768</v>
      </c>
      <c r="E13" s="2" t="s">
        <v>768</v>
      </c>
      <c r="F13" t="str">
        <f>IF(NOT(ISERROR(VLOOKUP(A13,'ESO Dungeon constants'!$E$2:$E$999,1,FALSE))),"X","")</f>
        <v/>
      </c>
      <c r="G13" t="str">
        <f t="shared" si="0"/>
        <v>Sommersend</v>
      </c>
      <c r="H13" t="str">
        <f t="shared" si="1"/>
        <v>Summerset</v>
      </c>
      <c r="I13" s="4">
        <f t="shared" si="2"/>
        <v>1027</v>
      </c>
      <c r="J13" s="4">
        <f t="shared" si="3"/>
        <v>1011</v>
      </c>
    </row>
    <row r="14" spans="1:10" x14ac:dyDescent="0.25">
      <c r="A14" s="6">
        <v>148</v>
      </c>
      <c r="B14" s="6">
        <v>30</v>
      </c>
      <c r="C14" s="6">
        <v>117</v>
      </c>
      <c r="D14" s="2" t="s">
        <v>60</v>
      </c>
      <c r="E14" t="s">
        <v>60</v>
      </c>
      <c r="F14" t="str">
        <f>IF(NOT(ISERROR(VLOOKUP(A14,'ESO Dungeon constants'!$E$2:$E$999,1,FALSE))),"X","")</f>
        <v>X</v>
      </c>
      <c r="G14" t="str">
        <f t="shared" si="0"/>
        <v>Schattenfenn</v>
      </c>
      <c r="H14" t="str">
        <f t="shared" si="1"/>
        <v>Shadowfen</v>
      </c>
      <c r="I14" s="4">
        <f t="shared" si="2"/>
        <v>148</v>
      </c>
      <c r="J14" s="4">
        <f t="shared" si="3"/>
        <v>117</v>
      </c>
    </row>
    <row r="15" spans="1:10" x14ac:dyDescent="0.25">
      <c r="A15" s="6">
        <v>961</v>
      </c>
      <c r="B15" s="6">
        <v>601</v>
      </c>
      <c r="C15" s="6">
        <v>849</v>
      </c>
      <c r="D15" s="2" t="s">
        <v>715</v>
      </c>
      <c r="E15" s="2" t="s">
        <v>715</v>
      </c>
      <c r="F15" t="str">
        <f>IF(NOT(ISERROR(VLOOKUP(A15,'ESO Dungeon constants'!$E$2:$E$999,1,FALSE))),"X","")</f>
        <v/>
      </c>
      <c r="G15" t="str">
        <f t="shared" si="0"/>
        <v>Vvardenfell</v>
      </c>
      <c r="H15" t="str">
        <f t="shared" si="1"/>
        <v>Vvardenfell</v>
      </c>
      <c r="I15" s="4">
        <f t="shared" si="2"/>
        <v>961</v>
      </c>
      <c r="J15" s="4">
        <f t="shared" si="3"/>
        <v>849</v>
      </c>
    </row>
    <row r="16" spans="1:10" x14ac:dyDescent="0.25">
      <c r="A16" s="6">
        <v>969</v>
      </c>
      <c r="B16" s="6">
        <v>609</v>
      </c>
      <c r="C16" s="6">
        <v>849</v>
      </c>
      <c r="D16" s="2" t="s">
        <v>723</v>
      </c>
      <c r="E16" s="2" t="s">
        <v>723</v>
      </c>
      <c r="F16" t="str">
        <f>IF(NOT(ISERROR(VLOOKUP(A16,'ESO Dungeon constants'!$E$2:$E$999,1,FALSE))),"X","")</f>
        <v/>
      </c>
      <c r="G16" t="str">
        <f t="shared" si="0"/>
        <v>Vvardenfell</v>
      </c>
      <c r="H16" t="str">
        <f t="shared" si="1"/>
        <v>Vvardenfell</v>
      </c>
      <c r="I16" s="4">
        <f t="shared" si="2"/>
        <v>969</v>
      </c>
      <c r="J16" s="4">
        <f t="shared" si="3"/>
        <v>849</v>
      </c>
    </row>
    <row r="17" spans="1:10" x14ac:dyDescent="0.25">
      <c r="A17" s="6">
        <v>880</v>
      </c>
      <c r="B17" s="6">
        <v>525</v>
      </c>
      <c r="C17" s="6">
        <v>92</v>
      </c>
      <c r="D17" s="2" t="s">
        <v>1276</v>
      </c>
      <c r="E17" s="2" t="s">
        <v>646</v>
      </c>
      <c r="F17" t="str">
        <f>IF(NOT(ISERROR(VLOOKUP(A17,'ESO Dungeon constants'!$E$2:$E$999,1,FALSE))),"X","")</f>
        <v/>
      </c>
      <c r="G17" t="str">
        <f t="shared" si="0"/>
        <v>Bangkorai</v>
      </c>
      <c r="H17" t="str">
        <f t="shared" si="1"/>
        <v>Bangkorai</v>
      </c>
      <c r="I17" s="4">
        <f t="shared" si="2"/>
        <v>880</v>
      </c>
      <c r="J17" s="4">
        <f t="shared" si="3"/>
        <v>92</v>
      </c>
    </row>
    <row r="18" spans="1:10" x14ac:dyDescent="0.25">
      <c r="A18" s="6">
        <v>267</v>
      </c>
      <c r="B18" s="6">
        <v>99</v>
      </c>
      <c r="C18" s="6">
        <v>267</v>
      </c>
      <c r="D18" s="2" t="s">
        <v>934</v>
      </c>
      <c r="E18" s="2" t="s">
        <v>238</v>
      </c>
      <c r="F18" t="str">
        <f>IF(NOT(ISERROR(VLOOKUP(A18,'ESO Dungeon constants'!$E$2:$E$999,1,FALSE))),"X","")</f>
        <v/>
      </c>
      <c r="G18" t="str">
        <f t="shared" si="0"/>
        <v/>
      </c>
      <c r="H18" t="str">
        <f t="shared" si="1"/>
        <v/>
      </c>
      <c r="I18" s="4">
        <f t="shared" si="2"/>
        <v>267</v>
      </c>
      <c r="J18" s="4">
        <f t="shared" si="3"/>
        <v>267</v>
      </c>
    </row>
    <row r="19" spans="1:10" x14ac:dyDescent="0.25">
      <c r="A19" s="6">
        <v>381</v>
      </c>
      <c r="B19" s="6">
        <v>178</v>
      </c>
      <c r="C19" s="6">
        <v>381</v>
      </c>
      <c r="D19" s="2" t="s">
        <v>315</v>
      </c>
      <c r="E19" s="2" t="s">
        <v>315</v>
      </c>
      <c r="F19" t="str">
        <f>IF(NOT(ISERROR(VLOOKUP(A19,'ESO Dungeon constants'!$E$2:$E$999,1,FALSE))),"X","")</f>
        <v/>
      </c>
      <c r="G19" t="str">
        <f t="shared" si="0"/>
        <v/>
      </c>
      <c r="H19" t="str">
        <f t="shared" si="1"/>
        <v/>
      </c>
      <c r="I19" s="4">
        <f t="shared" si="2"/>
        <v>381</v>
      </c>
      <c r="J19" s="4">
        <f t="shared" si="3"/>
        <v>381</v>
      </c>
    </row>
    <row r="20" spans="1:10" x14ac:dyDescent="0.25">
      <c r="A20" s="6">
        <v>413</v>
      </c>
      <c r="B20" s="6">
        <v>208</v>
      </c>
      <c r="C20" s="6">
        <v>103</v>
      </c>
      <c r="D20" s="2" t="s">
        <v>1028</v>
      </c>
      <c r="E20" s="2" t="s">
        <v>345</v>
      </c>
      <c r="F20" t="str">
        <f>IF(NOT(ISERROR(VLOOKUP(A20,'ESO Dungeon constants'!$E$2:$E$999,1,FALSE))),"X","")</f>
        <v/>
      </c>
      <c r="G20" t="str">
        <f t="shared" si="0"/>
        <v>Rift</v>
      </c>
      <c r="H20" t="str">
        <f t="shared" si="1"/>
        <v>The Rift</v>
      </c>
      <c r="I20" s="4">
        <f t="shared" si="2"/>
        <v>413</v>
      </c>
      <c r="J20" s="4">
        <f t="shared" si="3"/>
        <v>103</v>
      </c>
    </row>
    <row r="21" spans="1:10" x14ac:dyDescent="0.25">
      <c r="A21" s="6">
        <v>817</v>
      </c>
      <c r="B21" s="6">
        <v>472</v>
      </c>
      <c r="C21" s="6">
        <v>816</v>
      </c>
      <c r="D21" s="2" t="s">
        <v>1227</v>
      </c>
      <c r="E21" s="2" t="s">
        <v>595</v>
      </c>
      <c r="F21" t="str">
        <f>IF(NOT(ISERROR(VLOOKUP(A21,'ESO Dungeon constants'!$E$2:$E$999,1,FALSE))),"X","")</f>
        <v/>
      </c>
      <c r="G21" t="str">
        <f t="shared" si="0"/>
        <v>Hews Fluch</v>
      </c>
      <c r="H21" t="str">
        <f t="shared" si="1"/>
        <v>Hew's Bane</v>
      </c>
      <c r="I21" s="4">
        <f t="shared" si="2"/>
        <v>817</v>
      </c>
      <c r="J21" s="4">
        <f t="shared" si="3"/>
        <v>816</v>
      </c>
    </row>
    <row r="22" spans="1:10" x14ac:dyDescent="0.25">
      <c r="A22" s="6">
        <v>281</v>
      </c>
      <c r="B22" s="6">
        <v>110</v>
      </c>
      <c r="C22" s="6">
        <v>281</v>
      </c>
      <c r="D22" s="2" t="s">
        <v>249</v>
      </c>
      <c r="E22" s="2" t="s">
        <v>249</v>
      </c>
      <c r="F22" t="str">
        <f>IF(NOT(ISERROR(VLOOKUP(A22,'ESO Dungeon constants'!$E$2:$E$999,1,FALSE))),"X","")</f>
        <v/>
      </c>
      <c r="G22" t="str">
        <f t="shared" si="0"/>
        <v/>
      </c>
      <c r="H22" t="str">
        <f t="shared" si="1"/>
        <v/>
      </c>
      <c r="I22" s="4">
        <f t="shared" si="2"/>
        <v>281</v>
      </c>
      <c r="J22" s="4">
        <f t="shared" si="3"/>
        <v>281</v>
      </c>
    </row>
    <row r="23" spans="1:10" x14ac:dyDescent="0.25">
      <c r="A23" s="6">
        <v>946</v>
      </c>
      <c r="B23" s="6">
        <v>586</v>
      </c>
      <c r="C23" s="6">
        <v>849</v>
      </c>
      <c r="D23" s="2" t="s">
        <v>700</v>
      </c>
      <c r="E23" s="2" t="s">
        <v>700</v>
      </c>
      <c r="F23" t="str">
        <f>IF(NOT(ISERROR(VLOOKUP(A23,'ESO Dungeon constants'!$E$2:$E$999,1,FALSE))),"X","")</f>
        <v/>
      </c>
      <c r="G23" t="str">
        <f t="shared" si="0"/>
        <v>Vvardenfell</v>
      </c>
      <c r="H23" t="str">
        <f t="shared" si="1"/>
        <v>Vvardenfell</v>
      </c>
      <c r="I23" s="4">
        <f t="shared" si="2"/>
        <v>946</v>
      </c>
      <c r="J23" s="4">
        <f t="shared" si="3"/>
        <v>849</v>
      </c>
    </row>
    <row r="24" spans="1:10" x14ac:dyDescent="0.25">
      <c r="A24" s="6">
        <v>901</v>
      </c>
      <c r="B24" s="6">
        <v>542</v>
      </c>
      <c r="C24" s="6">
        <v>888</v>
      </c>
      <c r="D24" s="2" t="s">
        <v>663</v>
      </c>
      <c r="E24" s="2" t="s">
        <v>663</v>
      </c>
      <c r="F24" t="str">
        <f>IF(NOT(ISERROR(VLOOKUP(A24,'ESO Dungeon constants'!$E$2:$E$999,1,FALSE))),"X","")</f>
        <v/>
      </c>
      <c r="G24" t="str">
        <f t="shared" si="0"/>
        <v>Kargstein</v>
      </c>
      <c r="H24" t="str">
        <f t="shared" si="1"/>
        <v>Craglorn</v>
      </c>
      <c r="I24" s="4">
        <f t="shared" si="2"/>
        <v>901</v>
      </c>
      <c r="J24" s="4">
        <f t="shared" si="3"/>
        <v>888</v>
      </c>
    </row>
    <row r="25" spans="1:10" x14ac:dyDescent="0.25">
      <c r="A25" s="6">
        <v>775</v>
      </c>
      <c r="B25" s="6">
        <v>432</v>
      </c>
      <c r="C25" s="6">
        <v>775</v>
      </c>
      <c r="D25" s="2" t="s">
        <v>556</v>
      </c>
      <c r="E25" s="2" t="s">
        <v>556</v>
      </c>
      <c r="F25" t="str">
        <f>IF(NOT(ISERROR(VLOOKUP(A25,'ESO Dungeon constants'!$E$2:$E$999,1,FALSE))),"X","")</f>
        <v/>
      </c>
      <c r="G25" t="str">
        <f t="shared" si="0"/>
        <v/>
      </c>
      <c r="H25" t="str">
        <f t="shared" si="1"/>
        <v/>
      </c>
      <c r="I25" s="4">
        <f t="shared" si="2"/>
        <v>775</v>
      </c>
      <c r="J25" s="4">
        <f t="shared" si="3"/>
        <v>775</v>
      </c>
    </row>
    <row r="26" spans="1:10" x14ac:dyDescent="0.25">
      <c r="A26" s="6">
        <v>776</v>
      </c>
      <c r="B26" s="6">
        <v>433</v>
      </c>
      <c r="C26" s="6">
        <v>776</v>
      </c>
      <c r="D26" s="2" t="s">
        <v>557</v>
      </c>
      <c r="E26" s="2" t="s">
        <v>557</v>
      </c>
      <c r="F26" t="str">
        <f>IF(NOT(ISERROR(VLOOKUP(A26,'ESO Dungeon constants'!$E$2:$E$999,1,FALSE))),"X","")</f>
        <v/>
      </c>
      <c r="G26" t="str">
        <f t="shared" si="0"/>
        <v/>
      </c>
      <c r="H26" t="str">
        <f t="shared" si="1"/>
        <v/>
      </c>
      <c r="I26" s="4">
        <f t="shared" si="2"/>
        <v>776</v>
      </c>
      <c r="J26" s="4">
        <f t="shared" si="3"/>
        <v>776</v>
      </c>
    </row>
    <row r="27" spans="1:10" x14ac:dyDescent="0.25">
      <c r="A27" s="6">
        <v>777</v>
      </c>
      <c r="B27" s="6">
        <v>434</v>
      </c>
      <c r="C27" s="6">
        <v>777</v>
      </c>
      <c r="D27" s="2" t="s">
        <v>558</v>
      </c>
      <c r="E27" s="2" t="s">
        <v>558</v>
      </c>
      <c r="F27" t="str">
        <f>IF(NOT(ISERROR(VLOOKUP(A27,'ESO Dungeon constants'!$E$2:$E$999,1,FALSE))),"X","")</f>
        <v/>
      </c>
      <c r="G27" t="str">
        <f t="shared" si="0"/>
        <v/>
      </c>
      <c r="H27" t="str">
        <f t="shared" si="1"/>
        <v/>
      </c>
      <c r="I27" s="4">
        <f t="shared" si="2"/>
        <v>777</v>
      </c>
      <c r="J27" s="4">
        <f t="shared" si="3"/>
        <v>777</v>
      </c>
    </row>
    <row r="28" spans="1:10" x14ac:dyDescent="0.25">
      <c r="A28" s="6">
        <v>778</v>
      </c>
      <c r="B28" s="6">
        <v>435</v>
      </c>
      <c r="C28" s="6">
        <v>778</v>
      </c>
      <c r="D28" s="2" t="s">
        <v>559</v>
      </c>
      <c r="E28" s="2" t="s">
        <v>559</v>
      </c>
      <c r="F28" t="str">
        <f>IF(NOT(ISERROR(VLOOKUP(A28,'ESO Dungeon constants'!$E$2:$E$999,1,FALSE))),"X","")</f>
        <v/>
      </c>
      <c r="G28" t="str">
        <f t="shared" si="0"/>
        <v/>
      </c>
      <c r="H28" t="str">
        <f t="shared" si="1"/>
        <v/>
      </c>
      <c r="I28" s="4">
        <f t="shared" si="2"/>
        <v>778</v>
      </c>
      <c r="J28" s="4">
        <f t="shared" si="3"/>
        <v>778</v>
      </c>
    </row>
    <row r="29" spans="1:10" x14ac:dyDescent="0.25">
      <c r="A29" s="6">
        <v>779</v>
      </c>
      <c r="B29" s="6">
        <v>436</v>
      </c>
      <c r="C29" s="6">
        <v>779</v>
      </c>
      <c r="D29" s="2" t="s">
        <v>560</v>
      </c>
      <c r="E29" s="2" t="s">
        <v>560</v>
      </c>
      <c r="F29" t="str">
        <f>IF(NOT(ISERROR(VLOOKUP(A29,'ESO Dungeon constants'!$E$2:$E$999,1,FALSE))),"X","")</f>
        <v/>
      </c>
      <c r="G29" t="str">
        <f t="shared" si="0"/>
        <v/>
      </c>
      <c r="H29" t="str">
        <f t="shared" si="1"/>
        <v/>
      </c>
      <c r="I29" s="4">
        <f t="shared" si="2"/>
        <v>779</v>
      </c>
      <c r="J29" s="4">
        <f t="shared" si="3"/>
        <v>779</v>
      </c>
    </row>
    <row r="30" spans="1:10" x14ac:dyDescent="0.25">
      <c r="A30" s="6">
        <v>781</v>
      </c>
      <c r="B30" s="6">
        <v>438</v>
      </c>
      <c r="C30" s="6">
        <v>781</v>
      </c>
      <c r="D30" s="2" t="s">
        <v>562</v>
      </c>
      <c r="E30" s="2" t="s">
        <v>562</v>
      </c>
      <c r="F30" t="str">
        <f>IF(NOT(ISERROR(VLOOKUP(A30,'ESO Dungeon constants'!$E$2:$E$999,1,FALSE))),"X","")</f>
        <v/>
      </c>
      <c r="G30" t="str">
        <f t="shared" si="0"/>
        <v/>
      </c>
      <c r="H30" t="str">
        <f t="shared" si="1"/>
        <v/>
      </c>
      <c r="I30" s="4">
        <f t="shared" si="2"/>
        <v>781</v>
      </c>
      <c r="J30" s="4">
        <f t="shared" si="3"/>
        <v>781</v>
      </c>
    </row>
    <row r="31" spans="1:10" x14ac:dyDescent="0.25">
      <c r="A31" s="6">
        <v>782</v>
      </c>
      <c r="B31" s="6">
        <v>439</v>
      </c>
      <c r="C31" s="6">
        <v>782</v>
      </c>
      <c r="D31" s="2" t="s">
        <v>563</v>
      </c>
      <c r="E31" s="2" t="s">
        <v>563</v>
      </c>
      <c r="F31" t="str">
        <f>IF(NOT(ISERROR(VLOOKUP(A31,'ESO Dungeon constants'!$E$2:$E$999,1,FALSE))),"X","")</f>
        <v/>
      </c>
      <c r="G31" t="str">
        <f t="shared" si="0"/>
        <v/>
      </c>
      <c r="H31" t="str">
        <f t="shared" si="1"/>
        <v/>
      </c>
      <c r="I31" s="4">
        <f t="shared" si="2"/>
        <v>782</v>
      </c>
      <c r="J31" s="4">
        <f t="shared" si="3"/>
        <v>782</v>
      </c>
    </row>
    <row r="32" spans="1:10" x14ac:dyDescent="0.25">
      <c r="A32" s="6">
        <v>783</v>
      </c>
      <c r="B32" s="6">
        <v>440</v>
      </c>
      <c r="C32" s="6">
        <v>783</v>
      </c>
      <c r="D32" s="2" t="s">
        <v>564</v>
      </c>
      <c r="E32" s="2" t="s">
        <v>564</v>
      </c>
      <c r="F32" t="str">
        <f>IF(NOT(ISERROR(VLOOKUP(A32,'ESO Dungeon constants'!$E$2:$E$999,1,FALSE))),"X","")</f>
        <v/>
      </c>
      <c r="G32" t="str">
        <f t="shared" si="0"/>
        <v/>
      </c>
      <c r="H32" t="str">
        <f t="shared" si="1"/>
        <v/>
      </c>
      <c r="I32" s="4">
        <f t="shared" si="2"/>
        <v>783</v>
      </c>
      <c r="J32" s="4">
        <f t="shared" si="3"/>
        <v>783</v>
      </c>
    </row>
    <row r="33" spans="1:10" x14ac:dyDescent="0.25">
      <c r="A33" s="6">
        <v>784</v>
      </c>
      <c r="B33" s="6">
        <v>441</v>
      </c>
      <c r="C33" s="6">
        <v>784</v>
      </c>
      <c r="D33" s="2" t="s">
        <v>565</v>
      </c>
      <c r="E33" s="2" t="s">
        <v>565</v>
      </c>
      <c r="F33" t="str">
        <f>IF(NOT(ISERROR(VLOOKUP(A33,'ESO Dungeon constants'!$E$2:$E$999,1,FALSE))),"X","")</f>
        <v/>
      </c>
      <c r="G33" t="str">
        <f t="shared" si="0"/>
        <v/>
      </c>
      <c r="H33" t="str">
        <f t="shared" si="1"/>
        <v/>
      </c>
      <c r="I33" s="4">
        <f t="shared" si="2"/>
        <v>784</v>
      </c>
      <c r="J33" s="4">
        <f t="shared" si="3"/>
        <v>784</v>
      </c>
    </row>
    <row r="34" spans="1:10" x14ac:dyDescent="0.25">
      <c r="A34" s="6">
        <v>785</v>
      </c>
      <c r="B34" s="6">
        <v>442</v>
      </c>
      <c r="C34" s="6">
        <v>785</v>
      </c>
      <c r="D34" s="2" t="s">
        <v>566</v>
      </c>
      <c r="E34" s="2" t="s">
        <v>566</v>
      </c>
      <c r="F34" t="str">
        <f>IF(NOT(ISERROR(VLOOKUP(A34,'ESO Dungeon constants'!$E$2:$E$999,1,FALSE))),"X","")</f>
        <v/>
      </c>
      <c r="G34" t="str">
        <f t="shared" si="0"/>
        <v/>
      </c>
      <c r="H34" t="str">
        <f t="shared" si="1"/>
        <v/>
      </c>
      <c r="I34" s="4">
        <f t="shared" si="2"/>
        <v>785</v>
      </c>
      <c r="J34" s="4">
        <f t="shared" si="3"/>
        <v>785</v>
      </c>
    </row>
    <row r="35" spans="1:10" x14ac:dyDescent="0.25">
      <c r="A35" s="6">
        <v>786</v>
      </c>
      <c r="B35" s="6">
        <v>443</v>
      </c>
      <c r="C35" s="6">
        <v>786</v>
      </c>
      <c r="D35" s="2" t="s">
        <v>567</v>
      </c>
      <c r="E35" s="2" t="s">
        <v>567</v>
      </c>
      <c r="F35" t="str">
        <f>IF(NOT(ISERROR(VLOOKUP(A35,'ESO Dungeon constants'!$E$2:$E$999,1,FALSE))),"X","")</f>
        <v/>
      </c>
      <c r="G35" t="str">
        <f t="shared" si="0"/>
        <v/>
      </c>
      <c r="H35" t="str">
        <f t="shared" si="1"/>
        <v/>
      </c>
      <c r="I35" s="4">
        <f t="shared" si="2"/>
        <v>786</v>
      </c>
      <c r="J35" s="4">
        <f t="shared" si="3"/>
        <v>786</v>
      </c>
    </row>
    <row r="36" spans="1:10" x14ac:dyDescent="0.25">
      <c r="A36" s="6">
        <v>787</v>
      </c>
      <c r="B36" s="6">
        <v>444</v>
      </c>
      <c r="C36" s="6">
        <v>787</v>
      </c>
      <c r="D36" s="2" t="s">
        <v>568</v>
      </c>
      <c r="E36" s="2" t="s">
        <v>568</v>
      </c>
      <c r="F36" t="str">
        <f>IF(NOT(ISERROR(VLOOKUP(A36,'ESO Dungeon constants'!$E$2:$E$999,1,FALSE))),"X","")</f>
        <v/>
      </c>
      <c r="G36" t="str">
        <f t="shared" si="0"/>
        <v/>
      </c>
      <c r="H36" t="str">
        <f t="shared" si="1"/>
        <v/>
      </c>
      <c r="I36" s="4">
        <f t="shared" si="2"/>
        <v>787</v>
      </c>
      <c r="J36" s="4">
        <f t="shared" si="3"/>
        <v>787</v>
      </c>
    </row>
    <row r="37" spans="1:10" x14ac:dyDescent="0.25">
      <c r="A37" s="6">
        <v>788</v>
      </c>
      <c r="B37" s="6">
        <v>445</v>
      </c>
      <c r="C37" s="6">
        <v>788</v>
      </c>
      <c r="D37" s="2" t="s">
        <v>569</v>
      </c>
      <c r="E37" s="2" t="s">
        <v>569</v>
      </c>
      <c r="F37" t="str">
        <f>IF(NOT(ISERROR(VLOOKUP(A37,'ESO Dungeon constants'!$E$2:$E$999,1,FALSE))),"X","")</f>
        <v/>
      </c>
      <c r="G37" t="str">
        <f t="shared" si="0"/>
        <v/>
      </c>
      <c r="H37" t="str">
        <f t="shared" si="1"/>
        <v/>
      </c>
      <c r="I37" s="4">
        <f t="shared" si="2"/>
        <v>788</v>
      </c>
      <c r="J37" s="4">
        <f t="shared" si="3"/>
        <v>788</v>
      </c>
    </row>
    <row r="38" spans="1:10" x14ac:dyDescent="0.25">
      <c r="A38" s="6">
        <v>789</v>
      </c>
      <c r="B38" s="6">
        <v>446</v>
      </c>
      <c r="C38" s="6">
        <v>789</v>
      </c>
      <c r="D38" s="2" t="s">
        <v>570</v>
      </c>
      <c r="E38" s="2" t="s">
        <v>570</v>
      </c>
      <c r="F38" t="str">
        <f>IF(NOT(ISERROR(VLOOKUP(A38,'ESO Dungeon constants'!$E$2:$E$999,1,FALSE))),"X","")</f>
        <v/>
      </c>
      <c r="G38" t="str">
        <f t="shared" si="0"/>
        <v/>
      </c>
      <c r="H38" t="str">
        <f t="shared" si="1"/>
        <v/>
      </c>
      <c r="I38" s="4">
        <f t="shared" si="2"/>
        <v>789</v>
      </c>
      <c r="J38" s="4">
        <f t="shared" si="3"/>
        <v>789</v>
      </c>
    </row>
    <row r="39" spans="1:10" x14ac:dyDescent="0.25">
      <c r="A39" s="6">
        <v>790</v>
      </c>
      <c r="B39" s="6">
        <v>447</v>
      </c>
      <c r="C39" s="6">
        <v>790</v>
      </c>
      <c r="D39" s="2" t="s">
        <v>571</v>
      </c>
      <c r="E39" s="2" t="s">
        <v>571</v>
      </c>
      <c r="F39" t="str">
        <f>IF(NOT(ISERROR(VLOOKUP(A39,'ESO Dungeon constants'!$E$2:$E$999,1,FALSE))),"X","")</f>
        <v/>
      </c>
      <c r="G39" t="str">
        <f t="shared" si="0"/>
        <v/>
      </c>
      <c r="H39" t="str">
        <f t="shared" si="1"/>
        <v/>
      </c>
      <c r="I39" s="4">
        <f t="shared" si="2"/>
        <v>790</v>
      </c>
      <c r="J39" s="4">
        <f t="shared" si="3"/>
        <v>790</v>
      </c>
    </row>
    <row r="40" spans="1:10" x14ac:dyDescent="0.25">
      <c r="A40" s="6">
        <v>791</v>
      </c>
      <c r="B40" s="6">
        <v>448</v>
      </c>
      <c r="C40" s="6">
        <v>791</v>
      </c>
      <c r="D40" s="2" t="s">
        <v>572</v>
      </c>
      <c r="E40" s="2" t="s">
        <v>572</v>
      </c>
      <c r="F40" t="str">
        <f>IF(NOT(ISERROR(VLOOKUP(A40,'ESO Dungeon constants'!$E$2:$E$999,1,FALSE))),"X","")</f>
        <v/>
      </c>
      <c r="G40" t="str">
        <f t="shared" si="0"/>
        <v/>
      </c>
      <c r="H40" t="str">
        <f t="shared" si="1"/>
        <v/>
      </c>
      <c r="I40" s="4">
        <f t="shared" si="2"/>
        <v>791</v>
      </c>
      <c r="J40" s="4">
        <f t="shared" si="3"/>
        <v>791</v>
      </c>
    </row>
    <row r="41" spans="1:10" x14ac:dyDescent="0.25">
      <c r="A41" s="6">
        <v>792</v>
      </c>
      <c r="B41" s="6">
        <v>449</v>
      </c>
      <c r="C41" s="6">
        <v>792</v>
      </c>
      <c r="D41" s="2" t="s">
        <v>573</v>
      </c>
      <c r="E41" s="2" t="s">
        <v>573</v>
      </c>
      <c r="F41" t="str">
        <f>IF(NOT(ISERROR(VLOOKUP(A41,'ESO Dungeon constants'!$E$2:$E$999,1,FALSE))),"X","")</f>
        <v/>
      </c>
      <c r="G41" t="str">
        <f t="shared" si="0"/>
        <v/>
      </c>
      <c r="H41" t="str">
        <f t="shared" si="1"/>
        <v/>
      </c>
      <c r="I41" s="4">
        <f t="shared" si="2"/>
        <v>792</v>
      </c>
      <c r="J41" s="4">
        <f t="shared" si="3"/>
        <v>792</v>
      </c>
    </row>
    <row r="42" spans="1:10" x14ac:dyDescent="0.25">
      <c r="A42" s="6">
        <v>793</v>
      </c>
      <c r="B42" s="6">
        <v>450</v>
      </c>
      <c r="C42" s="6">
        <v>793</v>
      </c>
      <c r="D42" s="2" t="s">
        <v>574</v>
      </c>
      <c r="E42" s="2" t="s">
        <v>574</v>
      </c>
      <c r="F42" t="str">
        <f>IF(NOT(ISERROR(VLOOKUP(A42,'ESO Dungeon constants'!$E$2:$E$999,1,FALSE))),"X","")</f>
        <v/>
      </c>
      <c r="G42" t="str">
        <f t="shared" si="0"/>
        <v/>
      </c>
      <c r="H42" t="str">
        <f t="shared" si="1"/>
        <v/>
      </c>
      <c r="I42" s="4">
        <f t="shared" si="2"/>
        <v>793</v>
      </c>
      <c r="J42" s="4">
        <f t="shared" si="3"/>
        <v>793</v>
      </c>
    </row>
    <row r="43" spans="1:10" x14ac:dyDescent="0.25">
      <c r="A43" s="6">
        <v>794</v>
      </c>
      <c r="B43" s="6">
        <v>451</v>
      </c>
      <c r="C43" s="6">
        <v>794</v>
      </c>
      <c r="D43" s="2" t="s">
        <v>575</v>
      </c>
      <c r="E43" s="2" t="s">
        <v>575</v>
      </c>
      <c r="F43" t="str">
        <f>IF(NOT(ISERROR(VLOOKUP(A43,'ESO Dungeon constants'!$E$2:$E$999,1,FALSE))),"X","")</f>
        <v/>
      </c>
      <c r="G43" t="str">
        <f t="shared" si="0"/>
        <v/>
      </c>
      <c r="H43" t="str">
        <f t="shared" si="1"/>
        <v/>
      </c>
      <c r="I43" s="4">
        <f t="shared" si="2"/>
        <v>794</v>
      </c>
      <c r="J43" s="4">
        <f t="shared" si="3"/>
        <v>794</v>
      </c>
    </row>
    <row r="44" spans="1:10" x14ac:dyDescent="0.25">
      <c r="A44" s="6">
        <v>795</v>
      </c>
      <c r="B44" s="6">
        <v>452</v>
      </c>
      <c r="C44" s="6">
        <v>795</v>
      </c>
      <c r="D44" s="2" t="s">
        <v>576</v>
      </c>
      <c r="E44" s="2" t="s">
        <v>576</v>
      </c>
      <c r="F44" t="str">
        <f>IF(NOT(ISERROR(VLOOKUP(A44,'ESO Dungeon constants'!$E$2:$E$999,1,FALSE))),"X","")</f>
        <v/>
      </c>
      <c r="G44" t="str">
        <f t="shared" si="0"/>
        <v/>
      </c>
      <c r="H44" t="str">
        <f t="shared" si="1"/>
        <v/>
      </c>
      <c r="I44" s="4">
        <f t="shared" si="2"/>
        <v>795</v>
      </c>
      <c r="J44" s="4">
        <f t="shared" si="3"/>
        <v>795</v>
      </c>
    </row>
    <row r="45" spans="1:10" x14ac:dyDescent="0.25">
      <c r="A45" s="6">
        <v>796</v>
      </c>
      <c r="B45" s="6">
        <v>453</v>
      </c>
      <c r="C45" s="6">
        <v>796</v>
      </c>
      <c r="D45" s="2" t="s">
        <v>577</v>
      </c>
      <c r="E45" s="2" t="s">
        <v>577</v>
      </c>
      <c r="F45" t="str">
        <f>IF(NOT(ISERROR(VLOOKUP(A45,'ESO Dungeon constants'!$E$2:$E$999,1,FALSE))),"X","")</f>
        <v/>
      </c>
      <c r="G45" t="str">
        <f t="shared" si="0"/>
        <v/>
      </c>
      <c r="H45" t="str">
        <f t="shared" si="1"/>
        <v/>
      </c>
      <c r="I45" s="4">
        <f t="shared" si="2"/>
        <v>796</v>
      </c>
      <c r="J45" s="4">
        <f t="shared" si="3"/>
        <v>796</v>
      </c>
    </row>
    <row r="46" spans="1:10" x14ac:dyDescent="0.25">
      <c r="A46" s="6">
        <v>797</v>
      </c>
      <c r="B46" s="6">
        <v>454</v>
      </c>
      <c r="C46" s="6">
        <v>797</v>
      </c>
      <c r="D46" s="2" t="s">
        <v>578</v>
      </c>
      <c r="E46" s="2" t="s">
        <v>578</v>
      </c>
      <c r="F46" t="str">
        <f>IF(NOT(ISERROR(VLOOKUP(A46,'ESO Dungeon constants'!$E$2:$E$999,1,FALSE))),"X","")</f>
        <v/>
      </c>
      <c r="G46" t="str">
        <f t="shared" si="0"/>
        <v/>
      </c>
      <c r="H46" t="str">
        <f t="shared" si="1"/>
        <v/>
      </c>
      <c r="I46" s="4">
        <f t="shared" si="2"/>
        <v>797</v>
      </c>
      <c r="J46" s="4">
        <f t="shared" si="3"/>
        <v>797</v>
      </c>
    </row>
    <row r="47" spans="1:10" x14ac:dyDescent="0.25">
      <c r="A47" s="6">
        <v>798</v>
      </c>
      <c r="B47" s="6">
        <v>455</v>
      </c>
      <c r="C47" s="6">
        <v>798</v>
      </c>
      <c r="D47" s="2" t="s">
        <v>579</v>
      </c>
      <c r="E47" s="2" t="s">
        <v>579</v>
      </c>
      <c r="F47" t="str">
        <f>IF(NOT(ISERROR(VLOOKUP(A47,'ESO Dungeon constants'!$E$2:$E$999,1,FALSE))),"X","")</f>
        <v/>
      </c>
      <c r="G47" t="str">
        <f t="shared" si="0"/>
        <v/>
      </c>
      <c r="H47" t="str">
        <f t="shared" si="1"/>
        <v/>
      </c>
      <c r="I47" s="4">
        <f t="shared" si="2"/>
        <v>798</v>
      </c>
      <c r="J47" s="4">
        <f t="shared" si="3"/>
        <v>798</v>
      </c>
    </row>
    <row r="48" spans="1:10" x14ac:dyDescent="0.25">
      <c r="A48" s="6">
        <v>799</v>
      </c>
      <c r="B48" s="6">
        <v>456</v>
      </c>
      <c r="C48" s="6">
        <v>799</v>
      </c>
      <c r="D48" s="2" t="s">
        <v>580</v>
      </c>
      <c r="E48" s="2" t="s">
        <v>580</v>
      </c>
      <c r="F48" t="str">
        <f>IF(NOT(ISERROR(VLOOKUP(A48,'ESO Dungeon constants'!$E$2:$E$999,1,FALSE))),"X","")</f>
        <v/>
      </c>
      <c r="G48" t="str">
        <f t="shared" si="0"/>
        <v/>
      </c>
      <c r="H48" t="str">
        <f t="shared" si="1"/>
        <v/>
      </c>
      <c r="I48" s="4">
        <f t="shared" si="2"/>
        <v>799</v>
      </c>
      <c r="J48" s="4">
        <f t="shared" si="3"/>
        <v>799</v>
      </c>
    </row>
    <row r="49" spans="1:10" x14ac:dyDescent="0.25">
      <c r="A49" s="6">
        <v>800</v>
      </c>
      <c r="B49" s="6">
        <v>457</v>
      </c>
      <c r="C49" s="6">
        <v>800</v>
      </c>
      <c r="D49" s="2" t="s">
        <v>581</v>
      </c>
      <c r="E49" s="2" t="s">
        <v>581</v>
      </c>
      <c r="F49" t="str">
        <f>IF(NOT(ISERROR(VLOOKUP(A49,'ESO Dungeon constants'!$E$2:$E$999,1,FALSE))),"X","")</f>
        <v/>
      </c>
      <c r="G49" t="str">
        <f t="shared" si="0"/>
        <v/>
      </c>
      <c r="H49" t="str">
        <f t="shared" si="1"/>
        <v/>
      </c>
      <c r="I49" s="4">
        <f t="shared" si="2"/>
        <v>800</v>
      </c>
      <c r="J49" s="4">
        <f t="shared" si="3"/>
        <v>800</v>
      </c>
    </row>
    <row r="50" spans="1:10" x14ac:dyDescent="0.25">
      <c r="A50" s="6">
        <v>801</v>
      </c>
      <c r="B50" s="6">
        <v>458</v>
      </c>
      <c r="C50" s="6">
        <v>801</v>
      </c>
      <c r="D50" s="2" t="s">
        <v>582</v>
      </c>
      <c r="E50" s="2" t="s">
        <v>582</v>
      </c>
      <c r="F50" t="str">
        <f>IF(NOT(ISERROR(VLOOKUP(A50,'ESO Dungeon constants'!$E$2:$E$999,1,FALSE))),"X","")</f>
        <v/>
      </c>
      <c r="G50" t="str">
        <f t="shared" si="0"/>
        <v/>
      </c>
      <c r="H50" t="str">
        <f t="shared" si="1"/>
        <v/>
      </c>
      <c r="I50" s="4">
        <f t="shared" si="2"/>
        <v>801</v>
      </c>
      <c r="J50" s="4">
        <f t="shared" si="3"/>
        <v>801</v>
      </c>
    </row>
    <row r="51" spans="1:10" x14ac:dyDescent="0.25">
      <c r="A51" s="6">
        <v>802</v>
      </c>
      <c r="B51" s="6">
        <v>459</v>
      </c>
      <c r="C51" s="6">
        <v>802</v>
      </c>
      <c r="D51" s="2" t="s">
        <v>583</v>
      </c>
      <c r="E51" s="2" t="s">
        <v>583</v>
      </c>
      <c r="F51" t="str">
        <f>IF(NOT(ISERROR(VLOOKUP(A51,'ESO Dungeon constants'!$E$2:$E$999,1,FALSE))),"X","")</f>
        <v/>
      </c>
      <c r="G51" t="str">
        <f t="shared" si="0"/>
        <v/>
      </c>
      <c r="H51" t="str">
        <f t="shared" si="1"/>
        <v/>
      </c>
      <c r="I51" s="4">
        <f t="shared" si="2"/>
        <v>802</v>
      </c>
      <c r="J51" s="4">
        <f t="shared" si="3"/>
        <v>802</v>
      </c>
    </row>
    <row r="52" spans="1:10" x14ac:dyDescent="0.25">
      <c r="A52" s="6">
        <v>803</v>
      </c>
      <c r="B52" s="6">
        <v>460</v>
      </c>
      <c r="C52" s="6">
        <v>803</v>
      </c>
      <c r="D52" s="2" t="s">
        <v>584</v>
      </c>
      <c r="E52" s="2" t="s">
        <v>584</v>
      </c>
      <c r="F52" t="str">
        <f>IF(NOT(ISERROR(VLOOKUP(A52,'ESO Dungeon constants'!$E$2:$E$999,1,FALSE))),"X","")</f>
        <v/>
      </c>
      <c r="G52" t="str">
        <f t="shared" si="0"/>
        <v/>
      </c>
      <c r="H52" t="str">
        <f t="shared" si="1"/>
        <v/>
      </c>
      <c r="I52" s="4">
        <f t="shared" si="2"/>
        <v>803</v>
      </c>
      <c r="J52" s="4">
        <f t="shared" si="3"/>
        <v>803</v>
      </c>
    </row>
    <row r="53" spans="1:10" x14ac:dyDescent="0.25">
      <c r="A53" s="6">
        <v>804</v>
      </c>
      <c r="B53" s="6">
        <v>461</v>
      </c>
      <c r="C53" s="6">
        <v>804</v>
      </c>
      <c r="D53" s="2" t="s">
        <v>585</v>
      </c>
      <c r="E53" s="2" t="s">
        <v>585</v>
      </c>
      <c r="F53" t="str">
        <f>IF(NOT(ISERROR(VLOOKUP(A53,'ESO Dungeon constants'!$E$2:$E$999,1,FALSE))),"X","")</f>
        <v/>
      </c>
      <c r="G53" t="str">
        <f t="shared" si="0"/>
        <v/>
      </c>
      <c r="H53" t="str">
        <f t="shared" si="1"/>
        <v/>
      </c>
      <c r="I53" s="4">
        <f t="shared" si="2"/>
        <v>804</v>
      </c>
      <c r="J53" s="4">
        <f t="shared" si="3"/>
        <v>804</v>
      </c>
    </row>
    <row r="54" spans="1:10" x14ac:dyDescent="0.25">
      <c r="A54" s="6">
        <v>805</v>
      </c>
      <c r="B54" s="6">
        <v>462</v>
      </c>
      <c r="C54" s="6">
        <v>805</v>
      </c>
      <c r="D54" s="2" t="s">
        <v>586</v>
      </c>
      <c r="E54" s="2" t="s">
        <v>586</v>
      </c>
      <c r="F54" t="str">
        <f>IF(NOT(ISERROR(VLOOKUP(A54,'ESO Dungeon constants'!$E$2:$E$999,1,FALSE))),"X","")</f>
        <v/>
      </c>
      <c r="G54" t="str">
        <f t="shared" si="0"/>
        <v/>
      </c>
      <c r="H54" t="str">
        <f t="shared" si="1"/>
        <v/>
      </c>
      <c r="I54" s="4">
        <f t="shared" si="2"/>
        <v>805</v>
      </c>
      <c r="J54" s="4">
        <f t="shared" si="3"/>
        <v>805</v>
      </c>
    </row>
    <row r="55" spans="1:10" x14ac:dyDescent="0.25">
      <c r="A55" s="6">
        <v>806</v>
      </c>
      <c r="B55" s="6">
        <v>463</v>
      </c>
      <c r="C55" s="6">
        <v>806</v>
      </c>
      <c r="D55" s="2" t="s">
        <v>587</v>
      </c>
      <c r="E55" s="2" t="s">
        <v>587</v>
      </c>
      <c r="F55" t="str">
        <f>IF(NOT(ISERROR(VLOOKUP(A55,'ESO Dungeon constants'!$E$2:$E$999,1,FALSE))),"X","")</f>
        <v/>
      </c>
      <c r="G55" t="str">
        <f t="shared" si="0"/>
        <v/>
      </c>
      <c r="H55" t="str">
        <f t="shared" si="1"/>
        <v/>
      </c>
      <c r="I55" s="4">
        <f t="shared" si="2"/>
        <v>806</v>
      </c>
      <c r="J55" s="4">
        <f t="shared" si="3"/>
        <v>806</v>
      </c>
    </row>
    <row r="56" spans="1:10" x14ac:dyDescent="0.25">
      <c r="A56" s="6">
        <v>807</v>
      </c>
      <c r="B56" s="6">
        <v>464</v>
      </c>
      <c r="C56" s="6">
        <v>807</v>
      </c>
      <c r="D56" s="2" t="s">
        <v>588</v>
      </c>
      <c r="E56" s="2" t="s">
        <v>588</v>
      </c>
      <c r="F56" t="str">
        <f>IF(NOT(ISERROR(VLOOKUP(A56,'ESO Dungeon constants'!$E$2:$E$999,1,FALSE))),"X","")</f>
        <v/>
      </c>
      <c r="G56" t="str">
        <f t="shared" si="0"/>
        <v/>
      </c>
      <c r="H56" t="str">
        <f t="shared" si="1"/>
        <v/>
      </c>
      <c r="I56" s="4">
        <f t="shared" si="2"/>
        <v>807</v>
      </c>
      <c r="J56" s="4">
        <f t="shared" si="3"/>
        <v>807</v>
      </c>
    </row>
    <row r="57" spans="1:10" x14ac:dyDescent="0.25">
      <c r="A57" s="6">
        <v>808</v>
      </c>
      <c r="B57" s="6">
        <v>465</v>
      </c>
      <c r="C57" s="6">
        <v>808</v>
      </c>
      <c r="D57" s="2" t="s">
        <v>589</v>
      </c>
      <c r="E57" s="2" t="s">
        <v>589</v>
      </c>
      <c r="F57" t="str">
        <f>IF(NOT(ISERROR(VLOOKUP(A57,'ESO Dungeon constants'!$E$2:$E$999,1,FALSE))),"X","")</f>
        <v/>
      </c>
      <c r="G57" t="str">
        <f t="shared" si="0"/>
        <v/>
      </c>
      <c r="H57" t="str">
        <f t="shared" si="1"/>
        <v/>
      </c>
      <c r="I57" s="4">
        <f t="shared" si="2"/>
        <v>808</v>
      </c>
      <c r="J57" s="4">
        <f t="shared" si="3"/>
        <v>808</v>
      </c>
    </row>
    <row r="58" spans="1:10" x14ac:dyDescent="0.25">
      <c r="A58" s="6">
        <v>92</v>
      </c>
      <c r="B58" s="6">
        <v>14</v>
      </c>
      <c r="C58" s="6">
        <v>92</v>
      </c>
      <c r="D58" s="2" t="s">
        <v>160</v>
      </c>
      <c r="E58" s="2" t="s">
        <v>160</v>
      </c>
      <c r="F58" t="str">
        <f>IF(NOT(ISERROR(VLOOKUP(A58,'ESO Dungeon constants'!$E$2:$E$999,1,FALSE))),"X","")</f>
        <v/>
      </c>
      <c r="G58" t="str">
        <f t="shared" si="0"/>
        <v/>
      </c>
      <c r="H58" t="str">
        <f t="shared" si="1"/>
        <v/>
      </c>
      <c r="I58" s="4">
        <f t="shared" si="2"/>
        <v>92</v>
      </c>
      <c r="J58" s="4">
        <f t="shared" si="3"/>
        <v>92</v>
      </c>
    </row>
    <row r="59" spans="1:10" x14ac:dyDescent="0.25">
      <c r="A59" s="6">
        <v>963</v>
      </c>
      <c r="B59" s="6">
        <v>603</v>
      </c>
      <c r="C59" s="6">
        <v>849</v>
      </c>
      <c r="D59" s="2" t="s">
        <v>1341</v>
      </c>
      <c r="E59" s="2" t="s">
        <v>717</v>
      </c>
      <c r="F59" t="str">
        <f>IF(NOT(ISERROR(VLOOKUP(A59,'ESO Dungeon constants'!$E$2:$E$999,1,FALSE))),"X","")</f>
        <v/>
      </c>
      <c r="G59" t="str">
        <f t="shared" si="0"/>
        <v>Vvardenfell</v>
      </c>
      <c r="H59" t="str">
        <f t="shared" si="1"/>
        <v>Vvardenfell</v>
      </c>
      <c r="I59" s="4">
        <f t="shared" si="2"/>
        <v>963</v>
      </c>
      <c r="J59" s="4">
        <f t="shared" si="3"/>
        <v>849</v>
      </c>
    </row>
    <row r="60" spans="1:10" x14ac:dyDescent="0.25">
      <c r="A60" s="6">
        <v>535</v>
      </c>
      <c r="B60" s="6">
        <v>303</v>
      </c>
      <c r="C60" s="6">
        <v>535</v>
      </c>
      <c r="D60" s="2" t="s">
        <v>438</v>
      </c>
      <c r="E60" s="2" t="s">
        <v>438</v>
      </c>
      <c r="F60" t="str">
        <f>IF(NOT(ISERROR(VLOOKUP(A60,'ESO Dungeon constants'!$E$2:$E$999,1,FALSE))),"X","")</f>
        <v/>
      </c>
      <c r="G60" t="str">
        <f t="shared" si="0"/>
        <v/>
      </c>
      <c r="H60" t="str">
        <f t="shared" si="1"/>
        <v/>
      </c>
      <c r="I60" s="4">
        <f t="shared" si="2"/>
        <v>535</v>
      </c>
      <c r="J60" s="4">
        <f t="shared" si="3"/>
        <v>535</v>
      </c>
    </row>
    <row r="61" spans="1:10" x14ac:dyDescent="0.25">
      <c r="A61" s="6">
        <v>401</v>
      </c>
      <c r="B61" s="6">
        <v>196</v>
      </c>
      <c r="C61" s="6">
        <v>381</v>
      </c>
      <c r="D61" s="2" t="s">
        <v>333</v>
      </c>
      <c r="E61" s="2" t="s">
        <v>333</v>
      </c>
      <c r="F61" t="str">
        <f>IF(NOT(ISERROR(VLOOKUP(A61,'ESO Dungeon constants'!$E$2:$E$999,1,FALSE))),"X","")</f>
        <v/>
      </c>
      <c r="G61" t="str">
        <f t="shared" si="0"/>
        <v>Auridon</v>
      </c>
      <c r="H61" t="str">
        <f t="shared" si="1"/>
        <v>Auridon</v>
      </c>
      <c r="I61" s="4">
        <f t="shared" si="2"/>
        <v>401</v>
      </c>
      <c r="J61" s="4">
        <f t="shared" si="3"/>
        <v>381</v>
      </c>
    </row>
    <row r="62" spans="1:10" x14ac:dyDescent="0.25">
      <c r="A62" s="6">
        <v>168</v>
      </c>
      <c r="B62" s="6">
        <v>34</v>
      </c>
      <c r="C62" s="6">
        <v>92</v>
      </c>
      <c r="D62" s="2" t="s">
        <v>174</v>
      </c>
      <c r="E62" s="2" t="s">
        <v>174</v>
      </c>
      <c r="F62" t="str">
        <f>IF(NOT(ISERROR(VLOOKUP(A62,'ESO Dungeon constants'!$E$2:$E$999,1,FALSE))),"X","")</f>
        <v/>
      </c>
      <c r="G62" t="str">
        <f t="shared" si="0"/>
        <v>Bangkorai</v>
      </c>
      <c r="H62" t="str">
        <f t="shared" si="1"/>
        <v>Bangkorai</v>
      </c>
      <c r="I62" s="4">
        <f t="shared" si="2"/>
        <v>168</v>
      </c>
      <c r="J62" s="4">
        <f t="shared" si="3"/>
        <v>92</v>
      </c>
    </row>
    <row r="63" spans="1:10" x14ac:dyDescent="0.25">
      <c r="A63" s="6">
        <v>224</v>
      </c>
      <c r="B63" s="6">
        <v>62</v>
      </c>
      <c r="C63" s="6">
        <v>20</v>
      </c>
      <c r="D63" s="2" t="s">
        <v>201</v>
      </c>
      <c r="E63" s="2" t="s">
        <v>201</v>
      </c>
      <c r="F63" t="str">
        <f>IF(NOT(ISERROR(VLOOKUP(A63,'ESO Dungeon constants'!$E$2:$E$999,1,FALSE))),"X","")</f>
        <v/>
      </c>
      <c r="G63" t="str">
        <f t="shared" si="0"/>
        <v>Kluftspitze</v>
      </c>
      <c r="H63" t="str">
        <f t="shared" si="1"/>
        <v>Rivenspire</v>
      </c>
      <c r="I63" s="4">
        <f t="shared" si="2"/>
        <v>224</v>
      </c>
      <c r="J63" s="4">
        <f t="shared" si="3"/>
        <v>20</v>
      </c>
    </row>
    <row r="64" spans="1:10" x14ac:dyDescent="0.25">
      <c r="A64" s="6">
        <v>255</v>
      </c>
      <c r="B64" s="6">
        <v>87</v>
      </c>
      <c r="C64" s="6">
        <v>57</v>
      </c>
      <c r="D64" s="2" t="s">
        <v>226</v>
      </c>
      <c r="E64" s="2" t="s">
        <v>226</v>
      </c>
      <c r="F64" t="str">
        <f>IF(NOT(ISERROR(VLOOKUP(A64,'ESO Dungeon constants'!$E$2:$E$999,1,FALSE))),"X","")</f>
        <v/>
      </c>
      <c r="G64" t="str">
        <f t="shared" si="0"/>
        <v>Deshaan</v>
      </c>
      <c r="H64" t="str">
        <f t="shared" si="1"/>
        <v>Deshaan</v>
      </c>
      <c r="I64" s="4">
        <f t="shared" si="2"/>
        <v>255</v>
      </c>
      <c r="J64" s="4">
        <f t="shared" si="3"/>
        <v>57</v>
      </c>
    </row>
    <row r="65" spans="1:10" x14ac:dyDescent="0.25">
      <c r="A65" s="6">
        <v>542</v>
      </c>
      <c r="B65" s="6">
        <v>307</v>
      </c>
      <c r="C65" s="6">
        <v>208</v>
      </c>
      <c r="D65" s="2" t="s">
        <v>442</v>
      </c>
      <c r="E65" s="2" t="s">
        <v>442</v>
      </c>
      <c r="F65" t="str">
        <f>IF(NOT(ISERROR(VLOOKUP(A65,'ESO Dungeon constants'!$E$2:$E$999,1,FALSE))),"X","")</f>
        <v/>
      </c>
      <c r="G65" t="str">
        <f t="shared" si="0"/>
        <v>Die Erdschmiede</v>
      </c>
      <c r="H65" t="str">
        <f t="shared" si="1"/>
        <v>The Earth Forge</v>
      </c>
      <c r="I65" s="4">
        <f t="shared" si="2"/>
        <v>542</v>
      </c>
      <c r="J65" s="4">
        <f t="shared" si="3"/>
        <v>208</v>
      </c>
    </row>
    <row r="66" spans="1:10" x14ac:dyDescent="0.25">
      <c r="A66" s="6">
        <v>575</v>
      </c>
      <c r="B66" s="6">
        <v>336</v>
      </c>
      <c r="C66" s="6">
        <v>108</v>
      </c>
      <c r="D66" s="2" t="s">
        <v>469</v>
      </c>
      <c r="E66" s="2" t="s">
        <v>469</v>
      </c>
      <c r="F66" t="str">
        <f>IF(NOT(ISERROR(VLOOKUP(A66,'ESO Dungeon constants'!$E$2:$E$999,1,FALSE))),"X","")</f>
        <v/>
      </c>
      <c r="G66" t="str">
        <f t="shared" ref="G66:G129" si="4">IF(A66&lt;&gt;C66,VLOOKUP(C66,$A$2:$E$900,4,FALSE),"")</f>
        <v>Grünschatten</v>
      </c>
      <c r="H66" t="str">
        <f t="shared" ref="H66:H129" si="5">IF(A66&lt;&gt;C66,VLOOKUP(C66,$A$2:$E$900,5,FALSE),"")</f>
        <v>Greenshade</v>
      </c>
      <c r="I66" s="4">
        <f t="shared" si="2"/>
        <v>575</v>
      </c>
      <c r="J66" s="4">
        <f t="shared" si="3"/>
        <v>108</v>
      </c>
    </row>
    <row r="67" spans="1:10" x14ac:dyDescent="0.25">
      <c r="A67" s="6">
        <v>539</v>
      </c>
      <c r="B67" s="6">
        <v>305</v>
      </c>
      <c r="C67" s="6">
        <v>535</v>
      </c>
      <c r="D67" s="2" t="s">
        <v>1111</v>
      </c>
      <c r="E67" s="2" t="s">
        <v>440</v>
      </c>
      <c r="F67" t="str">
        <f>IF(NOT(ISERROR(VLOOKUP(A67,'ESO Dungeon constants'!$E$2:$E$999,1,FALSE))),"X","")</f>
        <v/>
      </c>
      <c r="G67" t="str">
        <f t="shared" si="4"/>
        <v>Betnikh</v>
      </c>
      <c r="H67" t="str">
        <f t="shared" si="5"/>
        <v>Betnikh</v>
      </c>
      <c r="I67" s="4">
        <f t="shared" ref="I67:I130" si="6">A67</f>
        <v>539</v>
      </c>
      <c r="J67" s="4">
        <f t="shared" ref="J67:J130" si="7">C67</f>
        <v>535</v>
      </c>
    </row>
    <row r="68" spans="1:10" x14ac:dyDescent="0.25">
      <c r="A68" s="6">
        <v>811</v>
      </c>
      <c r="B68" s="6">
        <v>468</v>
      </c>
      <c r="C68" s="6">
        <v>535</v>
      </c>
      <c r="D68" s="2" t="s">
        <v>1111</v>
      </c>
      <c r="E68" s="2" t="s">
        <v>591</v>
      </c>
      <c r="F68" t="str">
        <f>IF(NOT(ISERROR(VLOOKUP(A68,'ESO Dungeon constants'!$E$2:$E$999,1,FALSE))),"X","")</f>
        <v/>
      </c>
      <c r="G68" t="str">
        <f t="shared" si="4"/>
        <v>Betnikh</v>
      </c>
      <c r="H68" t="str">
        <f t="shared" si="5"/>
        <v>Betnikh</v>
      </c>
      <c r="I68" s="4">
        <f t="shared" si="6"/>
        <v>811</v>
      </c>
      <c r="J68" s="4">
        <f t="shared" si="7"/>
        <v>535</v>
      </c>
    </row>
    <row r="69" spans="1:10" x14ac:dyDescent="0.25">
      <c r="A69" s="6">
        <v>166</v>
      </c>
      <c r="B69" s="6">
        <v>33</v>
      </c>
      <c r="C69" s="6">
        <v>3</v>
      </c>
      <c r="D69" s="2" t="s">
        <v>173</v>
      </c>
      <c r="E69" s="2" t="s">
        <v>173</v>
      </c>
      <c r="F69" t="str">
        <f>IF(NOT(ISERROR(VLOOKUP(A69,'ESO Dungeon constants'!$E$2:$E$999,1,FALSE))),"X","")</f>
        <v/>
      </c>
      <c r="G69" t="str">
        <f t="shared" si="4"/>
        <v>Glenumbra</v>
      </c>
      <c r="H69" t="str">
        <f t="shared" si="5"/>
        <v>Glenumbra</v>
      </c>
      <c r="I69" s="4">
        <f t="shared" si="6"/>
        <v>166</v>
      </c>
      <c r="J69" s="4">
        <f t="shared" si="7"/>
        <v>3</v>
      </c>
    </row>
    <row r="70" spans="1:10" x14ac:dyDescent="0.25">
      <c r="A70" s="6">
        <v>2</v>
      </c>
      <c r="B70" s="6">
        <v>1</v>
      </c>
      <c r="C70" s="6">
        <v>2</v>
      </c>
      <c r="D70" s="2" t="s">
        <v>153</v>
      </c>
      <c r="E70" s="2" t="s">
        <v>153</v>
      </c>
      <c r="F70" t="str">
        <f>IF(NOT(ISERROR(VLOOKUP(A70,'ESO Dungeon constants'!$E$2:$E$999,1,FALSE))),"X","")</f>
        <v/>
      </c>
      <c r="G70" t="str">
        <f t="shared" si="4"/>
        <v/>
      </c>
      <c r="H70" t="str">
        <f t="shared" si="5"/>
        <v/>
      </c>
      <c r="I70" s="4">
        <f t="shared" si="6"/>
        <v>2</v>
      </c>
      <c r="J70" s="4">
        <f t="shared" si="7"/>
        <v>2</v>
      </c>
    </row>
    <row r="71" spans="1:10" x14ac:dyDescent="0.25">
      <c r="A71" s="6">
        <v>991</v>
      </c>
      <c r="B71" s="6">
        <v>628</v>
      </c>
      <c r="C71" s="6">
        <v>980</v>
      </c>
      <c r="D71" s="2" t="s">
        <v>738</v>
      </c>
      <c r="E71" s="2" t="s">
        <v>738</v>
      </c>
      <c r="F71" t="str">
        <f>IF(NOT(ISERROR(VLOOKUP(A71,'ESO Dungeon constants'!$E$2:$E$999,1,FALSE))),"X","")</f>
        <v/>
      </c>
      <c r="G71" t="str">
        <f t="shared" si="4"/>
        <v>Die Stadt der Uhrwerke</v>
      </c>
      <c r="H71" t="str">
        <f t="shared" si="5"/>
        <v>Clockwork City</v>
      </c>
      <c r="I71" s="4">
        <f t="shared" si="6"/>
        <v>991</v>
      </c>
      <c r="J71" s="4">
        <f t="shared" si="7"/>
        <v>980</v>
      </c>
    </row>
    <row r="72" spans="1:10" x14ac:dyDescent="0.25">
      <c r="A72" s="6">
        <v>181</v>
      </c>
      <c r="B72" s="6">
        <v>37</v>
      </c>
      <c r="C72" s="6">
        <v>181</v>
      </c>
      <c r="D72" s="2" t="s">
        <v>176</v>
      </c>
      <c r="E72" s="2" t="s">
        <v>176</v>
      </c>
      <c r="F72" t="str">
        <f>IF(NOT(ISERROR(VLOOKUP(A72,'ESO Dungeon constants'!$E$2:$E$999,1,FALSE))),"X","")</f>
        <v/>
      </c>
      <c r="G72" t="str">
        <f t="shared" si="4"/>
        <v/>
      </c>
      <c r="H72" t="str">
        <f t="shared" si="5"/>
        <v/>
      </c>
      <c r="I72" s="4">
        <f t="shared" si="6"/>
        <v>181</v>
      </c>
      <c r="J72" s="4">
        <f t="shared" si="7"/>
        <v>181</v>
      </c>
    </row>
    <row r="73" spans="1:10" x14ac:dyDescent="0.25">
      <c r="A73" s="6">
        <v>871</v>
      </c>
      <c r="B73" s="6">
        <v>516</v>
      </c>
      <c r="C73" s="6">
        <v>58</v>
      </c>
      <c r="D73" s="2" t="s">
        <v>1268</v>
      </c>
      <c r="E73" s="2" t="s">
        <v>637</v>
      </c>
      <c r="F73" t="str">
        <f>IF(NOT(ISERROR(VLOOKUP(A73,'ESO Dungeon constants'!$E$2:$E$999,1,FALSE))),"X","")</f>
        <v/>
      </c>
      <c r="G73" t="str">
        <f t="shared" si="4"/>
        <v>Malabal Tor</v>
      </c>
      <c r="H73" t="str">
        <f t="shared" si="5"/>
        <v>Malabal Tor</v>
      </c>
      <c r="I73" s="4">
        <f t="shared" si="6"/>
        <v>871</v>
      </c>
      <c r="J73" s="4">
        <f t="shared" si="7"/>
        <v>58</v>
      </c>
    </row>
    <row r="74" spans="1:10" x14ac:dyDescent="0.25">
      <c r="A74" s="6">
        <v>876</v>
      </c>
      <c r="B74" s="6">
        <v>521</v>
      </c>
      <c r="C74" s="6">
        <v>382</v>
      </c>
      <c r="D74" s="2" t="s">
        <v>1272</v>
      </c>
      <c r="E74" s="2" t="s">
        <v>642</v>
      </c>
      <c r="F74" t="str">
        <f>IF(NOT(ISERROR(VLOOKUP(A74,'ESO Dungeon constants'!$E$2:$E$999,1,FALSE))),"X","")</f>
        <v/>
      </c>
      <c r="G74" t="str">
        <f t="shared" si="4"/>
        <v>Schnittermark</v>
      </c>
      <c r="H74" t="str">
        <f t="shared" si="5"/>
        <v>Reaper's March</v>
      </c>
      <c r="I74" s="4">
        <f t="shared" si="6"/>
        <v>876</v>
      </c>
      <c r="J74" s="4">
        <f t="shared" si="7"/>
        <v>382</v>
      </c>
    </row>
    <row r="75" spans="1:10" x14ac:dyDescent="0.25">
      <c r="A75" s="6">
        <v>555</v>
      </c>
      <c r="B75" s="6">
        <v>319</v>
      </c>
      <c r="C75" s="6">
        <v>108</v>
      </c>
      <c r="D75" s="2" t="s">
        <v>1122</v>
      </c>
      <c r="E75" s="2" t="s">
        <v>454</v>
      </c>
      <c r="F75" t="str">
        <f>IF(NOT(ISERROR(VLOOKUP(A75,'ESO Dungeon constants'!$E$2:$E$999,1,FALSE))),"X","")</f>
        <v/>
      </c>
      <c r="G75" t="str">
        <f t="shared" si="4"/>
        <v>Grünschatten</v>
      </c>
      <c r="H75" t="str">
        <f t="shared" si="5"/>
        <v>Greenshade</v>
      </c>
      <c r="I75" s="4">
        <f t="shared" si="6"/>
        <v>555</v>
      </c>
      <c r="J75" s="4">
        <f t="shared" si="7"/>
        <v>108</v>
      </c>
    </row>
    <row r="76" spans="1:10" x14ac:dyDescent="0.25">
      <c r="A76" s="6">
        <v>369</v>
      </c>
      <c r="B76" s="6">
        <v>167</v>
      </c>
      <c r="C76" s="6">
        <v>347</v>
      </c>
      <c r="D76" s="2" t="s">
        <v>993</v>
      </c>
      <c r="E76" s="2" t="s">
        <v>305</v>
      </c>
      <c r="F76" t="str">
        <f>IF(NOT(ISERROR(VLOOKUP(A76,'ESO Dungeon constants'!$E$2:$E$999,1,FALSE))),"X","")</f>
        <v/>
      </c>
      <c r="G76" t="str">
        <f t="shared" si="4"/>
        <v>Kalthafen</v>
      </c>
      <c r="H76" t="str">
        <f t="shared" si="5"/>
        <v>Coldharbour</v>
      </c>
      <c r="I76" s="4">
        <f t="shared" si="6"/>
        <v>369</v>
      </c>
      <c r="J76" s="4">
        <f t="shared" si="7"/>
        <v>347</v>
      </c>
    </row>
    <row r="77" spans="1:10" x14ac:dyDescent="0.25">
      <c r="A77" s="6">
        <v>819</v>
      </c>
      <c r="B77" s="6">
        <v>474</v>
      </c>
      <c r="C77" s="6">
        <v>816</v>
      </c>
      <c r="D77" s="2" t="s">
        <v>1229</v>
      </c>
      <c r="E77" s="2" t="s">
        <v>597</v>
      </c>
      <c r="F77" t="str">
        <f>IF(NOT(ISERROR(VLOOKUP(A77,'ESO Dungeon constants'!$E$2:$E$999,1,FALSE))),"X","")</f>
        <v/>
      </c>
      <c r="G77" t="str">
        <f t="shared" si="4"/>
        <v>Hews Fluch</v>
      </c>
      <c r="H77" t="str">
        <f t="shared" si="5"/>
        <v>Hew's Bane</v>
      </c>
      <c r="I77" s="4">
        <f t="shared" si="6"/>
        <v>819</v>
      </c>
      <c r="J77" s="4">
        <f t="shared" si="7"/>
        <v>816</v>
      </c>
    </row>
    <row r="78" spans="1:10" x14ac:dyDescent="0.25">
      <c r="A78" s="6">
        <v>875</v>
      </c>
      <c r="B78" s="6">
        <v>520</v>
      </c>
      <c r="C78" s="6">
        <v>103</v>
      </c>
      <c r="D78" s="2" t="s">
        <v>1271</v>
      </c>
      <c r="E78" s="2" t="s">
        <v>641</v>
      </c>
      <c r="F78" t="str">
        <f>IF(NOT(ISERROR(VLOOKUP(A78,'ESO Dungeon constants'!$E$2:$E$999,1,FALSE))),"X","")</f>
        <v/>
      </c>
      <c r="G78" t="str">
        <f t="shared" si="4"/>
        <v>Rift</v>
      </c>
      <c r="H78" t="str">
        <f t="shared" si="5"/>
        <v>The Rift</v>
      </c>
      <c r="I78" s="4">
        <f t="shared" si="6"/>
        <v>875</v>
      </c>
      <c r="J78" s="4">
        <f t="shared" si="7"/>
        <v>103</v>
      </c>
    </row>
    <row r="79" spans="1:10" x14ac:dyDescent="0.25">
      <c r="A79" s="6">
        <v>706</v>
      </c>
      <c r="B79" s="6">
        <v>394</v>
      </c>
      <c r="C79" s="6">
        <v>684</v>
      </c>
      <c r="D79" s="2" t="s">
        <v>1185</v>
      </c>
      <c r="E79" s="2" t="s">
        <v>520</v>
      </c>
      <c r="F79" t="str">
        <f>IF(NOT(ISERROR(VLOOKUP(A79,'ESO Dungeon constants'!$E$2:$E$999,1,FALSE))),"X","")</f>
        <v/>
      </c>
      <c r="G79" t="str">
        <f t="shared" si="4"/>
        <v>Wrothgar</v>
      </c>
      <c r="H79" t="str">
        <f t="shared" si="5"/>
        <v>Wrothgar</v>
      </c>
      <c r="I79" s="4">
        <f t="shared" si="6"/>
        <v>706</v>
      </c>
      <c r="J79" s="4">
        <f t="shared" si="7"/>
        <v>684</v>
      </c>
    </row>
    <row r="80" spans="1:10" x14ac:dyDescent="0.25">
      <c r="A80" s="6">
        <v>959</v>
      </c>
      <c r="B80" s="6">
        <v>599</v>
      </c>
      <c r="C80" s="6">
        <v>849</v>
      </c>
      <c r="D80" s="2" t="s">
        <v>1338</v>
      </c>
      <c r="E80" s="2" t="s">
        <v>713</v>
      </c>
      <c r="F80" t="str">
        <f>IF(NOT(ISERROR(VLOOKUP(A80,'ESO Dungeon constants'!$E$2:$E$999,1,FALSE))),"X","")</f>
        <v/>
      </c>
      <c r="G80" t="str">
        <f t="shared" si="4"/>
        <v>Vvardenfell</v>
      </c>
      <c r="H80" t="str">
        <f t="shared" si="5"/>
        <v>Vvardenfell</v>
      </c>
      <c r="I80" s="4">
        <f t="shared" si="6"/>
        <v>959</v>
      </c>
      <c r="J80" s="4">
        <f t="shared" si="7"/>
        <v>849</v>
      </c>
    </row>
    <row r="81" spans="1:10" x14ac:dyDescent="0.25">
      <c r="A81" s="6">
        <v>188</v>
      </c>
      <c r="B81" s="6">
        <v>39</v>
      </c>
      <c r="C81" s="6">
        <v>57</v>
      </c>
      <c r="D81" s="2" t="s">
        <v>881</v>
      </c>
      <c r="E81" s="2" t="s">
        <v>178</v>
      </c>
      <c r="F81" t="str">
        <f>IF(NOT(ISERROR(VLOOKUP(A81,'ESO Dungeon constants'!$E$2:$E$999,1,FALSE))),"X","")</f>
        <v/>
      </c>
      <c r="G81" t="str">
        <f t="shared" si="4"/>
        <v>Deshaan</v>
      </c>
      <c r="H81" t="str">
        <f t="shared" si="5"/>
        <v>Deshaan</v>
      </c>
      <c r="I81" s="4">
        <f t="shared" si="6"/>
        <v>188</v>
      </c>
      <c r="J81" s="4">
        <f t="shared" si="7"/>
        <v>57</v>
      </c>
    </row>
    <row r="82" spans="1:10" x14ac:dyDescent="0.25">
      <c r="A82" s="6">
        <v>909</v>
      </c>
      <c r="B82" s="6">
        <v>550</v>
      </c>
      <c r="C82" s="6">
        <v>888</v>
      </c>
      <c r="D82" s="2" t="s">
        <v>1301</v>
      </c>
      <c r="E82" s="2" t="s">
        <v>671</v>
      </c>
      <c r="F82" t="str">
        <f>IF(NOT(ISERROR(VLOOKUP(A82,'ESO Dungeon constants'!$E$2:$E$999,1,FALSE))),"X","")</f>
        <v/>
      </c>
      <c r="G82" t="str">
        <f t="shared" si="4"/>
        <v>Kargstein</v>
      </c>
      <c r="H82" t="str">
        <f t="shared" si="5"/>
        <v>Craglorn</v>
      </c>
      <c r="I82" s="4">
        <f t="shared" si="6"/>
        <v>909</v>
      </c>
      <c r="J82" s="4">
        <f t="shared" si="7"/>
        <v>888</v>
      </c>
    </row>
    <row r="83" spans="1:10" x14ac:dyDescent="0.25">
      <c r="A83" s="6">
        <v>638</v>
      </c>
      <c r="B83" s="6">
        <v>366</v>
      </c>
      <c r="C83" s="6">
        <v>888</v>
      </c>
      <c r="D83" s="2" t="s">
        <v>1161</v>
      </c>
      <c r="E83" s="2" t="s">
        <v>496</v>
      </c>
      <c r="F83" t="str">
        <f>IF(NOT(ISERROR(VLOOKUP(A83,'ESO Dungeon constants'!$E$2:$E$999,1,FALSE))),"X","")</f>
        <v/>
      </c>
      <c r="G83" t="str">
        <f t="shared" si="4"/>
        <v>Kargstein</v>
      </c>
      <c r="H83" t="str">
        <f t="shared" si="5"/>
        <v>Craglorn</v>
      </c>
      <c r="I83" s="4">
        <f t="shared" si="6"/>
        <v>638</v>
      </c>
      <c r="J83" s="4">
        <f t="shared" si="7"/>
        <v>888</v>
      </c>
    </row>
    <row r="84" spans="1:10" x14ac:dyDescent="0.25">
      <c r="A84" s="6">
        <v>828</v>
      </c>
      <c r="B84" s="6">
        <v>482</v>
      </c>
      <c r="C84" s="6">
        <v>823</v>
      </c>
      <c r="D84" s="2" t="s">
        <v>1236</v>
      </c>
      <c r="E84" s="2" t="s">
        <v>605</v>
      </c>
      <c r="F84" t="str">
        <f>IF(NOT(ISERROR(VLOOKUP(A84,'ESO Dungeon constants'!$E$2:$E$999,1,FALSE))),"X","")</f>
        <v/>
      </c>
      <c r="G84" t="str">
        <f t="shared" si="4"/>
        <v>Die Goldküste</v>
      </c>
      <c r="H84" t="str">
        <f t="shared" si="5"/>
        <v>Gold Coast</v>
      </c>
      <c r="I84" s="4">
        <f t="shared" si="6"/>
        <v>828</v>
      </c>
      <c r="J84" s="4">
        <f t="shared" si="7"/>
        <v>823</v>
      </c>
    </row>
    <row r="85" spans="1:10" x14ac:dyDescent="0.25">
      <c r="A85" s="6">
        <v>439</v>
      </c>
      <c r="B85" s="6">
        <v>230</v>
      </c>
      <c r="C85" s="6">
        <v>383</v>
      </c>
      <c r="D85" s="2" t="s">
        <v>1049</v>
      </c>
      <c r="E85" s="2" t="s">
        <v>367</v>
      </c>
      <c r="F85" t="str">
        <f>IF(NOT(ISERROR(VLOOKUP(A85,'ESO Dungeon constants'!$E$2:$E$999,1,FALSE))),"X","")</f>
        <v/>
      </c>
      <c r="G85" t="str">
        <f t="shared" si="4"/>
        <v>Grahtwald</v>
      </c>
      <c r="H85" t="str">
        <f t="shared" si="5"/>
        <v>Grahtwood</v>
      </c>
      <c r="I85" s="4">
        <f t="shared" si="6"/>
        <v>439</v>
      </c>
      <c r="J85" s="4">
        <f t="shared" si="7"/>
        <v>383</v>
      </c>
    </row>
    <row r="86" spans="1:10" x14ac:dyDescent="0.25">
      <c r="A86" s="6">
        <v>557</v>
      </c>
      <c r="B86" s="6">
        <v>321</v>
      </c>
      <c r="C86" s="6">
        <v>347</v>
      </c>
      <c r="D86" s="2" t="s">
        <v>1124</v>
      </c>
      <c r="E86" s="2" t="s">
        <v>456</v>
      </c>
      <c r="F86" t="str">
        <f>IF(NOT(ISERROR(VLOOKUP(A86,'ESO Dungeon constants'!$E$2:$E$999,1,FALSE))),"X","")</f>
        <v/>
      </c>
      <c r="G86" t="str">
        <f t="shared" si="4"/>
        <v>Kalthafen</v>
      </c>
      <c r="H86" t="str">
        <f t="shared" si="5"/>
        <v>Coldharbour</v>
      </c>
      <c r="I86" s="4">
        <f t="shared" si="6"/>
        <v>557</v>
      </c>
      <c r="J86" s="4">
        <f t="shared" si="7"/>
        <v>347</v>
      </c>
    </row>
    <row r="87" spans="1:10" x14ac:dyDescent="0.25">
      <c r="A87" s="6">
        <v>957</v>
      </c>
      <c r="B87" s="6">
        <v>597</v>
      </c>
      <c r="C87" s="6">
        <v>849</v>
      </c>
      <c r="D87" s="2" t="s">
        <v>1336</v>
      </c>
      <c r="E87" s="2" t="s">
        <v>711</v>
      </c>
      <c r="F87" t="str">
        <f>IF(NOT(ISERROR(VLOOKUP(A87,'ESO Dungeon constants'!$E$2:$E$999,1,FALSE))),"X","")</f>
        <v/>
      </c>
      <c r="G87" t="str">
        <f t="shared" si="4"/>
        <v>Vvardenfell</v>
      </c>
      <c r="H87" t="str">
        <f t="shared" si="5"/>
        <v>Vvardenfell</v>
      </c>
      <c r="I87" s="4">
        <f t="shared" si="6"/>
        <v>957</v>
      </c>
      <c r="J87" s="4">
        <f t="shared" si="7"/>
        <v>849</v>
      </c>
    </row>
    <row r="88" spans="1:10" x14ac:dyDescent="0.25">
      <c r="A88" s="6">
        <v>487</v>
      </c>
      <c r="B88" s="6">
        <v>268</v>
      </c>
      <c r="C88" s="6">
        <v>382</v>
      </c>
      <c r="D88" s="2" t="s">
        <v>1085</v>
      </c>
      <c r="E88" s="2" t="s">
        <v>404</v>
      </c>
      <c r="F88" t="str">
        <f>IF(NOT(ISERROR(VLOOKUP(A88,'ESO Dungeon constants'!$E$2:$E$999,1,FALSE))),"X","")</f>
        <v/>
      </c>
      <c r="G88" t="str">
        <f t="shared" si="4"/>
        <v>Schnittermark</v>
      </c>
      <c r="H88" t="str">
        <f t="shared" si="5"/>
        <v>Reaper's March</v>
      </c>
      <c r="I88" s="4">
        <f t="shared" si="6"/>
        <v>487</v>
      </c>
      <c r="J88" s="4">
        <f t="shared" si="7"/>
        <v>382</v>
      </c>
    </row>
    <row r="89" spans="1:10" x14ac:dyDescent="0.25">
      <c r="A89" s="6">
        <v>945</v>
      </c>
      <c r="B89" s="6">
        <v>585</v>
      </c>
      <c r="C89" s="6">
        <v>41</v>
      </c>
      <c r="D89" s="2" t="s">
        <v>1331</v>
      </c>
      <c r="E89" s="2" t="s">
        <v>699</v>
      </c>
      <c r="F89" t="str">
        <f>IF(NOT(ISERROR(VLOOKUP(A89,'ESO Dungeon constants'!$E$2:$E$999,1,FALSE))),"X","")</f>
        <v/>
      </c>
      <c r="G89" t="str">
        <f t="shared" si="4"/>
        <v>Steinfälle</v>
      </c>
      <c r="H89" t="str">
        <f t="shared" si="5"/>
        <v>Stonefalls</v>
      </c>
      <c r="I89" s="4">
        <f t="shared" si="6"/>
        <v>945</v>
      </c>
      <c r="J89" s="4">
        <f t="shared" si="7"/>
        <v>41</v>
      </c>
    </row>
    <row r="90" spans="1:10" x14ac:dyDescent="0.25">
      <c r="A90" s="6">
        <v>1043</v>
      </c>
      <c r="B90" s="6">
        <v>676</v>
      </c>
      <c r="C90" s="6">
        <v>980</v>
      </c>
      <c r="D90" s="2" t="s">
        <v>1361</v>
      </c>
      <c r="E90" s="2" t="s">
        <v>781</v>
      </c>
      <c r="F90" t="str">
        <f>IF(NOT(ISERROR(VLOOKUP(A90,'ESO Dungeon constants'!$E$2:$E$999,1,FALSE))),"X","")</f>
        <v/>
      </c>
      <c r="G90" t="str">
        <f t="shared" si="4"/>
        <v>Die Stadt der Uhrwerke</v>
      </c>
      <c r="H90" t="str">
        <f t="shared" si="5"/>
        <v>Clockwork City</v>
      </c>
      <c r="I90" s="4">
        <f t="shared" si="6"/>
        <v>1043</v>
      </c>
      <c r="J90" s="4">
        <f t="shared" si="7"/>
        <v>980</v>
      </c>
    </row>
    <row r="91" spans="1:10" x14ac:dyDescent="0.25">
      <c r="A91" s="6">
        <v>404</v>
      </c>
      <c r="B91" s="6">
        <v>199</v>
      </c>
      <c r="C91" s="6">
        <v>103</v>
      </c>
      <c r="D91" s="2" t="s">
        <v>1019</v>
      </c>
      <c r="E91" s="2" t="s">
        <v>336</v>
      </c>
      <c r="F91" t="str">
        <f>IF(NOT(ISERROR(VLOOKUP(A91,'ESO Dungeon constants'!$E$2:$E$999,1,FALSE))),"X","")</f>
        <v/>
      </c>
      <c r="G91" t="str">
        <f t="shared" si="4"/>
        <v>Rift</v>
      </c>
      <c r="H91" t="str">
        <f t="shared" si="5"/>
        <v>The Rift</v>
      </c>
      <c r="I91" s="4">
        <f t="shared" si="6"/>
        <v>404</v>
      </c>
      <c r="J91" s="4">
        <f t="shared" si="7"/>
        <v>103</v>
      </c>
    </row>
    <row r="92" spans="1:10" x14ac:dyDescent="0.25">
      <c r="A92" s="6">
        <v>1080</v>
      </c>
      <c r="B92" s="6">
        <v>705</v>
      </c>
      <c r="C92" s="6">
        <v>101</v>
      </c>
      <c r="D92" s="2" t="s">
        <v>854</v>
      </c>
      <c r="E92" s="2" t="s">
        <v>64</v>
      </c>
      <c r="F92" t="str">
        <f>IF(NOT(ISERROR(VLOOKUP(A92,'ESO Dungeon constants'!$E$2:$E$999,1,FALSE))),"X","")</f>
        <v>X</v>
      </c>
      <c r="G92" t="str">
        <f t="shared" si="4"/>
        <v>Ostmarsch</v>
      </c>
      <c r="H92" t="str">
        <f t="shared" si="5"/>
        <v>Eastmarch</v>
      </c>
      <c r="I92" s="4">
        <f t="shared" si="6"/>
        <v>1080</v>
      </c>
      <c r="J92" s="4">
        <f t="shared" si="7"/>
        <v>101</v>
      </c>
    </row>
    <row r="93" spans="1:10" x14ac:dyDescent="0.25">
      <c r="A93" s="6">
        <v>881</v>
      </c>
      <c r="B93" s="6">
        <v>526</v>
      </c>
      <c r="C93" s="6">
        <v>19</v>
      </c>
      <c r="D93" s="2" t="s">
        <v>1277</v>
      </c>
      <c r="E93" s="2" t="s">
        <v>647</v>
      </c>
      <c r="F93" t="str">
        <f>IF(NOT(ISERROR(VLOOKUP(A93,'ESO Dungeon constants'!$E$2:$E$999,1,FALSE))),"X","")</f>
        <v/>
      </c>
      <c r="G93" t="str">
        <f t="shared" si="4"/>
        <v>Sturmhafen</v>
      </c>
      <c r="H93" t="str">
        <f t="shared" si="5"/>
        <v>Stormhaven</v>
      </c>
      <c r="I93" s="4">
        <f t="shared" si="6"/>
        <v>881</v>
      </c>
      <c r="J93" s="4">
        <f t="shared" si="7"/>
        <v>19</v>
      </c>
    </row>
    <row r="94" spans="1:10" x14ac:dyDescent="0.25">
      <c r="A94" s="6">
        <v>940</v>
      </c>
      <c r="B94" s="6">
        <v>580</v>
      </c>
      <c r="C94" s="6">
        <v>381</v>
      </c>
      <c r="D94" s="2" t="s">
        <v>1326</v>
      </c>
      <c r="E94" s="2" t="s">
        <v>694</v>
      </c>
      <c r="F94" t="str">
        <f>IF(NOT(ISERROR(VLOOKUP(A94,'ESO Dungeon constants'!$E$2:$E$999,1,FALSE))),"X","")</f>
        <v/>
      </c>
      <c r="G94" t="str">
        <f t="shared" si="4"/>
        <v>Auridon</v>
      </c>
      <c r="H94" t="str">
        <f t="shared" si="5"/>
        <v>Auridon</v>
      </c>
      <c r="I94" s="4">
        <f t="shared" si="6"/>
        <v>940</v>
      </c>
      <c r="J94" s="4">
        <f t="shared" si="7"/>
        <v>381</v>
      </c>
    </row>
    <row r="95" spans="1:10" x14ac:dyDescent="0.25">
      <c r="A95" s="6">
        <v>703</v>
      </c>
      <c r="B95" s="6">
        <v>391</v>
      </c>
      <c r="C95" s="6">
        <v>684</v>
      </c>
      <c r="D95" s="2" t="s">
        <v>1183</v>
      </c>
      <c r="E95" s="2" t="s">
        <v>517</v>
      </c>
      <c r="F95" t="str">
        <f>IF(NOT(ISERROR(VLOOKUP(A95,'ESO Dungeon constants'!$E$2:$E$999,1,FALSE))),"X","")</f>
        <v/>
      </c>
      <c r="G95" t="str">
        <f t="shared" si="4"/>
        <v>Wrothgar</v>
      </c>
      <c r="H95" t="str">
        <f t="shared" si="5"/>
        <v>Wrothgar</v>
      </c>
      <c r="I95" s="4">
        <f t="shared" si="6"/>
        <v>703</v>
      </c>
      <c r="J95" s="4">
        <f t="shared" si="7"/>
        <v>684</v>
      </c>
    </row>
    <row r="96" spans="1:10" x14ac:dyDescent="0.25">
      <c r="A96" s="6">
        <v>678</v>
      </c>
      <c r="B96" s="6">
        <v>375</v>
      </c>
      <c r="C96" s="6">
        <v>584</v>
      </c>
      <c r="D96" s="2" t="s">
        <v>1169</v>
      </c>
      <c r="E96" s="2" t="s">
        <v>52</v>
      </c>
      <c r="F96" t="str">
        <f>IF(NOT(ISERROR(VLOOKUP(A96,'ESO Dungeon constants'!$E$2:$E$999,1,FALSE))),"X","")</f>
        <v>X</v>
      </c>
      <c r="G96" t="str">
        <f t="shared" si="4"/>
        <v>Die Kaiserstadt</v>
      </c>
      <c r="H96" t="str">
        <f t="shared" si="5"/>
        <v>Imperial City</v>
      </c>
      <c r="I96" s="4">
        <f t="shared" si="6"/>
        <v>678</v>
      </c>
      <c r="J96" s="4">
        <f t="shared" si="7"/>
        <v>584</v>
      </c>
    </row>
    <row r="97" spans="1:10" x14ac:dyDescent="0.25">
      <c r="A97" s="6">
        <v>710</v>
      </c>
      <c r="B97" s="6">
        <v>397</v>
      </c>
      <c r="C97" s="6">
        <v>684</v>
      </c>
      <c r="D97" s="2" t="s">
        <v>1188</v>
      </c>
      <c r="E97" s="2" t="s">
        <v>523</v>
      </c>
      <c r="F97" t="str">
        <f>IF(NOT(ISERROR(VLOOKUP(A97,'ESO Dungeon constants'!$E$2:$E$999,1,FALSE))),"X","")</f>
        <v/>
      </c>
      <c r="G97" t="str">
        <f t="shared" si="4"/>
        <v>Wrothgar</v>
      </c>
      <c r="H97" t="str">
        <f t="shared" si="5"/>
        <v>Wrothgar</v>
      </c>
      <c r="I97" s="4">
        <f t="shared" si="6"/>
        <v>710</v>
      </c>
      <c r="J97" s="4">
        <f t="shared" si="7"/>
        <v>684</v>
      </c>
    </row>
    <row r="98" spans="1:10" x14ac:dyDescent="0.25">
      <c r="A98" s="6">
        <v>977</v>
      </c>
      <c r="B98" s="6">
        <v>616</v>
      </c>
      <c r="C98" s="6">
        <v>849</v>
      </c>
      <c r="D98" s="2" t="s">
        <v>1352</v>
      </c>
      <c r="E98" s="2" t="s">
        <v>728</v>
      </c>
      <c r="F98" t="str">
        <f>IF(NOT(ISERROR(VLOOKUP(A98,'ESO Dungeon constants'!$E$2:$E$999,1,FALSE))),"X","")</f>
        <v/>
      </c>
      <c r="G98" t="str">
        <f t="shared" si="4"/>
        <v>Vvardenfell</v>
      </c>
      <c r="H98" t="str">
        <f t="shared" si="5"/>
        <v>Vvardenfell</v>
      </c>
      <c r="I98" s="4">
        <f t="shared" si="6"/>
        <v>977</v>
      </c>
      <c r="J98" s="4">
        <f t="shared" si="7"/>
        <v>849</v>
      </c>
    </row>
    <row r="99" spans="1:10" x14ac:dyDescent="0.25">
      <c r="A99" s="6">
        <v>944</v>
      </c>
      <c r="B99" s="6">
        <v>584</v>
      </c>
      <c r="C99" s="6">
        <v>382</v>
      </c>
      <c r="D99" s="2" t="s">
        <v>1330</v>
      </c>
      <c r="E99" s="2" t="s">
        <v>698</v>
      </c>
      <c r="F99" t="str">
        <f>IF(NOT(ISERROR(VLOOKUP(A99,'ESO Dungeon constants'!$E$2:$E$999,1,FALSE))),"X","")</f>
        <v/>
      </c>
      <c r="G99" t="str">
        <f t="shared" si="4"/>
        <v>Schnittermark</v>
      </c>
      <c r="H99" t="str">
        <f t="shared" si="5"/>
        <v>Reaper's March</v>
      </c>
      <c r="I99" s="4">
        <f t="shared" si="6"/>
        <v>944</v>
      </c>
      <c r="J99" s="4">
        <f t="shared" si="7"/>
        <v>382</v>
      </c>
    </row>
    <row r="100" spans="1:10" x14ac:dyDescent="0.25">
      <c r="A100" s="6">
        <v>869</v>
      </c>
      <c r="B100" s="6">
        <v>514</v>
      </c>
      <c r="C100" s="6">
        <v>117</v>
      </c>
      <c r="D100" s="2" t="s">
        <v>1267</v>
      </c>
      <c r="E100" s="2" t="s">
        <v>635</v>
      </c>
      <c r="F100" t="str">
        <f>IF(NOT(ISERROR(VLOOKUP(A100,'ESO Dungeon constants'!$E$2:$E$999,1,FALSE))),"X","")</f>
        <v/>
      </c>
      <c r="G100" t="str">
        <f t="shared" si="4"/>
        <v>Schattenfenn</v>
      </c>
      <c r="H100" t="str">
        <f t="shared" si="5"/>
        <v>Shadowfen</v>
      </c>
      <c r="I100" s="4">
        <f t="shared" si="6"/>
        <v>869</v>
      </c>
      <c r="J100" s="4">
        <f t="shared" si="7"/>
        <v>117</v>
      </c>
    </row>
    <row r="101" spans="1:10" x14ac:dyDescent="0.25">
      <c r="A101" s="6">
        <v>392</v>
      </c>
      <c r="B101" s="6">
        <v>187</v>
      </c>
      <c r="C101" s="6">
        <v>381</v>
      </c>
      <c r="D101" s="2" t="s">
        <v>1010</v>
      </c>
      <c r="E101" s="2" t="s">
        <v>324</v>
      </c>
      <c r="F101" t="str">
        <f>IF(NOT(ISERROR(VLOOKUP(A101,'ESO Dungeon constants'!$E$2:$E$999,1,FALSE))),"X","")</f>
        <v/>
      </c>
      <c r="G101" t="str">
        <f t="shared" si="4"/>
        <v>Auridon</v>
      </c>
      <c r="H101" t="str">
        <f t="shared" si="5"/>
        <v>Auridon</v>
      </c>
      <c r="I101" s="4">
        <f t="shared" si="6"/>
        <v>392</v>
      </c>
      <c r="J101" s="4">
        <f t="shared" si="7"/>
        <v>381</v>
      </c>
    </row>
    <row r="102" spans="1:10" x14ac:dyDescent="0.25">
      <c r="A102" s="6">
        <v>418</v>
      </c>
      <c r="B102" s="6">
        <v>213</v>
      </c>
      <c r="C102" s="6">
        <v>347</v>
      </c>
      <c r="D102" s="2" t="s">
        <v>1032</v>
      </c>
      <c r="E102" s="2" t="s">
        <v>350</v>
      </c>
      <c r="F102" t="str">
        <f>IF(NOT(ISERROR(VLOOKUP(A102,'ESO Dungeon constants'!$E$2:$E$999,1,FALSE))),"X","")</f>
        <v/>
      </c>
      <c r="G102" t="str">
        <f t="shared" si="4"/>
        <v>Kalthafen</v>
      </c>
      <c r="H102" t="str">
        <f t="shared" si="5"/>
        <v>Coldharbour</v>
      </c>
      <c r="I102" s="4">
        <f t="shared" si="6"/>
        <v>418</v>
      </c>
      <c r="J102" s="4">
        <f t="shared" si="7"/>
        <v>347</v>
      </c>
    </row>
    <row r="103" spans="1:10" x14ac:dyDescent="0.25">
      <c r="A103" s="6">
        <v>862</v>
      </c>
      <c r="B103" s="6">
        <v>507</v>
      </c>
      <c r="C103" s="6">
        <v>382</v>
      </c>
      <c r="D103" s="2" t="s">
        <v>1260</v>
      </c>
      <c r="E103" s="2" t="s">
        <v>628</v>
      </c>
      <c r="F103" t="str">
        <f>IF(NOT(ISERROR(VLOOKUP(A103,'ESO Dungeon constants'!$E$2:$E$999,1,FALSE))),"X","")</f>
        <v/>
      </c>
      <c r="G103" t="str">
        <f t="shared" si="4"/>
        <v>Schnittermark</v>
      </c>
      <c r="H103" t="str">
        <f t="shared" si="5"/>
        <v>Reaper's March</v>
      </c>
      <c r="I103" s="4">
        <f t="shared" si="6"/>
        <v>862</v>
      </c>
      <c r="J103" s="4">
        <f t="shared" si="7"/>
        <v>382</v>
      </c>
    </row>
    <row r="104" spans="1:10" x14ac:dyDescent="0.25">
      <c r="A104" s="6">
        <v>877</v>
      </c>
      <c r="B104" s="6">
        <v>522</v>
      </c>
      <c r="C104" s="6">
        <v>383</v>
      </c>
      <c r="D104" s="2" t="s">
        <v>1273</v>
      </c>
      <c r="E104" s="2" t="s">
        <v>643</v>
      </c>
      <c r="F104" t="str">
        <f>IF(NOT(ISERROR(VLOOKUP(A104,'ESO Dungeon constants'!$E$2:$E$999,1,FALSE))),"X","")</f>
        <v/>
      </c>
      <c r="G104" t="str">
        <f t="shared" si="4"/>
        <v>Grahtwald</v>
      </c>
      <c r="H104" t="str">
        <f t="shared" si="5"/>
        <v>Grahtwood</v>
      </c>
      <c r="I104" s="4">
        <f t="shared" si="6"/>
        <v>877</v>
      </c>
      <c r="J104" s="4">
        <f t="shared" si="7"/>
        <v>383</v>
      </c>
    </row>
    <row r="105" spans="1:10" x14ac:dyDescent="0.25">
      <c r="A105" s="6">
        <v>469</v>
      </c>
      <c r="B105" s="6">
        <v>254</v>
      </c>
      <c r="C105" s="6">
        <v>58</v>
      </c>
      <c r="D105" s="2" t="s">
        <v>1071</v>
      </c>
      <c r="E105" s="2" t="s">
        <v>390</v>
      </c>
      <c r="F105" t="str">
        <f>IF(NOT(ISERROR(VLOOKUP(A105,'ESO Dungeon constants'!$E$2:$E$999,1,FALSE))),"X","")</f>
        <v/>
      </c>
      <c r="G105" t="str">
        <f t="shared" si="4"/>
        <v>Malabal Tor</v>
      </c>
      <c r="H105" t="str">
        <f t="shared" si="5"/>
        <v>Malabal Tor</v>
      </c>
      <c r="I105" s="4">
        <f t="shared" si="6"/>
        <v>469</v>
      </c>
      <c r="J105" s="4">
        <f t="shared" si="7"/>
        <v>58</v>
      </c>
    </row>
    <row r="106" spans="1:10" x14ac:dyDescent="0.25">
      <c r="A106" s="6">
        <v>223</v>
      </c>
      <c r="B106" s="6">
        <v>61</v>
      </c>
      <c r="C106" s="6">
        <v>3</v>
      </c>
      <c r="D106" s="2" t="s">
        <v>902</v>
      </c>
      <c r="E106" s="2" t="s">
        <v>200</v>
      </c>
      <c r="F106" t="str">
        <f>IF(NOT(ISERROR(VLOOKUP(A106,'ESO Dungeon constants'!$E$2:$E$999,1,FALSE))),"X","")</f>
        <v/>
      </c>
      <c r="G106" t="str">
        <f t="shared" si="4"/>
        <v>Glenumbra</v>
      </c>
      <c r="H106" t="str">
        <f t="shared" si="5"/>
        <v>Glenumbra</v>
      </c>
      <c r="I106" s="4">
        <f t="shared" si="6"/>
        <v>223</v>
      </c>
      <c r="J106" s="4">
        <f t="shared" si="7"/>
        <v>3</v>
      </c>
    </row>
    <row r="107" spans="1:10" x14ac:dyDescent="0.25">
      <c r="A107" s="6">
        <v>364</v>
      </c>
      <c r="B107" s="6">
        <v>162</v>
      </c>
      <c r="C107" s="6">
        <v>101</v>
      </c>
      <c r="D107" s="2" t="s">
        <v>988</v>
      </c>
      <c r="E107" s="2" t="s">
        <v>300</v>
      </c>
      <c r="F107" t="str">
        <f>IF(NOT(ISERROR(VLOOKUP(A107,'ESO Dungeon constants'!$E$2:$E$999,1,FALSE))),"X","")</f>
        <v/>
      </c>
      <c r="G107" t="str">
        <f t="shared" si="4"/>
        <v>Ostmarsch</v>
      </c>
      <c r="H107" t="str">
        <f t="shared" si="5"/>
        <v>Eastmarch</v>
      </c>
      <c r="I107" s="4">
        <f t="shared" si="6"/>
        <v>364</v>
      </c>
      <c r="J107" s="4">
        <f t="shared" si="7"/>
        <v>101</v>
      </c>
    </row>
    <row r="108" spans="1:10" x14ac:dyDescent="0.25">
      <c r="A108" s="6">
        <v>1069</v>
      </c>
      <c r="B108" s="6">
        <v>694</v>
      </c>
      <c r="C108" s="6">
        <v>726</v>
      </c>
      <c r="D108" s="2" t="s">
        <v>847</v>
      </c>
      <c r="E108" s="2" t="s">
        <v>799</v>
      </c>
      <c r="F108" t="str">
        <f>IF(NOT(ISERROR(VLOOKUP(A108,'ESO Dungeon constants'!$E$2:$E$999,1,FALSE))),"X","")</f>
        <v/>
      </c>
      <c r="G108" t="str">
        <f t="shared" si="4"/>
        <v>Trübmoor</v>
      </c>
      <c r="H108" t="str">
        <f t="shared" si="5"/>
        <v>Murkmire</v>
      </c>
      <c r="I108" s="4">
        <f t="shared" si="6"/>
        <v>1069</v>
      </c>
      <c r="J108" s="4">
        <f t="shared" si="7"/>
        <v>726</v>
      </c>
    </row>
    <row r="109" spans="1:10" x14ac:dyDescent="0.25">
      <c r="A109" s="6">
        <v>842</v>
      </c>
      <c r="B109" s="6">
        <v>491</v>
      </c>
      <c r="C109" s="6">
        <v>823</v>
      </c>
      <c r="D109" s="2" t="s">
        <v>1245</v>
      </c>
      <c r="E109" s="2" t="s">
        <v>614</v>
      </c>
      <c r="F109" t="str">
        <f>IF(NOT(ISERROR(VLOOKUP(A109,'ESO Dungeon constants'!$E$2:$E$999,1,FALSE))),"X","")</f>
        <v/>
      </c>
      <c r="G109" t="str">
        <f t="shared" si="4"/>
        <v>Die Goldküste</v>
      </c>
      <c r="H109" t="str">
        <f t="shared" si="5"/>
        <v>Gold Coast</v>
      </c>
      <c r="I109" s="4">
        <f t="shared" si="6"/>
        <v>842</v>
      </c>
      <c r="J109" s="4">
        <f t="shared" si="7"/>
        <v>823</v>
      </c>
    </row>
    <row r="110" spans="1:10" x14ac:dyDescent="0.25">
      <c r="A110" s="6">
        <v>882</v>
      </c>
      <c r="B110" s="6">
        <v>527</v>
      </c>
      <c r="C110" s="6">
        <v>383</v>
      </c>
      <c r="D110" s="2" t="s">
        <v>1278</v>
      </c>
      <c r="E110" s="2" t="s">
        <v>648</v>
      </c>
      <c r="F110" t="str">
        <f>IF(NOT(ISERROR(VLOOKUP(A110,'ESO Dungeon constants'!$E$2:$E$999,1,FALSE))),"X","")</f>
        <v/>
      </c>
      <c r="G110" t="str">
        <f t="shared" si="4"/>
        <v>Grahtwald</v>
      </c>
      <c r="H110" t="str">
        <f t="shared" si="5"/>
        <v>Grahtwood</v>
      </c>
      <c r="I110" s="4">
        <f t="shared" si="6"/>
        <v>882</v>
      </c>
      <c r="J110" s="4">
        <f t="shared" si="7"/>
        <v>383</v>
      </c>
    </row>
    <row r="111" spans="1:10" x14ac:dyDescent="0.25">
      <c r="A111" s="6">
        <v>997</v>
      </c>
      <c r="B111" s="6">
        <v>634</v>
      </c>
      <c r="C111" s="6">
        <v>849</v>
      </c>
      <c r="D111" s="2" t="s">
        <v>1368</v>
      </c>
      <c r="E111" s="2" t="s">
        <v>744</v>
      </c>
      <c r="F111" t="str">
        <f>IF(NOT(ISERROR(VLOOKUP(A111,'ESO Dungeon constants'!$E$2:$E$999,1,FALSE))),"X","")</f>
        <v/>
      </c>
      <c r="G111" t="str">
        <f t="shared" si="4"/>
        <v>Vvardenfell</v>
      </c>
      <c r="H111" t="str">
        <f t="shared" si="5"/>
        <v>Vvardenfell</v>
      </c>
      <c r="I111" s="4">
        <f t="shared" si="6"/>
        <v>997</v>
      </c>
      <c r="J111" s="4">
        <f t="shared" si="7"/>
        <v>849</v>
      </c>
    </row>
    <row r="112" spans="1:10" x14ac:dyDescent="0.25">
      <c r="A112" s="6">
        <v>818</v>
      </c>
      <c r="B112" s="6">
        <v>473</v>
      </c>
      <c r="C112" s="6">
        <v>816</v>
      </c>
      <c r="D112" s="2" t="s">
        <v>1228</v>
      </c>
      <c r="E112" s="2" t="s">
        <v>596</v>
      </c>
      <c r="F112" t="str">
        <f>IF(NOT(ISERROR(VLOOKUP(A112,'ESO Dungeon constants'!$E$2:$E$999,1,FALSE))),"X","")</f>
        <v/>
      </c>
      <c r="G112" t="str">
        <f t="shared" si="4"/>
        <v>Hews Fluch</v>
      </c>
      <c r="H112" t="str">
        <f t="shared" si="5"/>
        <v>Hew's Bane</v>
      </c>
      <c r="I112" s="4">
        <f t="shared" si="6"/>
        <v>818</v>
      </c>
      <c r="J112" s="4">
        <f t="shared" si="7"/>
        <v>816</v>
      </c>
    </row>
    <row r="113" spans="1:10" x14ac:dyDescent="0.25">
      <c r="A113" s="6">
        <v>857</v>
      </c>
      <c r="B113" s="6">
        <v>502</v>
      </c>
      <c r="C113" s="6">
        <v>104</v>
      </c>
      <c r="D113" s="2" t="s">
        <v>1255</v>
      </c>
      <c r="E113" s="2" t="s">
        <v>623</v>
      </c>
      <c r="F113" t="str">
        <f>IF(NOT(ISERROR(VLOOKUP(A113,'ESO Dungeon constants'!$E$2:$E$999,1,FALSE))),"X","")</f>
        <v/>
      </c>
      <c r="G113" t="str">
        <f t="shared" si="4"/>
        <v>Die Alik'r-Wüste</v>
      </c>
      <c r="H113" t="str">
        <f t="shared" si="5"/>
        <v>Alik'r Desert</v>
      </c>
      <c r="I113" s="4">
        <f t="shared" si="6"/>
        <v>857</v>
      </c>
      <c r="J113" s="4">
        <f t="shared" si="7"/>
        <v>104</v>
      </c>
    </row>
    <row r="114" spans="1:10" x14ac:dyDescent="0.25">
      <c r="A114" s="6">
        <v>715</v>
      </c>
      <c r="B114" s="6">
        <v>400</v>
      </c>
      <c r="C114" s="6">
        <v>684</v>
      </c>
      <c r="D114" s="2" t="s">
        <v>1191</v>
      </c>
      <c r="E114" s="2" t="s">
        <v>526</v>
      </c>
      <c r="F114" t="str">
        <f>IF(NOT(ISERROR(VLOOKUP(A114,'ESO Dungeon constants'!$E$2:$E$999,1,FALSE))),"X","")</f>
        <v/>
      </c>
      <c r="G114" t="str">
        <f t="shared" si="4"/>
        <v>Wrothgar</v>
      </c>
      <c r="H114" t="str">
        <f t="shared" si="5"/>
        <v>Wrothgar</v>
      </c>
      <c r="I114" s="4">
        <f t="shared" si="6"/>
        <v>715</v>
      </c>
      <c r="J114" s="4">
        <f t="shared" si="7"/>
        <v>684</v>
      </c>
    </row>
    <row r="115" spans="1:10" x14ac:dyDescent="0.25">
      <c r="A115" s="6">
        <v>372</v>
      </c>
      <c r="B115" s="6">
        <v>170</v>
      </c>
      <c r="C115" s="6">
        <v>347</v>
      </c>
      <c r="D115" s="2" t="s">
        <v>996</v>
      </c>
      <c r="E115" s="2" t="s">
        <v>308</v>
      </c>
      <c r="F115" t="str">
        <f>IF(NOT(ISERROR(VLOOKUP(A115,'ESO Dungeon constants'!$E$2:$E$999,1,FALSE))),"X","")</f>
        <v/>
      </c>
      <c r="G115" t="str">
        <f t="shared" si="4"/>
        <v>Kalthafen</v>
      </c>
      <c r="H115" t="str">
        <f t="shared" si="5"/>
        <v>Coldharbour</v>
      </c>
      <c r="I115" s="4">
        <f t="shared" si="6"/>
        <v>372</v>
      </c>
      <c r="J115" s="4">
        <f t="shared" si="7"/>
        <v>347</v>
      </c>
    </row>
    <row r="116" spans="1:10" x14ac:dyDescent="0.25">
      <c r="A116" s="6">
        <v>566</v>
      </c>
      <c r="B116" s="6">
        <v>328</v>
      </c>
      <c r="C116" s="6">
        <v>3</v>
      </c>
      <c r="D116" s="2" t="s">
        <v>1130</v>
      </c>
      <c r="E116" s="2" t="s">
        <v>462</v>
      </c>
      <c r="F116" t="str">
        <f>IF(NOT(ISERROR(VLOOKUP(A116,'ESO Dungeon constants'!$E$2:$E$999,1,FALSE))),"X","")</f>
        <v/>
      </c>
      <c r="G116" t="str">
        <f t="shared" si="4"/>
        <v>Glenumbra</v>
      </c>
      <c r="H116" t="str">
        <f t="shared" si="5"/>
        <v>Glenumbra</v>
      </c>
      <c r="I116" s="4">
        <f t="shared" si="6"/>
        <v>566</v>
      </c>
      <c r="J116" s="4">
        <f t="shared" si="7"/>
        <v>3</v>
      </c>
    </row>
    <row r="117" spans="1:10" x14ac:dyDescent="0.25">
      <c r="A117" s="6">
        <v>960</v>
      </c>
      <c r="B117" s="6">
        <v>600</v>
      </c>
      <c r="C117" s="6">
        <v>849</v>
      </c>
      <c r="D117" s="2" t="s">
        <v>1339</v>
      </c>
      <c r="E117" s="2" t="s">
        <v>714</v>
      </c>
      <c r="F117" t="str">
        <f>IF(NOT(ISERROR(VLOOKUP(A117,'ESO Dungeon constants'!$E$2:$E$999,1,FALSE))),"X","")</f>
        <v/>
      </c>
      <c r="G117" t="str">
        <f t="shared" si="4"/>
        <v>Vvardenfell</v>
      </c>
      <c r="H117" t="str">
        <f t="shared" si="5"/>
        <v>Vvardenfell</v>
      </c>
      <c r="I117" s="4">
        <f t="shared" si="6"/>
        <v>960</v>
      </c>
      <c r="J117" s="4">
        <f t="shared" si="7"/>
        <v>849</v>
      </c>
    </row>
    <row r="118" spans="1:10" x14ac:dyDescent="0.25">
      <c r="A118" s="6">
        <v>700</v>
      </c>
      <c r="B118" s="6">
        <v>388</v>
      </c>
      <c r="C118" s="6">
        <v>684</v>
      </c>
      <c r="D118" s="2" t="s">
        <v>1180</v>
      </c>
      <c r="E118" s="2" t="s">
        <v>514</v>
      </c>
      <c r="F118" t="str">
        <f>IF(NOT(ISERROR(VLOOKUP(A118,'ESO Dungeon constants'!$E$2:$E$999,1,FALSE))),"X","")</f>
        <v/>
      </c>
      <c r="G118" t="str">
        <f t="shared" si="4"/>
        <v>Wrothgar</v>
      </c>
      <c r="H118" t="str">
        <f t="shared" si="5"/>
        <v>Wrothgar</v>
      </c>
      <c r="I118" s="4">
        <f t="shared" si="6"/>
        <v>700</v>
      </c>
      <c r="J118" s="4">
        <f t="shared" si="7"/>
        <v>684</v>
      </c>
    </row>
    <row r="119" spans="1:10" x14ac:dyDescent="0.25">
      <c r="A119" s="6">
        <v>412</v>
      </c>
      <c r="B119" s="6">
        <v>207</v>
      </c>
      <c r="C119" s="6">
        <v>103</v>
      </c>
      <c r="D119" s="2" t="s">
        <v>1027</v>
      </c>
      <c r="E119" s="2" t="s">
        <v>344</v>
      </c>
      <c r="F119" t="str">
        <f>IF(NOT(ISERROR(VLOOKUP(A119,'ESO Dungeon constants'!$E$2:$E$999,1,FALSE))),"X","")</f>
        <v/>
      </c>
      <c r="G119" t="str">
        <f t="shared" si="4"/>
        <v>Rift</v>
      </c>
      <c r="H119" t="str">
        <f t="shared" si="5"/>
        <v>The Rift</v>
      </c>
      <c r="I119" s="4">
        <f t="shared" si="6"/>
        <v>412</v>
      </c>
      <c r="J119" s="4">
        <f t="shared" si="7"/>
        <v>103</v>
      </c>
    </row>
    <row r="120" spans="1:10" x14ac:dyDescent="0.25">
      <c r="A120" s="6">
        <v>560</v>
      </c>
      <c r="B120" s="6">
        <v>324</v>
      </c>
      <c r="C120" s="6">
        <v>103</v>
      </c>
      <c r="D120" s="2" t="s">
        <v>1027</v>
      </c>
      <c r="E120" s="2" t="s">
        <v>344</v>
      </c>
      <c r="F120" t="str">
        <f>IF(NOT(ISERROR(VLOOKUP(A120,'ESO Dungeon constants'!$E$2:$E$999,1,FALSE))),"X","")</f>
        <v/>
      </c>
      <c r="G120" t="str">
        <f t="shared" si="4"/>
        <v>Rift</v>
      </c>
      <c r="H120" t="str">
        <f t="shared" si="5"/>
        <v>The Rift</v>
      </c>
      <c r="I120" s="4">
        <f t="shared" si="6"/>
        <v>560</v>
      </c>
      <c r="J120" s="4">
        <f t="shared" si="7"/>
        <v>103</v>
      </c>
    </row>
    <row r="121" spans="1:10" x14ac:dyDescent="0.25">
      <c r="A121" s="6">
        <v>431</v>
      </c>
      <c r="B121" s="6">
        <v>223</v>
      </c>
      <c r="C121" s="6">
        <v>103</v>
      </c>
      <c r="D121" s="2" t="s">
        <v>1042</v>
      </c>
      <c r="E121" s="2" t="s">
        <v>360</v>
      </c>
      <c r="F121" t="str">
        <f>IF(NOT(ISERROR(VLOOKUP(A121,'ESO Dungeon constants'!$E$2:$E$999,1,FALSE))),"X","")</f>
        <v/>
      </c>
      <c r="G121" t="str">
        <f t="shared" si="4"/>
        <v>Rift</v>
      </c>
      <c r="H121" t="str">
        <f t="shared" si="5"/>
        <v>The Rift</v>
      </c>
      <c r="I121" s="4">
        <f t="shared" si="6"/>
        <v>431</v>
      </c>
      <c r="J121" s="4">
        <f t="shared" si="7"/>
        <v>103</v>
      </c>
    </row>
    <row r="122" spans="1:10" x14ac:dyDescent="0.25">
      <c r="A122" s="6">
        <v>416</v>
      </c>
      <c r="B122" s="6">
        <v>211</v>
      </c>
      <c r="C122" s="6">
        <v>381</v>
      </c>
      <c r="D122" s="2" t="s">
        <v>1031</v>
      </c>
      <c r="E122" s="2" t="s">
        <v>348</v>
      </c>
      <c r="F122" t="str">
        <f>IF(NOT(ISERROR(VLOOKUP(A122,'ESO Dungeon constants'!$E$2:$E$999,1,FALSE))),"X","")</f>
        <v/>
      </c>
      <c r="G122" t="str">
        <f t="shared" si="4"/>
        <v>Auridon</v>
      </c>
      <c r="H122" t="str">
        <f t="shared" si="5"/>
        <v>Auridon</v>
      </c>
      <c r="I122" s="4">
        <f t="shared" si="6"/>
        <v>416</v>
      </c>
      <c r="J122" s="4">
        <f t="shared" si="7"/>
        <v>381</v>
      </c>
    </row>
    <row r="123" spans="1:10" x14ac:dyDescent="0.25">
      <c r="A123" s="6">
        <v>827</v>
      </c>
      <c r="B123" s="6">
        <v>481</v>
      </c>
      <c r="C123" s="6">
        <v>823</v>
      </c>
      <c r="D123" s="2" t="s">
        <v>1235</v>
      </c>
      <c r="E123" s="2" t="s">
        <v>604</v>
      </c>
      <c r="F123" t="str">
        <f>IF(NOT(ISERROR(VLOOKUP(A123,'ESO Dungeon constants'!$E$2:$E$999,1,FALSE))),"X","")</f>
        <v/>
      </c>
      <c r="G123" t="str">
        <f t="shared" si="4"/>
        <v>Die Goldküste</v>
      </c>
      <c r="H123" t="str">
        <f t="shared" si="5"/>
        <v>Gold Coast</v>
      </c>
      <c r="I123" s="4">
        <f t="shared" si="6"/>
        <v>827</v>
      </c>
      <c r="J123" s="4">
        <f t="shared" si="7"/>
        <v>823</v>
      </c>
    </row>
    <row r="124" spans="1:10" x14ac:dyDescent="0.25">
      <c r="A124" s="6">
        <v>910</v>
      </c>
      <c r="B124" s="6">
        <v>551</v>
      </c>
      <c r="C124" s="6">
        <v>888</v>
      </c>
      <c r="D124" s="2" t="s">
        <v>1302</v>
      </c>
      <c r="E124" s="2" t="s">
        <v>672</v>
      </c>
      <c r="F124" t="str">
        <f>IF(NOT(ISERROR(VLOOKUP(A124,'ESO Dungeon constants'!$E$2:$E$999,1,FALSE))),"X","")</f>
        <v/>
      </c>
      <c r="G124" t="str">
        <f t="shared" si="4"/>
        <v>Kargstein</v>
      </c>
      <c r="H124" t="str">
        <f t="shared" si="5"/>
        <v>Craglorn</v>
      </c>
      <c r="I124" s="4">
        <f t="shared" si="6"/>
        <v>910</v>
      </c>
      <c r="J124" s="4">
        <f t="shared" si="7"/>
        <v>888</v>
      </c>
    </row>
    <row r="125" spans="1:10" x14ac:dyDescent="0.25">
      <c r="A125" s="6">
        <v>832</v>
      </c>
      <c r="B125" s="6">
        <v>485</v>
      </c>
      <c r="C125" s="6">
        <v>823</v>
      </c>
      <c r="D125" s="2" t="s">
        <v>1239</v>
      </c>
      <c r="E125" s="2" t="s">
        <v>608</v>
      </c>
      <c r="F125" t="str">
        <f>IF(NOT(ISERROR(VLOOKUP(A125,'ESO Dungeon constants'!$E$2:$E$999,1,FALSE))),"X","")</f>
        <v/>
      </c>
      <c r="G125" t="str">
        <f t="shared" si="4"/>
        <v>Die Goldküste</v>
      </c>
      <c r="H125" t="str">
        <f t="shared" si="5"/>
        <v>Gold Coast</v>
      </c>
      <c r="I125" s="4">
        <f t="shared" si="6"/>
        <v>832</v>
      </c>
      <c r="J125" s="4">
        <f t="shared" si="7"/>
        <v>823</v>
      </c>
    </row>
    <row r="126" spans="1:10" x14ac:dyDescent="0.25">
      <c r="A126" s="6">
        <v>831</v>
      </c>
      <c r="B126" s="6">
        <v>484</v>
      </c>
      <c r="C126" s="6">
        <v>823</v>
      </c>
      <c r="D126" s="2" t="s">
        <v>1238</v>
      </c>
      <c r="E126" s="2" t="s">
        <v>607</v>
      </c>
      <c r="F126" t="str">
        <f>IF(NOT(ISERROR(VLOOKUP(A126,'ESO Dungeon constants'!$E$2:$E$999,1,FALSE))),"X","")</f>
        <v/>
      </c>
      <c r="G126" t="str">
        <f t="shared" si="4"/>
        <v>Die Goldküste</v>
      </c>
      <c r="H126" t="str">
        <f t="shared" si="5"/>
        <v>Gold Coast</v>
      </c>
      <c r="I126" s="4">
        <f t="shared" si="6"/>
        <v>831</v>
      </c>
      <c r="J126" s="4">
        <f t="shared" si="7"/>
        <v>823</v>
      </c>
    </row>
    <row r="127" spans="1:10" x14ac:dyDescent="0.25">
      <c r="A127" s="6">
        <v>425</v>
      </c>
      <c r="B127" s="6">
        <v>219</v>
      </c>
      <c r="C127" s="6">
        <v>3</v>
      </c>
      <c r="D127" s="2" t="s">
        <v>1038</v>
      </c>
      <c r="E127" s="2" t="s">
        <v>356</v>
      </c>
      <c r="F127" t="str">
        <f>IF(NOT(ISERROR(VLOOKUP(A127,'ESO Dungeon constants'!$E$2:$E$999,1,FALSE))),"X","")</f>
        <v/>
      </c>
      <c r="G127" t="str">
        <f t="shared" si="4"/>
        <v>Glenumbra</v>
      </c>
      <c r="H127" t="str">
        <f t="shared" si="5"/>
        <v>Glenumbra</v>
      </c>
      <c r="I127" s="4">
        <f t="shared" si="6"/>
        <v>425</v>
      </c>
      <c r="J127" s="4">
        <f t="shared" si="7"/>
        <v>3</v>
      </c>
    </row>
    <row r="128" spans="1:10" x14ac:dyDescent="0.25">
      <c r="A128" s="6">
        <v>1034</v>
      </c>
      <c r="B128" s="6">
        <v>668</v>
      </c>
      <c r="C128" s="6">
        <v>1011</v>
      </c>
      <c r="D128" s="2" t="s">
        <v>822</v>
      </c>
      <c r="E128" s="2" t="s">
        <v>775</v>
      </c>
      <c r="F128" t="str">
        <f>IF(NOT(ISERROR(VLOOKUP(A128,'ESO Dungeon constants'!$E$2:$E$999,1,FALSE))),"X","")</f>
        <v/>
      </c>
      <c r="G128" t="str">
        <f t="shared" si="4"/>
        <v>Sommersend</v>
      </c>
      <c r="H128" t="str">
        <f t="shared" si="5"/>
        <v>Summerset</v>
      </c>
      <c r="I128" s="4">
        <f t="shared" si="6"/>
        <v>1034</v>
      </c>
      <c r="J128" s="4">
        <f t="shared" si="7"/>
        <v>1011</v>
      </c>
    </row>
    <row r="129" spans="1:10" x14ac:dyDescent="0.25">
      <c r="A129" s="6">
        <v>867</v>
      </c>
      <c r="B129" s="6">
        <v>512</v>
      </c>
      <c r="C129" s="6">
        <v>41</v>
      </c>
      <c r="D129" s="2" t="s">
        <v>1265</v>
      </c>
      <c r="E129" s="2" t="s">
        <v>633</v>
      </c>
      <c r="F129" t="str">
        <f>IF(NOT(ISERROR(VLOOKUP(A129,'ESO Dungeon constants'!$E$2:$E$999,1,FALSE))),"X","")</f>
        <v/>
      </c>
      <c r="G129" t="str">
        <f t="shared" si="4"/>
        <v>Steinfälle</v>
      </c>
      <c r="H129" t="str">
        <f t="shared" si="5"/>
        <v>Stonefalls</v>
      </c>
      <c r="I129" s="4">
        <f t="shared" si="6"/>
        <v>867</v>
      </c>
      <c r="J129" s="4">
        <f t="shared" si="7"/>
        <v>41</v>
      </c>
    </row>
    <row r="130" spans="1:10" x14ac:dyDescent="0.25">
      <c r="A130" s="6">
        <v>366</v>
      </c>
      <c r="B130" s="6">
        <v>164</v>
      </c>
      <c r="C130" s="6">
        <v>347</v>
      </c>
      <c r="D130" s="2" t="s">
        <v>990</v>
      </c>
      <c r="E130" s="2" t="s">
        <v>302</v>
      </c>
      <c r="F130" t="str">
        <f>IF(NOT(ISERROR(VLOOKUP(A130,'ESO Dungeon constants'!$E$2:$E$999,1,FALSE))),"X","")</f>
        <v/>
      </c>
      <c r="G130" t="str">
        <f t="shared" ref="G130:G193" si="8">IF(A130&lt;&gt;C130,VLOOKUP(C130,$A$2:$E$900,4,FALSE),"")</f>
        <v>Kalthafen</v>
      </c>
      <c r="H130" t="str">
        <f t="shared" ref="H130:H193" si="9">IF(A130&lt;&gt;C130,VLOOKUP(C130,$A$2:$E$900,5,FALSE),"")</f>
        <v>Coldharbour</v>
      </c>
      <c r="I130" s="4">
        <f t="shared" si="6"/>
        <v>366</v>
      </c>
      <c r="J130" s="4">
        <f t="shared" si="7"/>
        <v>347</v>
      </c>
    </row>
    <row r="131" spans="1:10" x14ac:dyDescent="0.25">
      <c r="A131" s="6">
        <v>1005</v>
      </c>
      <c r="B131" s="6">
        <v>639</v>
      </c>
      <c r="C131" s="6">
        <v>1005</v>
      </c>
      <c r="D131" s="2" t="s">
        <v>1373</v>
      </c>
      <c r="E131" s="2" t="s">
        <v>749</v>
      </c>
      <c r="F131" t="str">
        <f>IF(NOT(ISERROR(VLOOKUP(A131,'ESO Dungeon constants'!$E$2:$E$999,1,FALSE))),"X","")</f>
        <v/>
      </c>
      <c r="G131" t="str">
        <f t="shared" si="8"/>
        <v/>
      </c>
      <c r="H131" t="str">
        <f t="shared" si="9"/>
        <v/>
      </c>
      <c r="I131" s="4">
        <f t="shared" ref="I131:I194" si="10">A131</f>
        <v>1005</v>
      </c>
      <c r="J131" s="4">
        <f t="shared" ref="J131:J194" si="11">C131</f>
        <v>1005</v>
      </c>
    </row>
    <row r="132" spans="1:10" x14ac:dyDescent="0.25">
      <c r="A132" s="6">
        <v>1031</v>
      </c>
      <c r="B132" s="6">
        <v>665</v>
      </c>
      <c r="C132" s="6">
        <v>1011</v>
      </c>
      <c r="D132" s="2" t="s">
        <v>819</v>
      </c>
      <c r="E132" s="2" t="s">
        <v>772</v>
      </c>
      <c r="F132" t="str">
        <f>IF(NOT(ISERROR(VLOOKUP(A132,'ESO Dungeon constants'!$E$2:$E$999,1,FALSE))),"X","")</f>
        <v/>
      </c>
      <c r="G132" t="str">
        <f t="shared" si="8"/>
        <v>Sommersend</v>
      </c>
      <c r="H132" t="str">
        <f t="shared" si="9"/>
        <v>Summerset</v>
      </c>
      <c r="I132" s="4">
        <f t="shared" si="10"/>
        <v>1031</v>
      </c>
      <c r="J132" s="4">
        <f t="shared" si="11"/>
        <v>1011</v>
      </c>
    </row>
    <row r="133" spans="1:10" x14ac:dyDescent="0.25">
      <c r="A133" s="6">
        <v>878</v>
      </c>
      <c r="B133" s="6">
        <v>523</v>
      </c>
      <c r="C133" s="6">
        <v>381</v>
      </c>
      <c r="D133" s="2" t="s">
        <v>1274</v>
      </c>
      <c r="E133" s="2" t="s">
        <v>644</v>
      </c>
      <c r="F133" t="str">
        <f>IF(NOT(ISERROR(VLOOKUP(A133,'ESO Dungeon constants'!$E$2:$E$999,1,FALSE))),"X","")</f>
        <v/>
      </c>
      <c r="G133" t="str">
        <f t="shared" si="8"/>
        <v>Auridon</v>
      </c>
      <c r="H133" t="str">
        <f t="shared" si="9"/>
        <v>Auridon</v>
      </c>
      <c r="I133" s="4">
        <f t="shared" si="10"/>
        <v>878</v>
      </c>
      <c r="J133" s="4">
        <f t="shared" si="11"/>
        <v>381</v>
      </c>
    </row>
    <row r="134" spans="1:10" x14ac:dyDescent="0.25">
      <c r="A134" s="6">
        <v>863</v>
      </c>
      <c r="B134" s="6">
        <v>508</v>
      </c>
      <c r="C134" s="6">
        <v>537</v>
      </c>
      <c r="D134" s="2" t="s">
        <v>1261</v>
      </c>
      <c r="E134" s="2" t="s">
        <v>629</v>
      </c>
      <c r="F134" t="str">
        <f>IF(NOT(ISERROR(VLOOKUP(A134,'ESO Dungeon constants'!$E$2:$E$999,1,FALSE))),"X","")</f>
        <v/>
      </c>
      <c r="G134" t="str">
        <f t="shared" si="8"/>
        <v>Khenarthis Rast</v>
      </c>
      <c r="H134" t="str">
        <f t="shared" si="9"/>
        <v>Khenarthi's Roost</v>
      </c>
      <c r="I134" s="4">
        <f t="shared" si="10"/>
        <v>863</v>
      </c>
      <c r="J134" s="4">
        <f t="shared" si="11"/>
        <v>537</v>
      </c>
    </row>
    <row r="135" spans="1:10" x14ac:dyDescent="0.25">
      <c r="A135" s="6">
        <v>543</v>
      </c>
      <c r="B135" s="6">
        <v>308</v>
      </c>
      <c r="C135" s="6">
        <v>208</v>
      </c>
      <c r="D135" s="2" t="s">
        <v>1113</v>
      </c>
      <c r="E135" s="2" t="s">
        <v>443</v>
      </c>
      <c r="F135" t="str">
        <f>IF(NOT(ISERROR(VLOOKUP(A135,'ESO Dungeon constants'!$E$2:$E$999,1,FALSE))),"X","")</f>
        <v/>
      </c>
      <c r="G135" t="str">
        <f t="shared" si="8"/>
        <v>Die Erdschmiede</v>
      </c>
      <c r="H135" t="str">
        <f t="shared" si="9"/>
        <v>The Earth Forge</v>
      </c>
      <c r="I135" s="4">
        <f t="shared" si="10"/>
        <v>543</v>
      </c>
      <c r="J135" s="4">
        <f t="shared" si="11"/>
        <v>208</v>
      </c>
    </row>
    <row r="136" spans="1:10" x14ac:dyDescent="0.25">
      <c r="A136" s="6">
        <v>434</v>
      </c>
      <c r="B136" s="6">
        <v>225</v>
      </c>
      <c r="C136" s="6">
        <v>383</v>
      </c>
      <c r="D136" s="2" t="s">
        <v>1044</v>
      </c>
      <c r="E136" s="2" t="s">
        <v>362</v>
      </c>
      <c r="F136" t="str">
        <f>IF(NOT(ISERROR(VLOOKUP(A136,'ESO Dungeon constants'!$E$2:$E$999,1,FALSE))),"X","")</f>
        <v/>
      </c>
      <c r="G136" t="str">
        <f t="shared" si="8"/>
        <v>Grahtwald</v>
      </c>
      <c r="H136" t="str">
        <f t="shared" si="9"/>
        <v>Grahtwood</v>
      </c>
      <c r="I136" s="4">
        <f t="shared" si="10"/>
        <v>434</v>
      </c>
      <c r="J136" s="4">
        <f t="shared" si="11"/>
        <v>383</v>
      </c>
    </row>
    <row r="137" spans="1:10" x14ac:dyDescent="0.25">
      <c r="A137" s="6">
        <v>573</v>
      </c>
      <c r="B137" s="6">
        <v>334</v>
      </c>
      <c r="C137" s="6">
        <v>199</v>
      </c>
      <c r="D137" s="2" t="s">
        <v>1134</v>
      </c>
      <c r="E137" s="2" t="s">
        <v>467</v>
      </c>
      <c r="F137" t="str">
        <f>IF(NOT(ISERROR(VLOOKUP(A137,'ESO Dungeon constants'!$E$2:$E$999,1,FALSE))),"X","")</f>
        <v/>
      </c>
      <c r="G137" t="str">
        <f t="shared" si="8"/>
        <v>Die Zuflucht</v>
      </c>
      <c r="H137" t="str">
        <f t="shared" si="9"/>
        <v>The Harborage</v>
      </c>
      <c r="I137" s="4">
        <f t="shared" si="10"/>
        <v>573</v>
      </c>
      <c r="J137" s="4">
        <f t="shared" si="11"/>
        <v>199</v>
      </c>
    </row>
    <row r="138" spans="1:10" x14ac:dyDescent="0.25">
      <c r="A138" s="6">
        <v>245</v>
      </c>
      <c r="B138" s="6">
        <v>78</v>
      </c>
      <c r="C138" s="6">
        <v>41</v>
      </c>
      <c r="D138" s="2" t="s">
        <v>917</v>
      </c>
      <c r="E138" s="2" t="s">
        <v>217</v>
      </c>
      <c r="F138" t="str">
        <f>IF(NOT(ISERROR(VLOOKUP(A138,'ESO Dungeon constants'!$E$2:$E$999,1,FALSE))),"X","")</f>
        <v/>
      </c>
      <c r="G138" t="str">
        <f t="shared" si="8"/>
        <v>Steinfälle</v>
      </c>
      <c r="H138" t="str">
        <f t="shared" si="9"/>
        <v>Stonefalls</v>
      </c>
      <c r="I138" s="4">
        <f t="shared" si="10"/>
        <v>245</v>
      </c>
      <c r="J138" s="4">
        <f t="shared" si="11"/>
        <v>41</v>
      </c>
    </row>
    <row r="139" spans="1:10" x14ac:dyDescent="0.25">
      <c r="A139" s="6">
        <v>436</v>
      </c>
      <c r="B139" s="6">
        <v>227</v>
      </c>
      <c r="C139" s="6">
        <v>383</v>
      </c>
      <c r="D139" s="2" t="s">
        <v>1046</v>
      </c>
      <c r="E139" s="2" t="s">
        <v>364</v>
      </c>
      <c r="F139" t="str">
        <f>IF(NOT(ISERROR(VLOOKUP(A139,'ESO Dungeon constants'!$E$2:$E$999,1,FALSE))),"X","")</f>
        <v/>
      </c>
      <c r="G139" t="str">
        <f t="shared" si="8"/>
        <v>Grahtwald</v>
      </c>
      <c r="H139" t="str">
        <f t="shared" si="9"/>
        <v>Grahtwood</v>
      </c>
      <c r="I139" s="4">
        <f t="shared" si="10"/>
        <v>436</v>
      </c>
      <c r="J139" s="4">
        <f t="shared" si="11"/>
        <v>383</v>
      </c>
    </row>
    <row r="140" spans="1:10" x14ac:dyDescent="0.25">
      <c r="A140" s="6">
        <v>190</v>
      </c>
      <c r="B140" s="6">
        <v>41</v>
      </c>
      <c r="C140" s="6">
        <v>57</v>
      </c>
      <c r="D140" s="2" t="s">
        <v>883</v>
      </c>
      <c r="E140" s="2" t="s">
        <v>180</v>
      </c>
      <c r="F140" t="str">
        <f>IF(NOT(ISERROR(VLOOKUP(A140,'ESO Dungeon constants'!$E$2:$E$999,1,FALSE))),"X","")</f>
        <v/>
      </c>
      <c r="G140" t="str">
        <f t="shared" si="8"/>
        <v>Deshaan</v>
      </c>
      <c r="H140" t="str">
        <f t="shared" si="9"/>
        <v>Deshaan</v>
      </c>
      <c r="I140" s="4">
        <f t="shared" si="10"/>
        <v>190</v>
      </c>
      <c r="J140" s="4">
        <f t="shared" si="11"/>
        <v>57</v>
      </c>
    </row>
    <row r="141" spans="1:10" x14ac:dyDescent="0.25">
      <c r="A141" s="6">
        <v>639</v>
      </c>
      <c r="B141" s="6">
        <v>367</v>
      </c>
      <c r="C141" s="6">
        <v>888</v>
      </c>
      <c r="D141" s="2" t="s">
        <v>1162</v>
      </c>
      <c r="E141" s="2" t="s">
        <v>497</v>
      </c>
      <c r="F141" t="str">
        <f>IF(NOT(ISERROR(VLOOKUP(A141,'ESO Dungeon constants'!$E$2:$E$999,1,FALSE))),"X","")</f>
        <v/>
      </c>
      <c r="G141" t="str">
        <f t="shared" si="8"/>
        <v>Kargstein</v>
      </c>
      <c r="H141" t="str">
        <f t="shared" si="9"/>
        <v>Craglorn</v>
      </c>
      <c r="I141" s="4">
        <f t="shared" si="10"/>
        <v>639</v>
      </c>
      <c r="J141" s="4">
        <f t="shared" si="11"/>
        <v>888</v>
      </c>
    </row>
    <row r="142" spans="1:10" x14ac:dyDescent="0.25">
      <c r="A142" s="6">
        <v>891</v>
      </c>
      <c r="B142" s="6">
        <v>532</v>
      </c>
      <c r="C142" s="6">
        <v>888</v>
      </c>
      <c r="D142" s="2" t="s">
        <v>1285</v>
      </c>
      <c r="E142" s="2" t="s">
        <v>653</v>
      </c>
      <c r="F142" t="str">
        <f>IF(NOT(ISERROR(VLOOKUP(A142,'ESO Dungeon constants'!$E$2:$E$999,1,FALSE))),"X","")</f>
        <v/>
      </c>
      <c r="G142" t="str">
        <f t="shared" si="8"/>
        <v>Kargstein</v>
      </c>
      <c r="H142" t="str">
        <f t="shared" si="9"/>
        <v>Craglorn</v>
      </c>
      <c r="I142" s="4">
        <f t="shared" si="10"/>
        <v>891</v>
      </c>
      <c r="J142" s="4">
        <f t="shared" si="11"/>
        <v>888</v>
      </c>
    </row>
    <row r="143" spans="1:10" x14ac:dyDescent="0.25">
      <c r="A143" s="6">
        <v>482</v>
      </c>
      <c r="B143" s="6">
        <v>264</v>
      </c>
      <c r="C143" s="6">
        <v>103</v>
      </c>
      <c r="D143" s="2" t="s">
        <v>1081</v>
      </c>
      <c r="E143" s="2" t="s">
        <v>400</v>
      </c>
      <c r="F143" t="str">
        <f>IF(NOT(ISERROR(VLOOKUP(A143,'ESO Dungeon constants'!$E$2:$E$999,1,FALSE))),"X","")</f>
        <v/>
      </c>
      <c r="G143" t="str">
        <f t="shared" si="8"/>
        <v>Rift</v>
      </c>
      <c r="H143" t="str">
        <f t="shared" si="9"/>
        <v>The Rift</v>
      </c>
      <c r="I143" s="4">
        <f t="shared" si="10"/>
        <v>482</v>
      </c>
      <c r="J143" s="4">
        <f t="shared" si="11"/>
        <v>103</v>
      </c>
    </row>
    <row r="144" spans="1:10" x14ac:dyDescent="0.25">
      <c r="A144" s="6">
        <v>219</v>
      </c>
      <c r="B144" s="6">
        <v>59</v>
      </c>
      <c r="C144" s="6">
        <v>267</v>
      </c>
      <c r="D144" s="2" t="s">
        <v>900</v>
      </c>
      <c r="E144" s="2" t="s">
        <v>198</v>
      </c>
      <c r="F144" t="str">
        <f>IF(NOT(ISERROR(VLOOKUP(A144,'ESO Dungeon constants'!$E$2:$E$999,1,FALSE))),"X","")</f>
        <v/>
      </c>
      <c r="G144" t="str">
        <f t="shared" si="8"/>
        <v>Augvea</v>
      </c>
      <c r="H144" t="str">
        <f t="shared" si="9"/>
        <v>Eyevea</v>
      </c>
      <c r="I144" s="4">
        <f t="shared" si="10"/>
        <v>219</v>
      </c>
      <c r="J144" s="4">
        <f t="shared" si="11"/>
        <v>267</v>
      </c>
    </row>
    <row r="145" spans="1:10" x14ac:dyDescent="0.25">
      <c r="A145" s="6">
        <v>201</v>
      </c>
      <c r="B145" s="6">
        <v>47</v>
      </c>
      <c r="C145" s="6">
        <v>199</v>
      </c>
      <c r="D145" s="2" t="s">
        <v>889</v>
      </c>
      <c r="E145" s="2" t="s">
        <v>186</v>
      </c>
      <c r="F145" t="str">
        <f>IF(NOT(ISERROR(VLOOKUP(A145,'ESO Dungeon constants'!$E$2:$E$999,1,FALSE))),"X","")</f>
        <v/>
      </c>
      <c r="G145" t="str">
        <f t="shared" si="8"/>
        <v>Die Zuflucht</v>
      </c>
      <c r="H145" t="str">
        <f t="shared" si="9"/>
        <v>The Harborage</v>
      </c>
      <c r="I145" s="4">
        <f t="shared" si="10"/>
        <v>201</v>
      </c>
      <c r="J145" s="4">
        <f t="shared" si="11"/>
        <v>199</v>
      </c>
    </row>
    <row r="146" spans="1:10" x14ac:dyDescent="0.25">
      <c r="A146" s="6">
        <v>546</v>
      </c>
      <c r="B146" s="6">
        <v>311</v>
      </c>
      <c r="C146" s="6">
        <v>19</v>
      </c>
      <c r="D146" s="2" t="s">
        <v>1116</v>
      </c>
      <c r="E146" s="2" t="s">
        <v>446</v>
      </c>
      <c r="F146" t="str">
        <f>IF(NOT(ISERROR(VLOOKUP(A146,'ESO Dungeon constants'!$E$2:$E$999,1,FALSE))),"X","")</f>
        <v/>
      </c>
      <c r="G146" t="str">
        <f t="shared" si="8"/>
        <v>Sturmhafen</v>
      </c>
      <c r="H146" t="str">
        <f t="shared" si="9"/>
        <v>Stormhaven</v>
      </c>
      <c r="I146" s="4">
        <f t="shared" si="10"/>
        <v>546</v>
      </c>
      <c r="J146" s="4">
        <f t="shared" si="11"/>
        <v>19</v>
      </c>
    </row>
    <row r="147" spans="1:10" x14ac:dyDescent="0.25">
      <c r="A147" s="6">
        <v>1082</v>
      </c>
      <c r="B147" s="6">
        <v>707</v>
      </c>
      <c r="C147" s="6">
        <v>726</v>
      </c>
      <c r="D147" s="2" t="s">
        <v>1280</v>
      </c>
      <c r="E147" s="2" t="s">
        <v>808</v>
      </c>
      <c r="F147" t="str">
        <f>IF(NOT(ISERROR(VLOOKUP(A147,'ESO Dungeon constants'!$E$2:$E$999,1,FALSE))),"X","")</f>
        <v/>
      </c>
      <c r="G147" t="str">
        <f t="shared" si="8"/>
        <v>Trübmoor</v>
      </c>
      <c r="H147" t="str">
        <f t="shared" si="9"/>
        <v>Murkmire</v>
      </c>
      <c r="I147" s="4">
        <f t="shared" si="10"/>
        <v>1082</v>
      </c>
      <c r="J147" s="4">
        <f t="shared" si="11"/>
        <v>726</v>
      </c>
    </row>
    <row r="148" spans="1:10" x14ac:dyDescent="0.25">
      <c r="A148" s="6">
        <v>268</v>
      </c>
      <c r="B148" s="6">
        <v>100</v>
      </c>
      <c r="C148" s="6">
        <v>58</v>
      </c>
      <c r="D148" s="2" t="s">
        <v>935</v>
      </c>
      <c r="E148" s="2" t="s">
        <v>239</v>
      </c>
      <c r="F148" t="str">
        <f>IF(NOT(ISERROR(VLOOKUP(A148,'ESO Dungeon constants'!$E$2:$E$999,1,FALSE))),"X","")</f>
        <v/>
      </c>
      <c r="G148" t="str">
        <f t="shared" si="8"/>
        <v>Malabal Tor</v>
      </c>
      <c r="H148" t="str">
        <f t="shared" si="9"/>
        <v>Malabal Tor</v>
      </c>
      <c r="I148" s="4">
        <f t="shared" si="10"/>
        <v>268</v>
      </c>
      <c r="J148" s="4">
        <f t="shared" si="11"/>
        <v>58</v>
      </c>
    </row>
    <row r="149" spans="1:10" x14ac:dyDescent="0.25">
      <c r="A149" s="6">
        <v>844</v>
      </c>
      <c r="B149" s="6">
        <v>493</v>
      </c>
      <c r="C149" s="6">
        <v>816</v>
      </c>
      <c r="D149" s="2" t="s">
        <v>1247</v>
      </c>
      <c r="E149" s="2" t="s">
        <v>615</v>
      </c>
      <c r="F149" t="str">
        <f>IF(NOT(ISERROR(VLOOKUP(A149,'ESO Dungeon constants'!$E$2:$E$999,1,FALSE))),"X","")</f>
        <v/>
      </c>
      <c r="G149" t="str">
        <f t="shared" si="8"/>
        <v>Hews Fluch</v>
      </c>
      <c r="H149" t="str">
        <f t="shared" si="9"/>
        <v>Hew's Bane</v>
      </c>
      <c r="I149" s="4">
        <f t="shared" si="10"/>
        <v>844</v>
      </c>
      <c r="J149" s="4">
        <f t="shared" si="11"/>
        <v>816</v>
      </c>
    </row>
    <row r="150" spans="1:10" x14ac:dyDescent="0.25">
      <c r="A150" s="6">
        <v>1008</v>
      </c>
      <c r="B150" s="6">
        <v>642</v>
      </c>
      <c r="C150" s="6">
        <v>347</v>
      </c>
      <c r="D150" s="2" t="s">
        <v>1376</v>
      </c>
      <c r="E150" s="2" t="s">
        <v>752</v>
      </c>
      <c r="F150" t="str">
        <f>IF(NOT(ISERROR(VLOOKUP(A150,'ESO Dungeon constants'!$E$2:$E$999,1,FALSE))),"X","")</f>
        <v/>
      </c>
      <c r="G150" t="str">
        <f t="shared" si="8"/>
        <v>Kalthafen</v>
      </c>
      <c r="H150" t="str">
        <f t="shared" si="9"/>
        <v>Coldharbour</v>
      </c>
      <c r="I150" s="4">
        <f t="shared" si="10"/>
        <v>1008</v>
      </c>
      <c r="J150" s="4">
        <f t="shared" si="11"/>
        <v>347</v>
      </c>
    </row>
    <row r="151" spans="1:10" x14ac:dyDescent="0.25">
      <c r="A151" s="6">
        <v>574</v>
      </c>
      <c r="B151" s="6">
        <v>335</v>
      </c>
      <c r="C151" s="6">
        <v>199</v>
      </c>
      <c r="D151" s="2" t="s">
        <v>1135</v>
      </c>
      <c r="E151" s="2" t="s">
        <v>468</v>
      </c>
      <c r="F151" t="str">
        <f>IF(NOT(ISERROR(VLOOKUP(A151,'ESO Dungeon constants'!$E$2:$E$999,1,FALSE))),"X","")</f>
        <v/>
      </c>
      <c r="G151" t="str">
        <f t="shared" si="8"/>
        <v>Die Zuflucht</v>
      </c>
      <c r="H151" t="str">
        <f t="shared" si="9"/>
        <v>The Harborage</v>
      </c>
      <c r="I151" s="4">
        <f t="shared" si="10"/>
        <v>574</v>
      </c>
      <c r="J151" s="4">
        <f t="shared" si="11"/>
        <v>199</v>
      </c>
    </row>
    <row r="152" spans="1:10" x14ac:dyDescent="0.25">
      <c r="A152" s="6">
        <v>1067</v>
      </c>
      <c r="B152" s="6">
        <v>692</v>
      </c>
      <c r="C152" s="6">
        <v>726</v>
      </c>
      <c r="D152" s="2" t="s">
        <v>845</v>
      </c>
      <c r="E152" s="2" t="s">
        <v>797</v>
      </c>
      <c r="F152" t="str">
        <f>IF(NOT(ISERROR(VLOOKUP(A152,'ESO Dungeon constants'!$E$2:$E$999,1,FALSE))),"X","")</f>
        <v/>
      </c>
      <c r="G152" t="str">
        <f t="shared" si="8"/>
        <v>Trübmoor</v>
      </c>
      <c r="H152" t="str">
        <f t="shared" si="9"/>
        <v>Murkmire</v>
      </c>
      <c r="I152" s="4">
        <f t="shared" si="10"/>
        <v>1067</v>
      </c>
      <c r="J152" s="4">
        <f t="shared" si="11"/>
        <v>726</v>
      </c>
    </row>
    <row r="153" spans="1:10" x14ac:dyDescent="0.25">
      <c r="A153" s="6">
        <v>237</v>
      </c>
      <c r="B153" s="6">
        <v>72</v>
      </c>
      <c r="C153" s="6">
        <v>104</v>
      </c>
      <c r="D153" s="2" t="s">
        <v>912</v>
      </c>
      <c r="E153" s="2" t="s">
        <v>211</v>
      </c>
      <c r="F153" t="str">
        <f>IF(NOT(ISERROR(VLOOKUP(A153,'ESO Dungeon constants'!$E$2:$E$999,1,FALSE))),"X","")</f>
        <v/>
      </c>
      <c r="G153" t="str">
        <f t="shared" si="8"/>
        <v>Die Alik'r-Wüste</v>
      </c>
      <c r="H153" t="str">
        <f t="shared" si="9"/>
        <v>Alik'r Desert</v>
      </c>
      <c r="I153" s="4">
        <f t="shared" si="10"/>
        <v>237</v>
      </c>
      <c r="J153" s="4">
        <f t="shared" si="11"/>
        <v>104</v>
      </c>
    </row>
    <row r="154" spans="1:10" x14ac:dyDescent="0.25">
      <c r="A154" s="6">
        <v>253</v>
      </c>
      <c r="B154" s="6">
        <v>85</v>
      </c>
      <c r="C154" s="6">
        <v>57</v>
      </c>
      <c r="D154" s="2" t="s">
        <v>923</v>
      </c>
      <c r="E154" s="2" t="s">
        <v>224</v>
      </c>
      <c r="F154" t="str">
        <f>IF(NOT(ISERROR(VLOOKUP(A154,'ESO Dungeon constants'!$E$2:$E$999,1,FALSE))),"X","")</f>
        <v/>
      </c>
      <c r="G154" t="str">
        <f t="shared" si="8"/>
        <v>Deshaan</v>
      </c>
      <c r="H154" t="str">
        <f t="shared" si="9"/>
        <v>Deshaan</v>
      </c>
      <c r="I154" s="4">
        <f t="shared" si="10"/>
        <v>253</v>
      </c>
      <c r="J154" s="4">
        <f t="shared" si="11"/>
        <v>57</v>
      </c>
    </row>
    <row r="155" spans="1:10" x14ac:dyDescent="0.25">
      <c r="A155" s="6">
        <v>845</v>
      </c>
      <c r="B155" s="6">
        <v>494</v>
      </c>
      <c r="C155" s="6">
        <v>816</v>
      </c>
      <c r="D155" s="2" t="s">
        <v>1248</v>
      </c>
      <c r="E155" s="2" t="s">
        <v>616</v>
      </c>
      <c r="F155" t="str">
        <f>IF(NOT(ISERROR(VLOOKUP(A155,'ESO Dungeon constants'!$E$2:$E$999,1,FALSE))),"X","")</f>
        <v/>
      </c>
      <c r="G155" t="str">
        <f t="shared" si="8"/>
        <v>Hews Fluch</v>
      </c>
      <c r="H155" t="str">
        <f t="shared" si="9"/>
        <v>Hew's Bane</v>
      </c>
      <c r="I155" s="4">
        <f t="shared" si="10"/>
        <v>845</v>
      </c>
      <c r="J155" s="4">
        <f t="shared" si="11"/>
        <v>816</v>
      </c>
    </row>
    <row r="156" spans="1:10" x14ac:dyDescent="0.25">
      <c r="A156" s="6">
        <v>958</v>
      </c>
      <c r="B156" s="6">
        <v>598</v>
      </c>
      <c r="C156" s="6">
        <v>849</v>
      </c>
      <c r="D156" s="2" t="s">
        <v>1337</v>
      </c>
      <c r="E156" s="2" t="s">
        <v>712</v>
      </c>
      <c r="F156" t="str">
        <f>IF(NOT(ISERROR(VLOOKUP(A156,'ESO Dungeon constants'!$E$2:$E$999,1,FALSE))),"X","")</f>
        <v/>
      </c>
      <c r="G156" t="str">
        <f t="shared" si="8"/>
        <v>Vvardenfell</v>
      </c>
      <c r="H156" t="str">
        <f t="shared" si="9"/>
        <v>Vvardenfell</v>
      </c>
      <c r="I156" s="4">
        <f t="shared" si="10"/>
        <v>958</v>
      </c>
      <c r="J156" s="4">
        <f t="shared" si="11"/>
        <v>849</v>
      </c>
    </row>
    <row r="157" spans="1:10" x14ac:dyDescent="0.25">
      <c r="A157" s="6">
        <v>919</v>
      </c>
      <c r="B157" s="6">
        <v>559</v>
      </c>
      <c r="C157" s="6">
        <v>849</v>
      </c>
      <c r="D157" s="2" t="s">
        <v>1309</v>
      </c>
      <c r="E157" s="2" t="s">
        <v>680</v>
      </c>
      <c r="F157" t="str">
        <f>IF(NOT(ISERROR(VLOOKUP(A157,'ESO Dungeon constants'!$E$2:$E$999,1,FALSE))),"X","")</f>
        <v/>
      </c>
      <c r="G157" t="str">
        <f t="shared" si="8"/>
        <v>Vvardenfell</v>
      </c>
      <c r="H157" t="str">
        <f t="shared" si="9"/>
        <v>Vvardenfell</v>
      </c>
      <c r="I157" s="4">
        <f t="shared" si="10"/>
        <v>919</v>
      </c>
      <c r="J157" s="4">
        <f t="shared" si="11"/>
        <v>849</v>
      </c>
    </row>
    <row r="158" spans="1:10" x14ac:dyDescent="0.25">
      <c r="A158" s="6">
        <v>242</v>
      </c>
      <c r="B158" s="6">
        <v>76</v>
      </c>
      <c r="C158" s="6">
        <v>41</v>
      </c>
      <c r="D158" s="2" t="s">
        <v>915</v>
      </c>
      <c r="E158" s="2" t="s">
        <v>215</v>
      </c>
      <c r="F158" t="str">
        <f>IF(NOT(ISERROR(VLOOKUP(A158,'ESO Dungeon constants'!$E$2:$E$999,1,FALSE))),"X","")</f>
        <v/>
      </c>
      <c r="G158" t="str">
        <f t="shared" si="8"/>
        <v>Steinfälle</v>
      </c>
      <c r="H158" t="str">
        <f t="shared" si="9"/>
        <v>Stonefalls</v>
      </c>
      <c r="I158" s="4">
        <f t="shared" si="10"/>
        <v>242</v>
      </c>
      <c r="J158" s="4">
        <f t="shared" si="11"/>
        <v>41</v>
      </c>
    </row>
    <row r="159" spans="1:10" x14ac:dyDescent="0.25">
      <c r="A159" s="6">
        <v>1016</v>
      </c>
      <c r="B159" s="6">
        <v>650</v>
      </c>
      <c r="C159" s="6">
        <v>1011</v>
      </c>
      <c r="D159" s="2" t="s">
        <v>1382</v>
      </c>
      <c r="E159" s="2" t="s">
        <v>757</v>
      </c>
      <c r="F159" t="str">
        <f>IF(NOT(ISERROR(VLOOKUP(A159,'ESO Dungeon constants'!$E$2:$E$999,1,FALSE))),"X","")</f>
        <v/>
      </c>
      <c r="G159" t="str">
        <f t="shared" si="8"/>
        <v>Sommersend</v>
      </c>
      <c r="H159" t="str">
        <f t="shared" si="9"/>
        <v>Summerset</v>
      </c>
      <c r="I159" s="4">
        <f t="shared" si="10"/>
        <v>1016</v>
      </c>
      <c r="J159" s="4">
        <f t="shared" si="11"/>
        <v>1011</v>
      </c>
    </row>
    <row r="160" spans="1:10" x14ac:dyDescent="0.25">
      <c r="A160" s="6">
        <v>770</v>
      </c>
      <c r="B160" s="6">
        <v>429</v>
      </c>
      <c r="C160" s="6">
        <v>816</v>
      </c>
      <c r="D160" s="2" t="s">
        <v>1219</v>
      </c>
      <c r="E160" s="2" t="s">
        <v>553</v>
      </c>
      <c r="F160" t="str">
        <f>IF(NOT(ISERROR(VLOOKUP(A160,'ESO Dungeon constants'!$E$2:$E$999,1,FALSE))),"X","")</f>
        <v/>
      </c>
      <c r="G160" t="str">
        <f t="shared" si="8"/>
        <v>Hews Fluch</v>
      </c>
      <c r="H160" t="str">
        <f t="shared" si="9"/>
        <v>Hew's Bane</v>
      </c>
      <c r="I160" s="4">
        <f t="shared" si="10"/>
        <v>770</v>
      </c>
      <c r="J160" s="4">
        <f t="shared" si="11"/>
        <v>816</v>
      </c>
    </row>
    <row r="161" spans="1:10" x14ac:dyDescent="0.25">
      <c r="A161" s="6">
        <v>214</v>
      </c>
      <c r="B161" s="6">
        <v>54</v>
      </c>
      <c r="C161" s="6">
        <v>117</v>
      </c>
      <c r="D161" s="2" t="s">
        <v>895</v>
      </c>
      <c r="E161" s="2" t="s">
        <v>193</v>
      </c>
      <c r="F161" t="str">
        <f>IF(NOT(ISERROR(VLOOKUP(A161,'ESO Dungeon constants'!$E$2:$E$999,1,FALSE))),"X","")</f>
        <v/>
      </c>
      <c r="G161" t="str">
        <f t="shared" si="8"/>
        <v>Schattenfenn</v>
      </c>
      <c r="H161" t="str">
        <f t="shared" si="9"/>
        <v>Shadowfen</v>
      </c>
      <c r="I161" s="4">
        <f t="shared" si="10"/>
        <v>214</v>
      </c>
      <c r="J161" s="4">
        <f t="shared" si="11"/>
        <v>117</v>
      </c>
    </row>
    <row r="162" spans="1:10" x14ac:dyDescent="0.25">
      <c r="A162" s="6">
        <v>397</v>
      </c>
      <c r="B162" s="6">
        <v>192</v>
      </c>
      <c r="C162" s="6">
        <v>381</v>
      </c>
      <c r="D162" s="2" t="s">
        <v>1014</v>
      </c>
      <c r="E162" s="2" t="s">
        <v>329</v>
      </c>
      <c r="F162" t="str">
        <f>IF(NOT(ISERROR(VLOOKUP(A162,'ESO Dungeon constants'!$E$2:$E$999,1,FALSE))),"X","")</f>
        <v/>
      </c>
      <c r="G162" t="str">
        <f t="shared" si="8"/>
        <v>Auridon</v>
      </c>
      <c r="H162" t="str">
        <f t="shared" si="9"/>
        <v>Auridon</v>
      </c>
      <c r="I162" s="4">
        <f t="shared" si="10"/>
        <v>397</v>
      </c>
      <c r="J162" s="4">
        <f t="shared" si="11"/>
        <v>381</v>
      </c>
    </row>
    <row r="163" spans="1:10" x14ac:dyDescent="0.25">
      <c r="A163" s="6">
        <v>868</v>
      </c>
      <c r="B163" s="6">
        <v>513</v>
      </c>
      <c r="C163" s="6">
        <v>281</v>
      </c>
      <c r="D163" s="2" t="s">
        <v>1266</v>
      </c>
      <c r="E163" s="2" t="s">
        <v>634</v>
      </c>
      <c r="F163" t="str">
        <f>IF(NOT(ISERROR(VLOOKUP(A163,'ESO Dungeon constants'!$E$2:$E$999,1,FALSE))),"X","")</f>
        <v/>
      </c>
      <c r="G163" t="str">
        <f t="shared" si="8"/>
        <v>Bal Foyen</v>
      </c>
      <c r="H163" t="str">
        <f t="shared" si="9"/>
        <v>Bal Foyen</v>
      </c>
      <c r="I163" s="4">
        <f t="shared" si="10"/>
        <v>868</v>
      </c>
      <c r="J163" s="4">
        <f t="shared" si="11"/>
        <v>281</v>
      </c>
    </row>
    <row r="164" spans="1:10" x14ac:dyDescent="0.25">
      <c r="A164" s="6">
        <v>1028</v>
      </c>
      <c r="B164" s="6">
        <v>662</v>
      </c>
      <c r="C164" s="6">
        <v>1011</v>
      </c>
      <c r="D164" s="2" t="s">
        <v>816</v>
      </c>
      <c r="E164" s="2" t="s">
        <v>769</v>
      </c>
      <c r="F164" t="str">
        <f>IF(NOT(ISERROR(VLOOKUP(A164,'ESO Dungeon constants'!$E$2:$E$999,1,FALSE))),"X","")</f>
        <v/>
      </c>
      <c r="G164" t="str">
        <f t="shared" si="8"/>
        <v>Sommersend</v>
      </c>
      <c r="H164" t="str">
        <f t="shared" si="9"/>
        <v>Summerset</v>
      </c>
      <c r="I164" s="4">
        <f t="shared" si="10"/>
        <v>1028</v>
      </c>
      <c r="J164" s="4">
        <f t="shared" si="11"/>
        <v>1011</v>
      </c>
    </row>
    <row r="165" spans="1:10" x14ac:dyDescent="0.25">
      <c r="A165" s="6">
        <v>371</v>
      </c>
      <c r="B165" s="6">
        <v>169</v>
      </c>
      <c r="C165" s="6">
        <v>347</v>
      </c>
      <c r="D165" s="2" t="s">
        <v>995</v>
      </c>
      <c r="E165" s="2" t="s">
        <v>307</v>
      </c>
      <c r="F165" t="str">
        <f>IF(NOT(ISERROR(VLOOKUP(A165,'ESO Dungeon constants'!$E$2:$E$999,1,FALSE))),"X","")</f>
        <v/>
      </c>
      <c r="G165" t="str">
        <f t="shared" si="8"/>
        <v>Kalthafen</v>
      </c>
      <c r="H165" t="str">
        <f t="shared" si="9"/>
        <v>Coldharbour</v>
      </c>
      <c r="I165" s="4">
        <f t="shared" si="10"/>
        <v>371</v>
      </c>
      <c r="J165" s="4">
        <f t="shared" si="11"/>
        <v>347</v>
      </c>
    </row>
    <row r="166" spans="1:10" x14ac:dyDescent="0.25">
      <c r="A166" s="6">
        <v>837</v>
      </c>
      <c r="B166" s="6">
        <v>489</v>
      </c>
      <c r="C166" s="6">
        <v>823</v>
      </c>
      <c r="D166" s="2" t="s">
        <v>1243</v>
      </c>
      <c r="E166" s="2" t="s">
        <v>612</v>
      </c>
      <c r="F166" t="str">
        <f>IF(NOT(ISERROR(VLOOKUP(A166,'ESO Dungeon constants'!$E$2:$E$999,1,FALSE))),"X","")</f>
        <v/>
      </c>
      <c r="G166" t="str">
        <f t="shared" si="8"/>
        <v>Die Goldküste</v>
      </c>
      <c r="H166" t="str">
        <f t="shared" si="9"/>
        <v>Gold Coast</v>
      </c>
      <c r="I166" s="4">
        <f t="shared" si="10"/>
        <v>837</v>
      </c>
      <c r="J166" s="4">
        <f t="shared" si="11"/>
        <v>823</v>
      </c>
    </row>
    <row r="167" spans="1:10" x14ac:dyDescent="0.25">
      <c r="A167" s="6">
        <v>191</v>
      </c>
      <c r="B167" s="6">
        <v>42</v>
      </c>
      <c r="C167" s="6">
        <v>41</v>
      </c>
      <c r="D167" s="2" t="s">
        <v>884</v>
      </c>
      <c r="E167" s="2" t="s">
        <v>181</v>
      </c>
      <c r="F167" t="str">
        <f>IF(NOT(ISERROR(VLOOKUP(A167,'ESO Dungeon constants'!$E$2:$E$999,1,FALSE))),"X","")</f>
        <v/>
      </c>
      <c r="G167" t="str">
        <f t="shared" si="8"/>
        <v>Steinfälle</v>
      </c>
      <c r="H167" t="str">
        <f t="shared" si="9"/>
        <v>Stonefalls</v>
      </c>
      <c r="I167" s="4">
        <f t="shared" si="10"/>
        <v>191</v>
      </c>
      <c r="J167" s="4">
        <f t="shared" si="11"/>
        <v>41</v>
      </c>
    </row>
    <row r="168" spans="1:10" x14ac:dyDescent="0.25">
      <c r="A168" s="6">
        <v>569</v>
      </c>
      <c r="B168" s="6">
        <v>330</v>
      </c>
      <c r="C168" s="6">
        <v>104</v>
      </c>
      <c r="D168" s="2" t="s">
        <v>1131</v>
      </c>
      <c r="E168" s="2" t="s">
        <v>463</v>
      </c>
      <c r="F168" t="str">
        <f>IF(NOT(ISERROR(VLOOKUP(A168,'ESO Dungeon constants'!$E$2:$E$999,1,FALSE))),"X","")</f>
        <v/>
      </c>
      <c r="G168" t="str">
        <f t="shared" si="8"/>
        <v>Die Alik'r-Wüste</v>
      </c>
      <c r="H168" t="str">
        <f t="shared" si="9"/>
        <v>Alik'r Desert</v>
      </c>
      <c r="I168" s="4">
        <f t="shared" si="10"/>
        <v>569</v>
      </c>
      <c r="J168" s="4">
        <f t="shared" si="11"/>
        <v>104</v>
      </c>
    </row>
    <row r="169" spans="1:10" x14ac:dyDescent="0.25">
      <c r="A169" s="6">
        <v>461</v>
      </c>
      <c r="B169" s="6">
        <v>246</v>
      </c>
      <c r="C169" s="6">
        <v>382</v>
      </c>
      <c r="D169" s="2" t="s">
        <v>1063</v>
      </c>
      <c r="E169" s="2" t="s">
        <v>382</v>
      </c>
      <c r="F169" t="str">
        <f>IF(NOT(ISERROR(VLOOKUP(A169,'ESO Dungeon constants'!$E$2:$E$999,1,FALSE))),"X","")</f>
        <v/>
      </c>
      <c r="G169" t="str">
        <f t="shared" si="8"/>
        <v>Schnittermark</v>
      </c>
      <c r="H169" t="str">
        <f t="shared" si="9"/>
        <v>Reaper's March</v>
      </c>
      <c r="I169" s="4">
        <f t="shared" si="10"/>
        <v>461</v>
      </c>
      <c r="J169" s="4">
        <f t="shared" si="11"/>
        <v>382</v>
      </c>
    </row>
    <row r="170" spans="1:10" x14ac:dyDescent="0.25">
      <c r="A170" s="6">
        <v>261</v>
      </c>
      <c r="B170" s="6">
        <v>93</v>
      </c>
      <c r="C170" s="6">
        <v>101</v>
      </c>
      <c r="D170" s="2" t="s">
        <v>929</v>
      </c>
      <c r="E170" s="2" t="s">
        <v>232</v>
      </c>
      <c r="F170" t="str">
        <f>IF(NOT(ISERROR(VLOOKUP(A170,'ESO Dungeon constants'!$E$2:$E$999,1,FALSE))),"X","")</f>
        <v/>
      </c>
      <c r="G170" t="str">
        <f t="shared" si="8"/>
        <v>Ostmarsch</v>
      </c>
      <c r="H170" t="str">
        <f t="shared" si="9"/>
        <v>Eastmarch</v>
      </c>
      <c r="I170" s="4">
        <f t="shared" si="10"/>
        <v>261</v>
      </c>
      <c r="J170" s="4">
        <f t="shared" si="11"/>
        <v>101</v>
      </c>
    </row>
    <row r="171" spans="1:10" x14ac:dyDescent="0.25">
      <c r="A171" s="6">
        <v>751</v>
      </c>
      <c r="B171" s="6">
        <v>412</v>
      </c>
      <c r="C171" s="6">
        <v>888</v>
      </c>
      <c r="D171" s="2" t="s">
        <v>1202</v>
      </c>
      <c r="E171" s="2" t="s">
        <v>536</v>
      </c>
      <c r="F171" t="str">
        <f>IF(NOT(ISERROR(VLOOKUP(A171,'ESO Dungeon constants'!$E$2:$E$999,1,FALSE))),"X","")</f>
        <v/>
      </c>
      <c r="G171" t="str">
        <f t="shared" si="8"/>
        <v>Kargstein</v>
      </c>
      <c r="H171" t="str">
        <f t="shared" si="9"/>
        <v>Craglorn</v>
      </c>
      <c r="I171" s="4">
        <f t="shared" si="10"/>
        <v>751</v>
      </c>
      <c r="J171" s="4">
        <f t="shared" si="11"/>
        <v>888</v>
      </c>
    </row>
    <row r="172" spans="1:10" x14ac:dyDescent="0.25">
      <c r="A172" s="6">
        <v>757</v>
      </c>
      <c r="B172" s="6">
        <v>418</v>
      </c>
      <c r="C172" s="6">
        <v>41</v>
      </c>
      <c r="D172" s="2" t="s">
        <v>1208</v>
      </c>
      <c r="E172" s="2" t="s">
        <v>542</v>
      </c>
      <c r="F172" t="str">
        <f>IF(NOT(ISERROR(VLOOKUP(A172,'ESO Dungeon constants'!$E$2:$E$999,1,FALSE))),"X","")</f>
        <v/>
      </c>
      <c r="G172" t="str">
        <f t="shared" si="8"/>
        <v>Steinfälle</v>
      </c>
      <c r="H172" t="str">
        <f t="shared" si="9"/>
        <v>Stonefalls</v>
      </c>
      <c r="I172" s="4">
        <f t="shared" si="10"/>
        <v>757</v>
      </c>
      <c r="J172" s="4">
        <f t="shared" si="11"/>
        <v>41</v>
      </c>
    </row>
    <row r="173" spans="1:10" x14ac:dyDescent="0.25">
      <c r="A173" s="6">
        <v>454</v>
      </c>
      <c r="B173" s="6">
        <v>239</v>
      </c>
      <c r="C173" s="6">
        <v>382</v>
      </c>
      <c r="D173" s="2" t="s">
        <v>1056</v>
      </c>
      <c r="E173" s="2" t="s">
        <v>375</v>
      </c>
      <c r="F173" t="str">
        <f>IF(NOT(ISERROR(VLOOKUP(A173,'ESO Dungeon constants'!$E$2:$E$999,1,FALSE))),"X","")</f>
        <v/>
      </c>
      <c r="G173" t="str">
        <f t="shared" si="8"/>
        <v>Schnittermark</v>
      </c>
      <c r="H173" t="str">
        <f t="shared" si="9"/>
        <v>Reaper's March</v>
      </c>
      <c r="I173" s="4">
        <f t="shared" si="10"/>
        <v>454</v>
      </c>
      <c r="J173" s="4">
        <f t="shared" si="11"/>
        <v>382</v>
      </c>
    </row>
    <row r="174" spans="1:10" x14ac:dyDescent="0.25">
      <c r="A174" s="6">
        <v>753</v>
      </c>
      <c r="B174" s="6">
        <v>414</v>
      </c>
      <c r="C174" s="6">
        <v>3</v>
      </c>
      <c r="D174" s="2" t="s">
        <v>1204</v>
      </c>
      <c r="E174" s="2" t="s">
        <v>538</v>
      </c>
      <c r="F174" t="str">
        <f>IF(NOT(ISERROR(VLOOKUP(A174,'ESO Dungeon constants'!$E$2:$E$999,1,FALSE))),"X","")</f>
        <v/>
      </c>
      <c r="G174" t="str">
        <f t="shared" si="8"/>
        <v>Glenumbra</v>
      </c>
      <c r="H174" t="str">
        <f t="shared" si="9"/>
        <v>Glenumbra</v>
      </c>
      <c r="I174" s="4">
        <f t="shared" si="10"/>
        <v>753</v>
      </c>
      <c r="J174" s="4">
        <f t="shared" si="11"/>
        <v>3</v>
      </c>
    </row>
    <row r="175" spans="1:10" x14ac:dyDescent="0.25">
      <c r="A175" s="6">
        <v>590</v>
      </c>
      <c r="B175" s="6">
        <v>350</v>
      </c>
      <c r="C175" s="6">
        <v>20</v>
      </c>
      <c r="D175" s="2" t="s">
        <v>1148</v>
      </c>
      <c r="E175" s="2" t="s">
        <v>482</v>
      </c>
      <c r="F175" t="str">
        <f>IF(NOT(ISERROR(VLOOKUP(A175,'ESO Dungeon constants'!$E$2:$E$999,1,FALSE))),"X","")</f>
        <v/>
      </c>
      <c r="G175" t="str">
        <f t="shared" si="8"/>
        <v>Kluftspitze</v>
      </c>
      <c r="H175" t="str">
        <f t="shared" si="9"/>
        <v>Rivenspire</v>
      </c>
      <c r="I175" s="4">
        <f t="shared" si="10"/>
        <v>590</v>
      </c>
      <c r="J175" s="4">
        <f t="shared" si="11"/>
        <v>20</v>
      </c>
    </row>
    <row r="176" spans="1:10" x14ac:dyDescent="0.25">
      <c r="A176" s="6">
        <v>126</v>
      </c>
      <c r="B176" s="6">
        <v>21</v>
      </c>
      <c r="C176" s="6">
        <v>383</v>
      </c>
      <c r="D176" s="2" t="s">
        <v>868</v>
      </c>
      <c r="E176" s="2" t="s">
        <v>43</v>
      </c>
      <c r="F176" t="str">
        <f>IF(NOT(ISERROR(VLOOKUP(A176,'ESO Dungeon constants'!$E$2:$E$999,1,FALSE))),"X","")</f>
        <v>X</v>
      </c>
      <c r="G176" t="str">
        <f t="shared" si="8"/>
        <v>Grahtwald</v>
      </c>
      <c r="H176" t="str">
        <f t="shared" si="9"/>
        <v>Grahtwood</v>
      </c>
      <c r="I176" s="4">
        <f t="shared" si="10"/>
        <v>126</v>
      </c>
      <c r="J176" s="4">
        <f t="shared" si="11"/>
        <v>383</v>
      </c>
    </row>
    <row r="177" spans="1:10" x14ac:dyDescent="0.25">
      <c r="A177" s="6">
        <v>931</v>
      </c>
      <c r="B177" s="6">
        <v>571</v>
      </c>
      <c r="C177" s="6">
        <v>383</v>
      </c>
      <c r="D177" s="2" t="s">
        <v>1317</v>
      </c>
      <c r="E177" s="2" t="s">
        <v>56</v>
      </c>
      <c r="F177" t="str">
        <f>IF(NOT(ISERROR(VLOOKUP(A177,'ESO Dungeon constants'!$E$2:$E$999,1,FALSE))),"X","")</f>
        <v>X</v>
      </c>
      <c r="G177" t="str">
        <f t="shared" si="8"/>
        <v>Grahtwald</v>
      </c>
      <c r="H177" t="str">
        <f t="shared" si="9"/>
        <v>Grahtwood</v>
      </c>
      <c r="I177" s="4">
        <f t="shared" si="10"/>
        <v>931</v>
      </c>
      <c r="J177" s="4">
        <f t="shared" si="11"/>
        <v>383</v>
      </c>
    </row>
    <row r="178" spans="1:10" x14ac:dyDescent="0.25">
      <c r="A178" s="6">
        <v>747</v>
      </c>
      <c r="B178" s="6">
        <v>408</v>
      </c>
      <c r="C178" s="6">
        <v>383</v>
      </c>
      <c r="D178" s="2" t="s">
        <v>1198</v>
      </c>
      <c r="E178" s="2" t="s">
        <v>532</v>
      </c>
      <c r="F178" t="str">
        <f>IF(NOT(ISERROR(VLOOKUP(A178,'ESO Dungeon constants'!$E$2:$E$999,1,FALSE))),"X","")</f>
        <v/>
      </c>
      <c r="G178" t="str">
        <f t="shared" si="8"/>
        <v>Grahtwald</v>
      </c>
      <c r="H178" t="str">
        <f t="shared" si="9"/>
        <v>Grahtwood</v>
      </c>
      <c r="I178" s="4">
        <f t="shared" si="10"/>
        <v>747</v>
      </c>
      <c r="J178" s="4">
        <f t="shared" si="11"/>
        <v>383</v>
      </c>
    </row>
    <row r="179" spans="1:10" x14ac:dyDescent="0.25">
      <c r="A179" s="6">
        <v>587</v>
      </c>
      <c r="B179" s="6">
        <v>347</v>
      </c>
      <c r="C179" s="6">
        <v>20</v>
      </c>
      <c r="D179" s="2" t="s">
        <v>1145</v>
      </c>
      <c r="E179" s="2" t="s">
        <v>479</v>
      </c>
      <c r="F179" t="str">
        <f>IF(NOT(ISERROR(VLOOKUP(A179,'ESO Dungeon constants'!$E$2:$E$999,1,FALSE))),"X","")</f>
        <v/>
      </c>
      <c r="G179" t="str">
        <f t="shared" si="8"/>
        <v>Kluftspitze</v>
      </c>
      <c r="H179" t="str">
        <f t="shared" si="9"/>
        <v>Rivenspire</v>
      </c>
      <c r="I179" s="4">
        <f t="shared" si="10"/>
        <v>587</v>
      </c>
      <c r="J179" s="4">
        <f t="shared" si="11"/>
        <v>20</v>
      </c>
    </row>
    <row r="180" spans="1:10" x14ac:dyDescent="0.25">
      <c r="A180" s="6">
        <v>492</v>
      </c>
      <c r="B180" s="6">
        <v>269</v>
      </c>
      <c r="C180" s="6">
        <v>41</v>
      </c>
      <c r="D180" s="2" t="s">
        <v>1086</v>
      </c>
      <c r="E180" s="2" t="s">
        <v>405</v>
      </c>
      <c r="F180" t="str">
        <f>IF(NOT(ISERROR(VLOOKUP(A180,'ESO Dungeon constants'!$E$2:$E$999,1,FALSE))),"X","")</f>
        <v/>
      </c>
      <c r="G180" t="str">
        <f t="shared" si="8"/>
        <v>Steinfälle</v>
      </c>
      <c r="H180" t="str">
        <f t="shared" si="9"/>
        <v>Stonefalls</v>
      </c>
      <c r="I180" s="4">
        <f t="shared" si="10"/>
        <v>492</v>
      </c>
      <c r="J180" s="4">
        <f t="shared" si="11"/>
        <v>41</v>
      </c>
    </row>
    <row r="181" spans="1:10" x14ac:dyDescent="0.25">
      <c r="A181" s="6">
        <v>1010</v>
      </c>
      <c r="B181" s="6">
        <v>644</v>
      </c>
      <c r="C181" s="6">
        <v>19</v>
      </c>
      <c r="D181" s="2" t="s">
        <v>1378</v>
      </c>
      <c r="E181" s="2" t="s">
        <v>74</v>
      </c>
      <c r="F181" t="str">
        <f>IF(NOT(ISERROR(VLOOKUP(A181,'ESO Dungeon constants'!$E$2:$E$999,1,FALSE))),"X","")</f>
        <v>X</v>
      </c>
      <c r="G181" t="str">
        <f t="shared" si="8"/>
        <v>Sturmhafen</v>
      </c>
      <c r="H181" t="str">
        <f t="shared" si="9"/>
        <v>Stormhaven</v>
      </c>
      <c r="I181" s="4">
        <f t="shared" si="10"/>
        <v>1010</v>
      </c>
      <c r="J181" s="4">
        <f t="shared" si="11"/>
        <v>19</v>
      </c>
    </row>
    <row r="182" spans="1:10" x14ac:dyDescent="0.25">
      <c r="A182" s="6">
        <v>1042</v>
      </c>
      <c r="B182" s="6">
        <v>675</v>
      </c>
      <c r="C182" s="6">
        <v>684</v>
      </c>
      <c r="D182" s="2" t="s">
        <v>829</v>
      </c>
      <c r="E182" s="2" t="s">
        <v>780</v>
      </c>
      <c r="F182" t="str">
        <f>IF(NOT(ISERROR(VLOOKUP(A182,'ESO Dungeon constants'!$E$2:$E$999,1,FALSE))),"X","")</f>
        <v/>
      </c>
      <c r="G182" t="str">
        <f t="shared" si="8"/>
        <v>Wrothgar</v>
      </c>
      <c r="H182" t="str">
        <f t="shared" si="9"/>
        <v>Wrothgar</v>
      </c>
      <c r="I182" s="4">
        <f t="shared" si="10"/>
        <v>1042</v>
      </c>
      <c r="J182" s="4">
        <f t="shared" si="11"/>
        <v>684</v>
      </c>
    </row>
    <row r="183" spans="1:10" x14ac:dyDescent="0.25">
      <c r="A183" s="6">
        <v>916</v>
      </c>
      <c r="B183" s="6">
        <v>556</v>
      </c>
      <c r="C183" s="6">
        <v>888</v>
      </c>
      <c r="D183" s="2" t="s">
        <v>1308</v>
      </c>
      <c r="E183" s="2" t="s">
        <v>677</v>
      </c>
      <c r="F183" t="str">
        <f>IF(NOT(ISERROR(VLOOKUP(A183,'ESO Dungeon constants'!$E$2:$E$999,1,FALSE))),"X","")</f>
        <v/>
      </c>
      <c r="G183" t="str">
        <f t="shared" si="8"/>
        <v>Kargstein</v>
      </c>
      <c r="H183" t="str">
        <f t="shared" si="9"/>
        <v>Craglorn</v>
      </c>
      <c r="I183" s="4">
        <f t="shared" si="10"/>
        <v>916</v>
      </c>
      <c r="J183" s="4">
        <f t="shared" si="11"/>
        <v>888</v>
      </c>
    </row>
    <row r="184" spans="1:10" x14ac:dyDescent="0.25">
      <c r="A184" s="6">
        <v>760</v>
      </c>
      <c r="B184" s="6">
        <v>421</v>
      </c>
      <c r="C184" s="6">
        <v>57</v>
      </c>
      <c r="D184" s="2" t="s">
        <v>1211</v>
      </c>
      <c r="E184" s="2" t="s">
        <v>545</v>
      </c>
      <c r="F184" t="str">
        <f>IF(NOT(ISERROR(VLOOKUP(A184,'ESO Dungeon constants'!$E$2:$E$999,1,FALSE))),"X","")</f>
        <v/>
      </c>
      <c r="G184" t="str">
        <f t="shared" si="8"/>
        <v>Deshaan</v>
      </c>
      <c r="H184" t="str">
        <f t="shared" si="9"/>
        <v>Deshaan</v>
      </c>
      <c r="I184" s="4">
        <f t="shared" si="10"/>
        <v>760</v>
      </c>
      <c r="J184" s="4">
        <f t="shared" si="11"/>
        <v>57</v>
      </c>
    </row>
    <row r="185" spans="1:10" x14ac:dyDescent="0.25">
      <c r="A185" s="6">
        <v>855</v>
      </c>
      <c r="B185" s="6">
        <v>500</v>
      </c>
      <c r="C185" s="6">
        <v>19</v>
      </c>
      <c r="D185" s="2" t="s">
        <v>1253</v>
      </c>
      <c r="E185" s="2" t="s">
        <v>621</v>
      </c>
      <c r="F185" t="str">
        <f>IF(NOT(ISERROR(VLOOKUP(A185,'ESO Dungeon constants'!$E$2:$E$999,1,FALSE))),"X","")</f>
        <v/>
      </c>
      <c r="G185" t="str">
        <f t="shared" si="8"/>
        <v>Sturmhafen</v>
      </c>
      <c r="H185" t="str">
        <f t="shared" si="9"/>
        <v>Stormhaven</v>
      </c>
      <c r="I185" s="4">
        <f t="shared" si="10"/>
        <v>855</v>
      </c>
      <c r="J185" s="4">
        <f t="shared" si="11"/>
        <v>19</v>
      </c>
    </row>
    <row r="186" spans="1:10" x14ac:dyDescent="0.25">
      <c r="A186" s="6">
        <v>841</v>
      </c>
      <c r="B186" s="6">
        <v>490</v>
      </c>
      <c r="C186" s="6">
        <v>823</v>
      </c>
      <c r="D186" s="2" t="s">
        <v>1244</v>
      </c>
      <c r="E186" s="2" t="s">
        <v>613</v>
      </c>
      <c r="F186" t="str">
        <f>IF(NOT(ISERROR(VLOOKUP(A186,'ESO Dungeon constants'!$E$2:$E$999,1,FALSE))),"X","")</f>
        <v/>
      </c>
      <c r="G186" t="str">
        <f t="shared" si="8"/>
        <v>Die Goldküste</v>
      </c>
      <c r="H186" t="str">
        <f t="shared" si="9"/>
        <v>Gold Coast</v>
      </c>
      <c r="I186" s="4">
        <f t="shared" si="10"/>
        <v>841</v>
      </c>
      <c r="J186" s="4">
        <f t="shared" si="11"/>
        <v>823</v>
      </c>
    </row>
    <row r="187" spans="1:10" x14ac:dyDescent="0.25">
      <c r="A187" s="6">
        <v>309</v>
      </c>
      <c r="B187" s="6">
        <v>121</v>
      </c>
      <c r="C187" s="6">
        <v>3</v>
      </c>
      <c r="D187" s="2" t="s">
        <v>954</v>
      </c>
      <c r="E187" s="2" t="s">
        <v>259</v>
      </c>
      <c r="F187" t="str">
        <f>IF(NOT(ISERROR(VLOOKUP(A187,'ESO Dungeon constants'!$E$2:$E$999,1,FALSE))),"X","")</f>
        <v/>
      </c>
      <c r="G187" t="str">
        <f t="shared" si="8"/>
        <v>Glenumbra</v>
      </c>
      <c r="H187" t="str">
        <f t="shared" si="9"/>
        <v>Glenumbra</v>
      </c>
      <c r="I187" s="4">
        <f t="shared" si="10"/>
        <v>309</v>
      </c>
      <c r="J187" s="4">
        <f t="shared" si="11"/>
        <v>3</v>
      </c>
    </row>
    <row r="188" spans="1:10" x14ac:dyDescent="0.25">
      <c r="A188" s="6">
        <v>754</v>
      </c>
      <c r="B188" s="6">
        <v>415</v>
      </c>
      <c r="C188" s="6">
        <v>92</v>
      </c>
      <c r="D188" s="2" t="s">
        <v>1205</v>
      </c>
      <c r="E188" s="2" t="s">
        <v>539</v>
      </c>
      <c r="F188" t="str">
        <f>IF(NOT(ISERROR(VLOOKUP(A188,'ESO Dungeon constants'!$E$2:$E$999,1,FALSE))),"X","")</f>
        <v/>
      </c>
      <c r="G188" t="str">
        <f t="shared" si="8"/>
        <v>Bangkorai</v>
      </c>
      <c r="H188" t="str">
        <f t="shared" si="9"/>
        <v>Bangkorai</v>
      </c>
      <c r="I188" s="4">
        <f t="shared" si="10"/>
        <v>754</v>
      </c>
      <c r="J188" s="4">
        <f t="shared" si="11"/>
        <v>92</v>
      </c>
    </row>
    <row r="189" spans="1:10" x14ac:dyDescent="0.25">
      <c r="A189" s="6">
        <v>514</v>
      </c>
      <c r="B189" s="6">
        <v>291</v>
      </c>
      <c r="C189" s="6">
        <v>514</v>
      </c>
      <c r="D189" s="2" t="s">
        <v>1104</v>
      </c>
      <c r="E189" s="2" t="s">
        <v>427</v>
      </c>
      <c r="F189" t="str">
        <f>IF(NOT(ISERROR(VLOOKUP(A189,'ESO Dungeon constants'!$E$2:$E$999,1,FALSE))),"X","")</f>
        <v/>
      </c>
      <c r="G189" t="str">
        <f t="shared" si="8"/>
        <v/>
      </c>
      <c r="H189" t="str">
        <f t="shared" si="9"/>
        <v/>
      </c>
      <c r="I189" s="4">
        <f t="shared" si="10"/>
        <v>514</v>
      </c>
      <c r="J189" s="4">
        <f t="shared" si="11"/>
        <v>514</v>
      </c>
    </row>
    <row r="190" spans="1:10" x14ac:dyDescent="0.25">
      <c r="A190" s="6">
        <v>750</v>
      </c>
      <c r="B190" s="6">
        <v>411</v>
      </c>
      <c r="C190" s="6">
        <v>382</v>
      </c>
      <c r="D190" s="2" t="s">
        <v>1201</v>
      </c>
      <c r="E190" s="2" t="s">
        <v>535</v>
      </c>
      <c r="F190" t="str">
        <f>IF(NOT(ISERROR(VLOOKUP(A190,'ESO Dungeon constants'!$E$2:$E$999,1,FALSE))),"X","")</f>
        <v/>
      </c>
      <c r="G190" t="str">
        <f t="shared" si="8"/>
        <v>Schnittermark</v>
      </c>
      <c r="H190" t="str">
        <f t="shared" si="9"/>
        <v>Reaper's March</v>
      </c>
      <c r="I190" s="4">
        <f t="shared" si="10"/>
        <v>750</v>
      </c>
      <c r="J190" s="4">
        <f t="shared" si="11"/>
        <v>382</v>
      </c>
    </row>
    <row r="191" spans="1:10" x14ac:dyDescent="0.25">
      <c r="A191" s="6">
        <v>745</v>
      </c>
      <c r="B191" s="6">
        <v>406</v>
      </c>
      <c r="C191" s="6">
        <v>41</v>
      </c>
      <c r="D191" s="2" t="s">
        <v>1196</v>
      </c>
      <c r="E191" s="2" t="s">
        <v>530</v>
      </c>
      <c r="F191" t="str">
        <f>IF(NOT(ISERROR(VLOOKUP(A191,'ESO Dungeon constants'!$E$2:$E$999,1,FALSE))),"X","")</f>
        <v/>
      </c>
      <c r="G191" t="str">
        <f t="shared" si="8"/>
        <v>Steinfälle</v>
      </c>
      <c r="H191" t="str">
        <f t="shared" si="9"/>
        <v>Stonefalls</v>
      </c>
      <c r="I191" s="4">
        <f t="shared" si="10"/>
        <v>745</v>
      </c>
      <c r="J191" s="4">
        <f t="shared" si="11"/>
        <v>41</v>
      </c>
    </row>
    <row r="192" spans="1:10" x14ac:dyDescent="0.25">
      <c r="A192" s="6">
        <v>1018</v>
      </c>
      <c r="B192" s="6">
        <v>652</v>
      </c>
      <c r="C192" s="6">
        <v>1011</v>
      </c>
      <c r="D192" s="2" t="s">
        <v>1384</v>
      </c>
      <c r="E192" s="2" t="s">
        <v>759</v>
      </c>
      <c r="F192" t="str">
        <f>IF(NOT(ISERROR(VLOOKUP(A192,'ESO Dungeon constants'!$E$2:$E$999,1,FALSE))),"X","")</f>
        <v/>
      </c>
      <c r="G192" t="str">
        <f t="shared" si="8"/>
        <v>Sommersend</v>
      </c>
      <c r="H192" t="str">
        <f t="shared" si="9"/>
        <v>Summerset</v>
      </c>
      <c r="I192" s="4">
        <f t="shared" si="10"/>
        <v>1018</v>
      </c>
      <c r="J192" s="4">
        <f t="shared" si="11"/>
        <v>1011</v>
      </c>
    </row>
    <row r="193" spans="1:10" x14ac:dyDescent="0.25">
      <c r="A193" s="6">
        <v>1048</v>
      </c>
      <c r="B193" s="6">
        <v>681</v>
      </c>
      <c r="C193" s="6">
        <v>1011</v>
      </c>
      <c r="D193" s="2" t="s">
        <v>834</v>
      </c>
      <c r="E193" s="2" t="s">
        <v>786</v>
      </c>
      <c r="F193" t="str">
        <f>IF(NOT(ISERROR(VLOOKUP(A193,'ESO Dungeon constants'!$E$2:$E$999,1,FALSE))),"X","")</f>
        <v/>
      </c>
      <c r="G193" t="str">
        <f t="shared" si="8"/>
        <v>Sommersend</v>
      </c>
      <c r="H193" t="str">
        <f t="shared" si="9"/>
        <v>Summerset</v>
      </c>
      <c r="I193" s="4">
        <f t="shared" si="10"/>
        <v>1048</v>
      </c>
      <c r="J193" s="4">
        <f t="shared" si="11"/>
        <v>1011</v>
      </c>
    </row>
    <row r="194" spans="1:10" x14ac:dyDescent="0.25">
      <c r="A194" s="6">
        <v>1009</v>
      </c>
      <c r="B194" s="6">
        <v>643</v>
      </c>
      <c r="C194" s="6">
        <v>92</v>
      </c>
      <c r="D194" s="2" t="s">
        <v>1377</v>
      </c>
      <c r="E194" s="2" t="s">
        <v>69</v>
      </c>
      <c r="F194" t="str">
        <f>IF(NOT(ISERROR(VLOOKUP(A194,'ESO Dungeon constants'!$E$2:$E$999,1,FALSE))),"X","")</f>
        <v>X</v>
      </c>
      <c r="G194" t="str">
        <f t="shared" ref="G194:G257" si="12">IF(A194&lt;&gt;C194,VLOOKUP(C194,$A$2:$E$900,4,FALSE),"")</f>
        <v>Bangkorai</v>
      </c>
      <c r="H194" t="str">
        <f t="shared" ref="H194:H257" si="13">IF(A194&lt;&gt;C194,VLOOKUP(C194,$A$2:$E$900,5,FALSE),"")</f>
        <v>Bangkorai</v>
      </c>
      <c r="I194" s="4">
        <f t="shared" si="10"/>
        <v>1009</v>
      </c>
      <c r="J194" s="4">
        <f t="shared" si="11"/>
        <v>92</v>
      </c>
    </row>
    <row r="195" spans="1:10" x14ac:dyDescent="0.25">
      <c r="A195" s="6">
        <v>1037</v>
      </c>
      <c r="B195" s="6">
        <v>671</v>
      </c>
      <c r="C195" s="6">
        <v>1011</v>
      </c>
      <c r="D195" s="2" t="s">
        <v>825</v>
      </c>
      <c r="E195" s="2" t="s">
        <v>777</v>
      </c>
      <c r="F195" t="str">
        <f>IF(NOT(ISERROR(VLOOKUP(A195,'ESO Dungeon constants'!$E$2:$E$999,1,FALSE))),"X","")</f>
        <v/>
      </c>
      <c r="G195" t="str">
        <f t="shared" si="12"/>
        <v>Sommersend</v>
      </c>
      <c r="H195" t="str">
        <f t="shared" si="13"/>
        <v>Summerset</v>
      </c>
      <c r="I195" s="4">
        <f t="shared" ref="I195:I258" si="14">A195</f>
        <v>1037</v>
      </c>
      <c r="J195" s="4">
        <f t="shared" ref="J195:J258" si="15">C195</f>
        <v>1011</v>
      </c>
    </row>
    <row r="196" spans="1:10" x14ac:dyDescent="0.25">
      <c r="A196" s="6">
        <v>724</v>
      </c>
      <c r="B196" s="6">
        <v>403</v>
      </c>
      <c r="C196" s="6">
        <v>684</v>
      </c>
      <c r="D196" s="2" t="s">
        <v>1193</v>
      </c>
      <c r="E196" s="2" t="s">
        <v>528</v>
      </c>
      <c r="F196" t="str">
        <f>IF(NOT(ISERROR(VLOOKUP(A196,'ESO Dungeon constants'!$E$2:$E$999,1,FALSE))),"X","")</f>
        <v/>
      </c>
      <c r="G196" t="str">
        <f t="shared" si="12"/>
        <v>Wrothgar</v>
      </c>
      <c r="H196" t="str">
        <f t="shared" si="13"/>
        <v>Wrothgar</v>
      </c>
      <c r="I196" s="4">
        <f t="shared" si="14"/>
        <v>724</v>
      </c>
      <c r="J196" s="4">
        <f t="shared" si="15"/>
        <v>684</v>
      </c>
    </row>
    <row r="197" spans="1:10" x14ac:dyDescent="0.25">
      <c r="A197" s="6">
        <v>410</v>
      </c>
      <c r="B197" s="6">
        <v>205</v>
      </c>
      <c r="C197" s="6">
        <v>57</v>
      </c>
      <c r="D197" s="2" t="s">
        <v>1025</v>
      </c>
      <c r="E197" s="2" t="s">
        <v>342</v>
      </c>
      <c r="F197" t="str">
        <f>IF(NOT(ISERROR(VLOOKUP(A197,'ESO Dungeon constants'!$E$2:$E$999,1,FALSE))),"X","")</f>
        <v/>
      </c>
      <c r="G197" t="str">
        <f t="shared" si="12"/>
        <v>Deshaan</v>
      </c>
      <c r="H197" t="str">
        <f t="shared" si="13"/>
        <v>Deshaan</v>
      </c>
      <c r="I197" s="4">
        <f t="shared" si="14"/>
        <v>410</v>
      </c>
      <c r="J197" s="4">
        <f t="shared" si="15"/>
        <v>57</v>
      </c>
    </row>
    <row r="198" spans="1:10" x14ac:dyDescent="0.25">
      <c r="A198" s="6">
        <v>1070</v>
      </c>
      <c r="B198" s="6">
        <v>695</v>
      </c>
      <c r="C198" s="6">
        <v>726</v>
      </c>
      <c r="D198" s="2" t="s">
        <v>848</v>
      </c>
      <c r="E198" s="2" t="s">
        <v>800</v>
      </c>
      <c r="F198" t="str">
        <f>IF(NOT(ISERROR(VLOOKUP(A198,'ESO Dungeon constants'!$E$2:$E$999,1,FALSE))),"X","")</f>
        <v/>
      </c>
      <c r="G198" t="str">
        <f t="shared" si="12"/>
        <v>Trübmoor</v>
      </c>
      <c r="H198" t="str">
        <f t="shared" si="13"/>
        <v>Murkmire</v>
      </c>
      <c r="I198" s="4">
        <f t="shared" si="14"/>
        <v>1070</v>
      </c>
      <c r="J198" s="4">
        <f t="shared" si="15"/>
        <v>726</v>
      </c>
    </row>
    <row r="199" spans="1:10" x14ac:dyDescent="0.25">
      <c r="A199" s="6">
        <v>748</v>
      </c>
      <c r="B199" s="6">
        <v>409</v>
      </c>
      <c r="C199" s="6">
        <v>108</v>
      </c>
      <c r="D199" s="2" t="s">
        <v>1199</v>
      </c>
      <c r="E199" s="2" t="s">
        <v>533</v>
      </c>
      <c r="F199" t="str">
        <f>IF(NOT(ISERROR(VLOOKUP(A199,'ESO Dungeon constants'!$E$2:$E$999,1,FALSE))),"X","")</f>
        <v/>
      </c>
      <c r="G199" t="str">
        <f t="shared" si="12"/>
        <v>Grünschatten</v>
      </c>
      <c r="H199" t="str">
        <f t="shared" si="13"/>
        <v>Greenshade</v>
      </c>
      <c r="I199" s="4">
        <f t="shared" si="14"/>
        <v>748</v>
      </c>
      <c r="J199" s="4">
        <f t="shared" si="15"/>
        <v>108</v>
      </c>
    </row>
    <row r="200" spans="1:10" x14ac:dyDescent="0.25">
      <c r="A200" s="6">
        <v>984</v>
      </c>
      <c r="B200" s="6">
        <v>622</v>
      </c>
      <c r="C200" s="6">
        <v>980</v>
      </c>
      <c r="D200" s="2" t="s">
        <v>1358</v>
      </c>
      <c r="E200" s="2" t="s">
        <v>732</v>
      </c>
      <c r="F200" t="str">
        <f>IF(NOT(ISERROR(VLOOKUP(A200,'ESO Dungeon constants'!$E$2:$E$999,1,FALSE))),"X","")</f>
        <v/>
      </c>
      <c r="G200" t="str">
        <f t="shared" si="12"/>
        <v>Die Stadt der Uhrwerke</v>
      </c>
      <c r="H200" t="str">
        <f t="shared" si="13"/>
        <v>Clockwork City</v>
      </c>
      <c r="I200" s="4">
        <f t="shared" si="14"/>
        <v>984</v>
      </c>
      <c r="J200" s="4">
        <f t="shared" si="15"/>
        <v>980</v>
      </c>
    </row>
    <row r="201" spans="1:10" x14ac:dyDescent="0.25">
      <c r="A201" s="6">
        <v>457</v>
      </c>
      <c r="B201" s="6">
        <v>242</v>
      </c>
      <c r="C201" s="6">
        <v>382</v>
      </c>
      <c r="D201" s="2" t="s">
        <v>1059</v>
      </c>
      <c r="E201" s="2" t="s">
        <v>378</v>
      </c>
      <c r="F201" t="str">
        <f>IF(NOT(ISERROR(VLOOKUP(A201,'ESO Dungeon constants'!$E$2:$E$999,1,FALSE))),"X","")</f>
        <v/>
      </c>
      <c r="G201" t="str">
        <f t="shared" si="12"/>
        <v>Schnittermark</v>
      </c>
      <c r="H201" t="str">
        <f t="shared" si="13"/>
        <v>Reaper's March</v>
      </c>
      <c r="I201" s="4">
        <f t="shared" si="14"/>
        <v>457</v>
      </c>
      <c r="J201" s="4">
        <f t="shared" si="15"/>
        <v>382</v>
      </c>
    </row>
    <row r="202" spans="1:10" x14ac:dyDescent="0.25">
      <c r="A202" s="6">
        <v>698</v>
      </c>
      <c r="B202" s="6">
        <v>386</v>
      </c>
      <c r="C202" s="6">
        <v>684</v>
      </c>
      <c r="D202" s="2" t="s">
        <v>1178</v>
      </c>
      <c r="E202" s="2" t="s">
        <v>512</v>
      </c>
      <c r="F202" t="str">
        <f>IF(NOT(ISERROR(VLOOKUP(A202,'ESO Dungeon constants'!$E$2:$E$999,1,FALSE))),"X","")</f>
        <v/>
      </c>
      <c r="G202" t="str">
        <f t="shared" si="12"/>
        <v>Wrothgar</v>
      </c>
      <c r="H202" t="str">
        <f t="shared" si="13"/>
        <v>Wrothgar</v>
      </c>
      <c r="I202" s="4">
        <f t="shared" si="14"/>
        <v>698</v>
      </c>
      <c r="J202" s="4">
        <f t="shared" si="15"/>
        <v>684</v>
      </c>
    </row>
    <row r="203" spans="1:10" x14ac:dyDescent="0.25">
      <c r="A203" s="6">
        <v>780</v>
      </c>
      <c r="B203" s="6">
        <v>437</v>
      </c>
      <c r="C203" s="6">
        <v>684</v>
      </c>
      <c r="D203" s="2" t="s">
        <v>1222</v>
      </c>
      <c r="E203" s="2" t="s">
        <v>561</v>
      </c>
      <c r="F203" t="str">
        <f>IF(NOT(ISERROR(VLOOKUP(A203,'ESO Dungeon constants'!$E$2:$E$999,1,FALSE))),"X","")</f>
        <v/>
      </c>
      <c r="G203" t="str">
        <f t="shared" si="12"/>
        <v>Wrothgar</v>
      </c>
      <c r="H203" t="str">
        <f t="shared" si="13"/>
        <v>Wrothgar</v>
      </c>
      <c r="I203" s="4">
        <f t="shared" si="14"/>
        <v>780</v>
      </c>
      <c r="J203" s="4">
        <f t="shared" si="15"/>
        <v>684</v>
      </c>
    </row>
    <row r="204" spans="1:10" x14ac:dyDescent="0.25">
      <c r="A204" s="6">
        <v>1045</v>
      </c>
      <c r="B204" s="6">
        <v>678</v>
      </c>
      <c r="C204" s="6">
        <v>816</v>
      </c>
      <c r="D204" s="2" t="s">
        <v>832</v>
      </c>
      <c r="E204" s="2" t="s">
        <v>783</v>
      </c>
      <c r="F204" t="str">
        <f>IF(NOT(ISERROR(VLOOKUP(A204,'ESO Dungeon constants'!$E$2:$E$999,1,FALSE))),"X","")</f>
        <v/>
      </c>
      <c r="G204" t="str">
        <f t="shared" si="12"/>
        <v>Hews Fluch</v>
      </c>
      <c r="H204" t="str">
        <f t="shared" si="13"/>
        <v>Hew's Bane</v>
      </c>
      <c r="I204" s="4">
        <f t="shared" si="14"/>
        <v>1045</v>
      </c>
      <c r="J204" s="4">
        <f t="shared" si="15"/>
        <v>816</v>
      </c>
    </row>
    <row r="205" spans="1:10" x14ac:dyDescent="0.25">
      <c r="A205" s="6">
        <v>761</v>
      </c>
      <c r="B205" s="6">
        <v>422</v>
      </c>
      <c r="C205" s="6">
        <v>103</v>
      </c>
      <c r="D205" s="2" t="s">
        <v>1212</v>
      </c>
      <c r="E205" s="2" t="s">
        <v>546</v>
      </c>
      <c r="F205" t="str">
        <f>IF(NOT(ISERROR(VLOOKUP(A205,'ESO Dungeon constants'!$E$2:$E$999,1,FALSE))),"X","")</f>
        <v/>
      </c>
      <c r="G205" t="str">
        <f t="shared" si="12"/>
        <v>Rift</v>
      </c>
      <c r="H205" t="str">
        <f t="shared" si="13"/>
        <v>The Rift</v>
      </c>
      <c r="I205" s="4">
        <f t="shared" si="14"/>
        <v>761</v>
      </c>
      <c r="J205" s="4">
        <f t="shared" si="15"/>
        <v>103</v>
      </c>
    </row>
    <row r="206" spans="1:10" x14ac:dyDescent="0.25">
      <c r="A206" s="6">
        <v>756</v>
      </c>
      <c r="B206" s="6">
        <v>417</v>
      </c>
      <c r="C206" s="6">
        <v>104</v>
      </c>
      <c r="D206" s="2" t="s">
        <v>1207</v>
      </c>
      <c r="E206" s="2" t="s">
        <v>541</v>
      </c>
      <c r="F206" t="str">
        <f>IF(NOT(ISERROR(VLOOKUP(A206,'ESO Dungeon constants'!$E$2:$E$999,1,FALSE))),"X","")</f>
        <v/>
      </c>
      <c r="G206" t="str">
        <f t="shared" si="12"/>
        <v>Die Alik'r-Wüste</v>
      </c>
      <c r="H206" t="str">
        <f t="shared" si="13"/>
        <v>Alik'r Desert</v>
      </c>
      <c r="I206" s="4">
        <f t="shared" si="14"/>
        <v>756</v>
      </c>
      <c r="J206" s="4">
        <f t="shared" si="15"/>
        <v>104</v>
      </c>
    </row>
    <row r="207" spans="1:10" x14ac:dyDescent="0.25">
      <c r="A207" s="6">
        <v>982</v>
      </c>
      <c r="B207" s="6">
        <v>620</v>
      </c>
      <c r="C207" s="6">
        <v>980</v>
      </c>
      <c r="D207" s="2" t="s">
        <v>1356</v>
      </c>
      <c r="E207" s="2" t="s">
        <v>730</v>
      </c>
      <c r="F207" t="str">
        <f>IF(NOT(ISERROR(VLOOKUP(A207,'ESO Dungeon constants'!$E$2:$E$999,1,FALSE))),"X","")</f>
        <v/>
      </c>
      <c r="G207" t="str">
        <f t="shared" si="12"/>
        <v>Die Stadt der Uhrwerke</v>
      </c>
      <c r="H207" t="str">
        <f t="shared" si="13"/>
        <v>Clockwork City</v>
      </c>
      <c r="I207" s="4">
        <f t="shared" si="14"/>
        <v>982</v>
      </c>
      <c r="J207" s="4">
        <f t="shared" si="15"/>
        <v>980</v>
      </c>
    </row>
    <row r="208" spans="1:10" x14ac:dyDescent="0.25">
      <c r="A208" s="6">
        <v>755</v>
      </c>
      <c r="B208" s="6">
        <v>416</v>
      </c>
      <c r="C208" s="6">
        <v>20</v>
      </c>
      <c r="D208" s="2" t="s">
        <v>1206</v>
      </c>
      <c r="E208" s="2" t="s">
        <v>540</v>
      </c>
      <c r="F208" t="str">
        <f>IF(NOT(ISERROR(VLOOKUP(A208,'ESO Dungeon constants'!$E$2:$E$999,1,FALSE))),"X","")</f>
        <v/>
      </c>
      <c r="G208" t="str">
        <f t="shared" si="12"/>
        <v>Kluftspitze</v>
      </c>
      <c r="H208" t="str">
        <f t="shared" si="13"/>
        <v>Rivenspire</v>
      </c>
      <c r="I208" s="4">
        <f t="shared" si="14"/>
        <v>755</v>
      </c>
      <c r="J208" s="4">
        <f t="shared" si="15"/>
        <v>20</v>
      </c>
    </row>
    <row r="209" spans="1:10" x14ac:dyDescent="0.25">
      <c r="A209" s="6">
        <v>270</v>
      </c>
      <c r="B209" s="6">
        <v>102</v>
      </c>
      <c r="C209" s="6">
        <v>117</v>
      </c>
      <c r="D209" s="2" t="s">
        <v>937</v>
      </c>
      <c r="E209" s="2" t="s">
        <v>241</v>
      </c>
      <c r="F209" t="str">
        <f>IF(NOT(ISERROR(VLOOKUP(A209,'ESO Dungeon constants'!$E$2:$E$999,1,FALSE))),"X","")</f>
        <v/>
      </c>
      <c r="G209" t="str">
        <f t="shared" si="12"/>
        <v>Schattenfenn</v>
      </c>
      <c r="H209" t="str">
        <f t="shared" si="13"/>
        <v>Shadowfen</v>
      </c>
      <c r="I209" s="4">
        <f t="shared" si="14"/>
        <v>270</v>
      </c>
      <c r="J209" s="4">
        <f t="shared" si="15"/>
        <v>117</v>
      </c>
    </row>
    <row r="210" spans="1:10" x14ac:dyDescent="0.25">
      <c r="A210" s="6">
        <v>378</v>
      </c>
      <c r="B210" s="6">
        <v>175</v>
      </c>
      <c r="C210" s="6">
        <v>58</v>
      </c>
      <c r="D210" s="2" t="s">
        <v>1000</v>
      </c>
      <c r="E210" s="2" t="s">
        <v>313</v>
      </c>
      <c r="F210" t="str">
        <f>IF(NOT(ISERROR(VLOOKUP(A210,'ESO Dungeon constants'!$E$2:$E$999,1,FALSE))),"X","")</f>
        <v/>
      </c>
      <c r="G210" t="str">
        <f t="shared" si="12"/>
        <v>Malabal Tor</v>
      </c>
      <c r="H210" t="str">
        <f t="shared" si="13"/>
        <v>Malabal Tor</v>
      </c>
      <c r="I210" s="4">
        <f t="shared" si="14"/>
        <v>378</v>
      </c>
      <c r="J210" s="4">
        <f t="shared" si="15"/>
        <v>58</v>
      </c>
    </row>
    <row r="211" spans="1:10" x14ac:dyDescent="0.25">
      <c r="A211" s="6">
        <v>38</v>
      </c>
      <c r="B211" s="6">
        <v>8</v>
      </c>
      <c r="C211" s="6">
        <v>92</v>
      </c>
      <c r="D211" s="2" t="s">
        <v>840</v>
      </c>
      <c r="E211" s="2" t="s">
        <v>57</v>
      </c>
      <c r="F211" t="str">
        <f>IF(NOT(ISERROR(VLOOKUP(A211,'ESO Dungeon constants'!$E$2:$E$999,1,FALSE))),"X","")</f>
        <v>X</v>
      </c>
      <c r="G211" t="str">
        <f t="shared" si="12"/>
        <v>Bangkorai</v>
      </c>
      <c r="H211" t="str">
        <f t="shared" si="13"/>
        <v>Bangkorai</v>
      </c>
      <c r="I211" s="4">
        <f t="shared" si="14"/>
        <v>38</v>
      </c>
      <c r="J211" s="4">
        <f t="shared" si="15"/>
        <v>92</v>
      </c>
    </row>
    <row r="212" spans="1:10" x14ac:dyDescent="0.25">
      <c r="A212" s="6">
        <v>1035</v>
      </c>
      <c r="B212" s="6">
        <v>669</v>
      </c>
      <c r="C212" s="6">
        <v>1011</v>
      </c>
      <c r="D212" s="2" t="s">
        <v>1370</v>
      </c>
      <c r="E212" s="2" t="s">
        <v>753</v>
      </c>
      <c r="F212" t="str">
        <f>IF(NOT(ISERROR(VLOOKUP(A212,'ESO Dungeon constants'!$E$2:$E$999,1,FALSE))),"X","")</f>
        <v/>
      </c>
      <c r="G212" t="str">
        <f t="shared" si="12"/>
        <v>Sommersend</v>
      </c>
      <c r="H212" t="str">
        <f t="shared" si="13"/>
        <v>Summerset</v>
      </c>
      <c r="I212" s="4">
        <f t="shared" si="14"/>
        <v>1035</v>
      </c>
      <c r="J212" s="4">
        <f t="shared" si="15"/>
        <v>1011</v>
      </c>
    </row>
    <row r="213" spans="1:10" x14ac:dyDescent="0.25">
      <c r="A213" s="6">
        <v>1012</v>
      </c>
      <c r="B213" s="6">
        <v>646</v>
      </c>
      <c r="C213" s="6">
        <v>381</v>
      </c>
      <c r="D213" s="2" t="s">
        <v>1370</v>
      </c>
      <c r="E213" s="2" t="s">
        <v>753</v>
      </c>
      <c r="F213" t="str">
        <f>IF(NOT(ISERROR(VLOOKUP(A213,'ESO Dungeon constants'!$E$2:$E$999,1,FALSE))),"X","")</f>
        <v/>
      </c>
      <c r="G213" t="str">
        <f t="shared" si="12"/>
        <v>Auridon</v>
      </c>
      <c r="H213" t="str">
        <f t="shared" si="13"/>
        <v>Auridon</v>
      </c>
      <c r="I213" s="4">
        <f t="shared" si="14"/>
        <v>1012</v>
      </c>
      <c r="J213" s="4">
        <f t="shared" si="15"/>
        <v>381</v>
      </c>
    </row>
    <row r="214" spans="1:10" x14ac:dyDescent="0.25">
      <c r="A214" s="6">
        <v>913</v>
      </c>
      <c r="B214" s="6">
        <v>553</v>
      </c>
      <c r="C214" s="6">
        <v>888</v>
      </c>
      <c r="D214" s="2" t="s">
        <v>1305</v>
      </c>
      <c r="E214" s="2" t="s">
        <v>674</v>
      </c>
      <c r="F214" t="str">
        <f>IF(NOT(ISERROR(VLOOKUP(A214,'ESO Dungeon constants'!$E$2:$E$999,1,FALSE))),"X","")</f>
        <v/>
      </c>
      <c r="G214" t="str">
        <f t="shared" si="12"/>
        <v>Kargstein</v>
      </c>
      <c r="H214" t="str">
        <f t="shared" si="13"/>
        <v>Craglorn</v>
      </c>
      <c r="I214" s="4">
        <f t="shared" si="14"/>
        <v>913</v>
      </c>
      <c r="J214" s="4">
        <f t="shared" si="15"/>
        <v>888</v>
      </c>
    </row>
    <row r="215" spans="1:10" x14ac:dyDescent="0.25">
      <c r="A215" s="6">
        <v>759</v>
      </c>
      <c r="B215" s="6">
        <v>420</v>
      </c>
      <c r="C215" s="6">
        <v>117</v>
      </c>
      <c r="D215" s="2" t="s">
        <v>1210</v>
      </c>
      <c r="E215" s="2" t="s">
        <v>544</v>
      </c>
      <c r="F215" t="str">
        <f>IF(NOT(ISERROR(VLOOKUP(A215,'ESO Dungeon constants'!$E$2:$E$999,1,FALSE))),"X","")</f>
        <v/>
      </c>
      <c r="G215" t="str">
        <f t="shared" si="12"/>
        <v>Schattenfenn</v>
      </c>
      <c r="H215" t="str">
        <f t="shared" si="13"/>
        <v>Shadowfen</v>
      </c>
      <c r="I215" s="4">
        <f t="shared" si="14"/>
        <v>759</v>
      </c>
      <c r="J215" s="4">
        <f t="shared" si="15"/>
        <v>117</v>
      </c>
    </row>
    <row r="216" spans="1:10" x14ac:dyDescent="0.25">
      <c r="A216" s="6">
        <v>456</v>
      </c>
      <c r="B216" s="6">
        <v>241</v>
      </c>
      <c r="C216" s="6">
        <v>382</v>
      </c>
      <c r="D216" s="2" t="s">
        <v>1058</v>
      </c>
      <c r="E216" s="2" t="s">
        <v>377</v>
      </c>
      <c r="F216" t="str">
        <f>IF(NOT(ISERROR(VLOOKUP(A216,'ESO Dungeon constants'!$E$2:$E$999,1,FALSE))),"X","")</f>
        <v/>
      </c>
      <c r="G216" t="str">
        <f t="shared" si="12"/>
        <v>Schnittermark</v>
      </c>
      <c r="H216" t="str">
        <f t="shared" si="13"/>
        <v>Reaper's March</v>
      </c>
      <c r="I216" s="4">
        <f t="shared" si="14"/>
        <v>456</v>
      </c>
      <c r="J216" s="4">
        <f t="shared" si="15"/>
        <v>382</v>
      </c>
    </row>
    <row r="217" spans="1:10" x14ac:dyDescent="0.25">
      <c r="A217" s="6">
        <v>452</v>
      </c>
      <c r="B217" s="6">
        <v>237</v>
      </c>
      <c r="C217" s="6">
        <v>382</v>
      </c>
      <c r="D217" s="2" t="s">
        <v>1054</v>
      </c>
      <c r="E217" s="2" t="s">
        <v>373</v>
      </c>
      <c r="F217" t="str">
        <f>IF(NOT(ISERROR(VLOOKUP(A217,'ESO Dungeon constants'!$E$2:$E$999,1,FALSE))),"X","")</f>
        <v/>
      </c>
      <c r="G217" t="str">
        <f t="shared" si="12"/>
        <v>Schnittermark</v>
      </c>
      <c r="H217" t="str">
        <f t="shared" si="13"/>
        <v>Reaper's March</v>
      </c>
      <c r="I217" s="4">
        <f t="shared" si="14"/>
        <v>452</v>
      </c>
      <c r="J217" s="4">
        <f t="shared" si="15"/>
        <v>382</v>
      </c>
    </row>
    <row r="218" spans="1:10" x14ac:dyDescent="0.25">
      <c r="A218" s="6">
        <v>814</v>
      </c>
      <c r="B218" s="6">
        <v>469</v>
      </c>
      <c r="C218" s="6">
        <v>684</v>
      </c>
      <c r="D218" s="2" t="s">
        <v>1224</v>
      </c>
      <c r="E218" s="2" t="s">
        <v>592</v>
      </c>
      <c r="F218" t="str">
        <f>IF(NOT(ISERROR(VLOOKUP(A218,'ESO Dungeon constants'!$E$2:$E$999,1,FALSE))),"X","")</f>
        <v/>
      </c>
      <c r="G218" t="str">
        <f t="shared" si="12"/>
        <v>Wrothgar</v>
      </c>
      <c r="H218" t="str">
        <f t="shared" si="13"/>
        <v>Wrothgar</v>
      </c>
      <c r="I218" s="4">
        <f t="shared" si="14"/>
        <v>814</v>
      </c>
      <c r="J218" s="4">
        <f t="shared" si="15"/>
        <v>684</v>
      </c>
    </row>
    <row r="219" spans="1:10" x14ac:dyDescent="0.25">
      <c r="A219" s="6">
        <v>582</v>
      </c>
      <c r="B219" s="6">
        <v>343</v>
      </c>
      <c r="C219" s="6">
        <v>381</v>
      </c>
      <c r="D219" s="2" t="s">
        <v>1141</v>
      </c>
      <c r="E219" s="2" t="s">
        <v>476</v>
      </c>
      <c r="F219" t="str">
        <f>IF(NOT(ISERROR(VLOOKUP(A219,'ESO Dungeon constants'!$E$2:$E$999,1,FALSE))),"X","")</f>
        <v/>
      </c>
      <c r="G219" t="str">
        <f t="shared" si="12"/>
        <v>Auridon</v>
      </c>
      <c r="H219" t="str">
        <f t="shared" si="13"/>
        <v>Auridon</v>
      </c>
      <c r="I219" s="4">
        <f t="shared" si="14"/>
        <v>582</v>
      </c>
      <c r="J219" s="4">
        <f t="shared" si="15"/>
        <v>381</v>
      </c>
    </row>
    <row r="220" spans="1:10" x14ac:dyDescent="0.25">
      <c r="A220" s="6">
        <v>915</v>
      </c>
      <c r="B220" s="6">
        <v>555</v>
      </c>
      <c r="C220" s="6">
        <v>888</v>
      </c>
      <c r="D220" s="2" t="s">
        <v>1307</v>
      </c>
      <c r="E220" s="2" t="s">
        <v>676</v>
      </c>
      <c r="F220" t="str">
        <f>IF(NOT(ISERROR(VLOOKUP(A220,'ESO Dungeon constants'!$E$2:$E$999,1,FALSE))),"X","")</f>
        <v/>
      </c>
      <c r="G220" t="str">
        <f t="shared" si="12"/>
        <v>Kargstein</v>
      </c>
      <c r="H220" t="str">
        <f t="shared" si="13"/>
        <v>Craglorn</v>
      </c>
      <c r="I220" s="4">
        <f t="shared" si="14"/>
        <v>915</v>
      </c>
      <c r="J220" s="4">
        <f t="shared" si="15"/>
        <v>888</v>
      </c>
    </row>
    <row r="221" spans="1:10" x14ac:dyDescent="0.25">
      <c r="A221" s="6">
        <v>455</v>
      </c>
      <c r="B221" s="6">
        <v>240</v>
      </c>
      <c r="C221" s="6">
        <v>382</v>
      </c>
      <c r="D221" s="2" t="s">
        <v>1057</v>
      </c>
      <c r="E221" s="2" t="s">
        <v>376</v>
      </c>
      <c r="F221" t="str">
        <f>IF(NOT(ISERROR(VLOOKUP(A221,'ESO Dungeon constants'!$E$2:$E$999,1,FALSE))),"X","")</f>
        <v/>
      </c>
      <c r="G221" t="str">
        <f t="shared" si="12"/>
        <v>Schnittermark</v>
      </c>
      <c r="H221" t="str">
        <f t="shared" si="13"/>
        <v>Reaper's March</v>
      </c>
      <c r="I221" s="4">
        <f t="shared" si="14"/>
        <v>455</v>
      </c>
      <c r="J221" s="4">
        <f t="shared" si="15"/>
        <v>382</v>
      </c>
    </row>
    <row r="222" spans="1:10" x14ac:dyDescent="0.25">
      <c r="A222" s="6">
        <v>235</v>
      </c>
      <c r="B222" s="6">
        <v>70</v>
      </c>
      <c r="C222" s="6">
        <v>117</v>
      </c>
      <c r="D222" s="2" t="s">
        <v>910</v>
      </c>
      <c r="E222" s="2" t="s">
        <v>209</v>
      </c>
      <c r="F222" t="str">
        <f>IF(NOT(ISERROR(VLOOKUP(A222,'ESO Dungeon constants'!$E$2:$E$999,1,FALSE))),"X","")</f>
        <v/>
      </c>
      <c r="G222" t="str">
        <f t="shared" si="12"/>
        <v>Schattenfenn</v>
      </c>
      <c r="H222" t="str">
        <f t="shared" si="13"/>
        <v>Shadowfen</v>
      </c>
      <c r="I222" s="4">
        <f t="shared" si="14"/>
        <v>235</v>
      </c>
      <c r="J222" s="4">
        <f t="shared" si="15"/>
        <v>117</v>
      </c>
    </row>
    <row r="223" spans="1:10" x14ac:dyDescent="0.25">
      <c r="A223" s="6">
        <v>512</v>
      </c>
      <c r="B223" s="6">
        <v>289</v>
      </c>
      <c r="C223" s="6">
        <v>512</v>
      </c>
      <c r="D223" s="2" t="s">
        <v>1103</v>
      </c>
      <c r="E223" s="2" t="s">
        <v>425</v>
      </c>
      <c r="F223" t="str">
        <f>IF(NOT(ISERROR(VLOOKUP(A223,'ESO Dungeon constants'!$E$2:$E$999,1,FALSE))),"X","")</f>
        <v/>
      </c>
      <c r="G223" t="str">
        <f t="shared" si="12"/>
        <v/>
      </c>
      <c r="H223" t="str">
        <f t="shared" si="13"/>
        <v/>
      </c>
      <c r="I223" s="4">
        <f t="shared" si="14"/>
        <v>512</v>
      </c>
      <c r="J223" s="4">
        <f t="shared" si="15"/>
        <v>512</v>
      </c>
    </row>
    <row r="224" spans="1:10" x14ac:dyDescent="0.25">
      <c r="A224" s="6">
        <v>227</v>
      </c>
      <c r="B224" s="6">
        <v>63</v>
      </c>
      <c r="C224" s="6">
        <v>92</v>
      </c>
      <c r="D224" s="2" t="s">
        <v>903</v>
      </c>
      <c r="E224" s="2" t="s">
        <v>202</v>
      </c>
      <c r="F224" t="str">
        <f>IF(NOT(ISERROR(VLOOKUP(A224,'ESO Dungeon constants'!$E$2:$E$999,1,FALSE))),"X","")</f>
        <v/>
      </c>
      <c r="G224" t="str">
        <f t="shared" si="12"/>
        <v>Bangkorai</v>
      </c>
      <c r="H224" t="str">
        <f t="shared" si="13"/>
        <v>Bangkorai</v>
      </c>
      <c r="I224" s="4">
        <f t="shared" si="14"/>
        <v>227</v>
      </c>
      <c r="J224" s="4">
        <f t="shared" si="15"/>
        <v>92</v>
      </c>
    </row>
    <row r="225" spans="1:10" x14ac:dyDescent="0.25">
      <c r="A225" s="6">
        <v>334</v>
      </c>
      <c r="B225" s="6">
        <v>146</v>
      </c>
      <c r="C225" s="6">
        <v>92</v>
      </c>
      <c r="D225" s="2" t="s">
        <v>974</v>
      </c>
      <c r="E225" s="2" t="s">
        <v>284</v>
      </c>
      <c r="F225" t="str">
        <f>IF(NOT(ISERROR(VLOOKUP(A225,'ESO Dungeon constants'!$E$2:$E$999,1,FALSE))),"X","")</f>
        <v/>
      </c>
      <c r="G225" t="str">
        <f t="shared" si="12"/>
        <v>Bangkorai</v>
      </c>
      <c r="H225" t="str">
        <f t="shared" si="13"/>
        <v>Bangkorai</v>
      </c>
      <c r="I225" s="4">
        <f t="shared" si="14"/>
        <v>334</v>
      </c>
      <c r="J225" s="4">
        <f t="shared" si="15"/>
        <v>92</v>
      </c>
    </row>
    <row r="226" spans="1:10" x14ac:dyDescent="0.25">
      <c r="A226" s="6">
        <v>338</v>
      </c>
      <c r="B226" s="6">
        <v>150</v>
      </c>
      <c r="C226" s="6">
        <v>92</v>
      </c>
      <c r="D226" s="2" t="s">
        <v>977</v>
      </c>
      <c r="E226" s="2" t="s">
        <v>288</v>
      </c>
      <c r="F226" t="str">
        <f>IF(NOT(ISERROR(VLOOKUP(A226,'ESO Dungeon constants'!$E$2:$E$999,1,FALSE))),"X","")</f>
        <v/>
      </c>
      <c r="G226" t="str">
        <f t="shared" si="12"/>
        <v>Bangkorai</v>
      </c>
      <c r="H226" t="str">
        <f t="shared" si="13"/>
        <v>Bangkorai</v>
      </c>
      <c r="I226" s="4">
        <f t="shared" si="14"/>
        <v>338</v>
      </c>
      <c r="J226" s="4">
        <f t="shared" si="15"/>
        <v>92</v>
      </c>
    </row>
    <row r="227" spans="1:10" x14ac:dyDescent="0.25">
      <c r="A227" s="6">
        <v>394</v>
      </c>
      <c r="B227" s="6">
        <v>189</v>
      </c>
      <c r="C227" s="6">
        <v>381</v>
      </c>
      <c r="D227" s="2" t="s">
        <v>1012</v>
      </c>
      <c r="E227" s="2" t="s">
        <v>326</v>
      </c>
      <c r="F227" t="str">
        <f>IF(NOT(ISERROR(VLOOKUP(A227,'ESO Dungeon constants'!$E$2:$E$999,1,FALSE))),"X","")</f>
        <v/>
      </c>
      <c r="G227" t="str">
        <f t="shared" si="12"/>
        <v>Auridon</v>
      </c>
      <c r="H227" t="str">
        <f t="shared" si="13"/>
        <v>Auridon</v>
      </c>
      <c r="I227" s="4">
        <f t="shared" si="14"/>
        <v>394</v>
      </c>
      <c r="J227" s="4">
        <f t="shared" si="15"/>
        <v>381</v>
      </c>
    </row>
    <row r="228" spans="1:10" x14ac:dyDescent="0.25">
      <c r="A228" s="6">
        <v>749</v>
      </c>
      <c r="B228" s="6">
        <v>410</v>
      </c>
      <c r="C228" s="6">
        <v>58</v>
      </c>
      <c r="D228" s="2" t="s">
        <v>1200</v>
      </c>
      <c r="E228" s="2" t="s">
        <v>534</v>
      </c>
      <c r="F228" t="str">
        <f>IF(NOT(ISERROR(VLOOKUP(A228,'ESO Dungeon constants'!$E$2:$E$999,1,FALSE))),"X","")</f>
        <v/>
      </c>
      <c r="G228" t="str">
        <f t="shared" si="12"/>
        <v>Malabal Tor</v>
      </c>
      <c r="H228" t="str">
        <f t="shared" si="13"/>
        <v>Malabal Tor</v>
      </c>
      <c r="I228" s="4">
        <f t="shared" si="14"/>
        <v>749</v>
      </c>
      <c r="J228" s="4">
        <f t="shared" si="15"/>
        <v>58</v>
      </c>
    </row>
    <row r="229" spans="1:10" x14ac:dyDescent="0.25">
      <c r="A229" s="6">
        <v>236</v>
      </c>
      <c r="B229" s="6">
        <v>71</v>
      </c>
      <c r="C229" s="6">
        <v>117</v>
      </c>
      <c r="D229" s="2" t="s">
        <v>911</v>
      </c>
      <c r="E229" s="2" t="s">
        <v>210</v>
      </c>
      <c r="F229" t="str">
        <f>IF(NOT(ISERROR(VLOOKUP(A229,'ESO Dungeon constants'!$E$2:$E$999,1,FALSE))),"X","")</f>
        <v/>
      </c>
      <c r="G229" t="str">
        <f t="shared" si="12"/>
        <v>Schattenfenn</v>
      </c>
      <c r="H229" t="str">
        <f t="shared" si="13"/>
        <v>Shadowfen</v>
      </c>
      <c r="I229" s="4">
        <f t="shared" si="14"/>
        <v>236</v>
      </c>
      <c r="J229" s="4">
        <f t="shared" si="15"/>
        <v>117</v>
      </c>
    </row>
    <row r="230" spans="1:10" x14ac:dyDescent="0.25">
      <c r="A230" s="6">
        <v>1077</v>
      </c>
      <c r="B230" s="6">
        <v>702</v>
      </c>
      <c r="C230" s="6">
        <v>726</v>
      </c>
      <c r="D230" s="2" t="s">
        <v>851</v>
      </c>
      <c r="E230" s="2" t="s">
        <v>805</v>
      </c>
      <c r="F230" t="str">
        <f>IF(NOT(ISERROR(VLOOKUP(A230,'ESO Dungeon constants'!$E$2:$E$999,1,FALSE))),"X","")</f>
        <v/>
      </c>
      <c r="G230" t="str">
        <f t="shared" si="12"/>
        <v>Trübmoor</v>
      </c>
      <c r="H230" t="str">
        <f t="shared" si="13"/>
        <v>Murkmire</v>
      </c>
      <c r="I230" s="4">
        <f t="shared" si="14"/>
        <v>1077</v>
      </c>
      <c r="J230" s="4">
        <f t="shared" si="15"/>
        <v>726</v>
      </c>
    </row>
    <row r="231" spans="1:10" x14ac:dyDescent="0.25">
      <c r="A231" s="6">
        <v>971</v>
      </c>
      <c r="B231" s="6">
        <v>611</v>
      </c>
      <c r="C231" s="6">
        <v>849</v>
      </c>
      <c r="D231" s="2" t="s">
        <v>1347</v>
      </c>
      <c r="E231" s="2" t="s">
        <v>725</v>
      </c>
      <c r="F231" t="str">
        <f>IF(NOT(ISERROR(VLOOKUP(A231,'ESO Dungeon constants'!$E$2:$E$999,1,FALSE))),"X","")</f>
        <v/>
      </c>
      <c r="G231" t="str">
        <f t="shared" si="12"/>
        <v>Vvardenfell</v>
      </c>
      <c r="H231" t="str">
        <f t="shared" si="13"/>
        <v>Vvardenfell</v>
      </c>
      <c r="I231" s="4">
        <f t="shared" si="14"/>
        <v>971</v>
      </c>
      <c r="J231" s="4">
        <f t="shared" si="15"/>
        <v>849</v>
      </c>
    </row>
    <row r="232" spans="1:10" x14ac:dyDescent="0.25">
      <c r="A232" s="6">
        <v>746</v>
      </c>
      <c r="B232" s="6">
        <v>407</v>
      </c>
      <c r="C232" s="6">
        <v>381</v>
      </c>
      <c r="D232" s="2" t="s">
        <v>1197</v>
      </c>
      <c r="E232" s="2" t="s">
        <v>531</v>
      </c>
      <c r="F232" t="str">
        <f>IF(NOT(ISERROR(VLOOKUP(A232,'ESO Dungeon constants'!$E$2:$E$999,1,FALSE))),"X","")</f>
        <v/>
      </c>
      <c r="G232" t="str">
        <f t="shared" si="12"/>
        <v>Auridon</v>
      </c>
      <c r="H232" t="str">
        <f t="shared" si="13"/>
        <v>Auridon</v>
      </c>
      <c r="I232" s="4">
        <f t="shared" si="14"/>
        <v>746</v>
      </c>
      <c r="J232" s="4">
        <f t="shared" si="15"/>
        <v>381</v>
      </c>
    </row>
    <row r="233" spans="1:10" x14ac:dyDescent="0.25">
      <c r="A233" s="6">
        <v>752</v>
      </c>
      <c r="B233" s="6">
        <v>413</v>
      </c>
      <c r="C233" s="6">
        <v>19</v>
      </c>
      <c r="D233" s="2" t="s">
        <v>1203</v>
      </c>
      <c r="E233" s="2" t="s">
        <v>537</v>
      </c>
      <c r="F233" t="str">
        <f>IF(NOT(ISERROR(VLOOKUP(A233,'ESO Dungeon constants'!$E$2:$E$999,1,FALSE))),"X","")</f>
        <v/>
      </c>
      <c r="G233" t="str">
        <f t="shared" si="12"/>
        <v>Sturmhafen</v>
      </c>
      <c r="H233" t="str">
        <f t="shared" si="13"/>
        <v>Stormhaven</v>
      </c>
      <c r="I233" s="4">
        <f t="shared" si="14"/>
        <v>752</v>
      </c>
      <c r="J233" s="4">
        <f t="shared" si="15"/>
        <v>19</v>
      </c>
    </row>
    <row r="234" spans="1:10" x14ac:dyDescent="0.25">
      <c r="A234" s="6">
        <v>586</v>
      </c>
      <c r="B234" s="6">
        <v>346</v>
      </c>
      <c r="C234" s="6">
        <v>586</v>
      </c>
      <c r="D234" s="2" t="s">
        <v>1144</v>
      </c>
      <c r="E234" s="2" t="s">
        <v>478</v>
      </c>
      <c r="F234" t="str">
        <f>IF(NOT(ISERROR(VLOOKUP(A234,'ESO Dungeon constants'!$E$2:$E$999,1,FALSE))),"X","")</f>
        <v/>
      </c>
      <c r="G234" t="str">
        <f t="shared" si="12"/>
        <v/>
      </c>
      <c r="H234" t="str">
        <f t="shared" si="13"/>
        <v/>
      </c>
      <c r="I234" s="4">
        <f t="shared" si="14"/>
        <v>586</v>
      </c>
      <c r="J234" s="4">
        <f t="shared" si="15"/>
        <v>586</v>
      </c>
    </row>
    <row r="235" spans="1:10" x14ac:dyDescent="0.25">
      <c r="A235" s="6">
        <v>809</v>
      </c>
      <c r="B235" s="6">
        <v>466</v>
      </c>
      <c r="C235" s="6">
        <v>199</v>
      </c>
      <c r="D235" s="2" t="s">
        <v>1144</v>
      </c>
      <c r="E235" s="2" t="s">
        <v>478</v>
      </c>
      <c r="F235" t="str">
        <f>IF(NOT(ISERROR(VLOOKUP(A235,'ESO Dungeon constants'!$E$2:$E$999,1,FALSE))),"X","")</f>
        <v/>
      </c>
      <c r="G235" t="str">
        <f t="shared" si="12"/>
        <v>Die Zuflucht</v>
      </c>
      <c r="H235" t="str">
        <f t="shared" si="13"/>
        <v>The Harborage</v>
      </c>
      <c r="I235" s="4">
        <f t="shared" si="14"/>
        <v>809</v>
      </c>
      <c r="J235" s="4">
        <f t="shared" si="15"/>
        <v>199</v>
      </c>
    </row>
    <row r="236" spans="1:10" x14ac:dyDescent="0.25">
      <c r="A236" s="6">
        <v>422</v>
      </c>
      <c r="B236" s="6">
        <v>217</v>
      </c>
      <c r="C236" s="6">
        <v>347</v>
      </c>
      <c r="D236" s="2" t="s">
        <v>1036</v>
      </c>
      <c r="E236" s="2" t="s">
        <v>354</v>
      </c>
      <c r="F236" t="str">
        <f>IF(NOT(ISERROR(VLOOKUP(A236,'ESO Dungeon constants'!$E$2:$E$999,1,FALSE))),"X","")</f>
        <v/>
      </c>
      <c r="G236" t="str">
        <f t="shared" si="12"/>
        <v>Kalthafen</v>
      </c>
      <c r="H236" t="str">
        <f t="shared" si="13"/>
        <v>Coldharbour</v>
      </c>
      <c r="I236" s="4">
        <f t="shared" si="14"/>
        <v>422</v>
      </c>
      <c r="J236" s="4">
        <f t="shared" si="15"/>
        <v>347</v>
      </c>
    </row>
    <row r="237" spans="1:10" x14ac:dyDescent="0.25">
      <c r="A237" s="6">
        <v>284</v>
      </c>
      <c r="B237" s="6">
        <v>112</v>
      </c>
      <c r="C237" s="6">
        <v>3</v>
      </c>
      <c r="D237" s="2" t="s">
        <v>945</v>
      </c>
      <c r="E237" s="2" t="s">
        <v>250</v>
      </c>
      <c r="F237" t="str">
        <f>IF(NOT(ISERROR(VLOOKUP(A237,'ESO Dungeon constants'!$E$2:$E$999,1,FALSE))),"X","")</f>
        <v/>
      </c>
      <c r="G237" t="str">
        <f t="shared" si="12"/>
        <v>Glenumbra</v>
      </c>
      <c r="H237" t="str">
        <f t="shared" si="13"/>
        <v>Glenumbra</v>
      </c>
      <c r="I237" s="4">
        <f t="shared" si="14"/>
        <v>284</v>
      </c>
      <c r="J237" s="4">
        <f t="shared" si="15"/>
        <v>3</v>
      </c>
    </row>
    <row r="238" spans="1:10" x14ac:dyDescent="0.25">
      <c r="A238" s="6">
        <v>688</v>
      </c>
      <c r="B238" s="6">
        <v>378</v>
      </c>
      <c r="C238" s="6">
        <v>584</v>
      </c>
      <c r="D238" s="2" t="s">
        <v>1171</v>
      </c>
      <c r="E238" s="2" t="s">
        <v>54</v>
      </c>
      <c r="F238" t="str">
        <f>IF(NOT(ISERROR(VLOOKUP(A238,'ESO Dungeon constants'!$E$2:$E$999,1,FALSE))),"X","")</f>
        <v>X</v>
      </c>
      <c r="G238" t="str">
        <f t="shared" si="12"/>
        <v>Die Kaiserstadt</v>
      </c>
      <c r="H238" t="str">
        <f t="shared" si="13"/>
        <v>Imperial City</v>
      </c>
      <c r="I238" s="4">
        <f t="shared" si="14"/>
        <v>688</v>
      </c>
      <c r="J238" s="4">
        <f t="shared" si="15"/>
        <v>584</v>
      </c>
    </row>
    <row r="239" spans="1:10" x14ac:dyDescent="0.25">
      <c r="A239" s="6">
        <v>758</v>
      </c>
      <c r="B239" s="6">
        <v>419</v>
      </c>
      <c r="C239" s="6">
        <v>101</v>
      </c>
      <c r="D239" s="2" t="s">
        <v>1209</v>
      </c>
      <c r="E239" s="2" t="s">
        <v>543</v>
      </c>
      <c r="F239" t="str">
        <f>IF(NOT(ISERROR(VLOOKUP(A239,'ESO Dungeon constants'!$E$2:$E$999,1,FALSE))),"X","")</f>
        <v/>
      </c>
      <c r="G239" t="str">
        <f t="shared" si="12"/>
        <v>Ostmarsch</v>
      </c>
      <c r="H239" t="str">
        <f t="shared" si="13"/>
        <v>Eastmarch</v>
      </c>
      <c r="I239" s="4">
        <f t="shared" si="14"/>
        <v>758</v>
      </c>
      <c r="J239" s="4">
        <f t="shared" si="15"/>
        <v>101</v>
      </c>
    </row>
    <row r="240" spans="1:10" x14ac:dyDescent="0.25">
      <c r="A240" s="6">
        <v>579</v>
      </c>
      <c r="B240" s="6">
        <v>340</v>
      </c>
      <c r="C240" s="6">
        <v>108</v>
      </c>
      <c r="D240" s="2" t="s">
        <v>1138</v>
      </c>
      <c r="E240" s="2" t="s">
        <v>473</v>
      </c>
      <c r="F240" t="str">
        <f>IF(NOT(ISERROR(VLOOKUP(A240,'ESO Dungeon constants'!$E$2:$E$999,1,FALSE))),"X","")</f>
        <v/>
      </c>
      <c r="G240" t="str">
        <f t="shared" si="12"/>
        <v>Grünschatten</v>
      </c>
      <c r="H240" t="str">
        <f t="shared" si="13"/>
        <v>Greenshade</v>
      </c>
      <c r="I240" s="4">
        <f t="shared" si="14"/>
        <v>579</v>
      </c>
      <c r="J240" s="4">
        <f t="shared" si="15"/>
        <v>108</v>
      </c>
    </row>
    <row r="241" spans="1:10" x14ac:dyDescent="0.25">
      <c r="A241" s="6">
        <v>719</v>
      </c>
      <c r="B241" s="6">
        <v>401</v>
      </c>
      <c r="C241" s="6">
        <v>1011</v>
      </c>
      <c r="D241" s="2" t="s">
        <v>1192</v>
      </c>
      <c r="E241" s="2" t="s">
        <v>527</v>
      </c>
      <c r="F241" t="str">
        <f>IF(NOT(ISERROR(VLOOKUP(A241,'ESO Dungeon constants'!$E$2:$E$999,1,FALSE))),"X","")</f>
        <v/>
      </c>
      <c r="G241" t="str">
        <f t="shared" si="12"/>
        <v>Sommersend</v>
      </c>
      <c r="H241" t="str">
        <f t="shared" si="13"/>
        <v>Summerset</v>
      </c>
      <c r="I241" s="4">
        <f t="shared" si="14"/>
        <v>719</v>
      </c>
      <c r="J241" s="4">
        <f t="shared" si="15"/>
        <v>1011</v>
      </c>
    </row>
    <row r="242" spans="1:10" x14ac:dyDescent="0.25">
      <c r="A242" s="6">
        <v>218</v>
      </c>
      <c r="B242" s="6">
        <v>58</v>
      </c>
      <c r="C242" s="6">
        <v>267</v>
      </c>
      <c r="D242" s="2" t="s">
        <v>899</v>
      </c>
      <c r="E242" s="2" t="s">
        <v>197</v>
      </c>
      <c r="F242" t="str">
        <f>IF(NOT(ISERROR(VLOOKUP(A242,'ESO Dungeon constants'!$E$2:$E$999,1,FALSE))),"X","")</f>
        <v/>
      </c>
      <c r="G242" t="str">
        <f t="shared" si="12"/>
        <v>Augvea</v>
      </c>
      <c r="H242" t="str">
        <f t="shared" si="13"/>
        <v>Eyevea</v>
      </c>
      <c r="I242" s="4">
        <f t="shared" si="14"/>
        <v>218</v>
      </c>
      <c r="J242" s="4">
        <f t="shared" si="15"/>
        <v>267</v>
      </c>
    </row>
    <row r="243" spans="1:10" x14ac:dyDescent="0.25">
      <c r="A243" s="6">
        <v>57</v>
      </c>
      <c r="B243" s="6">
        <v>10</v>
      </c>
      <c r="C243" s="6">
        <v>57</v>
      </c>
      <c r="D243" s="2" t="s">
        <v>158</v>
      </c>
      <c r="E243" s="2" t="s">
        <v>158</v>
      </c>
      <c r="F243" t="str">
        <f>IF(NOT(ISERROR(VLOOKUP(A243,'ESO Dungeon constants'!$E$2:$E$999,1,FALSE))),"X","")</f>
        <v/>
      </c>
      <c r="G243" t="str">
        <f t="shared" si="12"/>
        <v/>
      </c>
      <c r="H243" t="str">
        <f t="shared" si="13"/>
        <v/>
      </c>
      <c r="I243" s="4">
        <f t="shared" si="14"/>
        <v>57</v>
      </c>
      <c r="J243" s="4">
        <f t="shared" si="15"/>
        <v>57</v>
      </c>
    </row>
    <row r="244" spans="1:10" x14ac:dyDescent="0.25">
      <c r="A244" s="6">
        <v>234</v>
      </c>
      <c r="B244" s="6">
        <v>69</v>
      </c>
      <c r="C244" s="6">
        <v>117</v>
      </c>
      <c r="D244" s="2" t="s">
        <v>909</v>
      </c>
      <c r="E244" s="2" t="s">
        <v>208</v>
      </c>
      <c r="F244" t="str">
        <f>IF(NOT(ISERROR(VLOOKUP(A244,'ESO Dungeon constants'!$E$2:$E$999,1,FALSE))),"X","")</f>
        <v/>
      </c>
      <c r="G244" t="str">
        <f t="shared" si="12"/>
        <v>Schattenfenn</v>
      </c>
      <c r="H244" t="str">
        <f t="shared" si="13"/>
        <v>Shadowfen</v>
      </c>
      <c r="I244" s="4">
        <f t="shared" si="14"/>
        <v>234</v>
      </c>
      <c r="J244" s="4">
        <f t="shared" si="15"/>
        <v>117</v>
      </c>
    </row>
    <row r="245" spans="1:10" x14ac:dyDescent="0.25">
      <c r="A245" s="6">
        <v>104</v>
      </c>
      <c r="B245" s="6">
        <v>17</v>
      </c>
      <c r="C245" s="6">
        <v>104</v>
      </c>
      <c r="D245" s="2" t="s">
        <v>864</v>
      </c>
      <c r="E245" s="2" t="s">
        <v>163</v>
      </c>
      <c r="F245" t="str">
        <f>IF(NOT(ISERROR(VLOOKUP(A245,'ESO Dungeon constants'!$E$2:$E$999,1,FALSE))),"X","")</f>
        <v/>
      </c>
      <c r="G245" t="str">
        <f t="shared" si="12"/>
        <v/>
      </c>
      <c r="H245" t="str">
        <f t="shared" si="13"/>
        <v/>
      </c>
      <c r="I245" s="4">
        <f t="shared" si="14"/>
        <v>104</v>
      </c>
      <c r="J245" s="4">
        <f t="shared" si="15"/>
        <v>104</v>
      </c>
    </row>
    <row r="246" spans="1:10" x14ac:dyDescent="0.25">
      <c r="A246" s="6">
        <v>995</v>
      </c>
      <c r="B246" s="6">
        <v>632</v>
      </c>
      <c r="C246" s="6">
        <v>849</v>
      </c>
      <c r="D246" s="2" t="s">
        <v>1367</v>
      </c>
      <c r="E246" s="2" t="s">
        <v>742</v>
      </c>
      <c r="F246" t="str">
        <f>IF(NOT(ISERROR(VLOOKUP(A246,'ESO Dungeon constants'!$E$2:$E$999,1,FALSE))),"X","")</f>
        <v/>
      </c>
      <c r="G246" t="str">
        <f t="shared" si="12"/>
        <v>Vvardenfell</v>
      </c>
      <c r="H246" t="str">
        <f t="shared" si="13"/>
        <v>Vvardenfell</v>
      </c>
      <c r="I246" s="4">
        <f t="shared" si="14"/>
        <v>995</v>
      </c>
      <c r="J246" s="4">
        <f t="shared" si="15"/>
        <v>849</v>
      </c>
    </row>
    <row r="247" spans="1:10" x14ac:dyDescent="0.25">
      <c r="A247" s="6">
        <v>1000</v>
      </c>
      <c r="B247" s="6">
        <v>637</v>
      </c>
      <c r="C247" s="6">
        <v>980</v>
      </c>
      <c r="D247" s="2" t="s">
        <v>1369</v>
      </c>
      <c r="E247" s="2" t="s">
        <v>747</v>
      </c>
      <c r="F247" t="str">
        <f>IF(NOT(ISERROR(VLOOKUP(A247,'ESO Dungeon constants'!$E$2:$E$999,1,FALSE))),"X","")</f>
        <v/>
      </c>
      <c r="G247" t="str">
        <f t="shared" si="12"/>
        <v>Die Stadt der Uhrwerke</v>
      </c>
      <c r="H247" t="str">
        <f t="shared" si="13"/>
        <v>Clockwork City</v>
      </c>
      <c r="I247" s="4">
        <f t="shared" si="14"/>
        <v>1000</v>
      </c>
      <c r="J247" s="4">
        <f t="shared" si="15"/>
        <v>980</v>
      </c>
    </row>
    <row r="248" spans="1:10" x14ac:dyDescent="0.25">
      <c r="A248" s="6">
        <v>459</v>
      </c>
      <c r="B248" s="6">
        <v>244</v>
      </c>
      <c r="C248" s="6">
        <v>382</v>
      </c>
      <c r="D248" s="2" t="s">
        <v>1061</v>
      </c>
      <c r="E248" s="2" t="s">
        <v>380</v>
      </c>
      <c r="F248" t="str">
        <f>IF(NOT(ISERROR(VLOOKUP(A248,'ESO Dungeon constants'!$E$2:$E$999,1,FALSE))),"X","")</f>
        <v/>
      </c>
      <c r="G248" t="str">
        <f t="shared" si="12"/>
        <v>Schnittermark</v>
      </c>
      <c r="H248" t="str">
        <f t="shared" si="13"/>
        <v>Reaper's March</v>
      </c>
      <c r="I248" s="4">
        <f t="shared" si="14"/>
        <v>459</v>
      </c>
      <c r="J248" s="4">
        <f t="shared" si="15"/>
        <v>382</v>
      </c>
    </row>
    <row r="249" spans="1:10" x14ac:dyDescent="0.25">
      <c r="A249" s="6">
        <v>354</v>
      </c>
      <c r="B249" s="6">
        <v>156</v>
      </c>
      <c r="C249" s="6">
        <v>101</v>
      </c>
      <c r="D249" s="2" t="s">
        <v>982</v>
      </c>
      <c r="E249" s="2" t="s">
        <v>294</v>
      </c>
      <c r="F249" t="str">
        <f>IF(NOT(ISERROR(VLOOKUP(A249,'ESO Dungeon constants'!$E$2:$E$999,1,FALSE))),"X","")</f>
        <v/>
      </c>
      <c r="G249" t="str">
        <f t="shared" si="12"/>
        <v>Ostmarsch</v>
      </c>
      <c r="H249" t="str">
        <f t="shared" si="13"/>
        <v>Eastmarch</v>
      </c>
      <c r="I249" s="4">
        <f t="shared" si="14"/>
        <v>354</v>
      </c>
      <c r="J249" s="4">
        <f t="shared" si="15"/>
        <v>101</v>
      </c>
    </row>
    <row r="250" spans="1:10" x14ac:dyDescent="0.25">
      <c r="A250" s="6">
        <v>694</v>
      </c>
      <c r="B250" s="6">
        <v>383</v>
      </c>
      <c r="C250" s="6">
        <v>684</v>
      </c>
      <c r="D250" s="2" t="s">
        <v>1176</v>
      </c>
      <c r="E250" s="2" t="s">
        <v>509</v>
      </c>
      <c r="F250" t="str">
        <f>IF(NOT(ISERROR(VLOOKUP(A250,'ESO Dungeon constants'!$E$2:$E$999,1,FALSE))),"X","")</f>
        <v/>
      </c>
      <c r="G250" t="str">
        <f t="shared" si="12"/>
        <v>Wrothgar</v>
      </c>
      <c r="H250" t="str">
        <f t="shared" si="13"/>
        <v>Wrothgar</v>
      </c>
      <c r="I250" s="4">
        <f t="shared" si="14"/>
        <v>694</v>
      </c>
      <c r="J250" s="4">
        <f t="shared" si="15"/>
        <v>684</v>
      </c>
    </row>
    <row r="251" spans="1:10" x14ac:dyDescent="0.25">
      <c r="A251" s="6">
        <v>511</v>
      </c>
      <c r="B251" s="6">
        <v>288</v>
      </c>
      <c r="C251" s="6">
        <v>511</v>
      </c>
      <c r="D251" s="2" t="s">
        <v>1102</v>
      </c>
      <c r="E251" s="2" t="s">
        <v>424</v>
      </c>
      <c r="F251" t="str">
        <f>IF(NOT(ISERROR(VLOOKUP(A251,'ESO Dungeon constants'!$E$2:$E$999,1,FALSE))),"X","")</f>
        <v/>
      </c>
      <c r="G251" t="str">
        <f t="shared" si="12"/>
        <v/>
      </c>
      <c r="H251" t="str">
        <f t="shared" si="13"/>
        <v/>
      </c>
      <c r="I251" s="4">
        <f t="shared" si="14"/>
        <v>511</v>
      </c>
      <c r="J251" s="4">
        <f t="shared" si="15"/>
        <v>511</v>
      </c>
    </row>
    <row r="252" spans="1:10" x14ac:dyDescent="0.25">
      <c r="A252" s="6">
        <v>287</v>
      </c>
      <c r="B252" s="6">
        <v>113</v>
      </c>
      <c r="C252" s="6">
        <v>41</v>
      </c>
      <c r="D252" s="2" t="s">
        <v>946</v>
      </c>
      <c r="E252" s="2" t="s">
        <v>251</v>
      </c>
      <c r="F252" t="str">
        <f>IF(NOT(ISERROR(VLOOKUP(A252,'ESO Dungeon constants'!$E$2:$E$999,1,FALSE))),"X","")</f>
        <v/>
      </c>
      <c r="G252" t="str">
        <f t="shared" si="12"/>
        <v>Steinfälle</v>
      </c>
      <c r="H252" t="str">
        <f t="shared" si="13"/>
        <v>Stonefalls</v>
      </c>
      <c r="I252" s="4">
        <f t="shared" si="14"/>
        <v>287</v>
      </c>
      <c r="J252" s="4">
        <f t="shared" si="15"/>
        <v>41</v>
      </c>
    </row>
    <row r="253" spans="1:10" x14ac:dyDescent="0.25">
      <c r="A253" s="6">
        <v>964</v>
      </c>
      <c r="B253" s="6">
        <v>604</v>
      </c>
      <c r="C253" s="6">
        <v>849</v>
      </c>
      <c r="D253" s="2" t="s">
        <v>1342</v>
      </c>
      <c r="E253" s="2" t="s">
        <v>718</v>
      </c>
      <c r="F253" t="str">
        <f>IF(NOT(ISERROR(VLOOKUP(A253,'ESO Dungeon constants'!$E$2:$E$999,1,FALSE))),"X","")</f>
        <v/>
      </c>
      <c r="G253" t="str">
        <f t="shared" si="12"/>
        <v>Vvardenfell</v>
      </c>
      <c r="H253" t="str">
        <f t="shared" si="13"/>
        <v>Vvardenfell</v>
      </c>
      <c r="I253" s="4">
        <f t="shared" si="14"/>
        <v>964</v>
      </c>
      <c r="J253" s="4">
        <f t="shared" si="15"/>
        <v>849</v>
      </c>
    </row>
    <row r="254" spans="1:10" x14ac:dyDescent="0.25">
      <c r="A254" s="6">
        <v>379</v>
      </c>
      <c r="B254" s="6">
        <v>176</v>
      </c>
      <c r="C254" s="6">
        <v>58</v>
      </c>
      <c r="D254" s="2" t="s">
        <v>1001</v>
      </c>
      <c r="E254" s="2" t="s">
        <v>314</v>
      </c>
      <c r="F254" t="str">
        <f>IF(NOT(ISERROR(VLOOKUP(A254,'ESO Dungeon constants'!$E$2:$E$999,1,FALSE))),"X","")</f>
        <v/>
      </c>
      <c r="G254" t="str">
        <f t="shared" si="12"/>
        <v>Malabal Tor</v>
      </c>
      <c r="H254" t="str">
        <f t="shared" si="13"/>
        <v>Malabal Tor</v>
      </c>
      <c r="I254" s="4">
        <f t="shared" si="14"/>
        <v>379</v>
      </c>
      <c r="J254" s="4">
        <f t="shared" si="15"/>
        <v>58</v>
      </c>
    </row>
    <row r="255" spans="1:10" x14ac:dyDescent="0.25">
      <c r="A255" s="6">
        <v>228</v>
      </c>
      <c r="B255" s="6">
        <v>64</v>
      </c>
      <c r="C255" s="6">
        <v>92</v>
      </c>
      <c r="D255" s="2" t="s">
        <v>904</v>
      </c>
      <c r="E255" s="2" t="s">
        <v>203</v>
      </c>
      <c r="F255" t="str">
        <f>IF(NOT(ISERROR(VLOOKUP(A255,'ESO Dungeon constants'!$E$2:$E$999,1,FALSE))),"X","")</f>
        <v/>
      </c>
      <c r="G255" t="str">
        <f t="shared" si="12"/>
        <v>Bangkorai</v>
      </c>
      <c r="H255" t="str">
        <f t="shared" si="13"/>
        <v>Bangkorai</v>
      </c>
      <c r="I255" s="4">
        <f t="shared" si="14"/>
        <v>228</v>
      </c>
      <c r="J255" s="4">
        <f t="shared" si="15"/>
        <v>92</v>
      </c>
    </row>
    <row r="256" spans="1:10" x14ac:dyDescent="0.25">
      <c r="A256" s="6">
        <v>593</v>
      </c>
      <c r="B256" s="6">
        <v>353</v>
      </c>
      <c r="C256" s="6">
        <v>92</v>
      </c>
      <c r="D256" s="2" t="s">
        <v>904</v>
      </c>
      <c r="E256" s="2" t="s">
        <v>203</v>
      </c>
      <c r="F256" t="str">
        <f>IF(NOT(ISERROR(VLOOKUP(A256,'ESO Dungeon constants'!$E$2:$E$999,1,FALSE))),"X","")</f>
        <v/>
      </c>
      <c r="G256" t="str">
        <f t="shared" si="12"/>
        <v>Bangkorai</v>
      </c>
      <c r="H256" t="str">
        <f t="shared" si="13"/>
        <v>Bangkorai</v>
      </c>
      <c r="I256" s="4">
        <f t="shared" si="14"/>
        <v>593</v>
      </c>
      <c r="J256" s="4">
        <f t="shared" si="15"/>
        <v>92</v>
      </c>
    </row>
    <row r="257" spans="1:10" x14ac:dyDescent="0.25">
      <c r="A257" s="6">
        <v>319</v>
      </c>
      <c r="B257" s="6">
        <v>131</v>
      </c>
      <c r="C257" s="6">
        <v>19</v>
      </c>
      <c r="D257" s="2" t="s">
        <v>962</v>
      </c>
      <c r="E257" s="2" t="s">
        <v>269</v>
      </c>
      <c r="F257" t="str">
        <f>IF(NOT(ISERROR(VLOOKUP(A257,'ESO Dungeon constants'!$E$2:$E$999,1,FALSE))),"X","")</f>
        <v/>
      </c>
      <c r="G257" t="str">
        <f t="shared" si="12"/>
        <v>Sturmhafen</v>
      </c>
      <c r="H257" t="str">
        <f t="shared" si="13"/>
        <v>Stormhaven</v>
      </c>
      <c r="I257" s="4">
        <f t="shared" si="14"/>
        <v>319</v>
      </c>
      <c r="J257" s="4">
        <f t="shared" si="15"/>
        <v>19</v>
      </c>
    </row>
    <row r="258" spans="1:10" x14ac:dyDescent="0.25">
      <c r="A258" s="6">
        <v>480</v>
      </c>
      <c r="B258" s="6">
        <v>262</v>
      </c>
      <c r="C258" s="6">
        <v>103</v>
      </c>
      <c r="D258" s="2" t="s">
        <v>1079</v>
      </c>
      <c r="E258" s="2" t="s">
        <v>398</v>
      </c>
      <c r="F258" t="str">
        <f>IF(NOT(ISERROR(VLOOKUP(A258,'ESO Dungeon constants'!$E$2:$E$999,1,FALSE))),"X","")</f>
        <v/>
      </c>
      <c r="G258" t="str">
        <f t="shared" ref="G258:G321" si="16">IF(A258&lt;&gt;C258,VLOOKUP(C258,$A$2:$E$900,4,FALSE),"")</f>
        <v>Rift</v>
      </c>
      <c r="H258" t="str">
        <f t="shared" ref="H258:H321" si="17">IF(A258&lt;&gt;C258,VLOOKUP(C258,$A$2:$E$900,5,FALSE),"")</f>
        <v>The Rift</v>
      </c>
      <c r="I258" s="4">
        <f t="shared" si="14"/>
        <v>480</v>
      </c>
      <c r="J258" s="4">
        <f t="shared" si="15"/>
        <v>103</v>
      </c>
    </row>
    <row r="259" spans="1:10" x14ac:dyDescent="0.25">
      <c r="A259" s="6">
        <v>495</v>
      </c>
      <c r="B259" s="6">
        <v>272</v>
      </c>
      <c r="C259" s="6">
        <v>181</v>
      </c>
      <c r="D259" s="2" t="s">
        <v>1089</v>
      </c>
      <c r="E259" s="2" t="s">
        <v>408</v>
      </c>
      <c r="F259" t="str">
        <f>IF(NOT(ISERROR(VLOOKUP(A259,'ESO Dungeon constants'!$E$2:$E$999,1,FALSE))),"X","")</f>
        <v/>
      </c>
      <c r="G259" t="str">
        <f t="shared" si="16"/>
        <v>Cyrodiil</v>
      </c>
      <c r="H259" t="str">
        <f t="shared" si="17"/>
        <v>Cyrodiil</v>
      </c>
      <c r="I259" s="4">
        <f t="shared" ref="I259:I322" si="18">A259</f>
        <v>495</v>
      </c>
      <c r="J259" s="4">
        <f t="shared" ref="J259:J322" si="19">C259</f>
        <v>181</v>
      </c>
    </row>
    <row r="260" spans="1:10" x14ac:dyDescent="0.25">
      <c r="A260" s="6">
        <v>365</v>
      </c>
      <c r="B260" s="6">
        <v>163</v>
      </c>
      <c r="C260" s="6">
        <v>347</v>
      </c>
      <c r="D260" s="2" t="s">
        <v>989</v>
      </c>
      <c r="E260" s="2" t="s">
        <v>301</v>
      </c>
      <c r="F260" t="str">
        <f>IF(NOT(ISERROR(VLOOKUP(A260,'ESO Dungeon constants'!$E$2:$E$999,1,FALSE))),"X","")</f>
        <v/>
      </c>
      <c r="G260" t="str">
        <f t="shared" si="16"/>
        <v>Kalthafen</v>
      </c>
      <c r="H260" t="str">
        <f t="shared" si="17"/>
        <v>Coldharbour</v>
      </c>
      <c r="I260" s="4">
        <f t="shared" si="18"/>
        <v>365</v>
      </c>
      <c r="J260" s="4">
        <f t="shared" si="19"/>
        <v>347</v>
      </c>
    </row>
    <row r="261" spans="1:10" x14ac:dyDescent="0.25">
      <c r="A261" s="6">
        <v>962</v>
      </c>
      <c r="B261" s="6">
        <v>602</v>
      </c>
      <c r="C261" s="6">
        <v>849</v>
      </c>
      <c r="D261" s="2" t="s">
        <v>1340</v>
      </c>
      <c r="E261" s="2" t="s">
        <v>716</v>
      </c>
      <c r="F261" t="str">
        <f>IF(NOT(ISERROR(VLOOKUP(A261,'ESO Dungeon constants'!$E$2:$E$999,1,FALSE))),"X","")</f>
        <v/>
      </c>
      <c r="G261" t="str">
        <f t="shared" si="16"/>
        <v>Vvardenfell</v>
      </c>
      <c r="H261" t="str">
        <f t="shared" si="17"/>
        <v>Vvardenfell</v>
      </c>
      <c r="I261" s="4">
        <f t="shared" si="18"/>
        <v>962</v>
      </c>
      <c r="J261" s="4">
        <f t="shared" si="19"/>
        <v>849</v>
      </c>
    </row>
    <row r="262" spans="1:10" x14ac:dyDescent="0.25">
      <c r="A262" s="6">
        <v>138</v>
      </c>
      <c r="B262" s="6">
        <v>26</v>
      </c>
      <c r="C262" s="6">
        <v>58</v>
      </c>
      <c r="D262" s="2" t="s">
        <v>873</v>
      </c>
      <c r="E262" s="2" t="s">
        <v>169</v>
      </c>
      <c r="F262" t="str">
        <f>IF(NOT(ISERROR(VLOOKUP(A262,'ESO Dungeon constants'!$E$2:$E$999,1,FALSE))),"X","")</f>
        <v/>
      </c>
      <c r="G262" t="str">
        <f t="shared" si="16"/>
        <v>Malabal Tor</v>
      </c>
      <c r="H262" t="str">
        <f t="shared" si="17"/>
        <v>Malabal Tor</v>
      </c>
      <c r="I262" s="4">
        <f t="shared" si="18"/>
        <v>138</v>
      </c>
      <c r="J262" s="4">
        <f t="shared" si="19"/>
        <v>58</v>
      </c>
    </row>
    <row r="263" spans="1:10" x14ac:dyDescent="0.25">
      <c r="A263" s="6">
        <v>507</v>
      </c>
      <c r="B263" s="6">
        <v>284</v>
      </c>
      <c r="C263" s="6">
        <v>181</v>
      </c>
      <c r="D263" s="2" t="s">
        <v>1100</v>
      </c>
      <c r="E263" s="2" t="s">
        <v>420</v>
      </c>
      <c r="F263" t="str">
        <f>IF(NOT(ISERROR(VLOOKUP(A263,'ESO Dungeon constants'!$E$2:$E$999,1,FALSE))),"X","")</f>
        <v/>
      </c>
      <c r="G263" t="str">
        <f t="shared" si="16"/>
        <v>Cyrodiil</v>
      </c>
      <c r="H263" t="str">
        <f t="shared" si="17"/>
        <v>Cyrodiil</v>
      </c>
      <c r="I263" s="4">
        <f t="shared" si="18"/>
        <v>507</v>
      </c>
      <c r="J263" s="4">
        <f t="shared" si="19"/>
        <v>181</v>
      </c>
    </row>
    <row r="264" spans="1:10" x14ac:dyDescent="0.25">
      <c r="A264" s="6">
        <v>973</v>
      </c>
      <c r="B264" s="6">
        <v>613</v>
      </c>
      <c r="C264" s="6">
        <v>888</v>
      </c>
      <c r="D264" s="2" t="s">
        <v>1349</v>
      </c>
      <c r="E264" s="2" t="s">
        <v>45</v>
      </c>
      <c r="F264" t="str">
        <f>IF(NOT(ISERROR(VLOOKUP(A264,'ESO Dungeon constants'!$E$2:$E$999,1,FALSE))),"X","")</f>
        <v>X</v>
      </c>
      <c r="G264" t="str">
        <f t="shared" si="16"/>
        <v>Kargstein</v>
      </c>
      <c r="H264" t="str">
        <f t="shared" si="17"/>
        <v>Craglorn</v>
      </c>
      <c r="I264" s="4">
        <f t="shared" si="18"/>
        <v>973</v>
      </c>
      <c r="J264" s="4">
        <f t="shared" si="19"/>
        <v>888</v>
      </c>
    </row>
    <row r="265" spans="1:10" x14ac:dyDescent="0.25">
      <c r="A265" s="6">
        <v>258</v>
      </c>
      <c r="B265" s="6">
        <v>90</v>
      </c>
      <c r="C265" s="6">
        <v>103</v>
      </c>
      <c r="D265" s="2" t="s">
        <v>927</v>
      </c>
      <c r="E265" s="2" t="s">
        <v>229</v>
      </c>
      <c r="F265" t="str">
        <f>IF(NOT(ISERROR(VLOOKUP(A265,'ESO Dungeon constants'!$E$2:$E$999,1,FALSE))),"X","")</f>
        <v/>
      </c>
      <c r="G265" t="str">
        <f t="shared" si="16"/>
        <v>Rift</v>
      </c>
      <c r="H265" t="str">
        <f t="shared" si="17"/>
        <v>The Rift</v>
      </c>
      <c r="I265" s="4">
        <f t="shared" si="18"/>
        <v>258</v>
      </c>
      <c r="J265" s="4">
        <f t="shared" si="19"/>
        <v>103</v>
      </c>
    </row>
    <row r="266" spans="1:10" x14ac:dyDescent="0.25">
      <c r="A266" s="6">
        <v>271</v>
      </c>
      <c r="B266" s="6">
        <v>103</v>
      </c>
      <c r="C266" s="6">
        <v>117</v>
      </c>
      <c r="D266" s="2" t="s">
        <v>938</v>
      </c>
      <c r="E266" s="2" t="s">
        <v>242</v>
      </c>
      <c r="F266" t="str">
        <f>IF(NOT(ISERROR(VLOOKUP(A266,'ESO Dungeon constants'!$E$2:$E$999,1,FALSE))),"X","")</f>
        <v/>
      </c>
      <c r="G266" t="str">
        <f t="shared" si="16"/>
        <v>Schattenfenn</v>
      </c>
      <c r="H266" t="str">
        <f t="shared" si="17"/>
        <v>Shadowfen</v>
      </c>
      <c r="I266" s="4">
        <f t="shared" si="18"/>
        <v>271</v>
      </c>
      <c r="J266" s="4">
        <f t="shared" si="19"/>
        <v>117</v>
      </c>
    </row>
    <row r="267" spans="1:10" x14ac:dyDescent="0.25">
      <c r="A267" s="6">
        <v>485</v>
      </c>
      <c r="B267" s="6">
        <v>266</v>
      </c>
      <c r="C267" s="6">
        <v>103</v>
      </c>
      <c r="D267" s="2" t="s">
        <v>1083</v>
      </c>
      <c r="E267" s="2" t="s">
        <v>402</v>
      </c>
      <c r="F267" t="str">
        <f>IF(NOT(ISERROR(VLOOKUP(A267,'ESO Dungeon constants'!$E$2:$E$999,1,FALSE))),"X","")</f>
        <v/>
      </c>
      <c r="G267" t="str">
        <f t="shared" si="16"/>
        <v>Rift</v>
      </c>
      <c r="H267" t="str">
        <f t="shared" si="17"/>
        <v>The Rift</v>
      </c>
      <c r="I267" s="4">
        <f t="shared" si="18"/>
        <v>485</v>
      </c>
      <c r="J267" s="4">
        <f t="shared" si="19"/>
        <v>103</v>
      </c>
    </row>
    <row r="268" spans="1:10" x14ac:dyDescent="0.25">
      <c r="A268" s="6">
        <v>545</v>
      </c>
      <c r="B268" s="6">
        <v>310</v>
      </c>
      <c r="C268" s="6">
        <v>19</v>
      </c>
      <c r="D268" s="2" t="s">
        <v>1115</v>
      </c>
      <c r="E268" s="2" t="s">
        <v>445</v>
      </c>
      <c r="F268" t="str">
        <f>IF(NOT(ISERROR(VLOOKUP(A268,'ESO Dungeon constants'!$E$2:$E$999,1,FALSE))),"X","")</f>
        <v/>
      </c>
      <c r="G268" t="str">
        <f t="shared" si="16"/>
        <v>Sturmhafen</v>
      </c>
      <c r="H268" t="str">
        <f t="shared" si="17"/>
        <v>Stormhaven</v>
      </c>
      <c r="I268" s="4">
        <f t="shared" si="18"/>
        <v>545</v>
      </c>
      <c r="J268" s="4">
        <f t="shared" si="19"/>
        <v>19</v>
      </c>
    </row>
    <row r="269" spans="1:10" x14ac:dyDescent="0.25">
      <c r="A269" s="6">
        <v>424</v>
      </c>
      <c r="B269" s="6">
        <v>218</v>
      </c>
      <c r="C269" s="6">
        <v>3</v>
      </c>
      <c r="D269" s="2" t="s">
        <v>1037</v>
      </c>
      <c r="E269" s="2" t="s">
        <v>355</v>
      </c>
      <c r="F269" t="str">
        <f>IF(NOT(ISERROR(VLOOKUP(A269,'ESO Dungeon constants'!$E$2:$E$999,1,FALSE))),"X","")</f>
        <v/>
      </c>
      <c r="G269" t="str">
        <f t="shared" si="16"/>
        <v>Glenumbra</v>
      </c>
      <c r="H269" t="str">
        <f t="shared" si="17"/>
        <v>Glenumbra</v>
      </c>
      <c r="I269" s="4">
        <f t="shared" si="18"/>
        <v>424</v>
      </c>
      <c r="J269" s="4">
        <f t="shared" si="19"/>
        <v>3</v>
      </c>
    </row>
    <row r="270" spans="1:10" x14ac:dyDescent="0.25">
      <c r="A270" s="6">
        <v>222</v>
      </c>
      <c r="B270" s="6">
        <v>60</v>
      </c>
      <c r="C270" s="6">
        <v>3</v>
      </c>
      <c r="D270" s="2" t="s">
        <v>901</v>
      </c>
      <c r="E270" s="2" t="s">
        <v>199</v>
      </c>
      <c r="F270" t="str">
        <f>IF(NOT(ISERROR(VLOOKUP(A270,'ESO Dungeon constants'!$E$2:$E$999,1,FALSE))),"X","")</f>
        <v/>
      </c>
      <c r="G270" t="str">
        <f t="shared" si="16"/>
        <v>Glenumbra</v>
      </c>
      <c r="H270" t="str">
        <f t="shared" si="17"/>
        <v>Glenumbra</v>
      </c>
      <c r="I270" s="4">
        <f t="shared" si="18"/>
        <v>222</v>
      </c>
      <c r="J270" s="4">
        <f t="shared" si="19"/>
        <v>3</v>
      </c>
    </row>
    <row r="271" spans="1:10" x14ac:dyDescent="0.25">
      <c r="A271" s="6">
        <v>449</v>
      </c>
      <c r="B271" s="6">
        <v>235</v>
      </c>
      <c r="C271" s="6">
        <v>101</v>
      </c>
      <c r="D271" s="2" t="s">
        <v>1053</v>
      </c>
      <c r="E271" s="2" t="s">
        <v>48</v>
      </c>
      <c r="F271" t="str">
        <f>IF(NOT(ISERROR(VLOOKUP(A271,'ESO Dungeon constants'!$E$2:$E$999,1,FALSE))),"X","")</f>
        <v>X</v>
      </c>
      <c r="G271" t="str">
        <f t="shared" si="16"/>
        <v>Ostmarsch</v>
      </c>
      <c r="H271" t="str">
        <f t="shared" si="17"/>
        <v>Eastmarch</v>
      </c>
      <c r="I271" s="4">
        <f t="shared" si="18"/>
        <v>449</v>
      </c>
      <c r="J271" s="4">
        <f t="shared" si="19"/>
        <v>101</v>
      </c>
    </row>
    <row r="272" spans="1:10" x14ac:dyDescent="0.25">
      <c r="A272" s="6">
        <v>1025</v>
      </c>
      <c r="B272" s="6">
        <v>659</v>
      </c>
      <c r="C272" s="6">
        <v>1011</v>
      </c>
      <c r="D272" s="2" t="s">
        <v>815</v>
      </c>
      <c r="E272" s="2" t="s">
        <v>766</v>
      </c>
      <c r="F272" t="str">
        <f>IF(NOT(ISERROR(VLOOKUP(A272,'ESO Dungeon constants'!$E$2:$E$999,1,FALSE))),"X","")</f>
        <v/>
      </c>
      <c r="G272" t="str">
        <f t="shared" si="16"/>
        <v>Sommersend</v>
      </c>
      <c r="H272" t="str">
        <f t="shared" si="17"/>
        <v>Summerset</v>
      </c>
      <c r="I272" s="4">
        <f t="shared" si="18"/>
        <v>1025</v>
      </c>
      <c r="J272" s="4">
        <f t="shared" si="19"/>
        <v>1011</v>
      </c>
    </row>
    <row r="273" spans="1:10" x14ac:dyDescent="0.25">
      <c r="A273" s="6">
        <v>322</v>
      </c>
      <c r="B273" s="6">
        <v>134</v>
      </c>
      <c r="C273" s="6">
        <v>20</v>
      </c>
      <c r="D273" s="2" t="s">
        <v>965</v>
      </c>
      <c r="E273" s="2" t="s">
        <v>272</v>
      </c>
      <c r="F273" t="str">
        <f>IF(NOT(ISERROR(VLOOKUP(A273,'ESO Dungeon constants'!$E$2:$E$999,1,FALSE))),"X","")</f>
        <v/>
      </c>
      <c r="G273" t="str">
        <f t="shared" si="16"/>
        <v>Kluftspitze</v>
      </c>
      <c r="H273" t="str">
        <f t="shared" si="17"/>
        <v>Rivenspire</v>
      </c>
      <c r="I273" s="4">
        <f t="shared" si="18"/>
        <v>322</v>
      </c>
      <c r="J273" s="4">
        <f t="shared" si="19"/>
        <v>20</v>
      </c>
    </row>
    <row r="274" spans="1:10" x14ac:dyDescent="0.25">
      <c r="A274" s="6">
        <v>1022</v>
      </c>
      <c r="B274" s="6">
        <v>656</v>
      </c>
      <c r="C274" s="6">
        <v>1011</v>
      </c>
      <c r="D274" s="2" t="s">
        <v>1387</v>
      </c>
      <c r="E274" s="2" t="s">
        <v>763</v>
      </c>
      <c r="F274" t="str">
        <f>IF(NOT(ISERROR(VLOOKUP(A274,'ESO Dungeon constants'!$E$2:$E$999,1,FALSE))),"X","")</f>
        <v/>
      </c>
      <c r="G274" t="str">
        <f t="shared" si="16"/>
        <v>Sommersend</v>
      </c>
      <c r="H274" t="str">
        <f t="shared" si="17"/>
        <v>Summerset</v>
      </c>
      <c r="I274" s="4">
        <f t="shared" si="18"/>
        <v>1022</v>
      </c>
      <c r="J274" s="4">
        <f t="shared" si="19"/>
        <v>1011</v>
      </c>
    </row>
    <row r="275" spans="1:10" x14ac:dyDescent="0.25">
      <c r="A275" s="6">
        <v>649</v>
      </c>
      <c r="B275" s="6">
        <v>372</v>
      </c>
      <c r="C275" s="6">
        <v>584</v>
      </c>
      <c r="D275" s="2" t="s">
        <v>1166</v>
      </c>
      <c r="E275" s="2" t="s">
        <v>501</v>
      </c>
      <c r="F275" t="str">
        <f>IF(NOT(ISERROR(VLOOKUP(A275,'ESO Dungeon constants'!$E$2:$E$999,1,FALSE))),"X","")</f>
        <v/>
      </c>
      <c r="G275" t="str">
        <f t="shared" si="16"/>
        <v>Die Kaiserstadt</v>
      </c>
      <c r="H275" t="str">
        <f t="shared" si="17"/>
        <v>Imperial City</v>
      </c>
      <c r="I275" s="4">
        <f t="shared" si="18"/>
        <v>649</v>
      </c>
      <c r="J275" s="4">
        <f t="shared" si="19"/>
        <v>584</v>
      </c>
    </row>
    <row r="276" spans="1:10" x14ac:dyDescent="0.25">
      <c r="A276" s="6">
        <v>635</v>
      </c>
      <c r="B276" s="6">
        <v>363</v>
      </c>
      <c r="C276" s="6">
        <v>888</v>
      </c>
      <c r="D276" s="2" t="s">
        <v>1158</v>
      </c>
      <c r="E276" s="2" t="s">
        <v>493</v>
      </c>
      <c r="F276" t="str">
        <f>IF(NOT(ISERROR(VLOOKUP(A276,'ESO Dungeon constants'!$E$2:$E$999,1,FALSE))),"X","")</f>
        <v/>
      </c>
      <c r="G276" t="str">
        <f t="shared" si="16"/>
        <v>Kargstein</v>
      </c>
      <c r="H276" t="str">
        <f t="shared" si="17"/>
        <v>Craglorn</v>
      </c>
      <c r="I276" s="4">
        <f t="shared" si="18"/>
        <v>635</v>
      </c>
      <c r="J276" s="4">
        <f t="shared" si="19"/>
        <v>888</v>
      </c>
    </row>
    <row r="277" spans="1:10" x14ac:dyDescent="0.25">
      <c r="A277" s="6">
        <v>407</v>
      </c>
      <c r="B277" s="6">
        <v>202</v>
      </c>
      <c r="C277" s="6">
        <v>57</v>
      </c>
      <c r="D277" s="2" t="s">
        <v>1022</v>
      </c>
      <c r="E277" s="2" t="s">
        <v>339</v>
      </c>
      <c r="F277" t="str">
        <f>IF(NOT(ISERROR(VLOOKUP(A277,'ESO Dungeon constants'!$E$2:$E$999,1,FALSE))),"X","")</f>
        <v/>
      </c>
      <c r="G277" t="str">
        <f t="shared" si="16"/>
        <v>Deshaan</v>
      </c>
      <c r="H277" t="str">
        <f t="shared" si="17"/>
        <v>Deshaan</v>
      </c>
      <c r="I277" s="4">
        <f t="shared" si="18"/>
        <v>407</v>
      </c>
      <c r="J277" s="4">
        <f t="shared" si="19"/>
        <v>57</v>
      </c>
    </row>
    <row r="278" spans="1:10" x14ac:dyDescent="0.25">
      <c r="A278" s="6">
        <v>63</v>
      </c>
      <c r="B278" s="6">
        <v>12</v>
      </c>
      <c r="C278" s="6">
        <v>57</v>
      </c>
      <c r="D278" s="2" t="s">
        <v>857</v>
      </c>
      <c r="E278" s="2" t="s">
        <v>61</v>
      </c>
      <c r="F278" t="str">
        <f>IF(NOT(ISERROR(VLOOKUP(A278,'ESO Dungeon constants'!$E$2:$E$999,1,FALSE))),"X","")</f>
        <v>X</v>
      </c>
      <c r="G278" t="str">
        <f t="shared" si="16"/>
        <v>Deshaan</v>
      </c>
      <c r="H278" t="str">
        <f t="shared" si="17"/>
        <v>Deshaan</v>
      </c>
      <c r="I278" s="4">
        <f t="shared" si="18"/>
        <v>63</v>
      </c>
      <c r="J278" s="4">
        <f t="shared" si="19"/>
        <v>57</v>
      </c>
    </row>
    <row r="279" spans="1:10" x14ac:dyDescent="0.25">
      <c r="A279" s="6">
        <v>930</v>
      </c>
      <c r="B279" s="6">
        <v>570</v>
      </c>
      <c r="C279" s="6">
        <v>57</v>
      </c>
      <c r="D279" s="2" t="s">
        <v>1316</v>
      </c>
      <c r="E279" s="2" t="s">
        <v>46</v>
      </c>
      <c r="F279" t="str">
        <f>IF(NOT(ISERROR(VLOOKUP(A279,'ESO Dungeon constants'!$E$2:$E$999,1,FALSE))),"X","")</f>
        <v>X</v>
      </c>
      <c r="G279" t="str">
        <f t="shared" si="16"/>
        <v>Deshaan</v>
      </c>
      <c r="H279" t="str">
        <f t="shared" si="17"/>
        <v>Deshaan</v>
      </c>
      <c r="I279" s="4">
        <f t="shared" si="18"/>
        <v>930</v>
      </c>
      <c r="J279" s="4">
        <f t="shared" si="19"/>
        <v>57</v>
      </c>
    </row>
    <row r="280" spans="1:10" x14ac:dyDescent="0.25">
      <c r="A280" s="6">
        <v>313</v>
      </c>
      <c r="B280" s="6">
        <v>125</v>
      </c>
      <c r="C280" s="6">
        <v>3</v>
      </c>
      <c r="D280" s="2" t="s">
        <v>956</v>
      </c>
      <c r="E280" s="2" t="s">
        <v>263</v>
      </c>
      <c r="F280" t="str">
        <f>IF(NOT(ISERROR(VLOOKUP(A280,'ESO Dungeon constants'!$E$2:$E$999,1,FALSE))),"X","")</f>
        <v/>
      </c>
      <c r="G280" t="str">
        <f t="shared" si="16"/>
        <v>Glenumbra</v>
      </c>
      <c r="H280" t="str">
        <f t="shared" si="17"/>
        <v>Glenumbra</v>
      </c>
      <c r="I280" s="4">
        <f t="shared" si="18"/>
        <v>313</v>
      </c>
      <c r="J280" s="4">
        <f t="shared" si="19"/>
        <v>3</v>
      </c>
    </row>
    <row r="281" spans="1:10" x14ac:dyDescent="0.25">
      <c r="A281" s="6">
        <v>496</v>
      </c>
      <c r="B281" s="6">
        <v>273</v>
      </c>
      <c r="C281" s="6">
        <v>181</v>
      </c>
      <c r="D281" s="2" t="s">
        <v>1090</v>
      </c>
      <c r="E281" s="2" t="s">
        <v>409</v>
      </c>
      <c r="F281" t="str">
        <f>IF(NOT(ISERROR(VLOOKUP(A281,'ESO Dungeon constants'!$E$2:$E$999,1,FALSE))),"X","")</f>
        <v/>
      </c>
      <c r="G281" t="str">
        <f t="shared" si="16"/>
        <v>Cyrodiil</v>
      </c>
      <c r="H281" t="str">
        <f t="shared" si="17"/>
        <v>Cyrodiil</v>
      </c>
      <c r="I281" s="4">
        <f t="shared" si="18"/>
        <v>496</v>
      </c>
      <c r="J281" s="4">
        <f t="shared" si="19"/>
        <v>181</v>
      </c>
    </row>
    <row r="282" spans="1:10" x14ac:dyDescent="0.25">
      <c r="A282" s="6">
        <v>929</v>
      </c>
      <c r="B282" s="6">
        <v>569</v>
      </c>
      <c r="C282" s="6">
        <v>849</v>
      </c>
      <c r="D282" s="2" t="s">
        <v>1315</v>
      </c>
      <c r="E282" s="2" t="s">
        <v>690</v>
      </c>
      <c r="F282" t="str">
        <f>IF(NOT(ISERROR(VLOOKUP(A282,'ESO Dungeon constants'!$E$2:$E$999,1,FALSE))),"X","")</f>
        <v/>
      </c>
      <c r="G282" t="str">
        <f t="shared" si="16"/>
        <v>Vvardenfell</v>
      </c>
      <c r="H282" t="str">
        <f t="shared" si="17"/>
        <v>Vvardenfell</v>
      </c>
      <c r="I282" s="4">
        <f t="shared" si="18"/>
        <v>929</v>
      </c>
      <c r="J282" s="4">
        <f t="shared" si="19"/>
        <v>849</v>
      </c>
    </row>
    <row r="283" spans="1:10" x14ac:dyDescent="0.25">
      <c r="A283" s="6">
        <v>920</v>
      </c>
      <c r="B283" s="6">
        <v>560</v>
      </c>
      <c r="C283" s="6">
        <v>849</v>
      </c>
      <c r="D283" s="2" t="s">
        <v>1310</v>
      </c>
      <c r="E283" s="2" t="s">
        <v>681</v>
      </c>
      <c r="F283" t="str">
        <f>IF(NOT(ISERROR(VLOOKUP(A283,'ESO Dungeon constants'!$E$2:$E$999,1,FALSE))),"X","")</f>
        <v/>
      </c>
      <c r="G283" t="str">
        <f t="shared" si="16"/>
        <v>Vvardenfell</v>
      </c>
      <c r="H283" t="str">
        <f t="shared" si="17"/>
        <v>Vvardenfell</v>
      </c>
      <c r="I283" s="4">
        <f t="shared" si="18"/>
        <v>920</v>
      </c>
      <c r="J283" s="4">
        <f t="shared" si="19"/>
        <v>849</v>
      </c>
    </row>
    <row r="284" spans="1:10" x14ac:dyDescent="0.25">
      <c r="A284" s="6">
        <v>923</v>
      </c>
      <c r="B284" s="6">
        <v>563</v>
      </c>
      <c r="C284" s="6">
        <v>849</v>
      </c>
      <c r="D284" s="2" t="s">
        <v>1312</v>
      </c>
      <c r="E284" s="2" t="s">
        <v>684</v>
      </c>
      <c r="F284" t="str">
        <f>IF(NOT(ISERROR(VLOOKUP(A284,'ESO Dungeon constants'!$E$2:$E$999,1,FALSE))),"X","")</f>
        <v/>
      </c>
      <c r="G284" t="str">
        <f t="shared" si="16"/>
        <v>Vvardenfell</v>
      </c>
      <c r="H284" t="str">
        <f t="shared" si="17"/>
        <v>Vvardenfell</v>
      </c>
      <c r="I284" s="4">
        <f t="shared" si="18"/>
        <v>923</v>
      </c>
      <c r="J284" s="4">
        <f t="shared" si="19"/>
        <v>849</v>
      </c>
    </row>
    <row r="285" spans="1:10" x14ac:dyDescent="0.25">
      <c r="A285" s="6">
        <v>928</v>
      </c>
      <c r="B285" s="6">
        <v>568</v>
      </c>
      <c r="C285" s="6">
        <v>849</v>
      </c>
      <c r="D285" s="2" t="s">
        <v>1314</v>
      </c>
      <c r="E285" s="2" t="s">
        <v>689</v>
      </c>
      <c r="F285" t="str">
        <f>IF(NOT(ISERROR(VLOOKUP(A285,'ESO Dungeon constants'!$E$2:$E$999,1,FALSE))),"X","")</f>
        <v/>
      </c>
      <c r="G285" t="str">
        <f t="shared" si="16"/>
        <v>Vvardenfell</v>
      </c>
      <c r="H285" t="str">
        <f t="shared" si="17"/>
        <v>Vvardenfell</v>
      </c>
      <c r="I285" s="4">
        <f t="shared" si="18"/>
        <v>928</v>
      </c>
      <c r="J285" s="4">
        <f t="shared" si="19"/>
        <v>849</v>
      </c>
    </row>
    <row r="286" spans="1:10" x14ac:dyDescent="0.25">
      <c r="A286" s="6">
        <v>362</v>
      </c>
      <c r="B286" s="6">
        <v>160</v>
      </c>
      <c r="C286" s="6">
        <v>101</v>
      </c>
      <c r="D286" s="2" t="s">
        <v>986</v>
      </c>
      <c r="E286" s="2" t="s">
        <v>298</v>
      </c>
      <c r="F286" t="str">
        <f>IF(NOT(ISERROR(VLOOKUP(A286,'ESO Dungeon constants'!$E$2:$E$999,1,FALSE))),"X","")</f>
        <v/>
      </c>
      <c r="G286" t="str">
        <f t="shared" si="16"/>
        <v>Ostmarsch</v>
      </c>
      <c r="H286" t="str">
        <f t="shared" si="17"/>
        <v>Eastmarch</v>
      </c>
      <c r="I286" s="4">
        <f t="shared" si="18"/>
        <v>362</v>
      </c>
      <c r="J286" s="4">
        <f t="shared" si="19"/>
        <v>101</v>
      </c>
    </row>
    <row r="287" spans="1:10" x14ac:dyDescent="0.25">
      <c r="A287" s="6">
        <v>1126</v>
      </c>
      <c r="B287" s="6">
        <v>714</v>
      </c>
      <c r="C287" s="6">
        <v>888</v>
      </c>
      <c r="D287" s="2" t="s">
        <v>862</v>
      </c>
      <c r="E287" s="2" t="s">
        <v>792</v>
      </c>
      <c r="F287" t="str">
        <f>IF(NOT(ISERROR(VLOOKUP(A287,'ESO Dungeon constants'!$E$2:$E$999,1,FALSE))),"X","")</f>
        <v/>
      </c>
      <c r="G287" t="str">
        <f t="shared" si="16"/>
        <v>Kargstein</v>
      </c>
      <c r="H287" t="str">
        <f t="shared" si="17"/>
        <v>Craglorn</v>
      </c>
      <c r="I287" s="4">
        <f t="shared" si="18"/>
        <v>1126</v>
      </c>
      <c r="J287" s="4">
        <f t="shared" si="19"/>
        <v>888</v>
      </c>
    </row>
    <row r="288" spans="1:10" x14ac:dyDescent="0.25">
      <c r="A288" s="6">
        <v>374</v>
      </c>
      <c r="B288" s="6">
        <v>171</v>
      </c>
      <c r="C288" s="6">
        <v>347</v>
      </c>
      <c r="D288" s="2" t="s">
        <v>997</v>
      </c>
      <c r="E288" s="2" t="s">
        <v>309</v>
      </c>
      <c r="F288" t="str">
        <f>IF(NOT(ISERROR(VLOOKUP(A288,'ESO Dungeon constants'!$E$2:$E$999,1,FALSE))),"X","")</f>
        <v/>
      </c>
      <c r="G288" t="str">
        <f t="shared" si="16"/>
        <v>Kalthafen</v>
      </c>
      <c r="H288" t="str">
        <f t="shared" si="17"/>
        <v>Coldharbour</v>
      </c>
      <c r="I288" s="4">
        <f t="shared" si="18"/>
        <v>374</v>
      </c>
      <c r="J288" s="4">
        <f t="shared" si="19"/>
        <v>347</v>
      </c>
    </row>
    <row r="289" spans="1:10" x14ac:dyDescent="0.25">
      <c r="A289" s="6">
        <v>833</v>
      </c>
      <c r="B289" s="6">
        <v>486</v>
      </c>
      <c r="C289" s="6">
        <v>823</v>
      </c>
      <c r="D289" s="2" t="s">
        <v>1240</v>
      </c>
      <c r="E289" s="2" t="s">
        <v>609</v>
      </c>
      <c r="F289" t="str">
        <f>IF(NOT(ISERROR(VLOOKUP(A289,'ESO Dungeon constants'!$E$2:$E$999,1,FALSE))),"X","")</f>
        <v/>
      </c>
      <c r="G289" t="str">
        <f t="shared" si="16"/>
        <v>Die Goldküste</v>
      </c>
      <c r="H289" t="str">
        <f t="shared" si="17"/>
        <v>Gold Coast</v>
      </c>
      <c r="I289" s="4">
        <f t="shared" si="18"/>
        <v>833</v>
      </c>
      <c r="J289" s="4">
        <f t="shared" si="19"/>
        <v>823</v>
      </c>
    </row>
    <row r="290" spans="1:10" x14ac:dyDescent="0.25">
      <c r="A290" s="6">
        <v>208</v>
      </c>
      <c r="B290" s="6">
        <v>50</v>
      </c>
      <c r="C290" s="6">
        <v>208</v>
      </c>
      <c r="D290" s="2" t="s">
        <v>891</v>
      </c>
      <c r="E290" s="2" t="s">
        <v>189</v>
      </c>
      <c r="F290" t="str">
        <f>IF(NOT(ISERROR(VLOOKUP(A290,'ESO Dungeon constants'!$E$2:$E$999,1,FALSE))),"X","")</f>
        <v/>
      </c>
      <c r="G290" t="str">
        <f t="shared" si="16"/>
        <v/>
      </c>
      <c r="H290" t="str">
        <f t="shared" si="17"/>
        <v/>
      </c>
      <c r="I290" s="4">
        <f t="shared" si="18"/>
        <v>208</v>
      </c>
      <c r="J290" s="4">
        <f t="shared" si="19"/>
        <v>208</v>
      </c>
    </row>
    <row r="291" spans="1:10" x14ac:dyDescent="0.25">
      <c r="A291" s="6">
        <v>642</v>
      </c>
      <c r="B291" s="6">
        <v>370</v>
      </c>
      <c r="C291" s="6">
        <v>642</v>
      </c>
      <c r="D291" s="2" t="s">
        <v>891</v>
      </c>
      <c r="E291" s="2" t="s">
        <v>189</v>
      </c>
      <c r="F291" t="str">
        <f>IF(NOT(ISERROR(VLOOKUP(A291,'ESO Dungeon constants'!$E$2:$E$999,1,FALSE))),"X","")</f>
        <v/>
      </c>
      <c r="G291" t="str">
        <f t="shared" si="16"/>
        <v/>
      </c>
      <c r="H291" t="str">
        <f t="shared" si="17"/>
        <v/>
      </c>
      <c r="I291" s="4">
        <f t="shared" si="18"/>
        <v>642</v>
      </c>
      <c r="J291" s="4">
        <f t="shared" si="19"/>
        <v>642</v>
      </c>
    </row>
    <row r="292" spans="1:10" x14ac:dyDescent="0.25">
      <c r="A292" s="6">
        <v>883</v>
      </c>
      <c r="B292" s="6">
        <v>528</v>
      </c>
      <c r="C292" s="6">
        <v>888</v>
      </c>
      <c r="D292" s="2" t="s">
        <v>1279</v>
      </c>
      <c r="E292" s="2" t="s">
        <v>649</v>
      </c>
      <c r="F292" t="str">
        <f>IF(NOT(ISERROR(VLOOKUP(A292,'ESO Dungeon constants'!$E$2:$E$999,1,FALSE))),"X","")</f>
        <v/>
      </c>
      <c r="G292" t="str">
        <f t="shared" si="16"/>
        <v>Kargstein</v>
      </c>
      <c r="H292" t="str">
        <f t="shared" si="17"/>
        <v>Craglorn</v>
      </c>
      <c r="I292" s="4">
        <f t="shared" si="18"/>
        <v>883</v>
      </c>
      <c r="J292" s="4">
        <f t="shared" si="19"/>
        <v>888</v>
      </c>
    </row>
    <row r="293" spans="1:10" x14ac:dyDescent="0.25">
      <c r="A293" s="6">
        <v>315</v>
      </c>
      <c r="B293" s="6">
        <v>127</v>
      </c>
      <c r="C293" s="6">
        <v>19</v>
      </c>
      <c r="D293" s="2" t="s">
        <v>958</v>
      </c>
      <c r="E293" s="2" t="s">
        <v>265</v>
      </c>
      <c r="F293" t="str">
        <f>IF(NOT(ISERROR(VLOOKUP(A293,'ESO Dungeon constants'!$E$2:$E$999,1,FALSE))),"X","")</f>
        <v/>
      </c>
      <c r="G293" t="str">
        <f t="shared" si="16"/>
        <v>Sturmhafen</v>
      </c>
      <c r="H293" t="str">
        <f t="shared" si="17"/>
        <v>Stormhaven</v>
      </c>
      <c r="I293" s="4">
        <f t="shared" si="18"/>
        <v>315</v>
      </c>
      <c r="J293" s="4">
        <f t="shared" si="19"/>
        <v>19</v>
      </c>
    </row>
    <row r="294" spans="1:10" x14ac:dyDescent="0.25">
      <c r="A294" s="6">
        <v>289</v>
      </c>
      <c r="B294" s="6">
        <v>115</v>
      </c>
      <c r="C294" s="6">
        <v>41</v>
      </c>
      <c r="D294" s="2" t="s">
        <v>948</v>
      </c>
      <c r="E294" s="2" t="s">
        <v>253</v>
      </c>
      <c r="F294" t="str">
        <f>IF(NOT(ISERROR(VLOOKUP(A294,'ESO Dungeon constants'!$E$2:$E$999,1,FALSE))),"X","")</f>
        <v/>
      </c>
      <c r="G294" t="str">
        <f t="shared" si="16"/>
        <v>Steinfälle</v>
      </c>
      <c r="H294" t="str">
        <f t="shared" si="17"/>
        <v>Stonefalls</v>
      </c>
      <c r="I294" s="4">
        <f t="shared" si="18"/>
        <v>289</v>
      </c>
      <c r="J294" s="4">
        <f t="shared" si="19"/>
        <v>41</v>
      </c>
    </row>
    <row r="295" spans="1:10" x14ac:dyDescent="0.25">
      <c r="A295" s="6">
        <v>861</v>
      </c>
      <c r="B295" s="6">
        <v>506</v>
      </c>
      <c r="C295" s="6">
        <v>108</v>
      </c>
      <c r="D295" s="2" t="s">
        <v>1259</v>
      </c>
      <c r="E295" s="2" t="s">
        <v>627</v>
      </c>
      <c r="F295" t="str">
        <f>IF(NOT(ISERROR(VLOOKUP(A295,'ESO Dungeon constants'!$E$2:$E$999,1,FALSE))),"X","")</f>
        <v/>
      </c>
      <c r="G295" t="str">
        <f t="shared" si="16"/>
        <v>Grünschatten</v>
      </c>
      <c r="H295" t="str">
        <f t="shared" si="17"/>
        <v>Greenshade</v>
      </c>
      <c r="I295" s="4">
        <f t="shared" si="18"/>
        <v>861</v>
      </c>
      <c r="J295" s="4">
        <f t="shared" si="19"/>
        <v>108</v>
      </c>
    </row>
    <row r="296" spans="1:10" x14ac:dyDescent="0.25">
      <c r="A296" s="6">
        <v>815</v>
      </c>
      <c r="B296" s="6">
        <v>470</v>
      </c>
      <c r="C296" s="6">
        <v>684</v>
      </c>
      <c r="D296" s="2" t="s">
        <v>1225</v>
      </c>
      <c r="E296" s="2" t="s">
        <v>593</v>
      </c>
      <c r="F296" t="str">
        <f>IF(NOT(ISERROR(VLOOKUP(A296,'ESO Dungeon constants'!$E$2:$E$999,1,FALSE))),"X","")</f>
        <v/>
      </c>
      <c r="G296" t="str">
        <f t="shared" si="16"/>
        <v>Wrothgar</v>
      </c>
      <c r="H296" t="str">
        <f t="shared" si="17"/>
        <v>Wrothgar</v>
      </c>
      <c r="I296" s="4">
        <f t="shared" si="18"/>
        <v>815</v>
      </c>
      <c r="J296" s="4">
        <f t="shared" si="19"/>
        <v>684</v>
      </c>
    </row>
    <row r="297" spans="1:10" x14ac:dyDescent="0.25">
      <c r="A297" s="6">
        <v>594</v>
      </c>
      <c r="B297" s="6">
        <v>354</v>
      </c>
      <c r="C297" s="6">
        <v>92</v>
      </c>
      <c r="D297" s="2" t="s">
        <v>1151</v>
      </c>
      <c r="E297" s="2" t="s">
        <v>485</v>
      </c>
      <c r="F297" t="str">
        <f>IF(NOT(ISERROR(VLOOKUP(A297,'ESO Dungeon constants'!$E$2:$E$999,1,FALSE))),"X","")</f>
        <v/>
      </c>
      <c r="G297" t="str">
        <f t="shared" si="16"/>
        <v>Bangkorai</v>
      </c>
      <c r="H297" t="str">
        <f t="shared" si="17"/>
        <v>Bangkorai</v>
      </c>
      <c r="I297" s="4">
        <f t="shared" si="18"/>
        <v>594</v>
      </c>
      <c r="J297" s="4">
        <f t="shared" si="19"/>
        <v>92</v>
      </c>
    </row>
    <row r="298" spans="1:10" x14ac:dyDescent="0.25">
      <c r="A298" s="6">
        <v>854</v>
      </c>
      <c r="B298" s="6">
        <v>499</v>
      </c>
      <c r="C298" s="6">
        <v>92</v>
      </c>
      <c r="D298" s="2" t="s">
        <v>1252</v>
      </c>
      <c r="E298" s="2" t="s">
        <v>620</v>
      </c>
      <c r="F298" t="str">
        <f>IF(NOT(ISERROR(VLOOKUP(A298,'ESO Dungeon constants'!$E$2:$E$999,1,FALSE))),"X","")</f>
        <v/>
      </c>
      <c r="G298" t="str">
        <f t="shared" si="16"/>
        <v>Bangkorai</v>
      </c>
      <c r="H298" t="str">
        <f t="shared" si="17"/>
        <v>Bangkorai</v>
      </c>
      <c r="I298" s="4">
        <f t="shared" si="18"/>
        <v>854</v>
      </c>
      <c r="J298" s="4">
        <f t="shared" si="19"/>
        <v>92</v>
      </c>
    </row>
    <row r="299" spans="1:10" x14ac:dyDescent="0.25">
      <c r="A299" s="6">
        <v>314</v>
      </c>
      <c r="B299" s="6">
        <v>126</v>
      </c>
      <c r="C299" s="6">
        <v>3</v>
      </c>
      <c r="D299" s="2" t="s">
        <v>957</v>
      </c>
      <c r="E299" s="2" t="s">
        <v>264</v>
      </c>
      <c r="F299" t="str">
        <f>IF(NOT(ISERROR(VLOOKUP(A299,'ESO Dungeon constants'!$E$2:$E$999,1,FALSE))),"X","")</f>
        <v/>
      </c>
      <c r="G299" t="str">
        <f t="shared" si="16"/>
        <v>Glenumbra</v>
      </c>
      <c r="H299" t="str">
        <f t="shared" si="17"/>
        <v>Glenumbra</v>
      </c>
      <c r="I299" s="4">
        <f t="shared" si="18"/>
        <v>314</v>
      </c>
      <c r="J299" s="4">
        <f t="shared" si="19"/>
        <v>3</v>
      </c>
    </row>
    <row r="300" spans="1:10" x14ac:dyDescent="0.25">
      <c r="A300" s="6">
        <v>481</v>
      </c>
      <c r="B300" s="6">
        <v>263</v>
      </c>
      <c r="C300" s="6">
        <v>103</v>
      </c>
      <c r="D300" s="2" t="s">
        <v>1080</v>
      </c>
      <c r="E300" s="2" t="s">
        <v>399</v>
      </c>
      <c r="F300" t="str">
        <f>IF(NOT(ISERROR(VLOOKUP(A300,'ESO Dungeon constants'!$E$2:$E$999,1,FALSE))),"X","")</f>
        <v/>
      </c>
      <c r="G300" t="str">
        <f t="shared" si="16"/>
        <v>Rift</v>
      </c>
      <c r="H300" t="str">
        <f t="shared" si="17"/>
        <v>The Rift</v>
      </c>
      <c r="I300" s="4">
        <f t="shared" si="18"/>
        <v>481</v>
      </c>
      <c r="J300" s="4">
        <f t="shared" si="19"/>
        <v>103</v>
      </c>
    </row>
    <row r="301" spans="1:10" x14ac:dyDescent="0.25">
      <c r="A301" s="6">
        <v>632</v>
      </c>
      <c r="B301" s="6">
        <v>362</v>
      </c>
      <c r="C301" s="6">
        <v>888</v>
      </c>
      <c r="D301" s="2" t="s">
        <v>1157</v>
      </c>
      <c r="E301" s="2" t="s">
        <v>492</v>
      </c>
      <c r="F301" t="str">
        <f>IF(NOT(ISERROR(VLOOKUP(A301,'ESO Dungeon constants'!$E$2:$E$999,1,FALSE))),"X","")</f>
        <v/>
      </c>
      <c r="G301" t="str">
        <f t="shared" si="16"/>
        <v>Kargstein</v>
      </c>
      <c r="H301" t="str">
        <f t="shared" si="17"/>
        <v>Craglorn</v>
      </c>
      <c r="I301" s="4">
        <f t="shared" si="18"/>
        <v>632</v>
      </c>
      <c r="J301" s="4">
        <f t="shared" si="19"/>
        <v>888</v>
      </c>
    </row>
    <row r="302" spans="1:10" x14ac:dyDescent="0.25">
      <c r="A302" s="6">
        <v>264</v>
      </c>
      <c r="B302" s="6">
        <v>96</v>
      </c>
      <c r="C302" s="6">
        <v>101</v>
      </c>
      <c r="D302" s="2" t="s">
        <v>932</v>
      </c>
      <c r="E302" s="2" t="s">
        <v>235</v>
      </c>
      <c r="F302" t="str">
        <f>IF(NOT(ISERROR(VLOOKUP(A302,'ESO Dungeon constants'!$E$2:$E$999,1,FALSE))),"X","")</f>
        <v/>
      </c>
      <c r="G302" t="str">
        <f t="shared" si="16"/>
        <v>Ostmarsch</v>
      </c>
      <c r="H302" t="str">
        <f t="shared" si="17"/>
        <v>Eastmarch</v>
      </c>
      <c r="I302" s="4">
        <f t="shared" si="18"/>
        <v>264</v>
      </c>
      <c r="J302" s="4">
        <f t="shared" si="19"/>
        <v>101</v>
      </c>
    </row>
    <row r="303" spans="1:10" x14ac:dyDescent="0.25">
      <c r="A303" s="6">
        <v>458</v>
      </c>
      <c r="B303" s="6">
        <v>243</v>
      </c>
      <c r="C303" s="6">
        <v>382</v>
      </c>
      <c r="D303" s="2" t="s">
        <v>1060</v>
      </c>
      <c r="E303" s="2" t="s">
        <v>379</v>
      </c>
      <c r="F303" t="str">
        <f>IF(NOT(ISERROR(VLOOKUP(A303,'ESO Dungeon constants'!$E$2:$E$999,1,FALSE))),"X","")</f>
        <v/>
      </c>
      <c r="G303" t="str">
        <f t="shared" si="16"/>
        <v>Schnittermark</v>
      </c>
      <c r="H303" t="str">
        <f t="shared" si="17"/>
        <v>Reaper's March</v>
      </c>
      <c r="I303" s="4">
        <f t="shared" si="18"/>
        <v>458</v>
      </c>
      <c r="J303" s="4">
        <f t="shared" si="19"/>
        <v>382</v>
      </c>
    </row>
    <row r="304" spans="1:10" x14ac:dyDescent="0.25">
      <c r="A304" s="6">
        <v>903</v>
      </c>
      <c r="B304" s="6">
        <v>544</v>
      </c>
      <c r="C304" s="6">
        <v>888</v>
      </c>
      <c r="D304" s="2" t="s">
        <v>1295</v>
      </c>
      <c r="E304" s="2" t="s">
        <v>665</v>
      </c>
      <c r="F304" t="str">
        <f>IF(NOT(ISERROR(VLOOKUP(A304,'ESO Dungeon constants'!$E$2:$E$999,1,FALSE))),"X","")</f>
        <v/>
      </c>
      <c r="G304" t="str">
        <f t="shared" si="16"/>
        <v>Kargstein</v>
      </c>
      <c r="H304" t="str">
        <f t="shared" si="17"/>
        <v>Craglorn</v>
      </c>
      <c r="I304" s="4">
        <f t="shared" si="18"/>
        <v>903</v>
      </c>
      <c r="J304" s="4">
        <f t="shared" si="19"/>
        <v>888</v>
      </c>
    </row>
    <row r="305" spans="1:10" x14ac:dyDescent="0.25">
      <c r="A305" s="6">
        <v>192</v>
      </c>
      <c r="B305" s="6">
        <v>43</v>
      </c>
      <c r="C305" s="6">
        <v>41</v>
      </c>
      <c r="D305" s="2" t="s">
        <v>885</v>
      </c>
      <c r="E305" s="2" t="s">
        <v>182</v>
      </c>
      <c r="F305" t="str">
        <f>IF(NOT(ISERROR(VLOOKUP(A305,'ESO Dungeon constants'!$E$2:$E$999,1,FALSE))),"X","")</f>
        <v/>
      </c>
      <c r="G305" t="str">
        <f t="shared" si="16"/>
        <v>Steinfälle</v>
      </c>
      <c r="H305" t="str">
        <f t="shared" si="17"/>
        <v>Stonefalls</v>
      </c>
      <c r="I305" s="4">
        <f t="shared" si="18"/>
        <v>192</v>
      </c>
      <c r="J305" s="4">
        <f t="shared" si="19"/>
        <v>41</v>
      </c>
    </row>
    <row r="306" spans="1:10" x14ac:dyDescent="0.25">
      <c r="A306" s="6">
        <v>968</v>
      </c>
      <c r="B306" s="6">
        <v>608</v>
      </c>
      <c r="C306" s="6">
        <v>849</v>
      </c>
      <c r="D306" s="2" t="s">
        <v>1345</v>
      </c>
      <c r="E306" s="2" t="s">
        <v>722</v>
      </c>
      <c r="F306" t="str">
        <f>IF(NOT(ISERROR(VLOOKUP(A306,'ESO Dungeon constants'!$E$2:$E$999,1,FALSE))),"X","")</f>
        <v/>
      </c>
      <c r="G306" t="str">
        <f t="shared" si="16"/>
        <v>Vvardenfell</v>
      </c>
      <c r="H306" t="str">
        <f t="shared" si="17"/>
        <v>Vvardenfell</v>
      </c>
      <c r="I306" s="4">
        <f t="shared" si="18"/>
        <v>968</v>
      </c>
      <c r="J306" s="4">
        <f t="shared" si="19"/>
        <v>849</v>
      </c>
    </row>
    <row r="307" spans="1:10" x14ac:dyDescent="0.25">
      <c r="A307" s="6">
        <v>531</v>
      </c>
      <c r="B307" s="6">
        <v>299</v>
      </c>
      <c r="C307" s="6">
        <v>181</v>
      </c>
      <c r="D307" s="2" t="s">
        <v>1108</v>
      </c>
      <c r="E307" s="2" t="s">
        <v>434</v>
      </c>
      <c r="F307" t="str">
        <f>IF(NOT(ISERROR(VLOOKUP(A307,'ESO Dungeon constants'!$E$2:$E$999,1,FALSE))),"X","")</f>
        <v/>
      </c>
      <c r="G307" t="str">
        <f t="shared" si="16"/>
        <v>Cyrodiil</v>
      </c>
      <c r="H307" t="str">
        <f t="shared" si="17"/>
        <v>Cyrodiil</v>
      </c>
      <c r="I307" s="4">
        <f t="shared" si="18"/>
        <v>531</v>
      </c>
      <c r="J307" s="4">
        <f t="shared" si="19"/>
        <v>181</v>
      </c>
    </row>
    <row r="308" spans="1:10" x14ac:dyDescent="0.25">
      <c r="A308" s="6">
        <v>290</v>
      </c>
      <c r="B308" s="6">
        <v>116</v>
      </c>
      <c r="C308" s="6">
        <v>41</v>
      </c>
      <c r="D308" s="2" t="s">
        <v>949</v>
      </c>
      <c r="E308" s="2" t="s">
        <v>254</v>
      </c>
      <c r="F308" t="str">
        <f>IF(NOT(ISERROR(VLOOKUP(A308,'ESO Dungeon constants'!$E$2:$E$999,1,FALSE))),"X","")</f>
        <v/>
      </c>
      <c r="G308" t="str">
        <f t="shared" si="16"/>
        <v>Steinfälle</v>
      </c>
      <c r="H308" t="str">
        <f t="shared" si="17"/>
        <v>Stonefalls</v>
      </c>
      <c r="I308" s="4">
        <f t="shared" si="18"/>
        <v>290</v>
      </c>
      <c r="J308" s="4">
        <f t="shared" si="19"/>
        <v>41</v>
      </c>
    </row>
    <row r="309" spans="1:10" x14ac:dyDescent="0.25">
      <c r="A309" s="6">
        <v>414</v>
      </c>
      <c r="B309" s="6">
        <v>209</v>
      </c>
      <c r="C309" s="6">
        <v>103</v>
      </c>
      <c r="D309" s="2" t="s">
        <v>1029</v>
      </c>
      <c r="E309" s="2" t="s">
        <v>346</v>
      </c>
      <c r="F309" t="str">
        <f>IF(NOT(ISERROR(VLOOKUP(A309,'ESO Dungeon constants'!$E$2:$E$999,1,FALSE))),"X","")</f>
        <v/>
      </c>
      <c r="G309" t="str">
        <f t="shared" si="16"/>
        <v>Rift</v>
      </c>
      <c r="H309" t="str">
        <f t="shared" si="17"/>
        <v>The Rift</v>
      </c>
      <c r="I309" s="4">
        <f t="shared" si="18"/>
        <v>414</v>
      </c>
      <c r="J309" s="4">
        <f t="shared" si="19"/>
        <v>103</v>
      </c>
    </row>
    <row r="310" spans="1:10" x14ac:dyDescent="0.25">
      <c r="A310" s="6">
        <v>702</v>
      </c>
      <c r="B310" s="6">
        <v>390</v>
      </c>
      <c r="C310" s="6">
        <v>684</v>
      </c>
      <c r="D310" s="2" t="s">
        <v>1182</v>
      </c>
      <c r="E310" s="2" t="s">
        <v>516</v>
      </c>
      <c r="F310" t="str">
        <f>IF(NOT(ISERROR(VLOOKUP(A310,'ESO Dungeon constants'!$E$2:$E$999,1,FALSE))),"X","")</f>
        <v/>
      </c>
      <c r="G310" t="str">
        <f t="shared" si="16"/>
        <v>Wrothgar</v>
      </c>
      <c r="H310" t="str">
        <f t="shared" si="17"/>
        <v>Wrothgar</v>
      </c>
      <c r="I310" s="4">
        <f t="shared" si="18"/>
        <v>702</v>
      </c>
      <c r="J310" s="4">
        <f t="shared" si="19"/>
        <v>684</v>
      </c>
    </row>
    <row r="311" spans="1:10" x14ac:dyDescent="0.25">
      <c r="A311" s="6">
        <v>1125</v>
      </c>
      <c r="B311" s="6">
        <v>713</v>
      </c>
      <c r="C311" s="6">
        <v>101</v>
      </c>
      <c r="D311" s="2" t="s">
        <v>1283</v>
      </c>
      <c r="E311" s="2" t="s">
        <v>788</v>
      </c>
      <c r="F311" t="str">
        <f>IF(NOT(ISERROR(VLOOKUP(A311,'ESO Dungeon constants'!$E$2:$E$999,1,FALSE))),"X","")</f>
        <v/>
      </c>
      <c r="G311" t="str">
        <f t="shared" si="16"/>
        <v>Ostmarsch</v>
      </c>
      <c r="H311" t="str">
        <f t="shared" si="17"/>
        <v>Eastmarch</v>
      </c>
      <c r="I311" s="4">
        <f t="shared" si="18"/>
        <v>1125</v>
      </c>
      <c r="J311" s="4">
        <f t="shared" si="19"/>
        <v>101</v>
      </c>
    </row>
    <row r="312" spans="1:10" x14ac:dyDescent="0.25">
      <c r="A312" s="6">
        <v>359</v>
      </c>
      <c r="B312" s="6">
        <v>157</v>
      </c>
      <c r="C312" s="6">
        <v>101</v>
      </c>
      <c r="D312" s="2" t="s">
        <v>983</v>
      </c>
      <c r="E312" s="2" t="s">
        <v>295</v>
      </c>
      <c r="F312" t="str">
        <f>IF(NOT(ISERROR(VLOOKUP(A312,'ESO Dungeon constants'!$E$2:$E$999,1,FALSE))),"X","")</f>
        <v/>
      </c>
      <c r="G312" t="str">
        <f t="shared" si="16"/>
        <v>Ostmarsch</v>
      </c>
      <c r="H312" t="str">
        <f t="shared" si="17"/>
        <v>Eastmarch</v>
      </c>
      <c r="I312" s="4">
        <f t="shared" si="18"/>
        <v>359</v>
      </c>
      <c r="J312" s="4">
        <f t="shared" si="19"/>
        <v>101</v>
      </c>
    </row>
    <row r="313" spans="1:10" x14ac:dyDescent="0.25">
      <c r="A313" s="6">
        <v>834</v>
      </c>
      <c r="B313" s="6">
        <v>487</v>
      </c>
      <c r="C313" s="6">
        <v>816</v>
      </c>
      <c r="D313" s="2" t="s">
        <v>1241</v>
      </c>
      <c r="E313" s="2" t="s">
        <v>610</v>
      </c>
      <c r="F313" t="str">
        <f>IF(NOT(ISERROR(VLOOKUP(A313,'ESO Dungeon constants'!$E$2:$E$999,1,FALSE))),"X","")</f>
        <v/>
      </c>
      <c r="G313" t="str">
        <f t="shared" si="16"/>
        <v>Hews Fluch</v>
      </c>
      <c r="H313" t="str">
        <f t="shared" si="17"/>
        <v>Hew's Bane</v>
      </c>
      <c r="I313" s="4">
        <f t="shared" si="18"/>
        <v>834</v>
      </c>
      <c r="J313" s="4">
        <f t="shared" si="19"/>
        <v>816</v>
      </c>
    </row>
    <row r="314" spans="1:10" x14ac:dyDescent="0.25">
      <c r="A314" s="6">
        <v>771</v>
      </c>
      <c r="B314" s="6">
        <v>430</v>
      </c>
      <c r="C314" s="6">
        <v>816</v>
      </c>
      <c r="D314" s="2" t="s">
        <v>1220</v>
      </c>
      <c r="E314" s="2" t="s">
        <v>554</v>
      </c>
      <c r="F314" t="str">
        <f>IF(NOT(ISERROR(VLOOKUP(A314,'ESO Dungeon constants'!$E$2:$E$999,1,FALSE))),"X","")</f>
        <v/>
      </c>
      <c r="G314" t="str">
        <f t="shared" si="16"/>
        <v>Hews Fluch</v>
      </c>
      <c r="H314" t="str">
        <f t="shared" si="17"/>
        <v>Hew's Bane</v>
      </c>
      <c r="I314" s="4">
        <f t="shared" si="18"/>
        <v>771</v>
      </c>
      <c r="J314" s="4">
        <f t="shared" si="19"/>
        <v>816</v>
      </c>
    </row>
    <row r="315" spans="1:10" x14ac:dyDescent="0.25">
      <c r="A315" s="6">
        <v>902</v>
      </c>
      <c r="B315" s="6">
        <v>543</v>
      </c>
      <c r="C315" s="6">
        <v>888</v>
      </c>
      <c r="D315" s="2" t="s">
        <v>1294</v>
      </c>
      <c r="E315" s="2" t="s">
        <v>664</v>
      </c>
      <c r="F315" t="str">
        <f>IF(NOT(ISERROR(VLOOKUP(A315,'ESO Dungeon constants'!$E$2:$E$999,1,FALSE))),"X","")</f>
        <v/>
      </c>
      <c r="G315" t="str">
        <f t="shared" si="16"/>
        <v>Kargstein</v>
      </c>
      <c r="H315" t="str">
        <f t="shared" si="17"/>
        <v>Craglorn</v>
      </c>
      <c r="I315" s="4">
        <f t="shared" si="18"/>
        <v>902</v>
      </c>
      <c r="J315" s="4">
        <f t="shared" si="19"/>
        <v>888</v>
      </c>
    </row>
    <row r="316" spans="1:10" x14ac:dyDescent="0.25">
      <c r="A316" s="6">
        <v>493</v>
      </c>
      <c r="B316" s="6">
        <v>270</v>
      </c>
      <c r="C316" s="6">
        <v>181</v>
      </c>
      <c r="D316" s="2" t="s">
        <v>1087</v>
      </c>
      <c r="E316" s="2" t="s">
        <v>406</v>
      </c>
      <c r="F316" t="str">
        <f>IF(NOT(ISERROR(VLOOKUP(A316,'ESO Dungeon constants'!$E$2:$E$999,1,FALSE))),"X","")</f>
        <v/>
      </c>
      <c r="G316" t="str">
        <f t="shared" si="16"/>
        <v>Cyrodiil</v>
      </c>
      <c r="H316" t="str">
        <f t="shared" si="17"/>
        <v>Cyrodiil</v>
      </c>
      <c r="I316" s="4">
        <f t="shared" si="18"/>
        <v>493</v>
      </c>
      <c r="J316" s="4">
        <f t="shared" si="19"/>
        <v>181</v>
      </c>
    </row>
    <row r="317" spans="1:10" x14ac:dyDescent="0.25">
      <c r="A317" s="6">
        <v>193</v>
      </c>
      <c r="B317" s="6">
        <v>44</v>
      </c>
      <c r="C317" s="6">
        <v>41</v>
      </c>
      <c r="D317" s="2" t="s">
        <v>886</v>
      </c>
      <c r="E317" s="2" t="s">
        <v>183</v>
      </c>
      <c r="F317" t="str">
        <f>IF(NOT(ISERROR(VLOOKUP(A317,'ESO Dungeon constants'!$E$2:$E$999,1,FALSE))),"X","")</f>
        <v/>
      </c>
      <c r="G317" t="str">
        <f t="shared" si="16"/>
        <v>Steinfälle</v>
      </c>
      <c r="H317" t="str">
        <f t="shared" si="17"/>
        <v>Stonefalls</v>
      </c>
      <c r="I317" s="4">
        <f t="shared" si="18"/>
        <v>193</v>
      </c>
      <c r="J317" s="4">
        <f t="shared" si="19"/>
        <v>41</v>
      </c>
    </row>
    <row r="318" spans="1:10" x14ac:dyDescent="0.25">
      <c r="A318" s="6">
        <v>64</v>
      </c>
      <c r="B318" s="6">
        <v>13</v>
      </c>
      <c r="C318" s="6">
        <v>103</v>
      </c>
      <c r="D318" s="2" t="s">
        <v>858</v>
      </c>
      <c r="E318" s="2" t="s">
        <v>70</v>
      </c>
      <c r="F318" t="str">
        <f>IF(NOT(ISERROR(VLOOKUP(A318,'ESO Dungeon constants'!$E$2:$E$999,1,FALSE))),"X","")</f>
        <v>X</v>
      </c>
      <c r="G318" t="str">
        <f t="shared" si="16"/>
        <v>Rift</v>
      </c>
      <c r="H318" t="str">
        <f t="shared" si="17"/>
        <v>The Rift</v>
      </c>
      <c r="I318" s="4">
        <f t="shared" si="18"/>
        <v>64</v>
      </c>
      <c r="J318" s="4">
        <f t="shared" si="19"/>
        <v>103</v>
      </c>
    </row>
    <row r="319" spans="1:10" x14ac:dyDescent="0.25">
      <c r="A319" s="6">
        <v>1032</v>
      </c>
      <c r="B319" s="6">
        <v>666</v>
      </c>
      <c r="C319" s="6">
        <v>1011</v>
      </c>
      <c r="D319" s="2" t="s">
        <v>820</v>
      </c>
      <c r="E319" s="2" t="s">
        <v>773</v>
      </c>
      <c r="F319" t="str">
        <f>IF(NOT(ISERROR(VLOOKUP(A319,'ESO Dungeon constants'!$E$2:$E$999,1,FALSE))),"X","")</f>
        <v/>
      </c>
      <c r="G319" t="str">
        <f t="shared" si="16"/>
        <v>Sommersend</v>
      </c>
      <c r="H319" t="str">
        <f t="shared" si="17"/>
        <v>Summerset</v>
      </c>
      <c r="I319" s="4">
        <f t="shared" si="18"/>
        <v>1032</v>
      </c>
      <c r="J319" s="4">
        <f t="shared" si="19"/>
        <v>1011</v>
      </c>
    </row>
    <row r="320" spans="1:10" x14ac:dyDescent="0.25">
      <c r="A320" s="6">
        <v>1026</v>
      </c>
      <c r="B320" s="6">
        <v>660</v>
      </c>
      <c r="C320" s="6">
        <v>1011</v>
      </c>
      <c r="D320" s="2" t="s">
        <v>1371</v>
      </c>
      <c r="E320" s="2" t="s">
        <v>767</v>
      </c>
      <c r="F320" t="str">
        <f>IF(NOT(ISERROR(VLOOKUP(A320,'ESO Dungeon constants'!$E$2:$E$999,1,FALSE))),"X","")</f>
        <v/>
      </c>
      <c r="G320" t="str">
        <f t="shared" si="16"/>
        <v>Sommersend</v>
      </c>
      <c r="H320" t="str">
        <f t="shared" si="17"/>
        <v>Summerset</v>
      </c>
      <c r="I320" s="4">
        <f t="shared" si="18"/>
        <v>1026</v>
      </c>
      <c r="J320" s="4">
        <f t="shared" si="19"/>
        <v>1011</v>
      </c>
    </row>
    <row r="321" spans="1:10" x14ac:dyDescent="0.25">
      <c r="A321" s="6">
        <v>257</v>
      </c>
      <c r="B321" s="6">
        <v>89</v>
      </c>
      <c r="C321" s="6">
        <v>103</v>
      </c>
      <c r="D321" s="2" t="s">
        <v>926</v>
      </c>
      <c r="E321" s="2" t="s">
        <v>228</v>
      </c>
      <c r="F321" t="str">
        <f>IF(NOT(ISERROR(VLOOKUP(A321,'ESO Dungeon constants'!$E$2:$E$999,1,FALSE))),"X","")</f>
        <v/>
      </c>
      <c r="G321" t="str">
        <f t="shared" si="16"/>
        <v>Rift</v>
      </c>
      <c r="H321" t="str">
        <f t="shared" si="17"/>
        <v>The Rift</v>
      </c>
      <c r="I321" s="4">
        <f t="shared" si="18"/>
        <v>257</v>
      </c>
      <c r="J321" s="4">
        <f t="shared" si="19"/>
        <v>103</v>
      </c>
    </row>
    <row r="322" spans="1:10" x14ac:dyDescent="0.25">
      <c r="A322" s="6">
        <v>200</v>
      </c>
      <c r="B322" s="6">
        <v>46</v>
      </c>
      <c r="C322" s="6">
        <v>199</v>
      </c>
      <c r="D322" s="2" t="s">
        <v>888</v>
      </c>
      <c r="E322" s="2" t="s">
        <v>185</v>
      </c>
      <c r="F322" t="str">
        <f>IF(NOT(ISERROR(VLOOKUP(A322,'ESO Dungeon constants'!$E$2:$E$999,1,FALSE))),"X","")</f>
        <v/>
      </c>
      <c r="G322" t="str">
        <f t="shared" ref="G322:G385" si="20">IF(A322&lt;&gt;C322,VLOOKUP(C322,$A$2:$E$900,4,FALSE),"")</f>
        <v>Die Zuflucht</v>
      </c>
      <c r="H322" t="str">
        <f t="shared" ref="H322:H385" si="21">IF(A322&lt;&gt;C322,VLOOKUP(C322,$A$2:$E$900,5,FALSE),"")</f>
        <v>The Harborage</v>
      </c>
      <c r="I322" s="4">
        <f t="shared" si="18"/>
        <v>200</v>
      </c>
      <c r="J322" s="4">
        <f t="shared" si="19"/>
        <v>199</v>
      </c>
    </row>
    <row r="323" spans="1:10" x14ac:dyDescent="0.25">
      <c r="A323" s="6">
        <v>949</v>
      </c>
      <c r="B323" s="6">
        <v>589</v>
      </c>
      <c r="C323" s="6">
        <v>849</v>
      </c>
      <c r="D323" s="2" t="s">
        <v>1332</v>
      </c>
      <c r="E323" s="2" t="s">
        <v>703</v>
      </c>
      <c r="F323" t="str">
        <f>IF(NOT(ISERROR(VLOOKUP(A323,'ESO Dungeon constants'!$E$2:$E$999,1,FALSE))),"X","")</f>
        <v/>
      </c>
      <c r="G323" t="str">
        <f t="shared" si="20"/>
        <v>Vvardenfell</v>
      </c>
      <c r="H323" t="str">
        <f t="shared" si="21"/>
        <v>Vvardenfell</v>
      </c>
      <c r="I323" s="4">
        <f t="shared" ref="I323:I386" si="22">A323</f>
        <v>949</v>
      </c>
      <c r="J323" s="4">
        <f t="shared" ref="J323:J386" si="23">C323</f>
        <v>849</v>
      </c>
    </row>
    <row r="324" spans="1:10" x14ac:dyDescent="0.25">
      <c r="A324" s="6">
        <v>296</v>
      </c>
      <c r="B324" s="6">
        <v>118</v>
      </c>
      <c r="C324" s="6">
        <v>41</v>
      </c>
      <c r="D324" s="2" t="s">
        <v>951</v>
      </c>
      <c r="E324" s="2" t="s">
        <v>256</v>
      </c>
      <c r="F324" t="str">
        <f>IF(NOT(ISERROR(VLOOKUP(A324,'ESO Dungeon constants'!$E$2:$E$999,1,FALSE))),"X","")</f>
        <v/>
      </c>
      <c r="G324" t="str">
        <f t="shared" si="20"/>
        <v>Steinfälle</v>
      </c>
      <c r="H324" t="str">
        <f t="shared" si="21"/>
        <v>Stonefalls</v>
      </c>
      <c r="I324" s="4">
        <f t="shared" si="22"/>
        <v>296</v>
      </c>
      <c r="J324" s="4">
        <f t="shared" si="23"/>
        <v>41</v>
      </c>
    </row>
    <row r="325" spans="1:10" x14ac:dyDescent="0.25">
      <c r="A325" s="6">
        <v>823</v>
      </c>
      <c r="B325" s="6">
        <v>477</v>
      </c>
      <c r="C325" s="6">
        <v>823</v>
      </c>
      <c r="D325" s="2" t="s">
        <v>1232</v>
      </c>
      <c r="E325" s="2" t="s">
        <v>600</v>
      </c>
      <c r="F325" t="str">
        <f>IF(NOT(ISERROR(VLOOKUP(A325,'ESO Dungeon constants'!$E$2:$E$999,1,FALSE))),"X","")</f>
        <v/>
      </c>
      <c r="G325" t="str">
        <f t="shared" si="20"/>
        <v/>
      </c>
      <c r="H325" t="str">
        <f t="shared" si="21"/>
        <v/>
      </c>
      <c r="I325" s="4">
        <f t="shared" si="22"/>
        <v>823</v>
      </c>
      <c r="J325" s="4">
        <f t="shared" si="23"/>
        <v>823</v>
      </c>
    </row>
    <row r="326" spans="1:10" x14ac:dyDescent="0.25">
      <c r="A326" s="6">
        <v>905</v>
      </c>
      <c r="B326" s="6">
        <v>546</v>
      </c>
      <c r="C326" s="6">
        <v>888</v>
      </c>
      <c r="D326" s="2" t="s">
        <v>1297</v>
      </c>
      <c r="E326" s="2" t="s">
        <v>667</v>
      </c>
      <c r="F326" t="str">
        <f>IF(NOT(ISERROR(VLOOKUP(A326,'ESO Dungeon constants'!$E$2:$E$999,1,FALSE))),"X","")</f>
        <v/>
      </c>
      <c r="G326" t="str">
        <f t="shared" si="20"/>
        <v>Kargstein</v>
      </c>
      <c r="H326" t="str">
        <f t="shared" si="21"/>
        <v>Craglorn</v>
      </c>
      <c r="I326" s="4">
        <f t="shared" si="22"/>
        <v>905</v>
      </c>
      <c r="J326" s="4">
        <f t="shared" si="23"/>
        <v>888</v>
      </c>
    </row>
    <row r="327" spans="1:10" x14ac:dyDescent="0.25">
      <c r="A327" s="6">
        <v>419</v>
      </c>
      <c r="B327" s="6">
        <v>214</v>
      </c>
      <c r="C327" s="6">
        <v>347</v>
      </c>
      <c r="D327" s="2" t="s">
        <v>1033</v>
      </c>
      <c r="E327" s="2" t="s">
        <v>351</v>
      </c>
      <c r="F327" t="str">
        <f>IF(NOT(ISERROR(VLOOKUP(A327,'ESO Dungeon constants'!$E$2:$E$999,1,FALSE))),"X","")</f>
        <v/>
      </c>
      <c r="G327" t="str">
        <f t="shared" si="20"/>
        <v>Kalthafen</v>
      </c>
      <c r="H327" t="str">
        <f t="shared" si="21"/>
        <v>Coldharbour</v>
      </c>
      <c r="I327" s="4">
        <f t="shared" si="22"/>
        <v>419</v>
      </c>
      <c r="J327" s="4">
        <f t="shared" si="23"/>
        <v>347</v>
      </c>
    </row>
    <row r="328" spans="1:10" x14ac:dyDescent="0.25">
      <c r="A328" s="6">
        <v>1015</v>
      </c>
      <c r="B328" s="6">
        <v>649</v>
      </c>
      <c r="C328" s="6">
        <v>1011</v>
      </c>
      <c r="D328" s="2" t="s">
        <v>1381</v>
      </c>
      <c r="E328" s="2" t="s">
        <v>756</v>
      </c>
      <c r="F328" t="str">
        <f>IF(NOT(ISERROR(VLOOKUP(A328,'ESO Dungeon constants'!$E$2:$E$999,1,FALSE))),"X","")</f>
        <v/>
      </c>
      <c r="G328" t="str">
        <f t="shared" si="20"/>
        <v>Sommersend</v>
      </c>
      <c r="H328" t="str">
        <f t="shared" si="21"/>
        <v>Summerset</v>
      </c>
      <c r="I328" s="4">
        <f t="shared" si="22"/>
        <v>1015</v>
      </c>
      <c r="J328" s="4">
        <f t="shared" si="23"/>
        <v>1011</v>
      </c>
    </row>
    <row r="329" spans="1:10" x14ac:dyDescent="0.25">
      <c r="A329" s="6">
        <v>558</v>
      </c>
      <c r="B329" s="6">
        <v>322</v>
      </c>
      <c r="C329" s="6">
        <v>108</v>
      </c>
      <c r="D329" s="2" t="s">
        <v>1125</v>
      </c>
      <c r="E329" s="2" t="s">
        <v>457</v>
      </c>
      <c r="F329" t="str">
        <f>IF(NOT(ISERROR(VLOOKUP(A329,'ESO Dungeon constants'!$E$2:$E$999,1,FALSE))),"X","")</f>
        <v/>
      </c>
      <c r="G329" t="str">
        <f t="shared" si="20"/>
        <v>Grünschatten</v>
      </c>
      <c r="H329" t="str">
        <f t="shared" si="21"/>
        <v>Greenshade</v>
      </c>
      <c r="I329" s="4">
        <f t="shared" si="22"/>
        <v>558</v>
      </c>
      <c r="J329" s="4">
        <f t="shared" si="23"/>
        <v>108</v>
      </c>
    </row>
    <row r="330" spans="1:10" x14ac:dyDescent="0.25">
      <c r="A330" s="6">
        <v>497</v>
      </c>
      <c r="B330" s="6">
        <v>274</v>
      </c>
      <c r="C330" s="6">
        <v>181</v>
      </c>
      <c r="D330" s="2" t="s">
        <v>1091</v>
      </c>
      <c r="E330" s="2" t="s">
        <v>410</v>
      </c>
      <c r="F330" t="str">
        <f>IF(NOT(ISERROR(VLOOKUP(A330,'ESO Dungeon constants'!$E$2:$E$999,1,FALSE))),"X","")</f>
        <v/>
      </c>
      <c r="G330" t="str">
        <f t="shared" si="20"/>
        <v>Cyrodiil</v>
      </c>
      <c r="H330" t="str">
        <f t="shared" si="21"/>
        <v>Cyrodiil</v>
      </c>
      <c r="I330" s="4">
        <f t="shared" si="22"/>
        <v>497</v>
      </c>
      <c r="J330" s="4">
        <f t="shared" si="23"/>
        <v>181</v>
      </c>
    </row>
    <row r="331" spans="1:10" x14ac:dyDescent="0.25">
      <c r="A331" s="6">
        <v>676</v>
      </c>
      <c r="B331" s="6">
        <v>373</v>
      </c>
      <c r="C331" s="6">
        <v>816</v>
      </c>
      <c r="D331" s="2" t="s">
        <v>1167</v>
      </c>
      <c r="E331" s="2" t="s">
        <v>502</v>
      </c>
      <c r="F331" t="str">
        <f>IF(NOT(ISERROR(VLOOKUP(A331,'ESO Dungeon constants'!$E$2:$E$999,1,FALSE))),"X","")</f>
        <v/>
      </c>
      <c r="G331" t="str">
        <f t="shared" si="20"/>
        <v>Hews Fluch</v>
      </c>
      <c r="H331" t="str">
        <f t="shared" si="21"/>
        <v>Hew's Bane</v>
      </c>
      <c r="I331" s="4">
        <f t="shared" si="22"/>
        <v>676</v>
      </c>
      <c r="J331" s="4">
        <f t="shared" si="23"/>
        <v>816</v>
      </c>
    </row>
    <row r="332" spans="1:10" x14ac:dyDescent="0.25">
      <c r="A332" s="6">
        <v>460</v>
      </c>
      <c r="B332" s="6">
        <v>245</v>
      </c>
      <c r="C332" s="6">
        <v>382</v>
      </c>
      <c r="D332" s="2" t="s">
        <v>1062</v>
      </c>
      <c r="E332" s="2" t="s">
        <v>381</v>
      </c>
      <c r="F332" t="str">
        <f>IF(NOT(ISERROR(VLOOKUP(A332,'ESO Dungeon constants'!$E$2:$E$999,1,FALSE))),"X","")</f>
        <v/>
      </c>
      <c r="G332" t="str">
        <f t="shared" si="20"/>
        <v>Schnittermark</v>
      </c>
      <c r="H332" t="str">
        <f t="shared" si="21"/>
        <v>Reaper's March</v>
      </c>
      <c r="I332" s="4">
        <f t="shared" si="22"/>
        <v>460</v>
      </c>
      <c r="J332" s="4">
        <f t="shared" si="23"/>
        <v>382</v>
      </c>
    </row>
    <row r="333" spans="1:10" x14ac:dyDescent="0.25">
      <c r="A333" s="6">
        <v>549</v>
      </c>
      <c r="B333" s="6">
        <v>314</v>
      </c>
      <c r="C333" s="6">
        <v>383</v>
      </c>
      <c r="D333" s="2" t="s">
        <v>1118</v>
      </c>
      <c r="E333" s="2" t="s">
        <v>449</v>
      </c>
      <c r="F333" t="str">
        <f>IF(NOT(ISERROR(VLOOKUP(A333,'ESO Dungeon constants'!$E$2:$E$999,1,FALSE))),"X","")</f>
        <v/>
      </c>
      <c r="G333" t="str">
        <f t="shared" si="20"/>
        <v>Grahtwald</v>
      </c>
      <c r="H333" t="str">
        <f t="shared" si="21"/>
        <v>Grahtwood</v>
      </c>
      <c r="I333" s="4">
        <f t="shared" si="22"/>
        <v>549</v>
      </c>
      <c r="J333" s="4">
        <f t="shared" si="23"/>
        <v>383</v>
      </c>
    </row>
    <row r="334" spans="1:10" x14ac:dyDescent="0.25">
      <c r="A334" s="6">
        <v>231</v>
      </c>
      <c r="B334" s="6">
        <v>66</v>
      </c>
      <c r="C334" s="6">
        <v>92</v>
      </c>
      <c r="D334" s="2" t="s">
        <v>906</v>
      </c>
      <c r="E334" s="2" t="s">
        <v>205</v>
      </c>
      <c r="F334" t="str">
        <f>IF(NOT(ISERROR(VLOOKUP(A334,'ESO Dungeon constants'!$E$2:$E$999,1,FALSE))),"X","")</f>
        <v/>
      </c>
      <c r="G334" t="str">
        <f t="shared" si="20"/>
        <v>Bangkorai</v>
      </c>
      <c r="H334" t="str">
        <f t="shared" si="21"/>
        <v>Bangkorai</v>
      </c>
      <c r="I334" s="4">
        <f t="shared" si="22"/>
        <v>231</v>
      </c>
      <c r="J334" s="4">
        <f t="shared" si="23"/>
        <v>92</v>
      </c>
    </row>
    <row r="335" spans="1:10" x14ac:dyDescent="0.25">
      <c r="A335" s="6">
        <v>353</v>
      </c>
      <c r="B335" s="6">
        <v>155</v>
      </c>
      <c r="C335" s="6">
        <v>101</v>
      </c>
      <c r="D335" s="2" t="s">
        <v>981</v>
      </c>
      <c r="E335" s="2" t="s">
        <v>293</v>
      </c>
      <c r="F335" t="str">
        <f>IF(NOT(ISERROR(VLOOKUP(A335,'ESO Dungeon constants'!$E$2:$E$999,1,FALSE))),"X","")</f>
        <v/>
      </c>
      <c r="G335" t="str">
        <f t="shared" si="20"/>
        <v>Ostmarsch</v>
      </c>
      <c r="H335" t="str">
        <f t="shared" si="21"/>
        <v>Eastmarch</v>
      </c>
      <c r="I335" s="4">
        <f t="shared" si="22"/>
        <v>353</v>
      </c>
      <c r="J335" s="4">
        <f t="shared" si="23"/>
        <v>101</v>
      </c>
    </row>
    <row r="336" spans="1:10" x14ac:dyDescent="0.25">
      <c r="A336" s="6">
        <v>339</v>
      </c>
      <c r="B336" s="6">
        <v>151</v>
      </c>
      <c r="C336" s="6">
        <v>101</v>
      </c>
      <c r="D336" s="2" t="s">
        <v>978</v>
      </c>
      <c r="E336" s="2" t="s">
        <v>289</v>
      </c>
      <c r="F336" t="str">
        <f>IF(NOT(ISERROR(VLOOKUP(A336,'ESO Dungeon constants'!$E$2:$E$999,1,FALSE))),"X","")</f>
        <v/>
      </c>
      <c r="G336" t="str">
        <f t="shared" si="20"/>
        <v>Ostmarsch</v>
      </c>
      <c r="H336" t="str">
        <f t="shared" si="21"/>
        <v>Eastmarch</v>
      </c>
      <c r="I336" s="4">
        <f t="shared" si="22"/>
        <v>339</v>
      </c>
      <c r="J336" s="4">
        <f t="shared" si="23"/>
        <v>101</v>
      </c>
    </row>
    <row r="337" spans="1:10" x14ac:dyDescent="0.25">
      <c r="A337" s="6">
        <v>975</v>
      </c>
      <c r="B337" s="6">
        <v>615</v>
      </c>
      <c r="C337" s="6">
        <v>849</v>
      </c>
      <c r="D337" s="2" t="s">
        <v>1350</v>
      </c>
      <c r="E337" s="2" t="s">
        <v>727</v>
      </c>
      <c r="F337" t="str">
        <f>IF(NOT(ISERROR(VLOOKUP(A337,'ESO Dungeon constants'!$E$2:$E$999,1,FALSE))),"X","")</f>
        <v/>
      </c>
      <c r="G337" t="str">
        <f t="shared" si="20"/>
        <v>Vvardenfell</v>
      </c>
      <c r="H337" t="str">
        <f t="shared" si="21"/>
        <v>Vvardenfell</v>
      </c>
      <c r="I337" s="4">
        <f t="shared" si="22"/>
        <v>975</v>
      </c>
      <c r="J337" s="4">
        <f t="shared" si="23"/>
        <v>849</v>
      </c>
    </row>
    <row r="338" spans="1:10" x14ac:dyDescent="0.25">
      <c r="A338" s="6">
        <v>217</v>
      </c>
      <c r="B338" s="6">
        <v>57</v>
      </c>
      <c r="C338" s="6">
        <v>199</v>
      </c>
      <c r="D338" s="2" t="s">
        <v>898</v>
      </c>
      <c r="E338" s="2" t="s">
        <v>196</v>
      </c>
      <c r="F338" t="str">
        <f>IF(NOT(ISERROR(VLOOKUP(A338,'ESO Dungeon constants'!$E$2:$E$999,1,FALSE))),"X","")</f>
        <v/>
      </c>
      <c r="G338" t="str">
        <f t="shared" si="20"/>
        <v>Die Zuflucht</v>
      </c>
      <c r="H338" t="str">
        <f t="shared" si="21"/>
        <v>The Harborage</v>
      </c>
      <c r="I338" s="4">
        <f t="shared" si="22"/>
        <v>217</v>
      </c>
      <c r="J338" s="4">
        <f t="shared" si="23"/>
        <v>199</v>
      </c>
    </row>
    <row r="339" spans="1:10" x14ac:dyDescent="0.25">
      <c r="A339" s="6">
        <v>985</v>
      </c>
      <c r="B339" s="6">
        <v>623</v>
      </c>
      <c r="C339" s="6">
        <v>980</v>
      </c>
      <c r="D339" s="2" t="s">
        <v>1359</v>
      </c>
      <c r="E339" s="2" t="s">
        <v>733</v>
      </c>
      <c r="F339" t="str">
        <f>IF(NOT(ISERROR(VLOOKUP(A339,'ESO Dungeon constants'!$E$2:$E$999,1,FALSE))),"X","")</f>
        <v/>
      </c>
      <c r="G339" t="str">
        <f t="shared" si="20"/>
        <v>Die Stadt der Uhrwerke</v>
      </c>
      <c r="H339" t="str">
        <f t="shared" si="21"/>
        <v>Clockwork City</v>
      </c>
      <c r="I339" s="4">
        <f t="shared" si="22"/>
        <v>985</v>
      </c>
      <c r="J339" s="4">
        <f t="shared" si="23"/>
        <v>980</v>
      </c>
    </row>
    <row r="340" spans="1:10" x14ac:dyDescent="0.25">
      <c r="A340" s="6">
        <v>453</v>
      </c>
      <c r="B340" s="6">
        <v>238</v>
      </c>
      <c r="C340" s="6">
        <v>382</v>
      </c>
      <c r="D340" s="2" t="s">
        <v>1055</v>
      </c>
      <c r="E340" s="2" t="s">
        <v>374</v>
      </c>
      <c r="F340" t="str">
        <f>IF(NOT(ISERROR(VLOOKUP(A340,'ESO Dungeon constants'!$E$2:$E$999,1,FALSE))),"X","")</f>
        <v/>
      </c>
      <c r="G340" t="str">
        <f t="shared" si="20"/>
        <v>Schnittermark</v>
      </c>
      <c r="H340" t="str">
        <f t="shared" si="21"/>
        <v>Reaper's March</v>
      </c>
      <c r="I340" s="4">
        <f t="shared" si="22"/>
        <v>453</v>
      </c>
      <c r="J340" s="4">
        <f t="shared" si="23"/>
        <v>382</v>
      </c>
    </row>
    <row r="341" spans="1:10" x14ac:dyDescent="0.25">
      <c r="A341" s="6">
        <v>209</v>
      </c>
      <c r="B341" s="6">
        <v>51</v>
      </c>
      <c r="C341" s="6">
        <v>208</v>
      </c>
      <c r="D341" s="2" t="s">
        <v>892</v>
      </c>
      <c r="E341" s="2" t="s">
        <v>190</v>
      </c>
      <c r="F341" t="str">
        <f>IF(NOT(ISERROR(VLOOKUP(A341,'ESO Dungeon constants'!$E$2:$E$999,1,FALSE))),"X","")</f>
        <v/>
      </c>
      <c r="G341" t="str">
        <f t="shared" si="20"/>
        <v>Die Erdschmiede</v>
      </c>
      <c r="H341" t="str">
        <f t="shared" si="21"/>
        <v>The Earth Forge</v>
      </c>
      <c r="I341" s="4">
        <f t="shared" si="22"/>
        <v>209</v>
      </c>
      <c r="J341" s="4">
        <f t="shared" si="23"/>
        <v>208</v>
      </c>
    </row>
    <row r="342" spans="1:10" x14ac:dyDescent="0.25">
      <c r="A342" s="6">
        <v>766</v>
      </c>
      <c r="B342" s="6">
        <v>426</v>
      </c>
      <c r="C342" s="6">
        <v>823</v>
      </c>
      <c r="D342" s="2" t="s">
        <v>1216</v>
      </c>
      <c r="E342" s="2" t="s">
        <v>550</v>
      </c>
      <c r="F342" t="str">
        <f>IF(NOT(ISERROR(VLOOKUP(A342,'ESO Dungeon constants'!$E$2:$E$999,1,FALSE))),"X","")</f>
        <v/>
      </c>
      <c r="G342" t="str">
        <f t="shared" si="20"/>
        <v>Die Goldküste</v>
      </c>
      <c r="H342" t="str">
        <f t="shared" si="21"/>
        <v>Gold Coast</v>
      </c>
      <c r="I342" s="4">
        <f t="shared" si="22"/>
        <v>766</v>
      </c>
      <c r="J342" s="4">
        <f t="shared" si="23"/>
        <v>823</v>
      </c>
    </row>
    <row r="343" spans="1:10" x14ac:dyDescent="0.25">
      <c r="A343" s="6">
        <v>900</v>
      </c>
      <c r="B343" s="6">
        <v>541</v>
      </c>
      <c r="C343" s="6">
        <v>888</v>
      </c>
      <c r="D343" s="2" t="s">
        <v>1293</v>
      </c>
      <c r="E343" s="2" t="s">
        <v>662</v>
      </c>
      <c r="F343" t="str">
        <f>IF(NOT(ISERROR(VLOOKUP(A343,'ESO Dungeon constants'!$E$2:$E$999,1,FALSE))),"X","")</f>
        <v/>
      </c>
      <c r="G343" t="str">
        <f t="shared" si="20"/>
        <v>Kargstein</v>
      </c>
      <c r="H343" t="str">
        <f t="shared" si="21"/>
        <v>Craglorn</v>
      </c>
      <c r="I343" s="4">
        <f t="shared" si="22"/>
        <v>900</v>
      </c>
      <c r="J343" s="4">
        <f t="shared" si="23"/>
        <v>888</v>
      </c>
    </row>
    <row r="344" spans="1:10" x14ac:dyDescent="0.25">
      <c r="A344" s="6">
        <v>466</v>
      </c>
      <c r="B344" s="6">
        <v>251</v>
      </c>
      <c r="C344" s="6">
        <v>382</v>
      </c>
      <c r="D344" s="2" t="s">
        <v>1068</v>
      </c>
      <c r="E344" s="2" t="s">
        <v>387</v>
      </c>
      <c r="F344" t="str">
        <f>IF(NOT(ISERROR(VLOOKUP(A344,'ESO Dungeon constants'!$E$2:$E$999,1,FALSE))),"X","")</f>
        <v/>
      </c>
      <c r="G344" t="str">
        <f t="shared" si="20"/>
        <v>Schnittermark</v>
      </c>
      <c r="H344" t="str">
        <f t="shared" si="21"/>
        <v>Reaper's March</v>
      </c>
      <c r="I344" s="4">
        <f t="shared" si="22"/>
        <v>466</v>
      </c>
      <c r="J344" s="4">
        <f t="shared" si="23"/>
        <v>382</v>
      </c>
    </row>
    <row r="345" spans="1:10" x14ac:dyDescent="0.25">
      <c r="A345" s="6">
        <v>438</v>
      </c>
      <c r="B345" s="6">
        <v>229</v>
      </c>
      <c r="C345" s="6">
        <v>383</v>
      </c>
      <c r="D345" s="2" t="s">
        <v>1048</v>
      </c>
      <c r="E345" s="2" t="s">
        <v>366</v>
      </c>
      <c r="F345" t="str">
        <f>IF(NOT(ISERROR(VLOOKUP(A345,'ESO Dungeon constants'!$E$2:$E$999,1,FALSE))),"X","")</f>
        <v/>
      </c>
      <c r="G345" t="str">
        <f t="shared" si="20"/>
        <v>Grahtwald</v>
      </c>
      <c r="H345" t="str">
        <f t="shared" si="21"/>
        <v>Grahtwood</v>
      </c>
      <c r="I345" s="4">
        <f t="shared" si="22"/>
        <v>438</v>
      </c>
      <c r="J345" s="4">
        <f t="shared" si="23"/>
        <v>383</v>
      </c>
    </row>
    <row r="346" spans="1:10" x14ac:dyDescent="0.25">
      <c r="A346" s="6">
        <v>420</v>
      </c>
      <c r="B346" s="6">
        <v>215</v>
      </c>
      <c r="C346" s="6">
        <v>347</v>
      </c>
      <c r="D346" s="2" t="s">
        <v>1034</v>
      </c>
      <c r="E346" s="2" t="s">
        <v>352</v>
      </c>
      <c r="F346" t="str">
        <f>IF(NOT(ISERROR(VLOOKUP(A346,'ESO Dungeon constants'!$E$2:$E$999,1,FALSE))),"X","")</f>
        <v/>
      </c>
      <c r="G346" t="str">
        <f t="shared" si="20"/>
        <v>Kalthafen</v>
      </c>
      <c r="H346" t="str">
        <f t="shared" si="21"/>
        <v>Coldharbour</v>
      </c>
      <c r="I346" s="4">
        <f t="shared" si="22"/>
        <v>420</v>
      </c>
      <c r="J346" s="4">
        <f t="shared" si="23"/>
        <v>347</v>
      </c>
    </row>
    <row r="347" spans="1:10" x14ac:dyDescent="0.25">
      <c r="A347" s="6">
        <v>361</v>
      </c>
      <c r="B347" s="6">
        <v>159</v>
      </c>
      <c r="C347" s="6">
        <v>101</v>
      </c>
      <c r="D347" s="2" t="s">
        <v>985</v>
      </c>
      <c r="E347" s="2" t="s">
        <v>297</v>
      </c>
      <c r="F347" t="str">
        <f>IF(NOT(ISERROR(VLOOKUP(A347,'ESO Dungeon constants'!$E$2:$E$999,1,FALSE))),"X","")</f>
        <v/>
      </c>
      <c r="G347" t="str">
        <f t="shared" si="20"/>
        <v>Ostmarsch</v>
      </c>
      <c r="H347" t="str">
        <f t="shared" si="21"/>
        <v>Eastmarch</v>
      </c>
      <c r="I347" s="4">
        <f t="shared" si="22"/>
        <v>361</v>
      </c>
      <c r="J347" s="4">
        <f t="shared" si="23"/>
        <v>101</v>
      </c>
    </row>
    <row r="348" spans="1:10" x14ac:dyDescent="0.25">
      <c r="A348" s="6">
        <v>429</v>
      </c>
      <c r="B348" s="6">
        <v>221</v>
      </c>
      <c r="C348" s="6">
        <v>3</v>
      </c>
      <c r="D348" s="2" t="s">
        <v>1040</v>
      </c>
      <c r="E348" s="2" t="s">
        <v>358</v>
      </c>
      <c r="F348" t="str">
        <f>IF(NOT(ISERROR(VLOOKUP(A348,'ESO Dungeon constants'!$E$2:$E$999,1,FALSE))),"X","")</f>
        <v/>
      </c>
      <c r="G348" t="str">
        <f t="shared" si="20"/>
        <v>Glenumbra</v>
      </c>
      <c r="H348" t="str">
        <f t="shared" si="21"/>
        <v>Glenumbra</v>
      </c>
      <c r="I348" s="4">
        <f t="shared" si="22"/>
        <v>429</v>
      </c>
      <c r="J348" s="4">
        <f t="shared" si="23"/>
        <v>3</v>
      </c>
    </row>
    <row r="349" spans="1:10" x14ac:dyDescent="0.25">
      <c r="A349" s="6">
        <v>824</v>
      </c>
      <c r="B349" s="6">
        <v>478</v>
      </c>
      <c r="C349" s="6">
        <v>823</v>
      </c>
      <c r="D349" s="2" t="s">
        <v>1233</v>
      </c>
      <c r="E349" s="2" t="s">
        <v>601</v>
      </c>
      <c r="F349" t="str">
        <f>IF(NOT(ISERROR(VLOOKUP(A349,'ESO Dungeon constants'!$E$2:$E$999,1,FALSE))),"X","")</f>
        <v/>
      </c>
      <c r="G349" t="str">
        <f t="shared" si="20"/>
        <v>Die Goldküste</v>
      </c>
      <c r="H349" t="str">
        <f t="shared" si="21"/>
        <v>Gold Coast</v>
      </c>
      <c r="I349" s="4">
        <f t="shared" si="22"/>
        <v>824</v>
      </c>
      <c r="J349" s="4">
        <f t="shared" si="23"/>
        <v>823</v>
      </c>
    </row>
    <row r="350" spans="1:10" x14ac:dyDescent="0.25">
      <c r="A350" s="6">
        <v>580</v>
      </c>
      <c r="B350" s="6">
        <v>341</v>
      </c>
      <c r="C350" s="6">
        <v>108</v>
      </c>
      <c r="D350" s="2" t="s">
        <v>1139</v>
      </c>
      <c r="E350" s="2" t="s">
        <v>474</v>
      </c>
      <c r="F350" t="str">
        <f>IF(NOT(ISERROR(VLOOKUP(A350,'ESO Dungeon constants'!$E$2:$E$999,1,FALSE))),"X","")</f>
        <v/>
      </c>
      <c r="G350" t="str">
        <f t="shared" si="20"/>
        <v>Grünschatten</v>
      </c>
      <c r="H350" t="str">
        <f t="shared" si="21"/>
        <v>Greenshade</v>
      </c>
      <c r="I350" s="4">
        <f t="shared" si="22"/>
        <v>580</v>
      </c>
      <c r="J350" s="4">
        <f t="shared" si="23"/>
        <v>108</v>
      </c>
    </row>
    <row r="351" spans="1:10" x14ac:dyDescent="0.25">
      <c r="A351" s="6">
        <v>335</v>
      </c>
      <c r="B351" s="6">
        <v>147</v>
      </c>
      <c r="C351" s="6">
        <v>92</v>
      </c>
      <c r="D351" s="2" t="s">
        <v>975</v>
      </c>
      <c r="E351" s="2" t="s">
        <v>285</v>
      </c>
      <c r="F351" t="str">
        <f>IF(NOT(ISERROR(VLOOKUP(A351,'ESO Dungeon constants'!$E$2:$E$999,1,FALSE))),"X","")</f>
        <v/>
      </c>
      <c r="G351" t="str">
        <f t="shared" si="20"/>
        <v>Bangkorai</v>
      </c>
      <c r="H351" t="str">
        <f t="shared" si="21"/>
        <v>Bangkorai</v>
      </c>
      <c r="I351" s="4">
        <f t="shared" si="22"/>
        <v>335</v>
      </c>
      <c r="J351" s="4">
        <f t="shared" si="23"/>
        <v>92</v>
      </c>
    </row>
    <row r="352" spans="1:10" x14ac:dyDescent="0.25">
      <c r="A352" s="6">
        <v>561</v>
      </c>
      <c r="B352" s="6">
        <v>325</v>
      </c>
      <c r="C352" s="6">
        <v>108</v>
      </c>
      <c r="D352" s="2" t="s">
        <v>1127</v>
      </c>
      <c r="E352" s="2" t="s">
        <v>459</v>
      </c>
      <c r="F352" t="str">
        <f>IF(NOT(ISERROR(VLOOKUP(A352,'ESO Dungeon constants'!$E$2:$E$999,1,FALSE))),"X","")</f>
        <v/>
      </c>
      <c r="G352" t="str">
        <f t="shared" si="20"/>
        <v>Grünschatten</v>
      </c>
      <c r="H352" t="str">
        <f t="shared" si="21"/>
        <v>Greenshade</v>
      </c>
      <c r="I352" s="4">
        <f t="shared" si="22"/>
        <v>561</v>
      </c>
      <c r="J352" s="4">
        <f t="shared" si="23"/>
        <v>108</v>
      </c>
    </row>
    <row r="353" spans="1:10" x14ac:dyDescent="0.25">
      <c r="A353" s="6">
        <v>1068</v>
      </c>
      <c r="B353" s="6">
        <v>693</v>
      </c>
      <c r="C353" s="6">
        <v>726</v>
      </c>
      <c r="D353" s="2" t="s">
        <v>846</v>
      </c>
      <c r="E353" s="2" t="s">
        <v>798</v>
      </c>
      <c r="F353" t="str">
        <f>IF(NOT(ISERROR(VLOOKUP(A353,'ESO Dungeon constants'!$E$2:$E$999,1,FALSE))),"X","")</f>
        <v/>
      </c>
      <c r="G353" t="str">
        <f t="shared" si="20"/>
        <v>Trübmoor</v>
      </c>
      <c r="H353" t="str">
        <f t="shared" si="21"/>
        <v>Murkmire</v>
      </c>
      <c r="I353" s="4">
        <f t="shared" si="22"/>
        <v>1068</v>
      </c>
      <c r="J353" s="4">
        <f t="shared" si="23"/>
        <v>726</v>
      </c>
    </row>
    <row r="354" spans="1:10" x14ac:dyDescent="0.25">
      <c r="A354" s="6">
        <v>411</v>
      </c>
      <c r="B354" s="6">
        <v>206</v>
      </c>
      <c r="C354" s="6">
        <v>58</v>
      </c>
      <c r="D354" s="2" t="s">
        <v>1026</v>
      </c>
      <c r="E354" s="2" t="s">
        <v>343</v>
      </c>
      <c r="F354" t="str">
        <f>IF(NOT(ISERROR(VLOOKUP(A354,'ESO Dungeon constants'!$E$2:$E$999,1,FALSE))),"X","")</f>
        <v/>
      </c>
      <c r="G354" t="str">
        <f t="shared" si="20"/>
        <v>Malabal Tor</v>
      </c>
      <c r="H354" t="str">
        <f t="shared" si="21"/>
        <v>Malabal Tor</v>
      </c>
      <c r="I354" s="4">
        <f t="shared" si="22"/>
        <v>411</v>
      </c>
      <c r="J354" s="4">
        <f t="shared" si="23"/>
        <v>58</v>
      </c>
    </row>
    <row r="355" spans="1:10" x14ac:dyDescent="0.25">
      <c r="A355" s="6">
        <v>567</v>
      </c>
      <c r="B355" s="6">
        <v>329</v>
      </c>
      <c r="C355" s="6">
        <v>103</v>
      </c>
      <c r="D355" s="2" t="s">
        <v>1026</v>
      </c>
      <c r="E355" s="2" t="s">
        <v>343</v>
      </c>
      <c r="F355" t="str">
        <f>IF(NOT(ISERROR(VLOOKUP(A355,'ESO Dungeon constants'!$E$2:$E$999,1,FALSE))),"X","")</f>
        <v/>
      </c>
      <c r="G355" t="str">
        <f t="shared" si="20"/>
        <v>Rift</v>
      </c>
      <c r="H355" t="str">
        <f t="shared" si="21"/>
        <v>The Rift</v>
      </c>
      <c r="I355" s="4">
        <f t="shared" si="22"/>
        <v>567</v>
      </c>
      <c r="J355" s="4">
        <f t="shared" si="23"/>
        <v>103</v>
      </c>
    </row>
    <row r="356" spans="1:10" x14ac:dyDescent="0.25">
      <c r="A356" s="6">
        <v>584</v>
      </c>
      <c r="B356" s="6">
        <v>344</v>
      </c>
      <c r="C356" s="6">
        <v>584</v>
      </c>
      <c r="D356" s="2" t="s">
        <v>1142</v>
      </c>
      <c r="E356" s="2" t="s">
        <v>39</v>
      </c>
      <c r="F356" t="str">
        <f>IF(NOT(ISERROR(VLOOKUP(A356,'ESO Dungeon constants'!$E$2:$E$999,1,FALSE))),"X","")</f>
        <v/>
      </c>
      <c r="G356" t="str">
        <f t="shared" si="20"/>
        <v/>
      </c>
      <c r="H356" t="str">
        <f t="shared" si="21"/>
        <v/>
      </c>
      <c r="I356" s="4">
        <f t="shared" si="22"/>
        <v>584</v>
      </c>
      <c r="J356" s="4">
        <f t="shared" si="23"/>
        <v>584</v>
      </c>
    </row>
    <row r="357" spans="1:10" x14ac:dyDescent="0.25">
      <c r="A357" s="6">
        <v>773</v>
      </c>
      <c r="B357" s="6">
        <v>431</v>
      </c>
      <c r="C357" s="6">
        <v>117</v>
      </c>
      <c r="D357" s="2" t="s">
        <v>1221</v>
      </c>
      <c r="E357" s="2" t="s">
        <v>555</v>
      </c>
      <c r="F357" t="str">
        <f>IF(NOT(ISERROR(VLOOKUP(A357,'ESO Dungeon constants'!$E$2:$E$999,1,FALSE))),"X","")</f>
        <v/>
      </c>
      <c r="G357" t="str">
        <f t="shared" si="20"/>
        <v>Schattenfenn</v>
      </c>
      <c r="H357" t="str">
        <f t="shared" si="21"/>
        <v>Shadowfen</v>
      </c>
      <c r="I357" s="4">
        <f t="shared" si="22"/>
        <v>773</v>
      </c>
      <c r="J357" s="4">
        <f t="shared" si="23"/>
        <v>117</v>
      </c>
    </row>
    <row r="358" spans="1:10" x14ac:dyDescent="0.25">
      <c r="A358" s="6">
        <v>330</v>
      </c>
      <c r="B358" s="6">
        <v>142</v>
      </c>
      <c r="C358" s="6">
        <v>104</v>
      </c>
      <c r="D358" s="2" t="s">
        <v>971</v>
      </c>
      <c r="E358" s="2" t="s">
        <v>280</v>
      </c>
      <c r="F358" t="str">
        <f>IF(NOT(ISERROR(VLOOKUP(A358,'ESO Dungeon constants'!$E$2:$E$999,1,FALSE))),"X","")</f>
        <v/>
      </c>
      <c r="G358" t="str">
        <f t="shared" si="20"/>
        <v>Die Alik'r-Wüste</v>
      </c>
      <c r="H358" t="str">
        <f t="shared" si="21"/>
        <v>Alik'r Desert</v>
      </c>
      <c r="I358" s="4">
        <f t="shared" si="22"/>
        <v>330</v>
      </c>
      <c r="J358" s="4">
        <f t="shared" si="23"/>
        <v>104</v>
      </c>
    </row>
    <row r="359" spans="1:10" x14ac:dyDescent="0.25">
      <c r="A359" s="6">
        <v>693</v>
      </c>
      <c r="B359" s="6">
        <v>382</v>
      </c>
      <c r="C359" s="6">
        <v>684</v>
      </c>
      <c r="D359" s="2" t="s">
        <v>1175</v>
      </c>
      <c r="E359" s="2" t="s">
        <v>508</v>
      </c>
      <c r="F359" t="str">
        <f>IF(NOT(ISERROR(VLOOKUP(A359,'ESO Dungeon constants'!$E$2:$E$999,1,FALSE))),"X","")</f>
        <v/>
      </c>
      <c r="G359" t="str">
        <f t="shared" si="20"/>
        <v>Wrothgar</v>
      </c>
      <c r="H359" t="str">
        <f t="shared" si="21"/>
        <v>Wrothgar</v>
      </c>
      <c r="I359" s="4">
        <f t="shared" si="22"/>
        <v>693</v>
      </c>
      <c r="J359" s="4">
        <f t="shared" si="23"/>
        <v>684</v>
      </c>
    </row>
    <row r="360" spans="1:10" x14ac:dyDescent="0.25">
      <c r="A360" s="6">
        <v>243</v>
      </c>
      <c r="B360" s="6">
        <v>77</v>
      </c>
      <c r="C360" s="6">
        <v>41</v>
      </c>
      <c r="D360" s="2" t="s">
        <v>916</v>
      </c>
      <c r="E360" s="2" t="s">
        <v>216</v>
      </c>
      <c r="F360" t="str">
        <f>IF(NOT(ISERROR(VLOOKUP(A360,'ESO Dungeon constants'!$E$2:$E$999,1,FALSE))),"X","")</f>
        <v/>
      </c>
      <c r="G360" t="str">
        <f t="shared" si="20"/>
        <v>Steinfälle</v>
      </c>
      <c r="H360" t="str">
        <f t="shared" si="21"/>
        <v>Stonefalls</v>
      </c>
      <c r="I360" s="4">
        <f t="shared" si="22"/>
        <v>243</v>
      </c>
      <c r="J360" s="4">
        <f t="shared" si="23"/>
        <v>41</v>
      </c>
    </row>
    <row r="361" spans="1:10" x14ac:dyDescent="0.25">
      <c r="A361" s="6">
        <v>712</v>
      </c>
      <c r="B361" s="6">
        <v>399</v>
      </c>
      <c r="C361" s="6">
        <v>684</v>
      </c>
      <c r="D361" s="2" t="s">
        <v>1190</v>
      </c>
      <c r="E361" s="2" t="s">
        <v>525</v>
      </c>
      <c r="F361" t="str">
        <f>IF(NOT(ISERROR(VLOOKUP(A361,'ESO Dungeon constants'!$E$2:$E$999,1,FALSE))),"X","")</f>
        <v/>
      </c>
      <c r="G361" t="str">
        <f t="shared" si="20"/>
        <v>Wrothgar</v>
      </c>
      <c r="H361" t="str">
        <f t="shared" si="21"/>
        <v>Wrothgar</v>
      </c>
      <c r="I361" s="4">
        <f t="shared" si="22"/>
        <v>712</v>
      </c>
      <c r="J361" s="4">
        <f t="shared" si="23"/>
        <v>684</v>
      </c>
    </row>
    <row r="362" spans="1:10" x14ac:dyDescent="0.25">
      <c r="A362" s="6">
        <v>11</v>
      </c>
      <c r="B362" s="6">
        <v>3</v>
      </c>
      <c r="C362" s="6">
        <v>347</v>
      </c>
      <c r="D362" s="2" t="s">
        <v>823</v>
      </c>
      <c r="E362" s="2" t="s">
        <v>47</v>
      </c>
      <c r="F362" t="str">
        <f>IF(NOT(ISERROR(VLOOKUP(A362,'ESO Dungeon constants'!$E$2:$E$999,1,FALSE))),"X","")</f>
        <v>X</v>
      </c>
      <c r="G362" t="str">
        <f t="shared" si="20"/>
        <v>Kalthafen</v>
      </c>
      <c r="H362" t="str">
        <f t="shared" si="21"/>
        <v>Coldharbour</v>
      </c>
      <c r="I362" s="4">
        <f t="shared" si="22"/>
        <v>11</v>
      </c>
      <c r="J362" s="4">
        <f t="shared" si="23"/>
        <v>347</v>
      </c>
    </row>
    <row r="363" spans="1:10" x14ac:dyDescent="0.25">
      <c r="A363" s="6">
        <v>440</v>
      </c>
      <c r="B363" s="6">
        <v>231</v>
      </c>
      <c r="C363" s="6">
        <v>383</v>
      </c>
      <c r="D363" s="2" t="s">
        <v>1050</v>
      </c>
      <c r="E363" s="2" t="s">
        <v>368</v>
      </c>
      <c r="F363" t="str">
        <f>IF(NOT(ISERROR(VLOOKUP(A363,'ESO Dungeon constants'!$E$2:$E$999,1,FALSE))),"X","")</f>
        <v/>
      </c>
      <c r="G363" t="str">
        <f t="shared" si="20"/>
        <v>Grahtwald</v>
      </c>
      <c r="H363" t="str">
        <f t="shared" si="21"/>
        <v>Grahtwood</v>
      </c>
      <c r="I363" s="4">
        <f t="shared" si="22"/>
        <v>440</v>
      </c>
      <c r="J363" s="4">
        <f t="shared" si="23"/>
        <v>383</v>
      </c>
    </row>
    <row r="364" spans="1:10" x14ac:dyDescent="0.25">
      <c r="A364" s="6">
        <v>643</v>
      </c>
      <c r="B364" s="6">
        <v>371</v>
      </c>
      <c r="C364" s="6">
        <v>584</v>
      </c>
      <c r="D364" s="2" t="s">
        <v>1165</v>
      </c>
      <c r="E364" s="2" t="s">
        <v>500</v>
      </c>
      <c r="F364" t="str">
        <f>IF(NOT(ISERROR(VLOOKUP(A364,'ESO Dungeon constants'!$E$2:$E$999,1,FALSE))),"X","")</f>
        <v/>
      </c>
      <c r="G364" t="str">
        <f t="shared" si="20"/>
        <v>Die Kaiserstadt</v>
      </c>
      <c r="H364" t="str">
        <f t="shared" si="21"/>
        <v>Imperial City</v>
      </c>
      <c r="I364" s="4">
        <f t="shared" si="22"/>
        <v>643</v>
      </c>
      <c r="J364" s="4">
        <f t="shared" si="23"/>
        <v>584</v>
      </c>
    </row>
    <row r="365" spans="1:10" x14ac:dyDescent="0.25">
      <c r="A365" s="6">
        <v>212</v>
      </c>
      <c r="B365" s="6">
        <v>52</v>
      </c>
      <c r="C365" s="6">
        <v>57</v>
      </c>
      <c r="D365" s="2" t="s">
        <v>893</v>
      </c>
      <c r="E365" s="2" t="s">
        <v>191</v>
      </c>
      <c r="F365" t="str">
        <f>IF(NOT(ISERROR(VLOOKUP(A365,'ESO Dungeon constants'!$E$2:$E$999,1,FALSE))),"X","")</f>
        <v/>
      </c>
      <c r="G365" t="str">
        <f t="shared" si="20"/>
        <v>Deshaan</v>
      </c>
      <c r="H365" t="str">
        <f t="shared" si="21"/>
        <v>Deshaan</v>
      </c>
      <c r="I365" s="4">
        <f t="shared" si="22"/>
        <v>212</v>
      </c>
      <c r="J365" s="4">
        <f t="shared" si="23"/>
        <v>57</v>
      </c>
    </row>
    <row r="366" spans="1:10" x14ac:dyDescent="0.25">
      <c r="A366" s="6">
        <v>146</v>
      </c>
      <c r="B366" s="6">
        <v>29</v>
      </c>
      <c r="C366" s="6">
        <v>19</v>
      </c>
      <c r="D366" s="2" t="s">
        <v>876</v>
      </c>
      <c r="E366" s="2" t="s">
        <v>62</v>
      </c>
      <c r="F366" t="str">
        <f>IF(NOT(ISERROR(VLOOKUP(A366,'ESO Dungeon constants'!$E$2:$E$999,1,FALSE))),"X","")</f>
        <v>X</v>
      </c>
      <c r="G366" t="str">
        <f t="shared" si="20"/>
        <v>Sturmhafen</v>
      </c>
      <c r="H366" t="str">
        <f t="shared" si="21"/>
        <v>Stormhaven</v>
      </c>
      <c r="I366" s="4">
        <f t="shared" si="22"/>
        <v>146</v>
      </c>
      <c r="J366" s="4">
        <f t="shared" si="23"/>
        <v>19</v>
      </c>
    </row>
    <row r="367" spans="1:10" x14ac:dyDescent="0.25">
      <c r="A367" s="6">
        <v>933</v>
      </c>
      <c r="B367" s="6">
        <v>573</v>
      </c>
      <c r="C367" s="6">
        <v>19</v>
      </c>
      <c r="D367" s="2" t="s">
        <v>1319</v>
      </c>
      <c r="E367" s="2" t="s">
        <v>58</v>
      </c>
      <c r="F367" t="str">
        <f>IF(NOT(ISERROR(VLOOKUP(A367,'ESO Dungeon constants'!$E$2:$E$999,1,FALSE))),"X","")</f>
        <v>X</v>
      </c>
      <c r="G367" t="str">
        <f t="shared" si="20"/>
        <v>Sturmhafen</v>
      </c>
      <c r="H367" t="str">
        <f t="shared" si="21"/>
        <v>Stormhaven</v>
      </c>
      <c r="I367" s="4">
        <f t="shared" si="22"/>
        <v>933</v>
      </c>
      <c r="J367" s="4">
        <f t="shared" si="23"/>
        <v>19</v>
      </c>
    </row>
    <row r="368" spans="1:10" x14ac:dyDescent="0.25">
      <c r="A368" s="6">
        <v>375</v>
      </c>
      <c r="B368" s="6">
        <v>172</v>
      </c>
      <c r="C368" s="6">
        <v>347</v>
      </c>
      <c r="D368" s="2" t="s">
        <v>998</v>
      </c>
      <c r="E368" s="2" t="s">
        <v>310</v>
      </c>
      <c r="F368" t="str">
        <f>IF(NOT(ISERROR(VLOOKUP(A368,'ESO Dungeon constants'!$E$2:$E$999,1,FALSE))),"X","")</f>
        <v/>
      </c>
      <c r="G368" t="str">
        <f t="shared" si="20"/>
        <v>Kalthafen</v>
      </c>
      <c r="H368" t="str">
        <f t="shared" si="21"/>
        <v>Coldharbour</v>
      </c>
      <c r="I368" s="4">
        <f t="shared" si="22"/>
        <v>375</v>
      </c>
      <c r="J368" s="4">
        <f t="shared" si="23"/>
        <v>347</v>
      </c>
    </row>
    <row r="369" spans="1:10" x14ac:dyDescent="0.25">
      <c r="A369" s="6">
        <v>494</v>
      </c>
      <c r="B369" s="6">
        <v>271</v>
      </c>
      <c r="C369" s="6">
        <v>181</v>
      </c>
      <c r="D369" s="2" t="s">
        <v>1088</v>
      </c>
      <c r="E369" s="2" t="s">
        <v>407</v>
      </c>
      <c r="F369" t="str">
        <f>IF(NOT(ISERROR(VLOOKUP(A369,'ESO Dungeon constants'!$E$2:$E$999,1,FALSE))),"X","")</f>
        <v/>
      </c>
      <c r="G369" t="str">
        <f t="shared" si="20"/>
        <v>Cyrodiil</v>
      </c>
      <c r="H369" t="str">
        <f t="shared" si="21"/>
        <v>Cyrodiil</v>
      </c>
      <c r="I369" s="4">
        <f t="shared" si="22"/>
        <v>494</v>
      </c>
      <c r="J369" s="4">
        <f t="shared" si="23"/>
        <v>181</v>
      </c>
    </row>
    <row r="370" spans="1:10" x14ac:dyDescent="0.25">
      <c r="A370" s="6">
        <v>203</v>
      </c>
      <c r="B370" s="6">
        <v>48</v>
      </c>
      <c r="C370" s="6">
        <v>267</v>
      </c>
      <c r="D370" s="2" t="s">
        <v>890</v>
      </c>
      <c r="E370" s="2" t="s">
        <v>187</v>
      </c>
      <c r="F370" t="str">
        <f>IF(NOT(ISERROR(VLOOKUP(A370,'ESO Dungeon constants'!$E$2:$E$999,1,FALSE))),"X","")</f>
        <v/>
      </c>
      <c r="G370" t="str">
        <f t="shared" si="20"/>
        <v>Augvea</v>
      </c>
      <c r="H370" t="str">
        <f t="shared" si="21"/>
        <v>Eyevea</v>
      </c>
      <c r="I370" s="4">
        <f t="shared" si="22"/>
        <v>203</v>
      </c>
      <c r="J370" s="4">
        <f t="shared" si="23"/>
        <v>267</v>
      </c>
    </row>
    <row r="371" spans="1:10" x14ac:dyDescent="0.25">
      <c r="A371" s="6">
        <v>317</v>
      </c>
      <c r="B371" s="6">
        <v>129</v>
      </c>
      <c r="C371" s="6">
        <v>19</v>
      </c>
      <c r="D371" s="2" t="s">
        <v>960</v>
      </c>
      <c r="E371" s="2" t="s">
        <v>267</v>
      </c>
      <c r="F371" t="str">
        <f>IF(NOT(ISERROR(VLOOKUP(A371,'ESO Dungeon constants'!$E$2:$E$999,1,FALSE))),"X","")</f>
        <v/>
      </c>
      <c r="G371" t="str">
        <f t="shared" si="20"/>
        <v>Sturmhafen</v>
      </c>
      <c r="H371" t="str">
        <f t="shared" si="21"/>
        <v>Stormhaven</v>
      </c>
      <c r="I371" s="4">
        <f t="shared" si="22"/>
        <v>317</v>
      </c>
      <c r="J371" s="4">
        <f t="shared" si="23"/>
        <v>19</v>
      </c>
    </row>
    <row r="372" spans="1:10" x14ac:dyDescent="0.25">
      <c r="A372" s="6">
        <v>1033</v>
      </c>
      <c r="B372" s="6">
        <v>667</v>
      </c>
      <c r="C372" s="6">
        <v>1011</v>
      </c>
      <c r="D372" s="2" t="s">
        <v>821</v>
      </c>
      <c r="E372" s="2" t="s">
        <v>774</v>
      </c>
      <c r="F372" t="str">
        <f>IF(NOT(ISERROR(VLOOKUP(A372,'ESO Dungeon constants'!$E$2:$E$999,1,FALSE))),"X","")</f>
        <v/>
      </c>
      <c r="G372" t="str">
        <f t="shared" si="20"/>
        <v>Sommersend</v>
      </c>
      <c r="H372" t="str">
        <f t="shared" si="21"/>
        <v>Summerset</v>
      </c>
      <c r="I372" s="4">
        <f t="shared" si="22"/>
        <v>1033</v>
      </c>
      <c r="J372" s="4">
        <f t="shared" si="23"/>
        <v>1011</v>
      </c>
    </row>
    <row r="373" spans="1:10" x14ac:dyDescent="0.25">
      <c r="A373" s="6">
        <v>526</v>
      </c>
      <c r="B373" s="6">
        <v>295</v>
      </c>
      <c r="C373" s="6">
        <v>382</v>
      </c>
      <c r="D373" s="2" t="s">
        <v>1105</v>
      </c>
      <c r="E373" s="2" t="s">
        <v>430</v>
      </c>
      <c r="F373" t="str">
        <f>IF(NOT(ISERROR(VLOOKUP(A373,'ESO Dungeon constants'!$E$2:$E$999,1,FALSE))),"X","")</f>
        <v/>
      </c>
      <c r="G373" t="str">
        <f t="shared" si="20"/>
        <v>Schnittermark</v>
      </c>
      <c r="H373" t="str">
        <f t="shared" si="21"/>
        <v>Reaper's March</v>
      </c>
      <c r="I373" s="4">
        <f t="shared" si="22"/>
        <v>526</v>
      </c>
      <c r="J373" s="4">
        <f t="shared" si="23"/>
        <v>382</v>
      </c>
    </row>
    <row r="374" spans="1:10" x14ac:dyDescent="0.25">
      <c r="A374" s="6">
        <v>914</v>
      </c>
      <c r="B374" s="6">
        <v>554</v>
      </c>
      <c r="C374" s="6">
        <v>888</v>
      </c>
      <c r="D374" s="2" t="s">
        <v>1306</v>
      </c>
      <c r="E374" s="2" t="s">
        <v>675</v>
      </c>
      <c r="F374" t="str">
        <f>IF(NOT(ISERROR(VLOOKUP(A374,'ESO Dungeon constants'!$E$2:$E$999,1,FALSE))),"X","")</f>
        <v/>
      </c>
      <c r="G374" t="str">
        <f t="shared" si="20"/>
        <v>Kargstein</v>
      </c>
      <c r="H374" t="str">
        <f t="shared" si="21"/>
        <v>Craglorn</v>
      </c>
      <c r="I374" s="4">
        <f t="shared" si="22"/>
        <v>914</v>
      </c>
      <c r="J374" s="4">
        <f t="shared" si="23"/>
        <v>888</v>
      </c>
    </row>
    <row r="375" spans="1:10" x14ac:dyDescent="0.25">
      <c r="A375" s="6">
        <v>388</v>
      </c>
      <c r="B375" s="6">
        <v>184</v>
      </c>
      <c r="C375" s="6">
        <v>381</v>
      </c>
      <c r="D375" s="2" t="s">
        <v>1007</v>
      </c>
      <c r="E375" s="2" t="s">
        <v>321</v>
      </c>
      <c r="F375" t="str">
        <f>IF(NOT(ISERROR(VLOOKUP(A375,'ESO Dungeon constants'!$E$2:$E$999,1,FALSE))),"X","")</f>
        <v/>
      </c>
      <c r="G375" t="str">
        <f t="shared" si="20"/>
        <v>Auridon</v>
      </c>
      <c r="H375" t="str">
        <f t="shared" si="21"/>
        <v>Auridon</v>
      </c>
      <c r="I375" s="4">
        <f t="shared" si="22"/>
        <v>388</v>
      </c>
      <c r="J375" s="4">
        <f t="shared" si="23"/>
        <v>381</v>
      </c>
    </row>
    <row r="376" spans="1:10" x14ac:dyDescent="0.25">
      <c r="A376" s="6">
        <v>637</v>
      </c>
      <c r="B376" s="6">
        <v>365</v>
      </c>
      <c r="C376" s="6">
        <v>57</v>
      </c>
      <c r="D376" s="2" t="s">
        <v>1160</v>
      </c>
      <c r="E376" s="2" t="s">
        <v>495</v>
      </c>
      <c r="F376" t="str">
        <f>IF(NOT(ISERROR(VLOOKUP(A376,'ESO Dungeon constants'!$E$2:$E$999,1,FALSE))),"X","")</f>
        <v/>
      </c>
      <c r="G376" t="str">
        <f t="shared" si="20"/>
        <v>Deshaan</v>
      </c>
      <c r="H376" t="str">
        <f t="shared" si="21"/>
        <v>Deshaan</v>
      </c>
      <c r="I376" s="4">
        <f t="shared" si="22"/>
        <v>637</v>
      </c>
      <c r="J376" s="4">
        <f t="shared" si="23"/>
        <v>57</v>
      </c>
    </row>
    <row r="377" spans="1:10" x14ac:dyDescent="0.25">
      <c r="A377" s="6">
        <v>1036</v>
      </c>
      <c r="B377" s="6">
        <v>670</v>
      </c>
      <c r="C377" s="6">
        <v>1011</v>
      </c>
      <c r="D377" s="2" t="s">
        <v>824</v>
      </c>
      <c r="E377" s="2" t="s">
        <v>776</v>
      </c>
      <c r="F377" t="str">
        <f>IF(NOT(ISERROR(VLOOKUP(A377,'ESO Dungeon constants'!$E$2:$E$999,1,FALSE))),"X","")</f>
        <v/>
      </c>
      <c r="G377" t="str">
        <f t="shared" si="20"/>
        <v>Sommersend</v>
      </c>
      <c r="H377" t="str">
        <f t="shared" si="21"/>
        <v>Summerset</v>
      </c>
      <c r="I377" s="4">
        <f t="shared" si="22"/>
        <v>1036</v>
      </c>
      <c r="J377" s="4">
        <f t="shared" si="23"/>
        <v>1011</v>
      </c>
    </row>
    <row r="378" spans="1:10" x14ac:dyDescent="0.25">
      <c r="A378" s="6">
        <v>435</v>
      </c>
      <c r="B378" s="6">
        <v>226</v>
      </c>
      <c r="C378" s="6">
        <v>383</v>
      </c>
      <c r="D378" s="2" t="s">
        <v>1045</v>
      </c>
      <c r="E378" s="2" t="s">
        <v>363</v>
      </c>
      <c r="F378" t="str">
        <f>IF(NOT(ISERROR(VLOOKUP(A378,'ESO Dungeon constants'!$E$2:$E$999,1,FALSE))),"X","")</f>
        <v/>
      </c>
      <c r="G378" t="str">
        <f t="shared" si="20"/>
        <v>Grahtwald</v>
      </c>
      <c r="H378" t="str">
        <f t="shared" si="21"/>
        <v>Grahtwood</v>
      </c>
      <c r="I378" s="4">
        <f t="shared" si="22"/>
        <v>435</v>
      </c>
      <c r="J378" s="4">
        <f t="shared" si="23"/>
        <v>383</v>
      </c>
    </row>
    <row r="379" spans="1:10" x14ac:dyDescent="0.25">
      <c r="A379" s="6">
        <v>836</v>
      </c>
      <c r="B379" s="6">
        <v>488</v>
      </c>
      <c r="C379" s="6">
        <v>823</v>
      </c>
      <c r="D379" s="2" t="s">
        <v>1242</v>
      </c>
      <c r="E379" s="2" t="s">
        <v>611</v>
      </c>
      <c r="F379" t="str">
        <f>IF(NOT(ISERROR(VLOOKUP(A379,'ESO Dungeon constants'!$E$2:$E$999,1,FALSE))),"X","")</f>
        <v/>
      </c>
      <c r="G379" t="str">
        <f t="shared" si="20"/>
        <v>Die Goldküste</v>
      </c>
      <c r="H379" t="str">
        <f t="shared" si="21"/>
        <v>Gold Coast</v>
      </c>
      <c r="I379" s="4">
        <f t="shared" si="22"/>
        <v>836</v>
      </c>
      <c r="J379" s="4">
        <f t="shared" si="23"/>
        <v>823</v>
      </c>
    </row>
    <row r="380" spans="1:10" x14ac:dyDescent="0.25">
      <c r="A380" s="6">
        <v>966</v>
      </c>
      <c r="B380" s="6">
        <v>606</v>
      </c>
      <c r="C380" s="6">
        <v>849</v>
      </c>
      <c r="D380" s="2" t="s">
        <v>1343</v>
      </c>
      <c r="E380" s="2" t="s">
        <v>720</v>
      </c>
      <c r="F380" t="str">
        <f>IF(NOT(ISERROR(VLOOKUP(A380,'ESO Dungeon constants'!$E$2:$E$999,1,FALSE))),"X","")</f>
        <v/>
      </c>
      <c r="G380" t="str">
        <f t="shared" si="20"/>
        <v>Vvardenfell</v>
      </c>
      <c r="H380" t="str">
        <f t="shared" si="21"/>
        <v>Vvardenfell</v>
      </c>
      <c r="I380" s="4">
        <f t="shared" si="22"/>
        <v>966</v>
      </c>
      <c r="J380" s="4">
        <f t="shared" si="23"/>
        <v>849</v>
      </c>
    </row>
    <row r="381" spans="1:10" x14ac:dyDescent="0.25">
      <c r="A381" s="6">
        <v>894</v>
      </c>
      <c r="B381" s="6">
        <v>535</v>
      </c>
      <c r="C381" s="6">
        <v>888</v>
      </c>
      <c r="D381" s="2" t="s">
        <v>1288</v>
      </c>
      <c r="E381" s="2" t="s">
        <v>656</v>
      </c>
      <c r="F381" t="str">
        <f>IF(NOT(ISERROR(VLOOKUP(A381,'ESO Dungeon constants'!$E$2:$E$999,1,FALSE))),"X","")</f>
        <v/>
      </c>
      <c r="G381" t="str">
        <f t="shared" si="20"/>
        <v>Kargstein</v>
      </c>
      <c r="H381" t="str">
        <f t="shared" si="21"/>
        <v>Craglorn</v>
      </c>
      <c r="I381" s="4">
        <f t="shared" si="22"/>
        <v>894</v>
      </c>
      <c r="J381" s="4">
        <f t="shared" si="23"/>
        <v>888</v>
      </c>
    </row>
    <row r="382" spans="1:10" x14ac:dyDescent="0.25">
      <c r="A382" s="6">
        <v>444</v>
      </c>
      <c r="B382" s="6">
        <v>233</v>
      </c>
      <c r="C382" s="6">
        <v>383</v>
      </c>
      <c r="D382" s="2" t="s">
        <v>1051</v>
      </c>
      <c r="E382" s="2" t="s">
        <v>370</v>
      </c>
      <c r="F382" t="str">
        <f>IF(NOT(ISERROR(VLOOKUP(A382,'ESO Dungeon constants'!$E$2:$E$999,1,FALSE))),"X","")</f>
        <v/>
      </c>
      <c r="G382" t="str">
        <f t="shared" si="20"/>
        <v>Grahtwald</v>
      </c>
      <c r="H382" t="str">
        <f t="shared" si="21"/>
        <v>Grahtwood</v>
      </c>
      <c r="I382" s="4">
        <f t="shared" si="22"/>
        <v>444</v>
      </c>
      <c r="J382" s="4">
        <f t="shared" si="23"/>
        <v>383</v>
      </c>
    </row>
    <row r="383" spans="1:10" x14ac:dyDescent="0.25">
      <c r="A383" s="6">
        <v>409</v>
      </c>
      <c r="B383" s="6">
        <v>204</v>
      </c>
      <c r="C383" s="6">
        <v>57</v>
      </c>
      <c r="D383" s="2" t="s">
        <v>1024</v>
      </c>
      <c r="E383" s="2" t="s">
        <v>341</v>
      </c>
      <c r="F383" t="str">
        <f>IF(NOT(ISERROR(VLOOKUP(A383,'ESO Dungeon constants'!$E$2:$E$999,1,FALSE))),"X","")</f>
        <v/>
      </c>
      <c r="G383" t="str">
        <f t="shared" si="20"/>
        <v>Deshaan</v>
      </c>
      <c r="H383" t="str">
        <f t="shared" si="21"/>
        <v>Deshaan</v>
      </c>
      <c r="I383" s="4">
        <f t="shared" si="22"/>
        <v>409</v>
      </c>
      <c r="J383" s="4">
        <f t="shared" si="23"/>
        <v>57</v>
      </c>
    </row>
    <row r="384" spans="1:10" x14ac:dyDescent="0.25">
      <c r="A384" s="6">
        <v>704</v>
      </c>
      <c r="B384" s="6">
        <v>392</v>
      </c>
      <c r="C384" s="6">
        <v>684</v>
      </c>
      <c r="D384" s="2" t="s">
        <v>1184</v>
      </c>
      <c r="E384" s="2" t="s">
        <v>518</v>
      </c>
      <c r="F384" t="str">
        <f>IF(NOT(ISERROR(VLOOKUP(A384,'ESO Dungeon constants'!$E$2:$E$999,1,FALSE))),"X","")</f>
        <v/>
      </c>
      <c r="G384" t="str">
        <f t="shared" si="20"/>
        <v>Wrothgar</v>
      </c>
      <c r="H384" t="str">
        <f t="shared" si="21"/>
        <v>Wrothgar</v>
      </c>
      <c r="I384" s="4">
        <f t="shared" si="22"/>
        <v>704</v>
      </c>
      <c r="J384" s="4">
        <f t="shared" si="23"/>
        <v>684</v>
      </c>
    </row>
    <row r="385" spans="1:10" x14ac:dyDescent="0.25">
      <c r="A385" s="6">
        <v>142</v>
      </c>
      <c r="B385" s="6">
        <v>27</v>
      </c>
      <c r="C385" s="6">
        <v>19</v>
      </c>
      <c r="D385" s="2" t="s">
        <v>874</v>
      </c>
      <c r="E385" s="2" t="s">
        <v>170</v>
      </c>
      <c r="F385" t="str">
        <f>IF(NOT(ISERROR(VLOOKUP(A385,'ESO Dungeon constants'!$E$2:$E$999,1,FALSE))),"X","")</f>
        <v/>
      </c>
      <c r="G385" t="str">
        <f t="shared" si="20"/>
        <v>Sturmhafen</v>
      </c>
      <c r="H385" t="str">
        <f t="shared" si="21"/>
        <v>Stormhaven</v>
      </c>
      <c r="I385" s="4">
        <f t="shared" si="22"/>
        <v>142</v>
      </c>
      <c r="J385" s="4">
        <f t="shared" si="23"/>
        <v>19</v>
      </c>
    </row>
    <row r="386" spans="1:10" x14ac:dyDescent="0.25">
      <c r="A386" s="6">
        <v>498</v>
      </c>
      <c r="B386" s="6">
        <v>275</v>
      </c>
      <c r="C386" s="6">
        <v>181</v>
      </c>
      <c r="D386" s="2" t="s">
        <v>1092</v>
      </c>
      <c r="E386" s="2" t="s">
        <v>411</v>
      </c>
      <c r="F386" t="str">
        <f>IF(NOT(ISERROR(VLOOKUP(A386,'ESO Dungeon constants'!$E$2:$E$999,1,FALSE))),"X","")</f>
        <v/>
      </c>
      <c r="G386" t="str">
        <f t="shared" ref="G386:G449" si="24">IF(A386&lt;&gt;C386,VLOOKUP(C386,$A$2:$E$900,4,FALSE),"")</f>
        <v>Cyrodiil</v>
      </c>
      <c r="H386" t="str">
        <f t="shared" ref="H386:H449" si="25">IF(A386&lt;&gt;C386,VLOOKUP(C386,$A$2:$E$900,5,FALSE),"")</f>
        <v>Cyrodiil</v>
      </c>
      <c r="I386" s="4">
        <f t="shared" si="22"/>
        <v>498</v>
      </c>
      <c r="J386" s="4">
        <f t="shared" si="23"/>
        <v>181</v>
      </c>
    </row>
    <row r="387" spans="1:10" x14ac:dyDescent="0.25">
      <c r="A387" s="6">
        <v>530</v>
      </c>
      <c r="B387" s="6">
        <v>298</v>
      </c>
      <c r="C387" s="6">
        <v>347</v>
      </c>
      <c r="D387" s="2" t="s">
        <v>1107</v>
      </c>
      <c r="E387" s="2" t="s">
        <v>433</v>
      </c>
      <c r="F387" t="str">
        <f>IF(NOT(ISERROR(VLOOKUP(A387,'ESO Dungeon constants'!$E$2:$E$999,1,FALSE))),"X","")</f>
        <v/>
      </c>
      <c r="G387" t="str">
        <f t="shared" si="24"/>
        <v>Kalthafen</v>
      </c>
      <c r="H387" t="str">
        <f t="shared" si="25"/>
        <v>Coldharbour</v>
      </c>
      <c r="I387" s="4">
        <f t="shared" ref="I387:I450" si="26">A387</f>
        <v>530</v>
      </c>
      <c r="J387" s="4">
        <f t="shared" ref="J387:J450" si="27">C387</f>
        <v>347</v>
      </c>
    </row>
    <row r="388" spans="1:10" x14ac:dyDescent="0.25">
      <c r="A388" s="6">
        <v>475</v>
      </c>
      <c r="B388" s="6">
        <v>259</v>
      </c>
      <c r="C388" s="6">
        <v>383</v>
      </c>
      <c r="D388" s="2" t="s">
        <v>1076</v>
      </c>
      <c r="E388" s="2" t="s">
        <v>395</v>
      </c>
      <c r="F388" t="str">
        <f>IF(NOT(ISERROR(VLOOKUP(A388,'ESO Dungeon constants'!$E$2:$E$999,1,FALSE))),"X","")</f>
        <v/>
      </c>
      <c r="G388" t="str">
        <f t="shared" si="24"/>
        <v>Grahtwald</v>
      </c>
      <c r="H388" t="str">
        <f t="shared" si="25"/>
        <v>Grahtwood</v>
      </c>
      <c r="I388" s="4">
        <f t="shared" si="26"/>
        <v>475</v>
      </c>
      <c r="J388" s="4">
        <f t="shared" si="27"/>
        <v>383</v>
      </c>
    </row>
    <row r="389" spans="1:10" x14ac:dyDescent="0.25">
      <c r="A389" s="6">
        <v>596</v>
      </c>
      <c r="B389" s="6">
        <v>356</v>
      </c>
      <c r="C389" s="6">
        <v>103</v>
      </c>
      <c r="D389" s="2" t="s">
        <v>1152</v>
      </c>
      <c r="E389" s="2" t="s">
        <v>487</v>
      </c>
      <c r="F389" t="str">
        <f>IF(NOT(ISERROR(VLOOKUP(A389,'ESO Dungeon constants'!$E$2:$E$999,1,FALSE))),"X","")</f>
        <v/>
      </c>
      <c r="G389" t="str">
        <f t="shared" si="24"/>
        <v>Rift</v>
      </c>
      <c r="H389" t="str">
        <f t="shared" si="25"/>
        <v>The Rift</v>
      </c>
      <c r="I389" s="4">
        <f t="shared" si="26"/>
        <v>596</v>
      </c>
      <c r="J389" s="4">
        <f t="shared" si="27"/>
        <v>103</v>
      </c>
    </row>
    <row r="390" spans="1:10" x14ac:dyDescent="0.25">
      <c r="A390" s="6">
        <v>130</v>
      </c>
      <c r="B390" s="6">
        <v>22</v>
      </c>
      <c r="C390" s="6">
        <v>20</v>
      </c>
      <c r="D390" s="2" t="s">
        <v>869</v>
      </c>
      <c r="E390" s="2" t="s">
        <v>49</v>
      </c>
      <c r="F390" t="str">
        <f>IF(NOT(ISERROR(VLOOKUP(A390,'ESO Dungeon constants'!$E$2:$E$999,1,FALSE))),"X","")</f>
        <v>X</v>
      </c>
      <c r="G390" t="str">
        <f t="shared" si="24"/>
        <v>Kluftspitze</v>
      </c>
      <c r="H390" t="str">
        <f t="shared" si="25"/>
        <v>Rivenspire</v>
      </c>
      <c r="I390" s="4">
        <f t="shared" si="26"/>
        <v>130</v>
      </c>
      <c r="J390" s="4">
        <f t="shared" si="27"/>
        <v>20</v>
      </c>
    </row>
    <row r="391" spans="1:10" x14ac:dyDescent="0.25">
      <c r="A391" s="6">
        <v>932</v>
      </c>
      <c r="B391" s="6">
        <v>572</v>
      </c>
      <c r="C391" s="6">
        <v>20</v>
      </c>
      <c r="D391" s="2" t="s">
        <v>1318</v>
      </c>
      <c r="E391" s="2" t="s">
        <v>55</v>
      </c>
      <c r="F391" t="str">
        <f>IF(NOT(ISERROR(VLOOKUP(A391,'ESO Dungeon constants'!$E$2:$E$999,1,FALSE))),"X","")</f>
        <v>X</v>
      </c>
      <c r="G391" t="str">
        <f t="shared" si="24"/>
        <v>Kluftspitze</v>
      </c>
      <c r="H391" t="str">
        <f t="shared" si="25"/>
        <v>Rivenspire</v>
      </c>
      <c r="I391" s="4">
        <f t="shared" si="26"/>
        <v>932</v>
      </c>
      <c r="J391" s="4">
        <f t="shared" si="27"/>
        <v>20</v>
      </c>
    </row>
    <row r="392" spans="1:10" x14ac:dyDescent="0.25">
      <c r="A392" s="6">
        <v>336</v>
      </c>
      <c r="B392" s="6">
        <v>148</v>
      </c>
      <c r="C392" s="6">
        <v>92</v>
      </c>
      <c r="D392" s="2" t="s">
        <v>976</v>
      </c>
      <c r="E392" s="2" t="s">
        <v>286</v>
      </c>
      <c r="F392" t="str">
        <f>IF(NOT(ISERROR(VLOOKUP(A392,'ESO Dungeon constants'!$E$2:$E$999,1,FALSE))),"X","")</f>
        <v/>
      </c>
      <c r="G392" t="str">
        <f t="shared" si="24"/>
        <v>Bangkorai</v>
      </c>
      <c r="H392" t="str">
        <f t="shared" si="25"/>
        <v>Bangkorai</v>
      </c>
      <c r="I392" s="4">
        <f t="shared" si="26"/>
        <v>336</v>
      </c>
      <c r="J392" s="4">
        <f t="shared" si="27"/>
        <v>92</v>
      </c>
    </row>
    <row r="393" spans="1:10" x14ac:dyDescent="0.25">
      <c r="A393" s="6">
        <v>241</v>
      </c>
      <c r="B393" s="6">
        <v>75</v>
      </c>
      <c r="C393" s="6">
        <v>41</v>
      </c>
      <c r="D393" s="2" t="s">
        <v>914</v>
      </c>
      <c r="E393" s="2" t="s">
        <v>214</v>
      </c>
      <c r="F393" t="str">
        <f>IF(NOT(ISERROR(VLOOKUP(A393,'ESO Dungeon constants'!$E$2:$E$999,1,FALSE))),"X","")</f>
        <v/>
      </c>
      <c r="G393" t="str">
        <f t="shared" si="24"/>
        <v>Steinfälle</v>
      </c>
      <c r="H393" t="str">
        <f t="shared" si="25"/>
        <v>Stonefalls</v>
      </c>
      <c r="I393" s="4">
        <f t="shared" si="26"/>
        <v>241</v>
      </c>
      <c r="J393" s="4">
        <f t="shared" si="27"/>
        <v>41</v>
      </c>
    </row>
    <row r="394" spans="1:10" x14ac:dyDescent="0.25">
      <c r="A394" s="6">
        <v>249</v>
      </c>
      <c r="B394" s="6">
        <v>82</v>
      </c>
      <c r="C394" s="6">
        <v>57</v>
      </c>
      <c r="D394" s="2" t="s">
        <v>920</v>
      </c>
      <c r="E394" s="2" t="s">
        <v>221</v>
      </c>
      <c r="F394" t="str">
        <f>IF(NOT(ISERROR(VLOOKUP(A394,'ESO Dungeon constants'!$E$2:$E$999,1,FALSE))),"X","")</f>
        <v/>
      </c>
      <c r="G394" t="str">
        <f t="shared" si="24"/>
        <v>Deshaan</v>
      </c>
      <c r="H394" t="str">
        <f t="shared" si="25"/>
        <v>Deshaan</v>
      </c>
      <c r="I394" s="4">
        <f t="shared" si="26"/>
        <v>249</v>
      </c>
      <c r="J394" s="4">
        <f t="shared" si="27"/>
        <v>57</v>
      </c>
    </row>
    <row r="395" spans="1:10" x14ac:dyDescent="0.25">
      <c r="A395" s="6">
        <v>247</v>
      </c>
      <c r="B395" s="6">
        <v>80</v>
      </c>
      <c r="C395" s="6">
        <v>41</v>
      </c>
      <c r="D395" s="2" t="s">
        <v>919</v>
      </c>
      <c r="E395" s="2" t="s">
        <v>219</v>
      </c>
      <c r="F395" t="str">
        <f>IF(NOT(ISERROR(VLOOKUP(A395,'ESO Dungeon constants'!$E$2:$E$999,1,FALSE))),"X","")</f>
        <v/>
      </c>
      <c r="G395" t="str">
        <f t="shared" si="24"/>
        <v>Steinfälle</v>
      </c>
      <c r="H395" t="str">
        <f t="shared" si="25"/>
        <v>Stonefalls</v>
      </c>
      <c r="I395" s="4">
        <f t="shared" si="26"/>
        <v>247</v>
      </c>
      <c r="J395" s="4">
        <f t="shared" si="27"/>
        <v>41</v>
      </c>
    </row>
    <row r="396" spans="1:10" x14ac:dyDescent="0.25">
      <c r="A396" s="6">
        <v>262</v>
      </c>
      <c r="B396" s="6">
        <v>94</v>
      </c>
      <c r="C396" s="6">
        <v>101</v>
      </c>
      <c r="D396" s="2" t="s">
        <v>930</v>
      </c>
      <c r="E396" s="2" t="s">
        <v>233</v>
      </c>
      <c r="F396" t="str">
        <f>IF(NOT(ISERROR(VLOOKUP(A396,'ESO Dungeon constants'!$E$2:$E$999,1,FALSE))),"X","")</f>
        <v/>
      </c>
      <c r="G396" t="str">
        <f t="shared" si="24"/>
        <v>Ostmarsch</v>
      </c>
      <c r="H396" t="str">
        <f t="shared" si="25"/>
        <v>Eastmarch</v>
      </c>
      <c r="I396" s="4">
        <f t="shared" si="26"/>
        <v>262</v>
      </c>
      <c r="J396" s="4">
        <f t="shared" si="27"/>
        <v>101</v>
      </c>
    </row>
    <row r="397" spans="1:10" x14ac:dyDescent="0.25">
      <c r="A397" s="6">
        <v>239</v>
      </c>
      <c r="B397" s="6">
        <v>74</v>
      </c>
      <c r="C397" s="6">
        <v>104</v>
      </c>
      <c r="D397" s="2" t="s">
        <v>913</v>
      </c>
      <c r="E397" s="2" t="s">
        <v>213</v>
      </c>
      <c r="F397" t="str">
        <f>IF(NOT(ISERROR(VLOOKUP(A397,'ESO Dungeon constants'!$E$2:$E$999,1,FALSE))),"X","")</f>
        <v/>
      </c>
      <c r="G397" t="str">
        <f t="shared" si="24"/>
        <v>Die Alik'r-Wüste</v>
      </c>
      <c r="H397" t="str">
        <f t="shared" si="25"/>
        <v>Alik'r Desert</v>
      </c>
      <c r="I397" s="4">
        <f t="shared" si="26"/>
        <v>239</v>
      </c>
      <c r="J397" s="4">
        <f t="shared" si="27"/>
        <v>104</v>
      </c>
    </row>
    <row r="398" spans="1:10" x14ac:dyDescent="0.25">
      <c r="A398" s="6">
        <v>323</v>
      </c>
      <c r="B398" s="6">
        <v>135</v>
      </c>
      <c r="C398" s="6">
        <v>20</v>
      </c>
      <c r="D398" s="2" t="s">
        <v>966</v>
      </c>
      <c r="E398" s="2" t="s">
        <v>273</v>
      </c>
      <c r="F398" t="str">
        <f>IF(NOT(ISERROR(VLOOKUP(A398,'ESO Dungeon constants'!$E$2:$E$999,1,FALSE))),"X","")</f>
        <v/>
      </c>
      <c r="G398" t="str">
        <f t="shared" si="24"/>
        <v>Kluftspitze</v>
      </c>
      <c r="H398" t="str">
        <f t="shared" si="25"/>
        <v>Rivenspire</v>
      </c>
      <c r="I398" s="4">
        <f t="shared" si="26"/>
        <v>323</v>
      </c>
      <c r="J398" s="4">
        <f t="shared" si="27"/>
        <v>20</v>
      </c>
    </row>
    <row r="399" spans="1:10" x14ac:dyDescent="0.25">
      <c r="A399" s="6">
        <v>860</v>
      </c>
      <c r="B399" s="6">
        <v>505</v>
      </c>
      <c r="C399" s="6">
        <v>383</v>
      </c>
      <c r="D399" s="2" t="s">
        <v>1258</v>
      </c>
      <c r="E399" s="2" t="s">
        <v>626</v>
      </c>
      <c r="F399" t="str">
        <f>IF(NOT(ISERROR(VLOOKUP(A399,'ESO Dungeon constants'!$E$2:$E$999,1,FALSE))),"X","")</f>
        <v/>
      </c>
      <c r="G399" t="str">
        <f t="shared" si="24"/>
        <v>Grahtwald</v>
      </c>
      <c r="H399" t="str">
        <f t="shared" si="25"/>
        <v>Grahtwood</v>
      </c>
      <c r="I399" s="4">
        <f t="shared" si="26"/>
        <v>860</v>
      </c>
      <c r="J399" s="4">
        <f t="shared" si="27"/>
        <v>383</v>
      </c>
    </row>
    <row r="400" spans="1:10" x14ac:dyDescent="0.25">
      <c r="A400" s="6">
        <v>274</v>
      </c>
      <c r="B400" s="6">
        <v>106</v>
      </c>
      <c r="C400" s="6">
        <v>117</v>
      </c>
      <c r="D400" s="2" t="s">
        <v>941</v>
      </c>
      <c r="E400" s="2" t="s">
        <v>245</v>
      </c>
      <c r="F400" t="str">
        <f>IF(NOT(ISERROR(VLOOKUP(A400,'ESO Dungeon constants'!$E$2:$E$999,1,FALSE))),"X","")</f>
        <v/>
      </c>
      <c r="G400" t="str">
        <f t="shared" si="24"/>
        <v>Schattenfenn</v>
      </c>
      <c r="H400" t="str">
        <f t="shared" si="25"/>
        <v>Shadowfen</v>
      </c>
      <c r="I400" s="4">
        <f t="shared" si="26"/>
        <v>274</v>
      </c>
      <c r="J400" s="4">
        <f t="shared" si="27"/>
        <v>117</v>
      </c>
    </row>
    <row r="401" spans="1:10" x14ac:dyDescent="0.25">
      <c r="A401" s="6">
        <v>367</v>
      </c>
      <c r="B401" s="6">
        <v>165</v>
      </c>
      <c r="C401" s="6">
        <v>347</v>
      </c>
      <c r="D401" s="2" t="s">
        <v>991</v>
      </c>
      <c r="E401" s="2" t="s">
        <v>303</v>
      </c>
      <c r="F401" t="str">
        <f>IF(NOT(ISERROR(VLOOKUP(A401,'ESO Dungeon constants'!$E$2:$E$999,1,FALSE))),"X","")</f>
        <v/>
      </c>
      <c r="G401" t="str">
        <f t="shared" si="24"/>
        <v>Kalthafen</v>
      </c>
      <c r="H401" t="str">
        <f t="shared" si="25"/>
        <v>Coldharbour</v>
      </c>
      <c r="I401" s="4">
        <f t="shared" si="26"/>
        <v>367</v>
      </c>
      <c r="J401" s="4">
        <f t="shared" si="27"/>
        <v>347</v>
      </c>
    </row>
    <row r="402" spans="1:10" x14ac:dyDescent="0.25">
      <c r="A402" s="6">
        <v>541</v>
      </c>
      <c r="B402" s="6">
        <v>306</v>
      </c>
      <c r="C402" s="6">
        <v>267</v>
      </c>
      <c r="D402" s="2" t="s">
        <v>1112</v>
      </c>
      <c r="E402" s="2" t="s">
        <v>441</v>
      </c>
      <c r="F402" t="str">
        <f>IF(NOT(ISERROR(VLOOKUP(A402,'ESO Dungeon constants'!$E$2:$E$999,1,FALSE))),"X","")</f>
        <v/>
      </c>
      <c r="G402" t="str">
        <f t="shared" si="24"/>
        <v>Augvea</v>
      </c>
      <c r="H402" t="str">
        <f t="shared" si="25"/>
        <v>Eyevea</v>
      </c>
      <c r="I402" s="4">
        <f t="shared" si="26"/>
        <v>541</v>
      </c>
      <c r="J402" s="4">
        <f t="shared" si="27"/>
        <v>267</v>
      </c>
    </row>
    <row r="403" spans="1:10" x14ac:dyDescent="0.25">
      <c r="A403" s="6">
        <v>1064</v>
      </c>
      <c r="B403" s="6">
        <v>689</v>
      </c>
      <c r="C403" s="6">
        <v>103</v>
      </c>
      <c r="D403" s="2" t="s">
        <v>842</v>
      </c>
      <c r="E403" s="2" t="s">
        <v>794</v>
      </c>
      <c r="F403" t="str">
        <f>IF(NOT(ISERROR(VLOOKUP(A403,'ESO Dungeon constants'!$E$2:$E$999,1,FALSE))),"X","")</f>
        <v/>
      </c>
      <c r="G403" t="str">
        <f t="shared" si="24"/>
        <v>Rift</v>
      </c>
      <c r="H403" t="str">
        <f t="shared" si="25"/>
        <v>The Rift</v>
      </c>
      <c r="I403" s="4">
        <f t="shared" si="26"/>
        <v>1064</v>
      </c>
      <c r="J403" s="4">
        <f t="shared" si="27"/>
        <v>103</v>
      </c>
    </row>
    <row r="404" spans="1:10" x14ac:dyDescent="0.25">
      <c r="A404" s="6">
        <v>341</v>
      </c>
      <c r="B404" s="6">
        <v>152</v>
      </c>
      <c r="C404" s="6">
        <v>103</v>
      </c>
      <c r="D404" s="2" t="s">
        <v>979</v>
      </c>
      <c r="E404" s="2" t="s">
        <v>290</v>
      </c>
      <c r="F404" t="str">
        <f>IF(NOT(ISERROR(VLOOKUP(A404,'ESO Dungeon constants'!$E$2:$E$999,1,FALSE))),"X","")</f>
        <v/>
      </c>
      <c r="G404" t="str">
        <f t="shared" si="24"/>
        <v>Rift</v>
      </c>
      <c r="H404" t="str">
        <f t="shared" si="25"/>
        <v>The Rift</v>
      </c>
      <c r="I404" s="4">
        <f t="shared" si="26"/>
        <v>341</v>
      </c>
      <c r="J404" s="4">
        <f t="shared" si="27"/>
        <v>103</v>
      </c>
    </row>
    <row r="405" spans="1:10" x14ac:dyDescent="0.25">
      <c r="A405" s="6">
        <v>937</v>
      </c>
      <c r="B405" s="6">
        <v>577</v>
      </c>
      <c r="C405" s="6">
        <v>57</v>
      </c>
      <c r="D405" s="2" t="s">
        <v>1323</v>
      </c>
      <c r="E405" s="2" t="s">
        <v>691</v>
      </c>
      <c r="F405" t="str">
        <f>IF(NOT(ISERROR(VLOOKUP(A405,'ESO Dungeon constants'!$E$2:$E$999,1,FALSE))),"X","")</f>
        <v/>
      </c>
      <c r="G405" t="str">
        <f t="shared" si="24"/>
        <v>Deshaan</v>
      </c>
      <c r="H405" t="str">
        <f t="shared" si="25"/>
        <v>Deshaan</v>
      </c>
      <c r="I405" s="4">
        <f t="shared" si="26"/>
        <v>937</v>
      </c>
      <c r="J405" s="4">
        <f t="shared" si="27"/>
        <v>57</v>
      </c>
    </row>
    <row r="406" spans="1:10" x14ac:dyDescent="0.25">
      <c r="A406" s="6">
        <v>529</v>
      </c>
      <c r="B406" s="6">
        <v>297</v>
      </c>
      <c r="C406" s="6">
        <v>267</v>
      </c>
      <c r="D406" s="2" t="s">
        <v>1106</v>
      </c>
      <c r="E406" s="2" t="s">
        <v>432</v>
      </c>
      <c r="F406" t="str">
        <f>IF(NOT(ISERROR(VLOOKUP(A406,'ESO Dungeon constants'!$E$2:$E$999,1,FALSE))),"X","")</f>
        <v/>
      </c>
      <c r="G406" t="str">
        <f t="shared" si="24"/>
        <v>Augvea</v>
      </c>
      <c r="H406" t="str">
        <f t="shared" si="25"/>
        <v>Eyevea</v>
      </c>
      <c r="I406" s="4">
        <f t="shared" si="26"/>
        <v>529</v>
      </c>
      <c r="J406" s="4">
        <f t="shared" si="27"/>
        <v>267</v>
      </c>
    </row>
    <row r="407" spans="1:10" x14ac:dyDescent="0.25">
      <c r="A407" s="6">
        <v>677</v>
      </c>
      <c r="B407" s="6">
        <v>374</v>
      </c>
      <c r="C407" s="6">
        <v>684</v>
      </c>
      <c r="D407" s="2" t="s">
        <v>1168</v>
      </c>
      <c r="E407" s="2" t="s">
        <v>503</v>
      </c>
      <c r="F407" t="str">
        <f>IF(NOT(ISERROR(VLOOKUP(A407,'ESO Dungeon constants'!$E$2:$E$999,1,FALSE))),"X","")</f>
        <v/>
      </c>
      <c r="G407" t="str">
        <f t="shared" si="24"/>
        <v>Wrothgar</v>
      </c>
      <c r="H407" t="str">
        <f t="shared" si="25"/>
        <v>Wrothgar</v>
      </c>
      <c r="I407" s="4">
        <f t="shared" si="26"/>
        <v>677</v>
      </c>
      <c r="J407" s="4">
        <f t="shared" si="27"/>
        <v>684</v>
      </c>
    </row>
    <row r="408" spans="1:10" x14ac:dyDescent="0.25">
      <c r="A408" s="6">
        <v>955</v>
      </c>
      <c r="B408" s="6">
        <v>595</v>
      </c>
      <c r="C408" s="6">
        <v>849</v>
      </c>
      <c r="D408" s="2" t="s">
        <v>1335</v>
      </c>
      <c r="E408" s="2" t="s">
        <v>709</v>
      </c>
      <c r="F408" t="str">
        <f>IF(NOT(ISERROR(VLOOKUP(A408,'ESO Dungeon constants'!$E$2:$E$999,1,FALSE))),"X","")</f>
        <v/>
      </c>
      <c r="G408" t="str">
        <f t="shared" si="24"/>
        <v>Vvardenfell</v>
      </c>
      <c r="H408" t="str">
        <f t="shared" si="25"/>
        <v>Vvardenfell</v>
      </c>
      <c r="I408" s="4">
        <f t="shared" si="26"/>
        <v>955</v>
      </c>
      <c r="J408" s="4">
        <f t="shared" si="27"/>
        <v>849</v>
      </c>
    </row>
    <row r="409" spans="1:10" x14ac:dyDescent="0.25">
      <c r="A409" s="6">
        <v>1059</v>
      </c>
      <c r="B409" s="6">
        <v>685</v>
      </c>
      <c r="C409" s="6">
        <v>1011</v>
      </c>
      <c r="D409" s="2" t="s">
        <v>837</v>
      </c>
      <c r="E409" s="2" t="s">
        <v>789</v>
      </c>
      <c r="F409" t="str">
        <f>IF(NOT(ISERROR(VLOOKUP(A409,'ESO Dungeon constants'!$E$2:$E$999,1,FALSE))),"X","")</f>
        <v/>
      </c>
      <c r="G409" t="str">
        <f t="shared" si="24"/>
        <v>Sommersend</v>
      </c>
      <c r="H409" t="str">
        <f t="shared" si="25"/>
        <v>Summerset</v>
      </c>
      <c r="I409" s="4">
        <f t="shared" si="26"/>
        <v>1059</v>
      </c>
      <c r="J409" s="4">
        <f t="shared" si="27"/>
        <v>1011</v>
      </c>
    </row>
    <row r="410" spans="1:10" x14ac:dyDescent="0.25">
      <c r="A410" s="6">
        <v>1055</v>
      </c>
      <c r="B410" s="6">
        <v>684</v>
      </c>
      <c r="C410" s="6">
        <v>108</v>
      </c>
      <c r="D410" s="2" t="s">
        <v>1304</v>
      </c>
      <c r="E410" s="2" t="s">
        <v>41</v>
      </c>
      <c r="F410" t="str">
        <f>IF(NOT(ISERROR(VLOOKUP(A410,'ESO Dungeon constants'!$E$2:$E$999,1,FALSE))),"X","")</f>
        <v>X</v>
      </c>
      <c r="G410" t="str">
        <f t="shared" si="24"/>
        <v>Grünschatten</v>
      </c>
      <c r="H410" t="str">
        <f t="shared" si="25"/>
        <v>Greenshade</v>
      </c>
      <c r="I410" s="4">
        <f t="shared" si="26"/>
        <v>1055</v>
      </c>
      <c r="J410" s="4">
        <f t="shared" si="27"/>
        <v>108</v>
      </c>
    </row>
    <row r="411" spans="1:10" x14ac:dyDescent="0.25">
      <c r="A411" s="6">
        <v>897</v>
      </c>
      <c r="B411" s="6">
        <v>538</v>
      </c>
      <c r="C411" s="6">
        <v>888</v>
      </c>
      <c r="D411" s="2" t="s">
        <v>1291</v>
      </c>
      <c r="E411" s="2" t="s">
        <v>659</v>
      </c>
      <c r="F411" t="str">
        <f>IF(NOT(ISERROR(VLOOKUP(A411,'ESO Dungeon constants'!$E$2:$E$999,1,FALSE))),"X","")</f>
        <v/>
      </c>
      <c r="G411" t="str">
        <f t="shared" si="24"/>
        <v>Kargstein</v>
      </c>
      <c r="H411" t="str">
        <f t="shared" si="25"/>
        <v>Craglorn</v>
      </c>
      <c r="I411" s="4">
        <f t="shared" si="26"/>
        <v>897</v>
      </c>
      <c r="J411" s="4">
        <f t="shared" si="27"/>
        <v>888</v>
      </c>
    </row>
    <row r="412" spans="1:10" x14ac:dyDescent="0.25">
      <c r="A412" s="6">
        <v>260</v>
      </c>
      <c r="B412" s="6">
        <v>92</v>
      </c>
      <c r="C412" s="6">
        <v>101</v>
      </c>
      <c r="D412" s="2" t="s">
        <v>928</v>
      </c>
      <c r="E412" s="2" t="s">
        <v>231</v>
      </c>
      <c r="F412" t="str">
        <f>IF(NOT(ISERROR(VLOOKUP(A412,'ESO Dungeon constants'!$E$2:$E$999,1,FALSE))),"X","")</f>
        <v/>
      </c>
      <c r="G412" t="str">
        <f t="shared" si="24"/>
        <v>Ostmarsch</v>
      </c>
      <c r="H412" t="str">
        <f t="shared" si="25"/>
        <v>Eastmarch</v>
      </c>
      <c r="I412" s="4">
        <f t="shared" si="26"/>
        <v>260</v>
      </c>
      <c r="J412" s="4">
        <f t="shared" si="27"/>
        <v>101</v>
      </c>
    </row>
    <row r="413" spans="1:10" x14ac:dyDescent="0.25">
      <c r="A413" s="6">
        <v>981</v>
      </c>
      <c r="B413" s="6">
        <v>619</v>
      </c>
      <c r="C413" s="6">
        <v>980</v>
      </c>
      <c r="D413" s="2" t="s">
        <v>1355</v>
      </c>
      <c r="E413" s="2" t="s">
        <v>729</v>
      </c>
      <c r="F413" t="str">
        <f>IF(NOT(ISERROR(VLOOKUP(A413,'ESO Dungeon constants'!$E$2:$E$999,1,FALSE))),"X","")</f>
        <v/>
      </c>
      <c r="G413" t="str">
        <f t="shared" si="24"/>
        <v>Die Stadt der Uhrwerke</v>
      </c>
      <c r="H413" t="str">
        <f t="shared" si="25"/>
        <v>Clockwork City</v>
      </c>
      <c r="I413" s="4">
        <f t="shared" si="26"/>
        <v>981</v>
      </c>
      <c r="J413" s="4">
        <f t="shared" si="27"/>
        <v>980</v>
      </c>
    </row>
    <row r="414" spans="1:10" x14ac:dyDescent="0.25">
      <c r="A414" s="6">
        <v>328</v>
      </c>
      <c r="B414" s="6">
        <v>140</v>
      </c>
      <c r="C414" s="6">
        <v>104</v>
      </c>
      <c r="D414" s="2" t="s">
        <v>970</v>
      </c>
      <c r="E414" s="2" t="s">
        <v>278</v>
      </c>
      <c r="F414" t="str">
        <f>IF(NOT(ISERROR(VLOOKUP(A414,'ESO Dungeon constants'!$E$2:$E$999,1,FALSE))),"X","")</f>
        <v/>
      </c>
      <c r="G414" t="str">
        <f t="shared" si="24"/>
        <v>Die Alik'r-Wüste</v>
      </c>
      <c r="H414" t="str">
        <f t="shared" si="25"/>
        <v>Alik'r Desert</v>
      </c>
      <c r="I414" s="4">
        <f t="shared" si="26"/>
        <v>328</v>
      </c>
      <c r="J414" s="4">
        <f t="shared" si="27"/>
        <v>104</v>
      </c>
    </row>
    <row r="415" spans="1:10" x14ac:dyDescent="0.25">
      <c r="A415" s="6">
        <v>316</v>
      </c>
      <c r="B415" s="6">
        <v>128</v>
      </c>
      <c r="C415" s="6">
        <v>19</v>
      </c>
      <c r="D415" s="2" t="s">
        <v>959</v>
      </c>
      <c r="E415" s="2" t="s">
        <v>266</v>
      </c>
      <c r="F415" t="str">
        <f>IF(NOT(ISERROR(VLOOKUP(A415,'ESO Dungeon constants'!$E$2:$E$999,1,FALSE))),"X","")</f>
        <v/>
      </c>
      <c r="G415" t="str">
        <f t="shared" si="24"/>
        <v>Sturmhafen</v>
      </c>
      <c r="H415" t="str">
        <f t="shared" si="25"/>
        <v>Stormhaven</v>
      </c>
      <c r="I415" s="4">
        <f t="shared" si="26"/>
        <v>316</v>
      </c>
      <c r="J415" s="4">
        <f t="shared" si="27"/>
        <v>19</v>
      </c>
    </row>
    <row r="416" spans="1:10" x14ac:dyDescent="0.25">
      <c r="A416" s="6">
        <v>256</v>
      </c>
      <c r="B416" s="6">
        <v>88</v>
      </c>
      <c r="C416" s="6">
        <v>3</v>
      </c>
      <c r="D416" s="2" t="s">
        <v>925</v>
      </c>
      <c r="E416" s="2" t="s">
        <v>227</v>
      </c>
      <c r="F416" t="str">
        <f>IF(NOT(ISERROR(VLOOKUP(A416,'ESO Dungeon constants'!$E$2:$E$999,1,FALSE))),"X","")</f>
        <v/>
      </c>
      <c r="G416" t="str">
        <f t="shared" si="24"/>
        <v>Glenumbra</v>
      </c>
      <c r="H416" t="str">
        <f t="shared" si="25"/>
        <v>Glenumbra</v>
      </c>
      <c r="I416" s="4">
        <f t="shared" si="26"/>
        <v>256</v>
      </c>
      <c r="J416" s="4">
        <f t="shared" si="27"/>
        <v>3</v>
      </c>
    </row>
    <row r="417" spans="1:10" x14ac:dyDescent="0.25">
      <c r="A417" s="6">
        <v>972</v>
      </c>
      <c r="B417" s="6">
        <v>612</v>
      </c>
      <c r="C417" s="6">
        <v>849</v>
      </c>
      <c r="D417" s="2" t="s">
        <v>1348</v>
      </c>
      <c r="E417" s="2" t="s">
        <v>726</v>
      </c>
      <c r="F417" t="str">
        <f>IF(NOT(ISERROR(VLOOKUP(A417,'ESO Dungeon constants'!$E$2:$E$999,1,FALSE))),"X","")</f>
        <v/>
      </c>
      <c r="G417" t="str">
        <f t="shared" si="24"/>
        <v>Vvardenfell</v>
      </c>
      <c r="H417" t="str">
        <f t="shared" si="25"/>
        <v>Vvardenfell</v>
      </c>
      <c r="I417" s="4">
        <f t="shared" si="26"/>
        <v>972</v>
      </c>
      <c r="J417" s="4">
        <f t="shared" si="27"/>
        <v>849</v>
      </c>
    </row>
    <row r="418" spans="1:10" x14ac:dyDescent="0.25">
      <c r="A418" s="6">
        <v>321</v>
      </c>
      <c r="B418" s="6">
        <v>133</v>
      </c>
      <c r="C418" s="6">
        <v>20</v>
      </c>
      <c r="D418" s="2" t="s">
        <v>964</v>
      </c>
      <c r="E418" s="2" t="s">
        <v>271</v>
      </c>
      <c r="F418" t="str">
        <f>IF(NOT(ISERROR(VLOOKUP(A418,'ESO Dungeon constants'!$E$2:$E$999,1,FALSE))),"X","")</f>
        <v/>
      </c>
      <c r="G418" t="str">
        <f t="shared" si="24"/>
        <v>Kluftspitze</v>
      </c>
      <c r="H418" t="str">
        <f t="shared" si="25"/>
        <v>Rivenspire</v>
      </c>
      <c r="I418" s="4">
        <f t="shared" si="26"/>
        <v>321</v>
      </c>
      <c r="J418" s="4">
        <f t="shared" si="27"/>
        <v>20</v>
      </c>
    </row>
    <row r="419" spans="1:10" x14ac:dyDescent="0.25">
      <c r="A419" s="6">
        <v>402</v>
      </c>
      <c r="B419" s="6">
        <v>197</v>
      </c>
      <c r="C419" s="6">
        <v>103</v>
      </c>
      <c r="D419" s="2" t="s">
        <v>1017</v>
      </c>
      <c r="E419" s="2" t="s">
        <v>334</v>
      </c>
      <c r="F419" t="str">
        <f>IF(NOT(ISERROR(VLOOKUP(A419,'ESO Dungeon constants'!$E$2:$E$999,1,FALSE))),"X","")</f>
        <v/>
      </c>
      <c r="G419" t="str">
        <f t="shared" si="24"/>
        <v>Rift</v>
      </c>
      <c r="H419" t="str">
        <f t="shared" si="25"/>
        <v>The Rift</v>
      </c>
      <c r="I419" s="4">
        <f t="shared" si="26"/>
        <v>402</v>
      </c>
      <c r="J419" s="4">
        <f t="shared" si="27"/>
        <v>103</v>
      </c>
    </row>
    <row r="420" spans="1:10" x14ac:dyDescent="0.25">
      <c r="A420" s="6">
        <v>951</v>
      </c>
      <c r="B420" s="6">
        <v>591</v>
      </c>
      <c r="C420" s="6">
        <v>849</v>
      </c>
      <c r="D420" s="2" t="s">
        <v>1333</v>
      </c>
      <c r="E420" s="2" t="s">
        <v>705</v>
      </c>
      <c r="F420" t="str">
        <f>IF(NOT(ISERROR(VLOOKUP(A420,'ESO Dungeon constants'!$E$2:$E$999,1,FALSE))),"X","")</f>
        <v/>
      </c>
      <c r="G420" t="str">
        <f t="shared" si="24"/>
        <v>Vvardenfell</v>
      </c>
      <c r="H420" t="str">
        <f t="shared" si="25"/>
        <v>Vvardenfell</v>
      </c>
      <c r="I420" s="4">
        <f t="shared" si="26"/>
        <v>951</v>
      </c>
      <c r="J420" s="4">
        <f t="shared" si="27"/>
        <v>849</v>
      </c>
    </row>
    <row r="421" spans="1:10" x14ac:dyDescent="0.25">
      <c r="A421" s="6">
        <v>246</v>
      </c>
      <c r="B421" s="6">
        <v>79</v>
      </c>
      <c r="C421" s="6">
        <v>41</v>
      </c>
      <c r="D421" s="2" t="s">
        <v>918</v>
      </c>
      <c r="E421" s="2" t="s">
        <v>218</v>
      </c>
      <c r="F421" t="str">
        <f>IF(NOT(ISERROR(VLOOKUP(A421,'ESO Dungeon constants'!$E$2:$E$999,1,FALSE))),"X","")</f>
        <v/>
      </c>
      <c r="G421" t="str">
        <f t="shared" si="24"/>
        <v>Steinfälle</v>
      </c>
      <c r="H421" t="str">
        <f t="shared" si="25"/>
        <v>Stonefalls</v>
      </c>
      <c r="I421" s="4">
        <f t="shared" si="26"/>
        <v>246</v>
      </c>
      <c r="J421" s="4">
        <f t="shared" si="27"/>
        <v>41</v>
      </c>
    </row>
    <row r="422" spans="1:10" x14ac:dyDescent="0.25">
      <c r="A422" s="6">
        <v>311</v>
      </c>
      <c r="B422" s="6">
        <v>123</v>
      </c>
      <c r="C422" s="6">
        <v>3</v>
      </c>
      <c r="D422" s="2" t="s">
        <v>955</v>
      </c>
      <c r="E422" s="2" t="s">
        <v>261</v>
      </c>
      <c r="F422" t="str">
        <f>IF(NOT(ISERROR(VLOOKUP(A422,'ESO Dungeon constants'!$E$2:$E$999,1,FALSE))),"X","")</f>
        <v/>
      </c>
      <c r="G422" t="str">
        <f t="shared" si="24"/>
        <v>Glenumbra</v>
      </c>
      <c r="H422" t="str">
        <f t="shared" si="25"/>
        <v>Glenumbra</v>
      </c>
      <c r="I422" s="4">
        <f t="shared" si="26"/>
        <v>311</v>
      </c>
      <c r="J422" s="4">
        <f t="shared" si="27"/>
        <v>3</v>
      </c>
    </row>
    <row r="423" spans="1:10" x14ac:dyDescent="0.25">
      <c r="A423" s="6">
        <v>993</v>
      </c>
      <c r="B423" s="6">
        <v>630</v>
      </c>
      <c r="C423" s="6">
        <v>980</v>
      </c>
      <c r="D423" s="2" t="s">
        <v>1365</v>
      </c>
      <c r="E423" s="2" t="s">
        <v>740</v>
      </c>
      <c r="F423" t="str">
        <f>IF(NOT(ISERROR(VLOOKUP(A423,'ESO Dungeon constants'!$E$2:$E$999,1,FALSE))),"X","")</f>
        <v/>
      </c>
      <c r="G423" t="str">
        <f t="shared" si="24"/>
        <v>Die Stadt der Uhrwerke</v>
      </c>
      <c r="H423" t="str">
        <f t="shared" si="25"/>
        <v>Clockwork City</v>
      </c>
      <c r="I423" s="4">
        <f t="shared" si="26"/>
        <v>993</v>
      </c>
      <c r="J423" s="4">
        <f t="shared" si="27"/>
        <v>980</v>
      </c>
    </row>
    <row r="424" spans="1:10" x14ac:dyDescent="0.25">
      <c r="A424" s="6">
        <v>447</v>
      </c>
      <c r="B424" s="6">
        <v>234</v>
      </c>
      <c r="C424" s="6">
        <v>383</v>
      </c>
      <c r="D424" s="2" t="s">
        <v>1052</v>
      </c>
      <c r="E424" s="2" t="s">
        <v>371</v>
      </c>
      <c r="F424" t="str">
        <f>IF(NOT(ISERROR(VLOOKUP(A424,'ESO Dungeon constants'!$E$2:$E$999,1,FALSE))),"X","")</f>
        <v/>
      </c>
      <c r="G424" t="str">
        <f t="shared" si="24"/>
        <v>Grahtwald</v>
      </c>
      <c r="H424" t="str">
        <f t="shared" si="25"/>
        <v>Grahtwood</v>
      </c>
      <c r="I424" s="4">
        <f t="shared" si="26"/>
        <v>447</v>
      </c>
      <c r="J424" s="4">
        <f t="shared" si="27"/>
        <v>383</v>
      </c>
    </row>
    <row r="425" spans="1:10" x14ac:dyDescent="0.25">
      <c r="A425" s="6">
        <v>501</v>
      </c>
      <c r="B425" s="6">
        <v>278</v>
      </c>
      <c r="C425" s="6">
        <v>181</v>
      </c>
      <c r="D425" s="2" t="s">
        <v>1094</v>
      </c>
      <c r="E425" s="2" t="s">
        <v>414</v>
      </c>
      <c r="F425" t="str">
        <f>IF(NOT(ISERROR(VLOOKUP(A425,'ESO Dungeon constants'!$E$2:$E$999,1,FALSE))),"X","")</f>
        <v/>
      </c>
      <c r="G425" t="str">
        <f t="shared" si="24"/>
        <v>Cyrodiil</v>
      </c>
      <c r="H425" t="str">
        <f t="shared" si="25"/>
        <v>Cyrodiil</v>
      </c>
      <c r="I425" s="4">
        <f t="shared" si="26"/>
        <v>501</v>
      </c>
      <c r="J425" s="4">
        <f t="shared" si="27"/>
        <v>181</v>
      </c>
    </row>
    <row r="426" spans="1:10" x14ac:dyDescent="0.25">
      <c r="A426" s="6">
        <v>1052</v>
      </c>
      <c r="B426" s="6">
        <v>683</v>
      </c>
      <c r="C426" s="6">
        <v>382</v>
      </c>
      <c r="D426" s="2" t="s">
        <v>836</v>
      </c>
      <c r="E426" s="2" t="s">
        <v>73</v>
      </c>
      <c r="F426" t="str">
        <f>IF(NOT(ISERROR(VLOOKUP(A426,'ESO Dungeon constants'!$E$2:$E$999,1,FALSE))),"X","")</f>
        <v>X</v>
      </c>
      <c r="G426" t="str">
        <f t="shared" si="24"/>
        <v>Schnittermark</v>
      </c>
      <c r="H426" t="str">
        <f t="shared" si="25"/>
        <v>Reaper's March</v>
      </c>
      <c r="I426" s="4">
        <f t="shared" si="26"/>
        <v>1052</v>
      </c>
      <c r="J426" s="4">
        <f t="shared" si="27"/>
        <v>382</v>
      </c>
    </row>
    <row r="427" spans="1:10" x14ac:dyDescent="0.25">
      <c r="A427" s="6">
        <v>263</v>
      </c>
      <c r="B427" s="6">
        <v>95</v>
      </c>
      <c r="C427" s="6">
        <v>101</v>
      </c>
      <c r="D427" s="2" t="s">
        <v>931</v>
      </c>
      <c r="E427" s="2" t="s">
        <v>234</v>
      </c>
      <c r="F427" t="str">
        <f>IF(NOT(ISERROR(VLOOKUP(A427,'ESO Dungeon constants'!$E$2:$E$999,1,FALSE))),"X","")</f>
        <v/>
      </c>
      <c r="G427" t="str">
        <f t="shared" si="24"/>
        <v>Ostmarsch</v>
      </c>
      <c r="H427" t="str">
        <f t="shared" si="25"/>
        <v>Eastmarch</v>
      </c>
      <c r="I427" s="4">
        <f t="shared" si="26"/>
        <v>263</v>
      </c>
      <c r="J427" s="4">
        <f t="shared" si="27"/>
        <v>101</v>
      </c>
    </row>
    <row r="428" spans="1:10" x14ac:dyDescent="0.25">
      <c r="A428" s="6">
        <v>502</v>
      </c>
      <c r="B428" s="6">
        <v>279</v>
      </c>
      <c r="C428" s="6">
        <v>181</v>
      </c>
      <c r="D428" s="2" t="s">
        <v>1095</v>
      </c>
      <c r="E428" s="2" t="s">
        <v>415</v>
      </c>
      <c r="F428" t="str">
        <f>IF(NOT(ISERROR(VLOOKUP(A428,'ESO Dungeon constants'!$E$2:$E$999,1,FALSE))),"X","")</f>
        <v/>
      </c>
      <c r="G428" t="str">
        <f t="shared" si="24"/>
        <v>Cyrodiil</v>
      </c>
      <c r="H428" t="str">
        <f t="shared" si="25"/>
        <v>Cyrodiil</v>
      </c>
      <c r="I428" s="4">
        <f t="shared" si="26"/>
        <v>502</v>
      </c>
      <c r="J428" s="4">
        <f t="shared" si="27"/>
        <v>181</v>
      </c>
    </row>
    <row r="429" spans="1:10" x14ac:dyDescent="0.25">
      <c r="A429" s="6">
        <v>403</v>
      </c>
      <c r="B429" s="6">
        <v>198</v>
      </c>
      <c r="C429" s="6">
        <v>103</v>
      </c>
      <c r="D429" s="2" t="s">
        <v>1018</v>
      </c>
      <c r="E429" s="2" t="s">
        <v>335</v>
      </c>
      <c r="F429" t="str">
        <f>IF(NOT(ISERROR(VLOOKUP(A429,'ESO Dungeon constants'!$E$2:$E$999,1,FALSE))),"X","")</f>
        <v/>
      </c>
      <c r="G429" t="str">
        <f t="shared" si="24"/>
        <v>Rift</v>
      </c>
      <c r="H429" t="str">
        <f t="shared" si="25"/>
        <v>The Rift</v>
      </c>
      <c r="I429" s="4">
        <f t="shared" si="26"/>
        <v>403</v>
      </c>
      <c r="J429" s="4">
        <f t="shared" si="27"/>
        <v>103</v>
      </c>
    </row>
    <row r="430" spans="1:10" x14ac:dyDescent="0.25">
      <c r="A430" s="6">
        <v>162</v>
      </c>
      <c r="B430" s="6">
        <v>32</v>
      </c>
      <c r="C430" s="6">
        <v>20</v>
      </c>
      <c r="D430" s="2" t="s">
        <v>878</v>
      </c>
      <c r="E430" s="2" t="s">
        <v>172</v>
      </c>
      <c r="F430" t="str">
        <f>IF(NOT(ISERROR(VLOOKUP(A430,'ESO Dungeon constants'!$E$2:$E$999,1,FALSE))),"X","")</f>
        <v/>
      </c>
      <c r="G430" t="str">
        <f t="shared" si="24"/>
        <v>Kluftspitze</v>
      </c>
      <c r="H430" t="str">
        <f t="shared" si="25"/>
        <v>Rivenspire</v>
      </c>
      <c r="I430" s="4">
        <f t="shared" si="26"/>
        <v>162</v>
      </c>
      <c r="J430" s="4">
        <f t="shared" si="27"/>
        <v>20</v>
      </c>
    </row>
    <row r="431" spans="1:10" x14ac:dyDescent="0.25">
      <c r="A431" s="6">
        <v>131</v>
      </c>
      <c r="B431" s="6">
        <v>23</v>
      </c>
      <c r="C431" s="6">
        <v>58</v>
      </c>
      <c r="D431" s="2" t="s">
        <v>870</v>
      </c>
      <c r="E431" s="2" t="s">
        <v>65</v>
      </c>
      <c r="F431" t="str">
        <f>IF(NOT(ISERROR(VLOOKUP(A431,'ESO Dungeon constants'!$E$2:$E$999,1,FALSE))),"X","")</f>
        <v>X</v>
      </c>
      <c r="G431" t="str">
        <f t="shared" si="24"/>
        <v>Malabal Tor</v>
      </c>
      <c r="H431" t="str">
        <f t="shared" si="25"/>
        <v>Malabal Tor</v>
      </c>
      <c r="I431" s="4">
        <f t="shared" si="26"/>
        <v>131</v>
      </c>
      <c r="J431" s="4">
        <f t="shared" si="27"/>
        <v>58</v>
      </c>
    </row>
    <row r="432" spans="1:10" x14ac:dyDescent="0.25">
      <c r="A432" s="6">
        <v>283</v>
      </c>
      <c r="B432" s="6">
        <v>111</v>
      </c>
      <c r="C432" s="6">
        <v>41</v>
      </c>
      <c r="D432" s="2" t="s">
        <v>944</v>
      </c>
      <c r="E432" s="2" t="s">
        <v>51</v>
      </c>
      <c r="F432" t="str">
        <f>IF(NOT(ISERROR(VLOOKUP(A432,'ESO Dungeon constants'!$E$2:$E$999,1,FALSE))),"X","")</f>
        <v>X</v>
      </c>
      <c r="G432" t="str">
        <f t="shared" si="24"/>
        <v>Steinfälle</v>
      </c>
      <c r="H432" t="str">
        <f t="shared" si="25"/>
        <v>Stonefalls</v>
      </c>
      <c r="I432" s="4">
        <f t="shared" si="26"/>
        <v>283</v>
      </c>
      <c r="J432" s="4">
        <f t="shared" si="27"/>
        <v>41</v>
      </c>
    </row>
    <row r="433" spans="1:10" x14ac:dyDescent="0.25">
      <c r="A433" s="6">
        <v>934</v>
      </c>
      <c r="B433" s="6">
        <v>574</v>
      </c>
      <c r="C433" s="6">
        <v>41</v>
      </c>
      <c r="D433" s="2" t="s">
        <v>1320</v>
      </c>
      <c r="E433" s="2" t="s">
        <v>63</v>
      </c>
      <c r="F433" t="str">
        <f>IF(NOT(ISERROR(VLOOKUP(A433,'ESO Dungeon constants'!$E$2:$E$999,1,FALSE))),"X","")</f>
        <v>X</v>
      </c>
      <c r="G433" t="str">
        <f t="shared" si="24"/>
        <v>Steinfälle</v>
      </c>
      <c r="H433" t="str">
        <f t="shared" si="25"/>
        <v>Stonefalls</v>
      </c>
      <c r="I433" s="4">
        <f t="shared" si="26"/>
        <v>934</v>
      </c>
      <c r="J433" s="4">
        <f t="shared" si="27"/>
        <v>41</v>
      </c>
    </row>
    <row r="434" spans="1:10" x14ac:dyDescent="0.25">
      <c r="A434" s="6">
        <v>370</v>
      </c>
      <c r="B434" s="6">
        <v>168</v>
      </c>
      <c r="C434" s="6">
        <v>347</v>
      </c>
      <c r="D434" s="2" t="s">
        <v>994</v>
      </c>
      <c r="E434" s="2" t="s">
        <v>306</v>
      </c>
      <c r="F434" t="str">
        <f>IF(NOT(ISERROR(VLOOKUP(A434,'ESO Dungeon constants'!$E$2:$E$999,1,FALSE))),"X","")</f>
        <v/>
      </c>
      <c r="G434" t="str">
        <f t="shared" si="24"/>
        <v>Kalthafen</v>
      </c>
      <c r="H434" t="str">
        <f t="shared" si="25"/>
        <v>Coldharbour</v>
      </c>
      <c r="I434" s="4">
        <f t="shared" si="26"/>
        <v>370</v>
      </c>
      <c r="J434" s="4">
        <f t="shared" si="27"/>
        <v>347</v>
      </c>
    </row>
    <row r="435" spans="1:10" x14ac:dyDescent="0.25">
      <c r="A435" s="6">
        <v>477</v>
      </c>
      <c r="B435" s="6">
        <v>260</v>
      </c>
      <c r="C435" s="6">
        <v>383</v>
      </c>
      <c r="D435" s="2" t="s">
        <v>1077</v>
      </c>
      <c r="E435" s="2" t="s">
        <v>396</v>
      </c>
      <c r="F435" t="str">
        <f>IF(NOT(ISERROR(VLOOKUP(A435,'ESO Dungeon constants'!$E$2:$E$999,1,FALSE))),"X","")</f>
        <v/>
      </c>
      <c r="G435" t="str">
        <f t="shared" si="24"/>
        <v>Grahtwald</v>
      </c>
      <c r="H435" t="str">
        <f t="shared" si="25"/>
        <v>Grahtwood</v>
      </c>
      <c r="I435" s="4">
        <f t="shared" si="26"/>
        <v>477</v>
      </c>
      <c r="J435" s="4">
        <f t="shared" si="27"/>
        <v>383</v>
      </c>
    </row>
    <row r="436" spans="1:10" x14ac:dyDescent="0.25">
      <c r="A436" s="6">
        <v>470</v>
      </c>
      <c r="B436" s="6">
        <v>255</v>
      </c>
      <c r="C436" s="6">
        <v>58</v>
      </c>
      <c r="D436" s="2" t="s">
        <v>1072</v>
      </c>
      <c r="E436" s="2" t="s">
        <v>391</v>
      </c>
      <c r="F436" t="str">
        <f>IF(NOT(ISERROR(VLOOKUP(A436,'ESO Dungeon constants'!$E$2:$E$999,1,FALSE))),"X","")</f>
        <v/>
      </c>
      <c r="G436" t="str">
        <f t="shared" si="24"/>
        <v>Malabal Tor</v>
      </c>
      <c r="H436" t="str">
        <f t="shared" si="25"/>
        <v>Malabal Tor</v>
      </c>
      <c r="I436" s="4">
        <f t="shared" si="26"/>
        <v>470</v>
      </c>
      <c r="J436" s="4">
        <f t="shared" si="27"/>
        <v>58</v>
      </c>
    </row>
    <row r="437" spans="1:10" x14ac:dyDescent="0.25">
      <c r="A437" s="6">
        <v>565</v>
      </c>
      <c r="B437" s="6">
        <v>327</v>
      </c>
      <c r="C437" s="6">
        <v>382</v>
      </c>
      <c r="D437" s="2" t="s">
        <v>1129</v>
      </c>
      <c r="E437" s="2" t="s">
        <v>461</v>
      </c>
      <c r="F437" t="str">
        <f>IF(NOT(ISERROR(VLOOKUP(A437,'ESO Dungeon constants'!$E$2:$E$999,1,FALSE))),"X","")</f>
        <v/>
      </c>
      <c r="G437" t="str">
        <f t="shared" si="24"/>
        <v>Schnittermark</v>
      </c>
      <c r="H437" t="str">
        <f t="shared" si="25"/>
        <v>Reaper's March</v>
      </c>
      <c r="I437" s="4">
        <f t="shared" si="26"/>
        <v>565</v>
      </c>
      <c r="J437" s="4">
        <f t="shared" si="27"/>
        <v>382</v>
      </c>
    </row>
    <row r="438" spans="1:10" x14ac:dyDescent="0.25">
      <c r="A438" s="6">
        <v>505</v>
      </c>
      <c r="B438" s="6">
        <v>282</v>
      </c>
      <c r="C438" s="6">
        <v>181</v>
      </c>
      <c r="D438" s="2" t="s">
        <v>1098</v>
      </c>
      <c r="E438" s="2" t="s">
        <v>418</v>
      </c>
      <c r="F438" t="str">
        <f>IF(NOT(ISERROR(VLOOKUP(A438,'ESO Dungeon constants'!$E$2:$E$999,1,FALSE))),"X","")</f>
        <v/>
      </c>
      <c r="G438" t="str">
        <f t="shared" si="24"/>
        <v>Cyrodiil</v>
      </c>
      <c r="H438" t="str">
        <f t="shared" si="25"/>
        <v>Cyrodiil</v>
      </c>
      <c r="I438" s="4">
        <f t="shared" si="26"/>
        <v>505</v>
      </c>
      <c r="J438" s="4">
        <f t="shared" si="27"/>
        <v>181</v>
      </c>
    </row>
    <row r="439" spans="1:10" x14ac:dyDescent="0.25">
      <c r="A439" s="6">
        <v>389</v>
      </c>
      <c r="B439" s="6">
        <v>185</v>
      </c>
      <c r="C439" s="6">
        <v>383</v>
      </c>
      <c r="D439" s="2" t="s">
        <v>1008</v>
      </c>
      <c r="E439" s="2" t="s">
        <v>322</v>
      </c>
      <c r="F439" t="str">
        <f>IF(NOT(ISERROR(VLOOKUP(A439,'ESO Dungeon constants'!$E$2:$E$999,1,FALSE))),"X","")</f>
        <v/>
      </c>
      <c r="G439" t="str">
        <f t="shared" si="24"/>
        <v>Grahtwald</v>
      </c>
      <c r="H439" t="str">
        <f t="shared" si="25"/>
        <v>Grahtwood</v>
      </c>
      <c r="I439" s="4">
        <f t="shared" si="26"/>
        <v>389</v>
      </c>
      <c r="J439" s="4">
        <f t="shared" si="27"/>
        <v>383</v>
      </c>
    </row>
    <row r="440" spans="1:10" x14ac:dyDescent="0.25">
      <c r="A440" s="6">
        <v>386</v>
      </c>
      <c r="B440" s="6">
        <v>182</v>
      </c>
      <c r="C440" s="6">
        <v>41</v>
      </c>
      <c r="D440" s="2" t="s">
        <v>1005</v>
      </c>
      <c r="E440" s="2" t="s">
        <v>319</v>
      </c>
      <c r="F440" t="str">
        <f>IF(NOT(ISERROR(VLOOKUP(A440,'ESO Dungeon constants'!$E$2:$E$999,1,FALSE))),"X","")</f>
        <v/>
      </c>
      <c r="G440" t="str">
        <f t="shared" si="24"/>
        <v>Steinfälle</v>
      </c>
      <c r="H440" t="str">
        <f t="shared" si="25"/>
        <v>Stonefalls</v>
      </c>
      <c r="I440" s="4">
        <f t="shared" si="26"/>
        <v>386</v>
      </c>
      <c r="J440" s="4">
        <f t="shared" si="27"/>
        <v>41</v>
      </c>
    </row>
    <row r="441" spans="1:10" x14ac:dyDescent="0.25">
      <c r="A441" s="6">
        <v>269</v>
      </c>
      <c r="B441" s="6">
        <v>101</v>
      </c>
      <c r="C441" s="6">
        <v>58</v>
      </c>
      <c r="D441" s="2" t="s">
        <v>936</v>
      </c>
      <c r="E441" s="2" t="s">
        <v>240</v>
      </c>
      <c r="F441" t="str">
        <f>IF(NOT(ISERROR(VLOOKUP(A441,'ESO Dungeon constants'!$E$2:$E$999,1,FALSE))),"X","")</f>
        <v/>
      </c>
      <c r="G441" t="str">
        <f t="shared" si="24"/>
        <v>Malabal Tor</v>
      </c>
      <c r="H441" t="str">
        <f t="shared" si="25"/>
        <v>Malabal Tor</v>
      </c>
      <c r="I441" s="4">
        <f t="shared" si="26"/>
        <v>269</v>
      </c>
      <c r="J441" s="4">
        <f t="shared" si="27"/>
        <v>58</v>
      </c>
    </row>
    <row r="442" spans="1:10" x14ac:dyDescent="0.25">
      <c r="A442" s="6">
        <v>272</v>
      </c>
      <c r="B442" s="6">
        <v>104</v>
      </c>
      <c r="C442" s="6">
        <v>117</v>
      </c>
      <c r="D442" s="2" t="s">
        <v>939</v>
      </c>
      <c r="E442" s="2" t="s">
        <v>243</v>
      </c>
      <c r="F442" t="str">
        <f>IF(NOT(ISERROR(VLOOKUP(A442,'ESO Dungeon constants'!$E$2:$E$999,1,FALSE))),"X","")</f>
        <v/>
      </c>
      <c r="G442" t="str">
        <f t="shared" si="24"/>
        <v>Schattenfenn</v>
      </c>
      <c r="H442" t="str">
        <f t="shared" si="25"/>
        <v>Shadowfen</v>
      </c>
      <c r="I442" s="4">
        <f t="shared" si="26"/>
        <v>272</v>
      </c>
      <c r="J442" s="4">
        <f t="shared" si="27"/>
        <v>117</v>
      </c>
    </row>
    <row r="443" spans="1:10" x14ac:dyDescent="0.25">
      <c r="A443" s="6">
        <v>273</v>
      </c>
      <c r="B443" s="6">
        <v>105</v>
      </c>
      <c r="C443" s="6">
        <v>117</v>
      </c>
      <c r="D443" s="2" t="s">
        <v>940</v>
      </c>
      <c r="E443" s="2" t="s">
        <v>244</v>
      </c>
      <c r="F443" t="str">
        <f>IF(NOT(ISERROR(VLOOKUP(A443,'ESO Dungeon constants'!$E$2:$E$999,1,FALSE))),"X","")</f>
        <v/>
      </c>
      <c r="G443" t="str">
        <f t="shared" si="24"/>
        <v>Schattenfenn</v>
      </c>
      <c r="H443" t="str">
        <f t="shared" si="25"/>
        <v>Shadowfen</v>
      </c>
      <c r="I443" s="4">
        <f t="shared" si="26"/>
        <v>273</v>
      </c>
      <c r="J443" s="4">
        <f t="shared" si="27"/>
        <v>117</v>
      </c>
    </row>
    <row r="444" spans="1:10" x14ac:dyDescent="0.25">
      <c r="A444" s="6">
        <v>1024</v>
      </c>
      <c r="B444" s="6">
        <v>658</v>
      </c>
      <c r="C444" s="6">
        <v>1011</v>
      </c>
      <c r="D444" s="2" t="s">
        <v>814</v>
      </c>
      <c r="E444" s="2" t="s">
        <v>765</v>
      </c>
      <c r="F444" t="str">
        <f>IF(NOT(ISERROR(VLOOKUP(A444,'ESO Dungeon constants'!$E$2:$E$999,1,FALSE))),"X","")</f>
        <v/>
      </c>
      <c r="G444" t="str">
        <f t="shared" si="24"/>
        <v>Sommersend</v>
      </c>
      <c r="H444" t="str">
        <f t="shared" si="25"/>
        <v>Summerset</v>
      </c>
      <c r="I444" s="4">
        <f t="shared" si="26"/>
        <v>1024</v>
      </c>
      <c r="J444" s="4">
        <f t="shared" si="27"/>
        <v>1011</v>
      </c>
    </row>
    <row r="445" spans="1:10" x14ac:dyDescent="0.25">
      <c r="A445" s="6">
        <v>325</v>
      </c>
      <c r="B445" s="6">
        <v>137</v>
      </c>
      <c r="C445" s="6">
        <v>20</v>
      </c>
      <c r="D445" s="2" t="s">
        <v>968</v>
      </c>
      <c r="E445" s="2" t="s">
        <v>275</v>
      </c>
      <c r="F445" t="str">
        <f>IF(NOT(ISERROR(VLOOKUP(A445,'ESO Dungeon constants'!$E$2:$E$999,1,FALSE))),"X","")</f>
        <v/>
      </c>
      <c r="G445" t="str">
        <f t="shared" si="24"/>
        <v>Kluftspitze</v>
      </c>
      <c r="H445" t="str">
        <f t="shared" si="25"/>
        <v>Rivenspire</v>
      </c>
      <c r="I445" s="4">
        <f t="shared" si="26"/>
        <v>325</v>
      </c>
      <c r="J445" s="4">
        <f t="shared" si="27"/>
        <v>20</v>
      </c>
    </row>
    <row r="446" spans="1:10" x14ac:dyDescent="0.25">
      <c r="A446" s="6">
        <v>275</v>
      </c>
      <c r="B446" s="6">
        <v>107</v>
      </c>
      <c r="C446" s="6">
        <v>117</v>
      </c>
      <c r="D446" s="2" t="s">
        <v>942</v>
      </c>
      <c r="E446" s="2" t="s">
        <v>246</v>
      </c>
      <c r="F446" t="str">
        <f>IF(NOT(ISERROR(VLOOKUP(A446,'ESO Dungeon constants'!$E$2:$E$999,1,FALSE))),"X","")</f>
        <v/>
      </c>
      <c r="G446" t="str">
        <f t="shared" si="24"/>
        <v>Schattenfenn</v>
      </c>
      <c r="H446" t="str">
        <f t="shared" si="25"/>
        <v>Shadowfen</v>
      </c>
      <c r="I446" s="4">
        <f t="shared" si="26"/>
        <v>275</v>
      </c>
      <c r="J446" s="4">
        <f t="shared" si="27"/>
        <v>117</v>
      </c>
    </row>
    <row r="447" spans="1:10" x14ac:dyDescent="0.25">
      <c r="A447" s="6">
        <v>893</v>
      </c>
      <c r="B447" s="6">
        <v>534</v>
      </c>
      <c r="C447" s="6">
        <v>888</v>
      </c>
      <c r="D447" s="2" t="s">
        <v>1287</v>
      </c>
      <c r="E447" s="2" t="s">
        <v>655</v>
      </c>
      <c r="F447" t="str">
        <f>IF(NOT(ISERROR(VLOOKUP(A447,'ESO Dungeon constants'!$E$2:$E$999,1,FALSE))),"X","")</f>
        <v/>
      </c>
      <c r="G447" t="str">
        <f t="shared" si="24"/>
        <v>Kargstein</v>
      </c>
      <c r="H447" t="str">
        <f t="shared" si="25"/>
        <v>Craglorn</v>
      </c>
      <c r="I447" s="4">
        <f t="shared" si="26"/>
        <v>893</v>
      </c>
      <c r="J447" s="4">
        <f t="shared" si="27"/>
        <v>888</v>
      </c>
    </row>
    <row r="448" spans="1:10" x14ac:dyDescent="0.25">
      <c r="A448" s="6">
        <v>437</v>
      </c>
      <c r="B448" s="6">
        <v>228</v>
      </c>
      <c r="C448" s="6">
        <v>383</v>
      </c>
      <c r="D448" s="2" t="s">
        <v>1047</v>
      </c>
      <c r="E448" s="2" t="s">
        <v>365</v>
      </c>
      <c r="F448" t="str">
        <f>IF(NOT(ISERROR(VLOOKUP(A448,'ESO Dungeon constants'!$E$2:$E$999,1,FALSE))),"X","")</f>
        <v/>
      </c>
      <c r="G448" t="str">
        <f t="shared" si="24"/>
        <v>Grahtwald</v>
      </c>
      <c r="H448" t="str">
        <f t="shared" si="25"/>
        <v>Grahtwood</v>
      </c>
      <c r="I448" s="4">
        <f t="shared" si="26"/>
        <v>437</v>
      </c>
      <c r="J448" s="4">
        <f t="shared" si="27"/>
        <v>383</v>
      </c>
    </row>
    <row r="449" spans="1:10" x14ac:dyDescent="0.25">
      <c r="A449" s="6">
        <v>591</v>
      </c>
      <c r="B449" s="6">
        <v>351</v>
      </c>
      <c r="C449" s="6">
        <v>20</v>
      </c>
      <c r="D449" s="2" t="s">
        <v>1149</v>
      </c>
      <c r="E449" s="2" t="s">
        <v>483</v>
      </c>
      <c r="F449" t="str">
        <f>IF(NOT(ISERROR(VLOOKUP(A449,'ESO Dungeon constants'!$E$2:$E$999,1,FALSE))),"X","")</f>
        <v/>
      </c>
      <c r="G449" t="str">
        <f t="shared" si="24"/>
        <v>Kluftspitze</v>
      </c>
      <c r="H449" t="str">
        <f t="shared" si="25"/>
        <v>Rivenspire</v>
      </c>
      <c r="I449" s="4">
        <f t="shared" si="26"/>
        <v>591</v>
      </c>
      <c r="J449" s="4">
        <f t="shared" si="27"/>
        <v>20</v>
      </c>
    </row>
    <row r="450" spans="1:10" x14ac:dyDescent="0.25">
      <c r="A450" s="6">
        <v>843</v>
      </c>
      <c r="B450" s="6">
        <v>492</v>
      </c>
      <c r="C450" s="6">
        <v>117</v>
      </c>
      <c r="D450" s="2" t="s">
        <v>1246</v>
      </c>
      <c r="E450" s="2" t="s">
        <v>53</v>
      </c>
      <c r="F450" t="str">
        <f>IF(NOT(ISERROR(VLOOKUP(A450,'ESO Dungeon constants'!$E$2:$E$999,1,FALSE))),"X","")</f>
        <v>X</v>
      </c>
      <c r="G450" t="str">
        <f t="shared" ref="G450:G513" si="28">IF(A450&lt;&gt;C450,VLOOKUP(C450,$A$2:$E$900,4,FALSE),"")</f>
        <v>Schattenfenn</v>
      </c>
      <c r="H450" t="str">
        <f t="shared" ref="H450:H513" si="29">IF(A450&lt;&gt;C450,VLOOKUP(C450,$A$2:$E$900,5,FALSE),"")</f>
        <v>Shadowfen</v>
      </c>
      <c r="I450" s="4">
        <f t="shared" si="26"/>
        <v>843</v>
      </c>
      <c r="J450" s="4">
        <f t="shared" si="27"/>
        <v>117</v>
      </c>
    </row>
    <row r="451" spans="1:10" x14ac:dyDescent="0.25">
      <c r="A451" s="6">
        <v>250</v>
      </c>
      <c r="B451" s="6">
        <v>83</v>
      </c>
      <c r="C451" s="6">
        <v>57</v>
      </c>
      <c r="D451" s="2" t="s">
        <v>921</v>
      </c>
      <c r="E451" s="2" t="s">
        <v>222</v>
      </c>
      <c r="F451" t="str">
        <f>IF(NOT(ISERROR(VLOOKUP(A451,'ESO Dungeon constants'!$E$2:$E$999,1,FALSE))),"X","")</f>
        <v/>
      </c>
      <c r="G451" t="str">
        <f t="shared" si="28"/>
        <v>Deshaan</v>
      </c>
      <c r="H451" t="str">
        <f t="shared" si="29"/>
        <v>Deshaan</v>
      </c>
      <c r="I451" s="4">
        <f t="shared" ref="I451:I514" si="30">A451</f>
        <v>250</v>
      </c>
      <c r="J451" s="4">
        <f t="shared" ref="J451:J514" si="31">C451</f>
        <v>57</v>
      </c>
    </row>
    <row r="452" spans="1:10" x14ac:dyDescent="0.25">
      <c r="A452" s="6">
        <v>229</v>
      </c>
      <c r="B452" s="6">
        <v>65</v>
      </c>
      <c r="C452" s="6">
        <v>92</v>
      </c>
      <c r="D452" s="2" t="s">
        <v>905</v>
      </c>
      <c r="E452" s="2" t="s">
        <v>204</v>
      </c>
      <c r="F452" t="str">
        <f>IF(NOT(ISERROR(VLOOKUP(A452,'ESO Dungeon constants'!$E$2:$E$999,1,FALSE))),"X","")</f>
        <v/>
      </c>
      <c r="G452" t="str">
        <f t="shared" si="28"/>
        <v>Bangkorai</v>
      </c>
      <c r="H452" t="str">
        <f t="shared" si="29"/>
        <v>Bangkorai</v>
      </c>
      <c r="I452" s="4">
        <f t="shared" si="30"/>
        <v>229</v>
      </c>
      <c r="J452" s="4">
        <f t="shared" si="31"/>
        <v>92</v>
      </c>
    </row>
    <row r="453" spans="1:10" x14ac:dyDescent="0.25">
      <c r="A453" s="6">
        <v>320</v>
      </c>
      <c r="B453" s="6">
        <v>132</v>
      </c>
      <c r="C453" s="6">
        <v>19</v>
      </c>
      <c r="D453" s="2" t="s">
        <v>963</v>
      </c>
      <c r="E453" s="2" t="s">
        <v>270</v>
      </c>
      <c r="F453" t="str">
        <f>IF(NOT(ISERROR(VLOOKUP(A453,'ESO Dungeon constants'!$E$2:$E$999,1,FALSE))),"X","")</f>
        <v/>
      </c>
      <c r="G453" t="str">
        <f t="shared" si="28"/>
        <v>Sturmhafen</v>
      </c>
      <c r="H453" t="str">
        <f t="shared" si="29"/>
        <v>Stormhaven</v>
      </c>
      <c r="I453" s="4">
        <f t="shared" si="30"/>
        <v>320</v>
      </c>
      <c r="J453" s="4">
        <f t="shared" si="31"/>
        <v>19</v>
      </c>
    </row>
    <row r="454" spans="1:10" x14ac:dyDescent="0.25">
      <c r="A454" s="6">
        <v>324</v>
      </c>
      <c r="B454" s="6">
        <v>136</v>
      </c>
      <c r="C454" s="6">
        <v>20</v>
      </c>
      <c r="D454" s="2" t="s">
        <v>967</v>
      </c>
      <c r="E454" s="2" t="s">
        <v>274</v>
      </c>
      <c r="F454" t="str">
        <f>IF(NOT(ISERROR(VLOOKUP(A454,'ESO Dungeon constants'!$E$2:$E$999,1,FALSE))),"X","")</f>
        <v/>
      </c>
      <c r="G454" t="str">
        <f t="shared" si="28"/>
        <v>Kluftspitze</v>
      </c>
      <c r="H454" t="str">
        <f t="shared" si="29"/>
        <v>Rivenspire</v>
      </c>
      <c r="I454" s="4">
        <f t="shared" si="30"/>
        <v>324</v>
      </c>
      <c r="J454" s="4">
        <f t="shared" si="31"/>
        <v>20</v>
      </c>
    </row>
    <row r="455" spans="1:10" x14ac:dyDescent="0.25">
      <c r="A455" s="6">
        <v>471</v>
      </c>
      <c r="B455" s="6">
        <v>256</v>
      </c>
      <c r="C455" s="6">
        <v>58</v>
      </c>
      <c r="D455" s="2" t="s">
        <v>1073</v>
      </c>
      <c r="E455" s="2" t="s">
        <v>392</v>
      </c>
      <c r="F455" t="str">
        <f>IF(NOT(ISERROR(VLOOKUP(A455,'ESO Dungeon constants'!$E$2:$E$999,1,FALSE))),"X","")</f>
        <v/>
      </c>
      <c r="G455" t="str">
        <f t="shared" si="28"/>
        <v>Malabal Tor</v>
      </c>
      <c r="H455" t="str">
        <f t="shared" si="29"/>
        <v>Malabal Tor</v>
      </c>
      <c r="I455" s="4">
        <f t="shared" si="30"/>
        <v>471</v>
      </c>
      <c r="J455" s="4">
        <f t="shared" si="31"/>
        <v>58</v>
      </c>
    </row>
    <row r="456" spans="1:10" x14ac:dyDescent="0.25">
      <c r="A456" s="6">
        <v>232</v>
      </c>
      <c r="B456" s="6">
        <v>67</v>
      </c>
      <c r="C456" s="6">
        <v>117</v>
      </c>
      <c r="D456" s="2" t="s">
        <v>907</v>
      </c>
      <c r="E456" s="2" t="s">
        <v>206</v>
      </c>
      <c r="F456" t="str">
        <f>IF(NOT(ISERROR(VLOOKUP(A456,'ESO Dungeon constants'!$E$2:$E$999,1,FALSE))),"X","")</f>
        <v/>
      </c>
      <c r="G456" t="str">
        <f t="shared" si="28"/>
        <v>Schattenfenn</v>
      </c>
      <c r="H456" t="str">
        <f t="shared" si="29"/>
        <v>Shadowfen</v>
      </c>
      <c r="I456" s="4">
        <f t="shared" si="30"/>
        <v>232</v>
      </c>
      <c r="J456" s="4">
        <f t="shared" si="31"/>
        <v>117</v>
      </c>
    </row>
    <row r="457" spans="1:10" x14ac:dyDescent="0.25">
      <c r="A457" s="6">
        <v>233</v>
      </c>
      <c r="B457" s="6">
        <v>68</v>
      </c>
      <c r="C457" s="6">
        <v>117</v>
      </c>
      <c r="D457" s="2" t="s">
        <v>908</v>
      </c>
      <c r="E457" s="2" t="s">
        <v>207</v>
      </c>
      <c r="F457" t="str">
        <f>IF(NOT(ISERROR(VLOOKUP(A457,'ESO Dungeon constants'!$E$2:$E$999,1,FALSE))),"X","")</f>
        <v/>
      </c>
      <c r="G457" t="str">
        <f t="shared" si="28"/>
        <v>Schattenfenn</v>
      </c>
      <c r="H457" t="str">
        <f t="shared" si="29"/>
        <v>Shadowfen</v>
      </c>
      <c r="I457" s="4">
        <f t="shared" si="30"/>
        <v>233</v>
      </c>
      <c r="J457" s="4">
        <f t="shared" si="31"/>
        <v>117</v>
      </c>
    </row>
    <row r="458" spans="1:10" x14ac:dyDescent="0.25">
      <c r="A458" s="6">
        <v>124</v>
      </c>
      <c r="B458" s="6">
        <v>20</v>
      </c>
      <c r="C458" s="6">
        <v>383</v>
      </c>
      <c r="D458" s="2" t="s">
        <v>867</v>
      </c>
      <c r="E458" s="2" t="s">
        <v>166</v>
      </c>
      <c r="F458" t="str">
        <f>IF(NOT(ISERROR(VLOOKUP(A458,'ESO Dungeon constants'!$E$2:$E$999,1,FALSE))),"X","")</f>
        <v/>
      </c>
      <c r="G458" t="str">
        <f t="shared" si="28"/>
        <v>Grahtwald</v>
      </c>
      <c r="H458" t="str">
        <f t="shared" si="29"/>
        <v>Grahtwood</v>
      </c>
      <c r="I458" s="4">
        <f t="shared" si="30"/>
        <v>124</v>
      </c>
      <c r="J458" s="4">
        <f t="shared" si="31"/>
        <v>383</v>
      </c>
    </row>
    <row r="459" spans="1:10" x14ac:dyDescent="0.25">
      <c r="A459" s="6">
        <v>1046</v>
      </c>
      <c r="B459" s="6">
        <v>679</v>
      </c>
      <c r="C459" s="6">
        <v>1011</v>
      </c>
      <c r="D459" s="2" t="s">
        <v>1351</v>
      </c>
      <c r="E459" s="2" t="s">
        <v>784</v>
      </c>
      <c r="F459" t="str">
        <f>IF(NOT(ISERROR(VLOOKUP(A459,'ESO Dungeon constants'!$E$2:$E$999,1,FALSE))),"X","")</f>
        <v/>
      </c>
      <c r="G459" t="str">
        <f t="shared" si="28"/>
        <v>Sommersend</v>
      </c>
      <c r="H459" t="str">
        <f t="shared" si="29"/>
        <v>Summerset</v>
      </c>
      <c r="I459" s="4">
        <f t="shared" si="30"/>
        <v>1046</v>
      </c>
      <c r="J459" s="4">
        <f t="shared" si="31"/>
        <v>1011</v>
      </c>
    </row>
    <row r="460" spans="1:10" x14ac:dyDescent="0.25">
      <c r="A460" s="6">
        <v>393</v>
      </c>
      <c r="B460" s="6">
        <v>188</v>
      </c>
      <c r="C460" s="6">
        <v>381</v>
      </c>
      <c r="D460" s="2" t="s">
        <v>1011</v>
      </c>
      <c r="E460" s="2" t="s">
        <v>325</v>
      </c>
      <c r="F460" t="str">
        <f>IF(NOT(ISERROR(VLOOKUP(A460,'ESO Dungeon constants'!$E$2:$E$999,1,FALSE))),"X","")</f>
        <v/>
      </c>
      <c r="G460" t="str">
        <f t="shared" si="28"/>
        <v>Auridon</v>
      </c>
      <c r="H460" t="str">
        <f t="shared" si="29"/>
        <v>Auridon</v>
      </c>
      <c r="I460" s="4">
        <f t="shared" si="30"/>
        <v>393</v>
      </c>
      <c r="J460" s="4">
        <f t="shared" si="31"/>
        <v>381</v>
      </c>
    </row>
    <row r="461" spans="1:10" x14ac:dyDescent="0.25">
      <c r="A461" s="6">
        <v>331</v>
      </c>
      <c r="B461" s="6">
        <v>143</v>
      </c>
      <c r="C461" s="6">
        <v>104</v>
      </c>
      <c r="D461" s="2" t="s">
        <v>972</v>
      </c>
      <c r="E461" s="2" t="s">
        <v>281</v>
      </c>
      <c r="F461" t="str">
        <f>IF(NOT(ISERROR(VLOOKUP(A461,'ESO Dungeon constants'!$E$2:$E$999,1,FALSE))),"X","")</f>
        <v/>
      </c>
      <c r="G461" t="str">
        <f t="shared" si="28"/>
        <v>Die Alik'r-Wüste</v>
      </c>
      <c r="H461" t="str">
        <f t="shared" si="29"/>
        <v>Alik'r Desert</v>
      </c>
      <c r="I461" s="4">
        <f t="shared" si="30"/>
        <v>331</v>
      </c>
      <c r="J461" s="4">
        <f t="shared" si="31"/>
        <v>104</v>
      </c>
    </row>
    <row r="462" spans="1:10" x14ac:dyDescent="0.25">
      <c r="A462" s="6">
        <v>533</v>
      </c>
      <c r="B462" s="6">
        <v>301</v>
      </c>
      <c r="C462" s="6">
        <v>181</v>
      </c>
      <c r="D462" s="2" t="s">
        <v>1109</v>
      </c>
      <c r="E462" s="2" t="s">
        <v>436</v>
      </c>
      <c r="F462" t="str">
        <f>IF(NOT(ISERROR(VLOOKUP(A462,'ESO Dungeon constants'!$E$2:$E$999,1,FALSE))),"X","")</f>
        <v/>
      </c>
      <c r="G462" t="str">
        <f t="shared" si="28"/>
        <v>Cyrodiil</v>
      </c>
      <c r="H462" t="str">
        <f t="shared" si="29"/>
        <v>Cyrodiil</v>
      </c>
      <c r="I462" s="4">
        <f t="shared" si="30"/>
        <v>533</v>
      </c>
      <c r="J462" s="4">
        <f t="shared" si="31"/>
        <v>181</v>
      </c>
    </row>
    <row r="463" spans="1:10" x14ac:dyDescent="0.25">
      <c r="A463" s="6">
        <v>986</v>
      </c>
      <c r="B463" s="6">
        <v>624</v>
      </c>
      <c r="C463" s="6">
        <v>980</v>
      </c>
      <c r="D463" s="2" t="s">
        <v>1360</v>
      </c>
      <c r="E463" s="2" t="s">
        <v>734</v>
      </c>
      <c r="F463" t="str">
        <f>IF(NOT(ISERROR(VLOOKUP(A463,'ESO Dungeon constants'!$E$2:$E$999,1,FALSE))),"X","")</f>
        <v/>
      </c>
      <c r="G463" t="str">
        <f t="shared" si="28"/>
        <v>Die Stadt der Uhrwerke</v>
      </c>
      <c r="H463" t="str">
        <f t="shared" si="29"/>
        <v>Clockwork City</v>
      </c>
      <c r="I463" s="4">
        <f t="shared" si="30"/>
        <v>986</v>
      </c>
      <c r="J463" s="4">
        <f t="shared" si="31"/>
        <v>980</v>
      </c>
    </row>
    <row r="464" spans="1:10" x14ac:dyDescent="0.25">
      <c r="A464" s="6">
        <v>552</v>
      </c>
      <c r="B464" s="6">
        <v>316</v>
      </c>
      <c r="C464" s="6">
        <v>108</v>
      </c>
      <c r="D464" s="2" t="s">
        <v>1120</v>
      </c>
      <c r="E464" s="2" t="s">
        <v>451</v>
      </c>
      <c r="F464" t="str">
        <f>IF(NOT(ISERROR(VLOOKUP(A464,'ESO Dungeon constants'!$E$2:$E$999,1,FALSE))),"X","")</f>
        <v/>
      </c>
      <c r="G464" t="str">
        <f t="shared" si="28"/>
        <v>Grünschatten</v>
      </c>
      <c r="H464" t="str">
        <f t="shared" si="29"/>
        <v>Greenshade</v>
      </c>
      <c r="I464" s="4">
        <f t="shared" si="30"/>
        <v>552</v>
      </c>
      <c r="J464" s="4">
        <f t="shared" si="31"/>
        <v>108</v>
      </c>
    </row>
    <row r="465" spans="1:10" x14ac:dyDescent="0.25">
      <c r="A465" s="6">
        <v>500</v>
      </c>
      <c r="B465" s="6">
        <v>277</v>
      </c>
      <c r="C465" s="6">
        <v>181</v>
      </c>
      <c r="D465" s="2" t="s">
        <v>1093</v>
      </c>
      <c r="E465" s="2" t="s">
        <v>413</v>
      </c>
      <c r="F465" t="str">
        <f>IF(NOT(ISERROR(VLOOKUP(A465,'ESO Dungeon constants'!$E$2:$E$999,1,FALSE))),"X","")</f>
        <v/>
      </c>
      <c r="G465" t="str">
        <f t="shared" si="28"/>
        <v>Cyrodiil</v>
      </c>
      <c r="H465" t="str">
        <f t="shared" si="29"/>
        <v>Cyrodiil</v>
      </c>
      <c r="I465" s="4">
        <f t="shared" si="30"/>
        <v>500</v>
      </c>
      <c r="J465" s="4">
        <f t="shared" si="31"/>
        <v>181</v>
      </c>
    </row>
    <row r="466" spans="1:10" x14ac:dyDescent="0.25">
      <c r="A466" s="6">
        <v>554</v>
      </c>
      <c r="B466" s="6">
        <v>318</v>
      </c>
      <c r="C466" s="6">
        <v>108</v>
      </c>
      <c r="D466" s="2" t="s">
        <v>1121</v>
      </c>
      <c r="E466" s="2" t="s">
        <v>453</v>
      </c>
      <c r="F466" t="str">
        <f>IF(NOT(ISERROR(VLOOKUP(A466,'ESO Dungeon constants'!$E$2:$E$999,1,FALSE))),"X","")</f>
        <v/>
      </c>
      <c r="G466" t="str">
        <f t="shared" si="28"/>
        <v>Grünschatten</v>
      </c>
      <c r="H466" t="str">
        <f t="shared" si="29"/>
        <v>Greenshade</v>
      </c>
      <c r="I466" s="4">
        <f t="shared" si="30"/>
        <v>554</v>
      </c>
      <c r="J466" s="4">
        <f t="shared" si="31"/>
        <v>108</v>
      </c>
    </row>
    <row r="467" spans="1:10" x14ac:dyDescent="0.25">
      <c r="A467" s="6">
        <v>506</v>
      </c>
      <c r="B467" s="6">
        <v>283</v>
      </c>
      <c r="C467" s="6">
        <v>181</v>
      </c>
      <c r="D467" s="2" t="s">
        <v>1099</v>
      </c>
      <c r="E467" s="2" t="s">
        <v>419</v>
      </c>
      <c r="F467" t="str">
        <f>IF(NOT(ISERROR(VLOOKUP(A467,'ESO Dungeon constants'!$E$2:$E$999,1,FALSE))),"X","")</f>
        <v/>
      </c>
      <c r="G467" t="str">
        <f t="shared" si="28"/>
        <v>Cyrodiil</v>
      </c>
      <c r="H467" t="str">
        <f t="shared" si="29"/>
        <v>Cyrodiil</v>
      </c>
      <c r="I467" s="4">
        <f t="shared" si="30"/>
        <v>506</v>
      </c>
      <c r="J467" s="4">
        <f t="shared" si="31"/>
        <v>181</v>
      </c>
    </row>
    <row r="468" spans="1:10" x14ac:dyDescent="0.25">
      <c r="A468" s="6">
        <v>390</v>
      </c>
      <c r="B468" s="6">
        <v>186</v>
      </c>
      <c r="C468" s="6">
        <v>381</v>
      </c>
      <c r="D468" s="2" t="s">
        <v>1009</v>
      </c>
      <c r="E468" s="2" t="s">
        <v>323</v>
      </c>
      <c r="F468" t="str">
        <f>IF(NOT(ISERROR(VLOOKUP(A468,'ESO Dungeon constants'!$E$2:$E$999,1,FALSE))),"X","")</f>
        <v/>
      </c>
      <c r="G468" t="str">
        <f t="shared" si="28"/>
        <v>Auridon</v>
      </c>
      <c r="H468" t="str">
        <f t="shared" si="29"/>
        <v>Auridon</v>
      </c>
      <c r="I468" s="4">
        <f t="shared" si="30"/>
        <v>390</v>
      </c>
      <c r="J468" s="4">
        <f t="shared" si="31"/>
        <v>381</v>
      </c>
    </row>
    <row r="469" spans="1:10" x14ac:dyDescent="0.25">
      <c r="A469" s="6">
        <v>504</v>
      </c>
      <c r="B469" s="6">
        <v>281</v>
      </c>
      <c r="C469" s="6">
        <v>181</v>
      </c>
      <c r="D469" s="2" t="s">
        <v>1097</v>
      </c>
      <c r="E469" s="2" t="s">
        <v>417</v>
      </c>
      <c r="F469" t="str">
        <f>IF(NOT(ISERROR(VLOOKUP(A469,'ESO Dungeon constants'!$E$2:$E$999,1,FALSE))),"X","")</f>
        <v/>
      </c>
      <c r="G469" t="str">
        <f t="shared" si="28"/>
        <v>Cyrodiil</v>
      </c>
      <c r="H469" t="str">
        <f t="shared" si="29"/>
        <v>Cyrodiil</v>
      </c>
      <c r="I469" s="4">
        <f t="shared" si="30"/>
        <v>504</v>
      </c>
      <c r="J469" s="4">
        <f t="shared" si="31"/>
        <v>181</v>
      </c>
    </row>
    <row r="470" spans="1:10" x14ac:dyDescent="0.25">
      <c r="A470" s="6">
        <v>368</v>
      </c>
      <c r="B470" s="6">
        <v>166</v>
      </c>
      <c r="C470" s="6">
        <v>347</v>
      </c>
      <c r="D470" s="2" t="s">
        <v>992</v>
      </c>
      <c r="E470" s="2" t="s">
        <v>304</v>
      </c>
      <c r="F470" t="str">
        <f>IF(NOT(ISERROR(VLOOKUP(A470,'ESO Dungeon constants'!$E$2:$E$999,1,FALSE))),"X","")</f>
        <v/>
      </c>
      <c r="G470" t="str">
        <f t="shared" si="28"/>
        <v>Kalthafen</v>
      </c>
      <c r="H470" t="str">
        <f t="shared" si="29"/>
        <v>Coldharbour</v>
      </c>
      <c r="I470" s="4">
        <f t="shared" si="30"/>
        <v>368</v>
      </c>
      <c r="J470" s="4">
        <f t="shared" si="31"/>
        <v>347</v>
      </c>
    </row>
    <row r="471" spans="1:10" x14ac:dyDescent="0.25">
      <c r="A471" s="6">
        <v>473</v>
      </c>
      <c r="B471" s="6">
        <v>258</v>
      </c>
      <c r="C471" s="6">
        <v>58</v>
      </c>
      <c r="D471" s="2" t="s">
        <v>1075</v>
      </c>
      <c r="E471" s="2" t="s">
        <v>394</v>
      </c>
      <c r="F471" t="str">
        <f>IF(NOT(ISERROR(VLOOKUP(A471,'ESO Dungeon constants'!$E$2:$E$999,1,FALSE))),"X","")</f>
        <v/>
      </c>
      <c r="G471" t="str">
        <f t="shared" si="28"/>
        <v>Malabal Tor</v>
      </c>
      <c r="H471" t="str">
        <f t="shared" si="29"/>
        <v>Malabal Tor</v>
      </c>
      <c r="I471" s="4">
        <f t="shared" si="30"/>
        <v>473</v>
      </c>
      <c r="J471" s="4">
        <f t="shared" si="31"/>
        <v>58</v>
      </c>
    </row>
    <row r="472" spans="1:10" x14ac:dyDescent="0.25">
      <c r="A472" s="6">
        <v>859</v>
      </c>
      <c r="B472" s="6">
        <v>504</v>
      </c>
      <c r="C472" s="6">
        <v>58</v>
      </c>
      <c r="D472" s="2" t="s">
        <v>1257</v>
      </c>
      <c r="E472" s="2" t="s">
        <v>625</v>
      </c>
      <c r="F472" t="str">
        <f>IF(NOT(ISERROR(VLOOKUP(A472,'ESO Dungeon constants'!$E$2:$E$999,1,FALSE))),"X","")</f>
        <v/>
      </c>
      <c r="G472" t="str">
        <f t="shared" si="28"/>
        <v>Malabal Tor</v>
      </c>
      <c r="H472" t="str">
        <f t="shared" si="29"/>
        <v>Malabal Tor</v>
      </c>
      <c r="I472" s="4">
        <f t="shared" si="30"/>
        <v>859</v>
      </c>
      <c r="J472" s="4">
        <f t="shared" si="31"/>
        <v>58</v>
      </c>
    </row>
    <row r="473" spans="1:10" x14ac:dyDescent="0.25">
      <c r="A473" s="6">
        <v>585</v>
      </c>
      <c r="B473" s="6">
        <v>345</v>
      </c>
      <c r="C473" s="6">
        <v>92</v>
      </c>
      <c r="D473" s="2" t="s">
        <v>1143</v>
      </c>
      <c r="E473" s="2" t="s">
        <v>477</v>
      </c>
      <c r="F473" t="str">
        <f>IF(NOT(ISERROR(VLOOKUP(A473,'ESO Dungeon constants'!$E$2:$E$999,1,FALSE))),"X","")</f>
        <v/>
      </c>
      <c r="G473" t="str">
        <f t="shared" si="28"/>
        <v>Bangkorai</v>
      </c>
      <c r="H473" t="str">
        <f t="shared" si="29"/>
        <v>Bangkorai</v>
      </c>
      <c r="I473" s="4">
        <f t="shared" si="30"/>
        <v>585</v>
      </c>
      <c r="J473" s="4">
        <f t="shared" si="31"/>
        <v>92</v>
      </c>
    </row>
    <row r="474" spans="1:10" x14ac:dyDescent="0.25">
      <c r="A474" s="6">
        <v>1108</v>
      </c>
      <c r="B474" s="6">
        <v>711</v>
      </c>
      <c r="C474" s="6">
        <v>1108</v>
      </c>
      <c r="D474" s="2" t="s">
        <v>859</v>
      </c>
      <c r="E474" s="2" t="s">
        <v>812</v>
      </c>
      <c r="F474" t="str">
        <f>IF(NOT(ISERROR(VLOOKUP(A474,'ESO Dungeon constants'!$E$2:$E$999,1,FALSE))),"X","")</f>
        <v/>
      </c>
      <c r="G474" t="str">
        <f t="shared" si="28"/>
        <v/>
      </c>
      <c r="H474" t="str">
        <f t="shared" si="29"/>
        <v/>
      </c>
      <c r="I474" s="4">
        <f t="shared" si="30"/>
        <v>1108</v>
      </c>
      <c r="J474" s="4">
        <f t="shared" si="31"/>
        <v>1108</v>
      </c>
    </row>
    <row r="475" spans="1:10" x14ac:dyDescent="0.25">
      <c r="A475" s="6">
        <v>252</v>
      </c>
      <c r="B475" s="6">
        <v>84</v>
      </c>
      <c r="C475" s="6">
        <v>57</v>
      </c>
      <c r="D475" s="2" t="s">
        <v>922</v>
      </c>
      <c r="E475" s="2" t="s">
        <v>223</v>
      </c>
      <c r="F475" t="str">
        <f>IF(NOT(ISERROR(VLOOKUP(A475,'ESO Dungeon constants'!$E$2:$E$999,1,FALSE))),"X","")</f>
        <v/>
      </c>
      <c r="G475" t="str">
        <f t="shared" si="28"/>
        <v>Deshaan</v>
      </c>
      <c r="H475" t="str">
        <f t="shared" si="29"/>
        <v>Deshaan</v>
      </c>
      <c r="I475" s="4">
        <f t="shared" si="30"/>
        <v>252</v>
      </c>
      <c r="J475" s="4">
        <f t="shared" si="31"/>
        <v>57</v>
      </c>
    </row>
    <row r="476" spans="1:10" x14ac:dyDescent="0.25">
      <c r="A476" s="6">
        <v>1074</v>
      </c>
      <c r="B476" s="6">
        <v>699</v>
      </c>
      <c r="C476" s="6">
        <v>41</v>
      </c>
      <c r="D476" s="2" t="s">
        <v>850</v>
      </c>
      <c r="E476" s="2" t="s">
        <v>804</v>
      </c>
      <c r="F476" t="str">
        <f>IF(NOT(ISERROR(VLOOKUP(A476,'ESO Dungeon constants'!$E$2:$E$999,1,FALSE))),"X","")</f>
        <v/>
      </c>
      <c r="G476" t="str">
        <f t="shared" si="28"/>
        <v>Steinfälle</v>
      </c>
      <c r="H476" t="str">
        <f t="shared" si="29"/>
        <v>Stonefalls</v>
      </c>
      <c r="I476" s="4">
        <f t="shared" si="30"/>
        <v>1074</v>
      </c>
      <c r="J476" s="4">
        <f t="shared" si="31"/>
        <v>41</v>
      </c>
    </row>
    <row r="477" spans="1:10" x14ac:dyDescent="0.25">
      <c r="A477" s="6">
        <v>1075</v>
      </c>
      <c r="B477" s="6">
        <v>700</v>
      </c>
      <c r="C477" s="6">
        <v>381</v>
      </c>
      <c r="D477" s="2" t="s">
        <v>850</v>
      </c>
      <c r="E477" s="2" t="s">
        <v>804</v>
      </c>
      <c r="F477" t="str">
        <f>IF(NOT(ISERROR(VLOOKUP(A477,'ESO Dungeon constants'!$E$2:$E$999,1,FALSE))),"X","")</f>
        <v/>
      </c>
      <c r="G477" t="str">
        <f t="shared" si="28"/>
        <v>Auridon</v>
      </c>
      <c r="H477" t="str">
        <f t="shared" si="29"/>
        <v>Auridon</v>
      </c>
      <c r="I477" s="4">
        <f t="shared" si="30"/>
        <v>1075</v>
      </c>
      <c r="J477" s="4">
        <f t="shared" si="31"/>
        <v>381</v>
      </c>
    </row>
    <row r="478" spans="1:10" x14ac:dyDescent="0.25">
      <c r="A478" s="6">
        <v>1076</v>
      </c>
      <c r="B478" s="6">
        <v>701</v>
      </c>
      <c r="C478" s="6">
        <v>3</v>
      </c>
      <c r="D478" s="2" t="s">
        <v>850</v>
      </c>
      <c r="E478" s="2" t="s">
        <v>804</v>
      </c>
      <c r="F478" t="str">
        <f>IF(NOT(ISERROR(VLOOKUP(A478,'ESO Dungeon constants'!$E$2:$E$999,1,FALSE))),"X","")</f>
        <v/>
      </c>
      <c r="G478" t="str">
        <f t="shared" si="28"/>
        <v>Glenumbra</v>
      </c>
      <c r="H478" t="str">
        <f t="shared" si="29"/>
        <v>Glenumbra</v>
      </c>
      <c r="I478" s="4">
        <f t="shared" si="30"/>
        <v>1076</v>
      </c>
      <c r="J478" s="4">
        <f t="shared" si="31"/>
        <v>3</v>
      </c>
    </row>
    <row r="479" spans="1:10" x14ac:dyDescent="0.25">
      <c r="A479" s="6">
        <v>213</v>
      </c>
      <c r="B479" s="6">
        <v>53</v>
      </c>
      <c r="C479" s="6">
        <v>117</v>
      </c>
      <c r="D479" s="2" t="s">
        <v>894</v>
      </c>
      <c r="E479" s="2" t="s">
        <v>192</v>
      </c>
      <c r="F479" t="str">
        <f>IF(NOT(ISERROR(VLOOKUP(A479,'ESO Dungeon constants'!$E$2:$E$999,1,FALSE))),"X","")</f>
        <v/>
      </c>
      <c r="G479" t="str">
        <f t="shared" si="28"/>
        <v>Schattenfenn</v>
      </c>
      <c r="H479" t="str">
        <f t="shared" si="29"/>
        <v>Shadowfen</v>
      </c>
      <c r="I479" s="4">
        <f t="shared" si="30"/>
        <v>213</v>
      </c>
      <c r="J479" s="4">
        <f t="shared" si="31"/>
        <v>117</v>
      </c>
    </row>
    <row r="480" spans="1:10" x14ac:dyDescent="0.25">
      <c r="A480" s="6">
        <v>692</v>
      </c>
      <c r="B480" s="6">
        <v>381</v>
      </c>
      <c r="C480" s="6">
        <v>684</v>
      </c>
      <c r="D480" s="2" t="s">
        <v>1174</v>
      </c>
      <c r="E480" s="2" t="s">
        <v>507</v>
      </c>
      <c r="F480" t="str">
        <f>IF(NOT(ISERROR(VLOOKUP(A480,'ESO Dungeon constants'!$E$2:$E$999,1,FALSE))),"X","")</f>
        <v/>
      </c>
      <c r="G480" t="str">
        <f t="shared" si="28"/>
        <v>Wrothgar</v>
      </c>
      <c r="H480" t="str">
        <f t="shared" si="29"/>
        <v>Wrothgar</v>
      </c>
      <c r="I480" s="4">
        <f t="shared" si="30"/>
        <v>692</v>
      </c>
      <c r="J480" s="4">
        <f t="shared" si="31"/>
        <v>684</v>
      </c>
    </row>
    <row r="481" spans="1:10" x14ac:dyDescent="0.25">
      <c r="A481" s="6">
        <v>144</v>
      </c>
      <c r="B481" s="6">
        <v>28</v>
      </c>
      <c r="C481" s="6">
        <v>3</v>
      </c>
      <c r="D481" s="2" t="s">
        <v>875</v>
      </c>
      <c r="E481" s="2" t="s">
        <v>66</v>
      </c>
      <c r="F481" t="str">
        <f>IF(NOT(ISERROR(VLOOKUP(A481,'ESO Dungeon constants'!$E$2:$E$999,1,FALSE))),"X","")</f>
        <v>X</v>
      </c>
      <c r="G481" t="str">
        <f t="shared" si="28"/>
        <v>Glenumbra</v>
      </c>
      <c r="H481" t="str">
        <f t="shared" si="29"/>
        <v>Glenumbra</v>
      </c>
      <c r="I481" s="4">
        <f t="shared" si="30"/>
        <v>144</v>
      </c>
      <c r="J481" s="4">
        <f t="shared" si="31"/>
        <v>3</v>
      </c>
    </row>
    <row r="482" spans="1:10" x14ac:dyDescent="0.25">
      <c r="A482" s="6">
        <v>936</v>
      </c>
      <c r="B482" s="6">
        <v>576</v>
      </c>
      <c r="C482" s="6">
        <v>3</v>
      </c>
      <c r="D482" s="2" t="s">
        <v>1322</v>
      </c>
      <c r="E482" s="2" t="s">
        <v>42</v>
      </c>
      <c r="F482" t="str">
        <f>IF(NOT(ISERROR(VLOOKUP(A482,'ESO Dungeon constants'!$E$2:$E$999,1,FALSE))),"X","")</f>
        <v>X</v>
      </c>
      <c r="G482" t="str">
        <f t="shared" si="28"/>
        <v>Glenumbra</v>
      </c>
      <c r="H482" t="str">
        <f t="shared" si="29"/>
        <v>Glenumbra</v>
      </c>
      <c r="I482" s="4">
        <f t="shared" si="30"/>
        <v>936</v>
      </c>
      <c r="J482" s="4">
        <f t="shared" si="31"/>
        <v>3</v>
      </c>
    </row>
    <row r="483" spans="1:10" x14ac:dyDescent="0.25">
      <c r="A483" s="6">
        <v>176</v>
      </c>
      <c r="B483" s="6">
        <v>36</v>
      </c>
      <c r="C483" s="6">
        <v>108</v>
      </c>
      <c r="D483" s="2" t="s">
        <v>880</v>
      </c>
      <c r="E483" s="2" t="s">
        <v>50</v>
      </c>
      <c r="F483" t="str">
        <f>IF(NOT(ISERROR(VLOOKUP(A483,'ESO Dungeon constants'!$E$2:$E$999,1,FALSE))),"X","")</f>
        <v>X</v>
      </c>
      <c r="G483" t="str">
        <f t="shared" si="28"/>
        <v>Grünschatten</v>
      </c>
      <c r="H483" t="str">
        <f t="shared" si="29"/>
        <v>Greenshade</v>
      </c>
      <c r="I483" s="4">
        <f t="shared" si="30"/>
        <v>176</v>
      </c>
      <c r="J483" s="4">
        <f t="shared" si="31"/>
        <v>108</v>
      </c>
    </row>
    <row r="484" spans="1:10" x14ac:dyDescent="0.25">
      <c r="A484" s="6">
        <v>681</v>
      </c>
      <c r="B484" s="6">
        <v>376</v>
      </c>
      <c r="C484" s="6">
        <v>108</v>
      </c>
      <c r="D484" s="2" t="s">
        <v>1170</v>
      </c>
      <c r="E484" s="2" t="s">
        <v>71</v>
      </c>
      <c r="F484" t="str">
        <f>IF(NOT(ISERROR(VLOOKUP(A484,'ESO Dungeon constants'!$E$2:$E$999,1,FALSE))),"X","")</f>
        <v>X</v>
      </c>
      <c r="G484" t="str">
        <f t="shared" si="28"/>
        <v>Grünschatten</v>
      </c>
      <c r="H484" t="str">
        <f t="shared" si="29"/>
        <v>Greenshade</v>
      </c>
      <c r="I484" s="4">
        <f t="shared" si="30"/>
        <v>681</v>
      </c>
      <c r="J484" s="4">
        <f t="shared" si="31"/>
        <v>108</v>
      </c>
    </row>
    <row r="485" spans="1:10" x14ac:dyDescent="0.25">
      <c r="A485" s="6">
        <v>980</v>
      </c>
      <c r="B485" s="6">
        <v>618</v>
      </c>
      <c r="C485" s="6">
        <v>980</v>
      </c>
      <c r="D485" s="2" t="s">
        <v>1354</v>
      </c>
      <c r="E485" s="2" t="s">
        <v>78</v>
      </c>
      <c r="F485" t="str">
        <f>IF(NOT(ISERROR(VLOOKUP(A485,'ESO Dungeon constants'!$E$2:$E$999,1,FALSE))),"X","")</f>
        <v/>
      </c>
      <c r="G485" t="str">
        <f t="shared" si="28"/>
        <v/>
      </c>
      <c r="H485" t="str">
        <f t="shared" si="29"/>
        <v/>
      </c>
      <c r="I485" s="4">
        <f t="shared" si="30"/>
        <v>980</v>
      </c>
      <c r="J485" s="4">
        <f t="shared" si="31"/>
        <v>980</v>
      </c>
    </row>
    <row r="486" spans="1:10" x14ac:dyDescent="0.25">
      <c r="A486" s="6">
        <v>544</v>
      </c>
      <c r="B486" s="6">
        <v>309</v>
      </c>
      <c r="C486" s="6">
        <v>208</v>
      </c>
      <c r="D486" s="2" t="s">
        <v>1114</v>
      </c>
      <c r="E486" s="2" t="s">
        <v>444</v>
      </c>
      <c r="F486" t="str">
        <f>IF(NOT(ISERROR(VLOOKUP(A486,'ESO Dungeon constants'!$E$2:$E$999,1,FALSE))),"X","")</f>
        <v/>
      </c>
      <c r="G486" t="str">
        <f t="shared" si="28"/>
        <v>Die Erdschmiede</v>
      </c>
      <c r="H486" t="str">
        <f t="shared" si="29"/>
        <v>The Earth Forge</v>
      </c>
      <c r="I486" s="4">
        <f t="shared" si="30"/>
        <v>544</v>
      </c>
      <c r="J486" s="4">
        <f t="shared" si="31"/>
        <v>208</v>
      </c>
    </row>
    <row r="487" spans="1:10" x14ac:dyDescent="0.25">
      <c r="A487" s="6">
        <v>872</v>
      </c>
      <c r="B487" s="6">
        <v>517</v>
      </c>
      <c r="C487" s="6">
        <v>382</v>
      </c>
      <c r="D487" s="2" t="s">
        <v>1269</v>
      </c>
      <c r="E487" s="2" t="s">
        <v>638</v>
      </c>
      <c r="F487" t="str">
        <f>IF(NOT(ISERROR(VLOOKUP(A487,'ESO Dungeon constants'!$E$2:$E$999,1,FALSE))),"X","")</f>
        <v/>
      </c>
      <c r="G487" t="str">
        <f t="shared" si="28"/>
        <v>Schnittermark</v>
      </c>
      <c r="H487" t="str">
        <f t="shared" si="29"/>
        <v>Reaper's March</v>
      </c>
      <c r="I487" s="4">
        <f t="shared" si="30"/>
        <v>872</v>
      </c>
      <c r="J487" s="4">
        <f t="shared" si="31"/>
        <v>382</v>
      </c>
    </row>
    <row r="488" spans="1:10" x14ac:dyDescent="0.25">
      <c r="A488" s="6">
        <v>503</v>
      </c>
      <c r="B488" s="6">
        <v>280</v>
      </c>
      <c r="C488" s="6">
        <v>181</v>
      </c>
      <c r="D488" s="2" t="s">
        <v>1096</v>
      </c>
      <c r="E488" s="2" t="s">
        <v>416</v>
      </c>
      <c r="F488" t="str">
        <f>IF(NOT(ISERROR(VLOOKUP(A488,'ESO Dungeon constants'!$E$2:$E$999,1,FALSE))),"X","")</f>
        <v/>
      </c>
      <c r="G488" t="str">
        <f t="shared" si="28"/>
        <v>Cyrodiil</v>
      </c>
      <c r="H488" t="str">
        <f t="shared" si="29"/>
        <v>Cyrodiil</v>
      </c>
      <c r="I488" s="4">
        <f t="shared" si="30"/>
        <v>503</v>
      </c>
      <c r="J488" s="4">
        <f t="shared" si="31"/>
        <v>181</v>
      </c>
    </row>
    <row r="489" spans="1:10" x14ac:dyDescent="0.25">
      <c r="A489" s="6">
        <v>363</v>
      </c>
      <c r="B489" s="6">
        <v>161</v>
      </c>
      <c r="C489" s="6">
        <v>101</v>
      </c>
      <c r="D489" s="2" t="s">
        <v>987</v>
      </c>
      <c r="E489" s="2" t="s">
        <v>299</v>
      </c>
      <c r="F489" t="str">
        <f>IF(NOT(ISERROR(VLOOKUP(A489,'ESO Dungeon constants'!$E$2:$E$999,1,FALSE))),"X","")</f>
        <v/>
      </c>
      <c r="G489" t="str">
        <f t="shared" si="28"/>
        <v>Ostmarsch</v>
      </c>
      <c r="H489" t="str">
        <f t="shared" si="29"/>
        <v>Eastmarch</v>
      </c>
      <c r="I489" s="4">
        <f t="shared" si="30"/>
        <v>363</v>
      </c>
      <c r="J489" s="4">
        <f t="shared" si="31"/>
        <v>101</v>
      </c>
    </row>
    <row r="490" spans="1:10" x14ac:dyDescent="0.25">
      <c r="A490" s="6">
        <v>708</v>
      </c>
      <c r="B490" s="6">
        <v>396</v>
      </c>
      <c r="C490" s="6">
        <v>684</v>
      </c>
      <c r="D490" s="2" t="s">
        <v>1187</v>
      </c>
      <c r="E490" s="2" t="s">
        <v>522</v>
      </c>
      <c r="F490" t="str">
        <f>IF(NOT(ISERROR(VLOOKUP(A490,'ESO Dungeon constants'!$E$2:$E$999,1,FALSE))),"X","")</f>
        <v/>
      </c>
      <c r="G490" t="str">
        <f t="shared" si="28"/>
        <v>Wrothgar</v>
      </c>
      <c r="H490" t="str">
        <f t="shared" si="29"/>
        <v>Wrothgar</v>
      </c>
      <c r="I490" s="4">
        <f t="shared" si="30"/>
        <v>708</v>
      </c>
      <c r="J490" s="4">
        <f t="shared" si="31"/>
        <v>684</v>
      </c>
    </row>
    <row r="491" spans="1:10" x14ac:dyDescent="0.25">
      <c r="A491" s="6">
        <v>641</v>
      </c>
      <c r="B491" s="6">
        <v>369</v>
      </c>
      <c r="C491" s="6">
        <v>3</v>
      </c>
      <c r="D491" s="2" t="s">
        <v>1164</v>
      </c>
      <c r="E491" s="2" t="s">
        <v>499</v>
      </c>
      <c r="F491" t="str">
        <f>IF(NOT(ISERROR(VLOOKUP(A491,'ESO Dungeon constants'!$E$2:$E$999,1,FALSE))),"X","")</f>
        <v/>
      </c>
      <c r="G491" t="str">
        <f t="shared" si="28"/>
        <v>Glenumbra</v>
      </c>
      <c r="H491" t="str">
        <f t="shared" si="29"/>
        <v>Glenumbra</v>
      </c>
      <c r="I491" s="4">
        <f t="shared" si="30"/>
        <v>641</v>
      </c>
      <c r="J491" s="4">
        <f t="shared" si="31"/>
        <v>3</v>
      </c>
    </row>
    <row r="492" spans="1:10" x14ac:dyDescent="0.25">
      <c r="A492" s="6">
        <v>701</v>
      </c>
      <c r="B492" s="6">
        <v>389</v>
      </c>
      <c r="C492" s="6">
        <v>684</v>
      </c>
      <c r="D492" s="2" t="s">
        <v>1181</v>
      </c>
      <c r="E492" s="2" t="s">
        <v>515</v>
      </c>
      <c r="F492" t="str">
        <f>IF(NOT(ISERROR(VLOOKUP(A492,'ESO Dungeon constants'!$E$2:$E$999,1,FALSE))),"X","")</f>
        <v/>
      </c>
      <c r="G492" t="str">
        <f t="shared" si="28"/>
        <v>Wrothgar</v>
      </c>
      <c r="H492" t="str">
        <f t="shared" si="29"/>
        <v>Wrothgar</v>
      </c>
      <c r="I492" s="4">
        <f t="shared" si="30"/>
        <v>701</v>
      </c>
      <c r="J492" s="4">
        <f t="shared" si="31"/>
        <v>684</v>
      </c>
    </row>
    <row r="493" spans="1:10" x14ac:dyDescent="0.25">
      <c r="A493" s="6">
        <v>1081</v>
      </c>
      <c r="B493" s="6">
        <v>706</v>
      </c>
      <c r="C493" s="6">
        <v>823</v>
      </c>
      <c r="D493" s="2" t="s">
        <v>1281</v>
      </c>
      <c r="E493" s="2" t="s">
        <v>67</v>
      </c>
      <c r="F493" t="str">
        <f>IF(NOT(ISERROR(VLOOKUP(A493,'ESO Dungeon constants'!$E$2:$E$999,1,FALSE))),"X","")</f>
        <v>X</v>
      </c>
      <c r="G493" t="str">
        <f t="shared" si="28"/>
        <v>Die Goldküste</v>
      </c>
      <c r="H493" t="str">
        <f t="shared" si="29"/>
        <v>Gold Coast</v>
      </c>
      <c r="I493" s="4">
        <f t="shared" si="30"/>
        <v>1081</v>
      </c>
      <c r="J493" s="4">
        <f t="shared" si="31"/>
        <v>823</v>
      </c>
    </row>
    <row r="494" spans="1:10" x14ac:dyDescent="0.25">
      <c r="A494" s="6">
        <v>254</v>
      </c>
      <c r="B494" s="6">
        <v>86</v>
      </c>
      <c r="C494" s="6">
        <v>57</v>
      </c>
      <c r="D494" s="2" t="s">
        <v>924</v>
      </c>
      <c r="E494" s="2" t="s">
        <v>225</v>
      </c>
      <c r="F494" t="str">
        <f>IF(NOT(ISERROR(VLOOKUP(A494,'ESO Dungeon constants'!$E$2:$E$999,1,FALSE))),"X","")</f>
        <v/>
      </c>
      <c r="G494" t="str">
        <f t="shared" si="28"/>
        <v>Deshaan</v>
      </c>
      <c r="H494" t="str">
        <f t="shared" si="29"/>
        <v>Deshaan</v>
      </c>
      <c r="I494" s="4">
        <f t="shared" si="30"/>
        <v>254</v>
      </c>
      <c r="J494" s="4">
        <f t="shared" si="31"/>
        <v>57</v>
      </c>
    </row>
    <row r="495" spans="1:10" x14ac:dyDescent="0.25">
      <c r="A495" s="6">
        <v>767</v>
      </c>
      <c r="B495" s="6">
        <v>427</v>
      </c>
      <c r="C495" s="6">
        <v>816</v>
      </c>
      <c r="D495" s="2" t="s">
        <v>1217</v>
      </c>
      <c r="E495" s="2" t="s">
        <v>551</v>
      </c>
      <c r="F495" t="str">
        <f>IF(NOT(ISERROR(VLOOKUP(A495,'ESO Dungeon constants'!$E$2:$E$999,1,FALSE))),"X","")</f>
        <v/>
      </c>
      <c r="G495" t="str">
        <f t="shared" si="28"/>
        <v>Hews Fluch</v>
      </c>
      <c r="H495" t="str">
        <f t="shared" si="29"/>
        <v>Hew's Bane</v>
      </c>
      <c r="I495" s="4">
        <f t="shared" si="30"/>
        <v>767</v>
      </c>
      <c r="J495" s="4">
        <f t="shared" si="31"/>
        <v>816</v>
      </c>
    </row>
    <row r="496" spans="1:10" x14ac:dyDescent="0.25">
      <c r="A496" s="6">
        <v>415</v>
      </c>
      <c r="B496" s="6">
        <v>210</v>
      </c>
      <c r="C496" s="6">
        <v>103</v>
      </c>
      <c r="D496" s="2" t="s">
        <v>1030</v>
      </c>
      <c r="E496" s="2" t="s">
        <v>347</v>
      </c>
      <c r="F496" t="str">
        <f>IF(NOT(ISERROR(VLOOKUP(A496,'ESO Dungeon constants'!$E$2:$E$999,1,FALSE))),"X","")</f>
        <v/>
      </c>
      <c r="G496" t="str">
        <f t="shared" si="28"/>
        <v>Rift</v>
      </c>
      <c r="H496" t="str">
        <f t="shared" si="29"/>
        <v>The Rift</v>
      </c>
      <c r="I496" s="4">
        <f t="shared" si="30"/>
        <v>415</v>
      </c>
      <c r="J496" s="4">
        <f t="shared" si="31"/>
        <v>103</v>
      </c>
    </row>
    <row r="497" spans="1:10" x14ac:dyDescent="0.25">
      <c r="A497" s="6">
        <v>1066</v>
      </c>
      <c r="B497" s="6">
        <v>691</v>
      </c>
      <c r="C497" s="6">
        <v>726</v>
      </c>
      <c r="D497" s="2" t="s">
        <v>844</v>
      </c>
      <c r="E497" s="2" t="s">
        <v>796</v>
      </c>
      <c r="F497" t="str">
        <f>IF(NOT(ISERROR(VLOOKUP(A497,'ESO Dungeon constants'!$E$2:$E$999,1,FALSE))),"X","")</f>
        <v/>
      </c>
      <c r="G497" t="str">
        <f t="shared" si="28"/>
        <v>Trübmoor</v>
      </c>
      <c r="H497" t="str">
        <f t="shared" si="29"/>
        <v>Murkmire</v>
      </c>
      <c r="I497" s="4">
        <f t="shared" si="30"/>
        <v>1066</v>
      </c>
      <c r="J497" s="4">
        <f t="shared" si="31"/>
        <v>726</v>
      </c>
    </row>
    <row r="498" spans="1:10" x14ac:dyDescent="0.25">
      <c r="A498" s="6">
        <v>551</v>
      </c>
      <c r="B498" s="6">
        <v>315</v>
      </c>
      <c r="C498" s="6">
        <v>108</v>
      </c>
      <c r="D498" s="2" t="s">
        <v>1119</v>
      </c>
      <c r="E498" s="2" t="s">
        <v>450</v>
      </c>
      <c r="F498" t="str">
        <f>IF(NOT(ISERROR(VLOOKUP(A498,'ESO Dungeon constants'!$E$2:$E$999,1,FALSE))),"X","")</f>
        <v/>
      </c>
      <c r="G498" t="str">
        <f t="shared" si="28"/>
        <v>Grünschatten</v>
      </c>
      <c r="H498" t="str">
        <f t="shared" si="29"/>
        <v>Greenshade</v>
      </c>
      <c r="I498" s="4">
        <f t="shared" si="30"/>
        <v>551</v>
      </c>
      <c r="J498" s="4">
        <f t="shared" si="31"/>
        <v>108</v>
      </c>
    </row>
    <row r="499" spans="1:10" x14ac:dyDescent="0.25">
      <c r="A499" s="6">
        <v>588</v>
      </c>
      <c r="B499" s="6">
        <v>348</v>
      </c>
      <c r="C499" s="6">
        <v>20</v>
      </c>
      <c r="D499" s="2" t="s">
        <v>1146</v>
      </c>
      <c r="E499" s="2" t="s">
        <v>480</v>
      </c>
      <c r="F499" t="str">
        <f>IF(NOT(ISERROR(VLOOKUP(A499,'ESO Dungeon constants'!$E$2:$E$999,1,FALSE))),"X","")</f>
        <v/>
      </c>
      <c r="G499" t="str">
        <f t="shared" si="28"/>
        <v>Kluftspitze</v>
      </c>
      <c r="H499" t="str">
        <f t="shared" si="29"/>
        <v>Rivenspire</v>
      </c>
      <c r="I499" s="4">
        <f t="shared" si="30"/>
        <v>588</v>
      </c>
      <c r="J499" s="4">
        <f t="shared" si="31"/>
        <v>20</v>
      </c>
    </row>
    <row r="500" spans="1:10" x14ac:dyDescent="0.25">
      <c r="A500" s="6">
        <v>628</v>
      </c>
      <c r="B500" s="6">
        <v>361</v>
      </c>
      <c r="C500" s="6">
        <v>20</v>
      </c>
      <c r="D500" s="2" t="s">
        <v>1146</v>
      </c>
      <c r="E500" s="2" t="s">
        <v>480</v>
      </c>
      <c r="F500" t="str">
        <f>IF(NOT(ISERROR(VLOOKUP(A500,'ESO Dungeon constants'!$E$2:$E$999,1,FALSE))),"X","")</f>
        <v/>
      </c>
      <c r="G500" t="str">
        <f t="shared" si="28"/>
        <v>Kluftspitze</v>
      </c>
      <c r="H500" t="str">
        <f t="shared" si="29"/>
        <v>Rivenspire</v>
      </c>
      <c r="I500" s="4">
        <f t="shared" si="30"/>
        <v>628</v>
      </c>
      <c r="J500" s="4">
        <f t="shared" si="31"/>
        <v>20</v>
      </c>
    </row>
    <row r="501" spans="1:10" x14ac:dyDescent="0.25">
      <c r="A501" s="6">
        <v>866</v>
      </c>
      <c r="B501" s="6">
        <v>511</v>
      </c>
      <c r="C501" s="6">
        <v>57</v>
      </c>
      <c r="D501" s="2" t="s">
        <v>1264</v>
      </c>
      <c r="E501" s="2" t="s">
        <v>632</v>
      </c>
      <c r="F501" t="str">
        <f>IF(NOT(ISERROR(VLOOKUP(A501,'ESO Dungeon constants'!$E$2:$E$999,1,FALSE))),"X","")</f>
        <v/>
      </c>
      <c r="G501" t="str">
        <f t="shared" si="28"/>
        <v>Deshaan</v>
      </c>
      <c r="H501" t="str">
        <f t="shared" si="29"/>
        <v>Deshaan</v>
      </c>
      <c r="I501" s="4">
        <f t="shared" si="30"/>
        <v>866</v>
      </c>
      <c r="J501" s="4">
        <f t="shared" si="31"/>
        <v>57</v>
      </c>
    </row>
    <row r="502" spans="1:10" x14ac:dyDescent="0.25">
      <c r="A502" s="6">
        <v>380</v>
      </c>
      <c r="B502" s="6">
        <v>177</v>
      </c>
      <c r="C502" s="6">
        <v>381</v>
      </c>
      <c r="D502" s="2" t="s">
        <v>1002</v>
      </c>
      <c r="E502" s="2" t="s">
        <v>146</v>
      </c>
      <c r="F502" t="str">
        <f>IF(NOT(ISERROR(VLOOKUP(A502,'ESO Dungeon constants'!$E$2:$E$999,1,FALSE))),"X","")</f>
        <v>X</v>
      </c>
      <c r="G502" t="str">
        <f t="shared" si="28"/>
        <v>Auridon</v>
      </c>
      <c r="H502" t="str">
        <f t="shared" si="29"/>
        <v>Auridon</v>
      </c>
      <c r="I502" s="4">
        <f t="shared" si="30"/>
        <v>380</v>
      </c>
      <c r="J502" s="4">
        <f t="shared" si="31"/>
        <v>381</v>
      </c>
    </row>
    <row r="503" spans="1:10" x14ac:dyDescent="0.25">
      <c r="A503" s="6">
        <v>935</v>
      </c>
      <c r="B503" s="6">
        <v>575</v>
      </c>
      <c r="C503" s="6">
        <v>381</v>
      </c>
      <c r="D503" s="2" t="s">
        <v>1321</v>
      </c>
      <c r="E503" s="2" t="s">
        <v>147</v>
      </c>
      <c r="F503" t="str">
        <f>IF(NOT(ISERROR(VLOOKUP(A503,'ESO Dungeon constants'!$E$2:$E$999,1,FALSE))),"X","")</f>
        <v>X</v>
      </c>
      <c r="G503" t="str">
        <f t="shared" si="28"/>
        <v>Auridon</v>
      </c>
      <c r="H503" t="str">
        <f t="shared" si="29"/>
        <v>Auridon</v>
      </c>
      <c r="I503" s="4">
        <f t="shared" si="30"/>
        <v>935</v>
      </c>
      <c r="J503" s="4">
        <f t="shared" si="31"/>
        <v>381</v>
      </c>
    </row>
    <row r="504" spans="1:10" x14ac:dyDescent="0.25">
      <c r="A504" s="6">
        <v>306</v>
      </c>
      <c r="B504" s="6">
        <v>119</v>
      </c>
      <c r="C504" s="6">
        <v>57</v>
      </c>
      <c r="D504" s="2" t="s">
        <v>952</v>
      </c>
      <c r="E504" s="2" t="s">
        <v>257</v>
      </c>
      <c r="F504" t="str">
        <f>IF(NOT(ISERROR(VLOOKUP(A504,'ESO Dungeon constants'!$E$2:$E$999,1,FALSE))),"X","")</f>
        <v/>
      </c>
      <c r="G504" t="str">
        <f t="shared" si="28"/>
        <v>Deshaan</v>
      </c>
      <c r="H504" t="str">
        <f t="shared" si="29"/>
        <v>Deshaan</v>
      </c>
      <c r="I504" s="4">
        <f t="shared" si="30"/>
        <v>306</v>
      </c>
      <c r="J504" s="4">
        <f t="shared" si="31"/>
        <v>57</v>
      </c>
    </row>
    <row r="505" spans="1:10" x14ac:dyDescent="0.25">
      <c r="A505" s="6">
        <v>898</v>
      </c>
      <c r="B505" s="6">
        <v>539</v>
      </c>
      <c r="C505" s="6">
        <v>888</v>
      </c>
      <c r="D505" s="2" t="s">
        <v>1292</v>
      </c>
      <c r="E505" s="2" t="s">
        <v>660</v>
      </c>
      <c r="F505" t="str">
        <f>IF(NOT(ISERROR(VLOOKUP(A505,'ESO Dungeon constants'!$E$2:$E$999,1,FALSE))),"X","")</f>
        <v/>
      </c>
      <c r="G505" t="str">
        <f t="shared" si="28"/>
        <v>Kargstein</v>
      </c>
      <c r="H505" t="str">
        <f t="shared" si="29"/>
        <v>Craglorn</v>
      </c>
      <c r="I505" s="4">
        <f t="shared" si="30"/>
        <v>898</v>
      </c>
      <c r="J505" s="4">
        <f t="shared" si="31"/>
        <v>888</v>
      </c>
    </row>
    <row r="506" spans="1:10" x14ac:dyDescent="0.25">
      <c r="A506" s="6">
        <v>592</v>
      </c>
      <c r="B506" s="6">
        <v>352</v>
      </c>
      <c r="C506" s="6">
        <v>20</v>
      </c>
      <c r="D506" s="2" t="s">
        <v>1150</v>
      </c>
      <c r="E506" s="2" t="s">
        <v>484</v>
      </c>
      <c r="F506" t="str">
        <f>IF(NOT(ISERROR(VLOOKUP(A506,'ESO Dungeon constants'!$E$2:$E$999,1,FALSE))),"X","")</f>
        <v/>
      </c>
      <c r="G506" t="str">
        <f t="shared" si="28"/>
        <v>Kluftspitze</v>
      </c>
      <c r="H506" t="str">
        <f t="shared" si="29"/>
        <v>Rivenspire</v>
      </c>
      <c r="I506" s="4">
        <f t="shared" si="30"/>
        <v>592</v>
      </c>
      <c r="J506" s="4">
        <f t="shared" si="31"/>
        <v>20</v>
      </c>
    </row>
    <row r="507" spans="1:10" x14ac:dyDescent="0.25">
      <c r="A507" s="6">
        <v>308</v>
      </c>
      <c r="B507" s="6">
        <v>120</v>
      </c>
      <c r="C507" s="6">
        <v>104</v>
      </c>
      <c r="D507" s="2" t="s">
        <v>953</v>
      </c>
      <c r="E507" s="2" t="s">
        <v>258</v>
      </c>
      <c r="F507" t="str">
        <f>IF(NOT(ISERROR(VLOOKUP(A507,'ESO Dungeon constants'!$E$2:$E$999,1,FALSE))),"X","")</f>
        <v/>
      </c>
      <c r="G507" t="str">
        <f t="shared" si="28"/>
        <v>Die Alik'r-Wüste</v>
      </c>
      <c r="H507" t="str">
        <f t="shared" si="29"/>
        <v>Alik'r Desert</v>
      </c>
      <c r="I507" s="4">
        <f t="shared" si="30"/>
        <v>308</v>
      </c>
      <c r="J507" s="4">
        <f t="shared" si="31"/>
        <v>104</v>
      </c>
    </row>
    <row r="508" spans="1:10" x14ac:dyDescent="0.25">
      <c r="A508" s="6">
        <v>215</v>
      </c>
      <c r="B508" s="6">
        <v>55</v>
      </c>
      <c r="C508" s="6">
        <v>117</v>
      </c>
      <c r="D508" s="2" t="s">
        <v>896</v>
      </c>
      <c r="E508" s="2" t="s">
        <v>194</v>
      </c>
      <c r="F508" t="str">
        <f>IF(NOT(ISERROR(VLOOKUP(A508,'ESO Dungeon constants'!$E$2:$E$999,1,FALSE))),"X","")</f>
        <v/>
      </c>
      <c r="G508" t="str">
        <f t="shared" si="28"/>
        <v>Schattenfenn</v>
      </c>
      <c r="H508" t="str">
        <f t="shared" si="29"/>
        <v>Shadowfen</v>
      </c>
      <c r="I508" s="4">
        <f t="shared" si="30"/>
        <v>215</v>
      </c>
      <c r="J508" s="4">
        <f t="shared" si="31"/>
        <v>117</v>
      </c>
    </row>
    <row r="509" spans="1:10" x14ac:dyDescent="0.25">
      <c r="A509" s="6">
        <v>1023</v>
      </c>
      <c r="B509" s="6">
        <v>657</v>
      </c>
      <c r="C509" s="6">
        <v>1011</v>
      </c>
      <c r="D509" s="2" t="s">
        <v>1388</v>
      </c>
      <c r="E509" s="2" t="s">
        <v>764</v>
      </c>
      <c r="F509" t="str">
        <f>IF(NOT(ISERROR(VLOOKUP(A509,'ESO Dungeon constants'!$E$2:$E$999,1,FALSE))),"X","")</f>
        <v/>
      </c>
      <c r="G509" t="str">
        <f t="shared" si="28"/>
        <v>Sommersend</v>
      </c>
      <c r="H509" t="str">
        <f t="shared" si="29"/>
        <v>Summerset</v>
      </c>
      <c r="I509" s="4">
        <f t="shared" si="30"/>
        <v>1023</v>
      </c>
      <c r="J509" s="4">
        <f t="shared" si="31"/>
        <v>1011</v>
      </c>
    </row>
    <row r="510" spans="1:10" x14ac:dyDescent="0.25">
      <c r="A510" s="6">
        <v>848</v>
      </c>
      <c r="B510" s="6">
        <v>495</v>
      </c>
      <c r="C510" s="6">
        <v>117</v>
      </c>
      <c r="D510" s="2" t="s">
        <v>1249</v>
      </c>
      <c r="E510" s="2" t="s">
        <v>72</v>
      </c>
      <c r="F510" t="str">
        <f>IF(NOT(ISERROR(VLOOKUP(A510,'ESO Dungeon constants'!$E$2:$E$999,1,FALSE))),"X","")</f>
        <v>X</v>
      </c>
      <c r="G510" t="str">
        <f t="shared" si="28"/>
        <v>Schattenfenn</v>
      </c>
      <c r="H510" t="str">
        <f t="shared" si="29"/>
        <v>Shadowfen</v>
      </c>
      <c r="I510" s="4">
        <f t="shared" si="30"/>
        <v>848</v>
      </c>
      <c r="J510" s="4">
        <f t="shared" si="31"/>
        <v>117</v>
      </c>
    </row>
    <row r="511" spans="1:10" x14ac:dyDescent="0.25">
      <c r="A511" s="6">
        <v>478</v>
      </c>
      <c r="B511" s="6">
        <v>261</v>
      </c>
      <c r="C511" s="6">
        <v>383</v>
      </c>
      <c r="D511" s="2" t="s">
        <v>1078</v>
      </c>
      <c r="E511" s="2" t="s">
        <v>397</v>
      </c>
      <c r="F511" t="str">
        <f>IF(NOT(ISERROR(VLOOKUP(A511,'ESO Dungeon constants'!$E$2:$E$999,1,FALSE))),"X","")</f>
        <v/>
      </c>
      <c r="G511" t="str">
        <f t="shared" si="28"/>
        <v>Grahtwald</v>
      </c>
      <c r="H511" t="str">
        <f t="shared" si="29"/>
        <v>Grahtwood</v>
      </c>
      <c r="I511" s="4">
        <f t="shared" si="30"/>
        <v>478</v>
      </c>
      <c r="J511" s="4">
        <f t="shared" si="31"/>
        <v>383</v>
      </c>
    </row>
    <row r="512" spans="1:10" x14ac:dyDescent="0.25">
      <c r="A512" s="6">
        <v>472</v>
      </c>
      <c r="B512" s="6">
        <v>257</v>
      </c>
      <c r="C512" s="6">
        <v>58</v>
      </c>
      <c r="D512" s="2" t="s">
        <v>1074</v>
      </c>
      <c r="E512" s="2" t="s">
        <v>393</v>
      </c>
      <c r="F512" t="str">
        <f>IF(NOT(ISERROR(VLOOKUP(A512,'ESO Dungeon constants'!$E$2:$E$999,1,FALSE))),"X","")</f>
        <v/>
      </c>
      <c r="G512" t="str">
        <f t="shared" si="28"/>
        <v>Malabal Tor</v>
      </c>
      <c r="H512" t="str">
        <f t="shared" si="29"/>
        <v>Malabal Tor</v>
      </c>
      <c r="I512" s="4">
        <f t="shared" si="30"/>
        <v>472</v>
      </c>
      <c r="J512" s="4">
        <f t="shared" si="31"/>
        <v>58</v>
      </c>
    </row>
    <row r="513" spans="1:10" x14ac:dyDescent="0.25">
      <c r="A513" s="6">
        <v>1079</v>
      </c>
      <c r="B513" s="6">
        <v>704</v>
      </c>
      <c r="C513" s="6">
        <v>726</v>
      </c>
      <c r="D513" s="2" t="s">
        <v>853</v>
      </c>
      <c r="E513" s="2" t="s">
        <v>807</v>
      </c>
      <c r="F513" t="str">
        <f>IF(NOT(ISERROR(VLOOKUP(A513,'ESO Dungeon constants'!$E$2:$E$999,1,FALSE))),"X","")</f>
        <v/>
      </c>
      <c r="G513" t="str">
        <f t="shared" si="28"/>
        <v>Trübmoor</v>
      </c>
      <c r="H513" t="str">
        <f t="shared" si="29"/>
        <v>Murkmire</v>
      </c>
      <c r="I513" s="4">
        <f t="shared" si="30"/>
        <v>1079</v>
      </c>
      <c r="J513" s="4">
        <f t="shared" si="31"/>
        <v>726</v>
      </c>
    </row>
    <row r="514" spans="1:10" x14ac:dyDescent="0.25">
      <c r="A514" s="6">
        <v>486</v>
      </c>
      <c r="B514" s="6">
        <v>267</v>
      </c>
      <c r="C514" s="6">
        <v>381</v>
      </c>
      <c r="D514" s="2" t="s">
        <v>1084</v>
      </c>
      <c r="E514" s="2" t="s">
        <v>403</v>
      </c>
      <c r="F514" t="str">
        <f>IF(NOT(ISERROR(VLOOKUP(A514,'ESO Dungeon constants'!$E$2:$E$999,1,FALSE))),"X","")</f>
        <v/>
      </c>
      <c r="G514" t="str">
        <f t="shared" ref="G514:G577" si="32">IF(A514&lt;&gt;C514,VLOOKUP(C514,$A$2:$E$900,4,FALSE),"")</f>
        <v>Auridon</v>
      </c>
      <c r="H514" t="str">
        <f t="shared" ref="H514:H577" si="33">IF(A514&lt;&gt;C514,VLOOKUP(C514,$A$2:$E$900,5,FALSE),"")</f>
        <v>Auridon</v>
      </c>
      <c r="I514" s="4">
        <f t="shared" si="30"/>
        <v>486</v>
      </c>
      <c r="J514" s="4">
        <f t="shared" si="31"/>
        <v>381</v>
      </c>
    </row>
    <row r="515" spans="1:10" x14ac:dyDescent="0.25">
      <c r="A515" s="6">
        <v>1073</v>
      </c>
      <c r="B515" s="6">
        <v>698</v>
      </c>
      <c r="C515" s="6">
        <v>726</v>
      </c>
      <c r="D515" s="2" t="s">
        <v>849</v>
      </c>
      <c r="E515" s="2" t="s">
        <v>803</v>
      </c>
      <c r="F515" t="str">
        <f>IF(NOT(ISERROR(VLOOKUP(A515,'ESO Dungeon constants'!$E$2:$E$999,1,FALSE))),"X","")</f>
        <v/>
      </c>
      <c r="G515" t="str">
        <f t="shared" si="32"/>
        <v>Trübmoor</v>
      </c>
      <c r="H515" t="str">
        <f t="shared" si="33"/>
        <v>Murkmire</v>
      </c>
      <c r="I515" s="4">
        <f t="shared" ref="I515:I578" si="34">A515</f>
        <v>1073</v>
      </c>
      <c r="J515" s="4">
        <f t="shared" ref="J515:J578" si="35">C515</f>
        <v>726</v>
      </c>
    </row>
    <row r="516" spans="1:10" x14ac:dyDescent="0.25">
      <c r="A516" s="6">
        <v>636</v>
      </c>
      <c r="B516" s="6">
        <v>364</v>
      </c>
      <c r="C516" s="6">
        <v>888</v>
      </c>
      <c r="D516" s="2" t="s">
        <v>1159</v>
      </c>
      <c r="E516" s="2" t="s">
        <v>494</v>
      </c>
      <c r="F516" t="str">
        <f>IF(NOT(ISERROR(VLOOKUP(A516,'ESO Dungeon constants'!$E$2:$E$999,1,FALSE))),"X","")</f>
        <v/>
      </c>
      <c r="G516" t="str">
        <f t="shared" si="32"/>
        <v>Kargstein</v>
      </c>
      <c r="H516" t="str">
        <f t="shared" si="33"/>
        <v>Craglorn</v>
      </c>
      <c r="I516" s="4">
        <f t="shared" si="34"/>
        <v>636</v>
      </c>
      <c r="J516" s="4">
        <f t="shared" si="35"/>
        <v>888</v>
      </c>
    </row>
    <row r="517" spans="1:10" x14ac:dyDescent="0.25">
      <c r="A517" s="6">
        <v>199</v>
      </c>
      <c r="B517" s="6">
        <v>45</v>
      </c>
      <c r="C517" s="6">
        <v>199</v>
      </c>
      <c r="D517" s="2" t="s">
        <v>887</v>
      </c>
      <c r="E517" s="2" t="s">
        <v>184</v>
      </c>
      <c r="F517" t="str">
        <f>IF(NOT(ISERROR(VLOOKUP(A517,'ESO Dungeon constants'!$E$2:$E$999,1,FALSE))),"X","")</f>
        <v/>
      </c>
      <c r="G517" t="str">
        <f t="shared" si="32"/>
        <v/>
      </c>
      <c r="H517" t="str">
        <f t="shared" si="33"/>
        <v/>
      </c>
      <c r="I517" s="4">
        <f t="shared" si="34"/>
        <v>199</v>
      </c>
      <c r="J517" s="4">
        <f t="shared" si="35"/>
        <v>199</v>
      </c>
    </row>
    <row r="518" spans="1:10" x14ac:dyDescent="0.25">
      <c r="A518" s="6">
        <v>395</v>
      </c>
      <c r="B518" s="6">
        <v>190</v>
      </c>
      <c r="C518" s="6">
        <v>381</v>
      </c>
      <c r="D518" s="2" t="s">
        <v>1013</v>
      </c>
      <c r="E518" s="2" t="s">
        <v>327</v>
      </c>
      <c r="F518" t="str">
        <f>IF(NOT(ISERROR(VLOOKUP(A518,'ESO Dungeon constants'!$E$2:$E$999,1,FALSE))),"X","")</f>
        <v/>
      </c>
      <c r="G518" t="str">
        <f t="shared" si="32"/>
        <v>Auridon</v>
      </c>
      <c r="H518" t="str">
        <f t="shared" si="33"/>
        <v>Auridon</v>
      </c>
      <c r="I518" s="4">
        <f t="shared" si="34"/>
        <v>395</v>
      </c>
      <c r="J518" s="4">
        <f t="shared" si="35"/>
        <v>381</v>
      </c>
    </row>
    <row r="519" spans="1:10" x14ac:dyDescent="0.25">
      <c r="A519" s="6">
        <v>821</v>
      </c>
      <c r="B519" s="6">
        <v>476</v>
      </c>
      <c r="C519" s="6">
        <v>816</v>
      </c>
      <c r="D519" s="2" t="s">
        <v>1231</v>
      </c>
      <c r="E519" s="2" t="s">
        <v>599</v>
      </c>
      <c r="F519" t="str">
        <f>IF(NOT(ISERROR(VLOOKUP(A519,'ESO Dungeon constants'!$E$2:$E$999,1,FALSE))),"X","")</f>
        <v/>
      </c>
      <c r="G519" t="str">
        <f t="shared" si="32"/>
        <v>Hews Fluch</v>
      </c>
      <c r="H519" t="str">
        <f t="shared" si="33"/>
        <v>Hew's Bane</v>
      </c>
      <c r="I519" s="4">
        <f t="shared" si="34"/>
        <v>821</v>
      </c>
      <c r="J519" s="4">
        <f t="shared" si="35"/>
        <v>816</v>
      </c>
    </row>
    <row r="520" spans="1:10" x14ac:dyDescent="0.25">
      <c r="A520" s="6">
        <v>943</v>
      </c>
      <c r="B520" s="6">
        <v>583</v>
      </c>
      <c r="C520" s="6">
        <v>3</v>
      </c>
      <c r="D520" s="2" t="s">
        <v>1329</v>
      </c>
      <c r="E520" s="2" t="s">
        <v>697</v>
      </c>
      <c r="F520" t="str">
        <f>IF(NOT(ISERROR(VLOOKUP(A520,'ESO Dungeon constants'!$E$2:$E$999,1,FALSE))),"X","")</f>
        <v/>
      </c>
      <c r="G520" t="str">
        <f t="shared" si="32"/>
        <v>Glenumbra</v>
      </c>
      <c r="H520" t="str">
        <f t="shared" si="33"/>
        <v>Glenumbra</v>
      </c>
      <c r="I520" s="4">
        <f t="shared" si="34"/>
        <v>943</v>
      </c>
      <c r="J520" s="4">
        <f t="shared" si="35"/>
        <v>3</v>
      </c>
    </row>
    <row r="521" spans="1:10" x14ac:dyDescent="0.25">
      <c r="A521" s="6">
        <v>870</v>
      </c>
      <c r="B521" s="6">
        <v>515</v>
      </c>
      <c r="C521" s="6">
        <v>888</v>
      </c>
      <c r="D521" s="2" t="s">
        <v>636</v>
      </c>
      <c r="E521" s="2" t="s">
        <v>636</v>
      </c>
      <c r="F521" t="str">
        <f>IF(NOT(ISERROR(VLOOKUP(A521,'ESO Dungeon constants'!$E$2:$E$999,1,FALSE))),"X","")</f>
        <v/>
      </c>
      <c r="G521" t="str">
        <f t="shared" si="32"/>
        <v>Kargstein</v>
      </c>
      <c r="H521" t="str">
        <f t="shared" si="33"/>
        <v>Craglorn</v>
      </c>
      <c r="I521" s="4">
        <f t="shared" si="34"/>
        <v>870</v>
      </c>
      <c r="J521" s="4">
        <f t="shared" si="35"/>
        <v>888</v>
      </c>
    </row>
    <row r="522" spans="1:10" x14ac:dyDescent="0.25">
      <c r="A522" s="6">
        <v>377</v>
      </c>
      <c r="B522" s="6">
        <v>174</v>
      </c>
      <c r="C522" s="6">
        <v>58</v>
      </c>
      <c r="D522" s="2" t="s">
        <v>312</v>
      </c>
      <c r="E522" s="2" t="s">
        <v>312</v>
      </c>
      <c r="F522" t="str">
        <f>IF(NOT(ISERROR(VLOOKUP(A522,'ESO Dungeon constants'!$E$2:$E$999,1,FALSE))),"X","")</f>
        <v/>
      </c>
      <c r="G522" t="str">
        <f t="shared" si="32"/>
        <v>Malabal Tor</v>
      </c>
      <c r="H522" t="str">
        <f t="shared" si="33"/>
        <v>Malabal Tor</v>
      </c>
      <c r="I522" s="4">
        <f t="shared" si="34"/>
        <v>377</v>
      </c>
      <c r="J522" s="4">
        <f t="shared" si="35"/>
        <v>58</v>
      </c>
    </row>
    <row r="523" spans="1:10" x14ac:dyDescent="0.25">
      <c r="A523" s="6">
        <v>998</v>
      </c>
      <c r="B523" s="6">
        <v>635</v>
      </c>
      <c r="C523" s="6">
        <v>381</v>
      </c>
      <c r="D523" s="2" t="s">
        <v>745</v>
      </c>
      <c r="E523" s="2" t="s">
        <v>745</v>
      </c>
      <c r="F523" t="str">
        <f>IF(NOT(ISERROR(VLOOKUP(A523,'ESO Dungeon constants'!$E$2:$E$999,1,FALSE))),"X","")</f>
        <v/>
      </c>
      <c r="G523" t="str">
        <f t="shared" si="32"/>
        <v>Auridon</v>
      </c>
      <c r="H523" t="str">
        <f t="shared" si="33"/>
        <v>Auridon</v>
      </c>
      <c r="I523" s="4">
        <f t="shared" si="34"/>
        <v>998</v>
      </c>
      <c r="J523" s="4">
        <f t="shared" si="35"/>
        <v>381</v>
      </c>
    </row>
    <row r="524" spans="1:10" x14ac:dyDescent="0.25">
      <c r="A524" s="6">
        <v>1029</v>
      </c>
      <c r="B524" s="6">
        <v>663</v>
      </c>
      <c r="C524" s="6">
        <v>1011</v>
      </c>
      <c r="D524" s="2" t="s">
        <v>817</v>
      </c>
      <c r="E524" s="2" t="s">
        <v>770</v>
      </c>
      <c r="F524" t="str">
        <f>IF(NOT(ISERROR(VLOOKUP(A524,'ESO Dungeon constants'!$E$2:$E$999,1,FALSE))),"X","")</f>
        <v/>
      </c>
      <c r="G524" t="str">
        <f t="shared" si="32"/>
        <v>Sommersend</v>
      </c>
      <c r="H524" t="str">
        <f t="shared" si="33"/>
        <v>Summerset</v>
      </c>
      <c r="I524" s="4">
        <f t="shared" si="34"/>
        <v>1029</v>
      </c>
      <c r="J524" s="4">
        <f t="shared" si="35"/>
        <v>1011</v>
      </c>
    </row>
    <row r="525" spans="1:10" x14ac:dyDescent="0.25">
      <c r="A525" s="6">
        <v>1044</v>
      </c>
      <c r="B525" s="6">
        <v>677</v>
      </c>
      <c r="C525" s="6">
        <v>823</v>
      </c>
      <c r="D525" s="2" t="s">
        <v>1353</v>
      </c>
      <c r="E525" s="2" t="s">
        <v>782</v>
      </c>
      <c r="F525" t="str">
        <f>IF(NOT(ISERROR(VLOOKUP(A525,'ESO Dungeon constants'!$E$2:$E$999,1,FALSE))),"X","")</f>
        <v/>
      </c>
      <c r="G525" t="str">
        <f t="shared" si="32"/>
        <v>Die Goldküste</v>
      </c>
      <c r="H525" t="str">
        <f t="shared" si="33"/>
        <v>Gold Coast</v>
      </c>
      <c r="I525" s="4">
        <f t="shared" si="34"/>
        <v>1044</v>
      </c>
      <c r="J525" s="4">
        <f t="shared" si="35"/>
        <v>823</v>
      </c>
    </row>
    <row r="526" spans="1:10" x14ac:dyDescent="0.25">
      <c r="A526" s="6">
        <v>699</v>
      </c>
      <c r="B526" s="6">
        <v>387</v>
      </c>
      <c r="C526" s="6">
        <v>684</v>
      </c>
      <c r="D526" s="2" t="s">
        <v>1179</v>
      </c>
      <c r="E526" s="2" t="s">
        <v>513</v>
      </c>
      <c r="F526" t="str">
        <f>IF(NOT(ISERROR(VLOOKUP(A526,'ESO Dungeon constants'!$E$2:$E$999,1,FALSE))),"X","")</f>
        <v/>
      </c>
      <c r="G526" t="str">
        <f t="shared" si="32"/>
        <v>Wrothgar</v>
      </c>
      <c r="H526" t="str">
        <f t="shared" si="33"/>
        <v>Wrothgar</v>
      </c>
      <c r="I526" s="4">
        <f t="shared" si="34"/>
        <v>699</v>
      </c>
      <c r="J526" s="4">
        <f t="shared" si="35"/>
        <v>684</v>
      </c>
    </row>
    <row r="527" spans="1:10" x14ac:dyDescent="0.25">
      <c r="A527" s="6">
        <v>360</v>
      </c>
      <c r="B527" s="6">
        <v>158</v>
      </c>
      <c r="C527" s="6">
        <v>101</v>
      </c>
      <c r="D527" s="2" t="s">
        <v>984</v>
      </c>
      <c r="E527" s="2" t="s">
        <v>296</v>
      </c>
      <c r="F527" t="str">
        <f>IF(NOT(ISERROR(VLOOKUP(A527,'ESO Dungeon constants'!$E$2:$E$999,1,FALSE))),"X","")</f>
        <v/>
      </c>
      <c r="G527" t="str">
        <f t="shared" si="32"/>
        <v>Ostmarsch</v>
      </c>
      <c r="H527" t="str">
        <f t="shared" si="33"/>
        <v>Eastmarch</v>
      </c>
      <c r="I527" s="4">
        <f t="shared" si="34"/>
        <v>360</v>
      </c>
      <c r="J527" s="4">
        <f t="shared" si="35"/>
        <v>101</v>
      </c>
    </row>
    <row r="528" spans="1:10" x14ac:dyDescent="0.25">
      <c r="A528" s="6">
        <v>707</v>
      </c>
      <c r="B528" s="6">
        <v>395</v>
      </c>
      <c r="C528" s="6">
        <v>684</v>
      </c>
      <c r="D528" s="2" t="s">
        <v>1186</v>
      </c>
      <c r="E528" s="2" t="s">
        <v>521</v>
      </c>
      <c r="F528" t="str">
        <f>IF(NOT(ISERROR(VLOOKUP(A528,'ESO Dungeon constants'!$E$2:$E$999,1,FALSE))),"X","")</f>
        <v/>
      </c>
      <c r="G528" t="str">
        <f t="shared" si="32"/>
        <v>Wrothgar</v>
      </c>
      <c r="H528" t="str">
        <f t="shared" si="33"/>
        <v>Wrothgar</v>
      </c>
      <c r="I528" s="4">
        <f t="shared" si="34"/>
        <v>707</v>
      </c>
      <c r="J528" s="4">
        <f t="shared" si="35"/>
        <v>684</v>
      </c>
    </row>
    <row r="529" spans="1:10" x14ac:dyDescent="0.25">
      <c r="A529" s="6">
        <v>517</v>
      </c>
      <c r="B529" s="6">
        <v>293</v>
      </c>
      <c r="C529" s="6">
        <v>517</v>
      </c>
      <c r="D529" s="2" t="s">
        <v>429</v>
      </c>
      <c r="E529" s="2" t="s">
        <v>429</v>
      </c>
      <c r="F529" t="str">
        <f>IF(NOT(ISERROR(VLOOKUP(A529,'ESO Dungeon constants'!$E$2:$E$999,1,FALSE))),"X","")</f>
        <v/>
      </c>
      <c r="G529" t="str">
        <f t="shared" si="32"/>
        <v/>
      </c>
      <c r="H529" t="str">
        <f t="shared" si="33"/>
        <v/>
      </c>
      <c r="I529" s="4">
        <f t="shared" si="34"/>
        <v>517</v>
      </c>
      <c r="J529" s="4">
        <f t="shared" si="35"/>
        <v>517</v>
      </c>
    </row>
    <row r="530" spans="1:10" x14ac:dyDescent="0.25">
      <c r="A530" s="6">
        <v>518</v>
      </c>
      <c r="B530" s="6">
        <v>294</v>
      </c>
      <c r="C530" s="6">
        <v>518</v>
      </c>
      <c r="D530" s="2" t="s">
        <v>429</v>
      </c>
      <c r="E530" s="2" t="s">
        <v>429</v>
      </c>
      <c r="F530" t="str">
        <f>IF(NOT(ISERROR(VLOOKUP(A530,'ESO Dungeon constants'!$E$2:$E$999,1,FALSE))),"X","")</f>
        <v/>
      </c>
      <c r="G530" t="str">
        <f t="shared" si="32"/>
        <v/>
      </c>
      <c r="H530" t="str">
        <f t="shared" si="33"/>
        <v/>
      </c>
      <c r="I530" s="4">
        <f t="shared" si="34"/>
        <v>518</v>
      </c>
      <c r="J530" s="4">
        <f t="shared" si="35"/>
        <v>518</v>
      </c>
    </row>
    <row r="531" spans="1:10" x14ac:dyDescent="0.25">
      <c r="A531" s="6">
        <v>1013</v>
      </c>
      <c r="B531" s="6">
        <v>647</v>
      </c>
      <c r="C531" s="6">
        <v>1011</v>
      </c>
      <c r="D531" s="2" t="s">
        <v>1380</v>
      </c>
      <c r="E531" s="2" t="s">
        <v>754</v>
      </c>
      <c r="F531" t="str">
        <f>IF(NOT(ISERROR(VLOOKUP(A531,'ESO Dungeon constants'!$E$2:$E$999,1,FALSE))),"X","")</f>
        <v/>
      </c>
      <c r="G531" t="str">
        <f t="shared" si="32"/>
        <v>Sommersend</v>
      </c>
      <c r="H531" t="str">
        <f t="shared" si="33"/>
        <v>Summerset</v>
      </c>
      <c r="I531" s="4">
        <f t="shared" si="34"/>
        <v>1013</v>
      </c>
      <c r="J531" s="4">
        <f t="shared" si="35"/>
        <v>1011</v>
      </c>
    </row>
    <row r="532" spans="1:10" x14ac:dyDescent="0.25">
      <c r="A532" s="6">
        <v>599</v>
      </c>
      <c r="B532" s="6">
        <v>358</v>
      </c>
      <c r="C532" s="6">
        <v>572</v>
      </c>
      <c r="D532" s="2" t="s">
        <v>1154</v>
      </c>
      <c r="E532" s="2" t="s">
        <v>489</v>
      </c>
      <c r="F532" t="str">
        <f>IF(NOT(ISERROR(VLOOKUP(A532,'ESO Dungeon constants'!$E$2:$E$999,1,FALSE))),"X","")</f>
        <v/>
      </c>
      <c r="G532" t="str">
        <f t="shared" si="32"/>
        <v>Stirk</v>
      </c>
      <c r="H532" t="str">
        <f t="shared" si="33"/>
        <v>Stirk</v>
      </c>
      <c r="I532" s="4">
        <f t="shared" si="34"/>
        <v>599</v>
      </c>
      <c r="J532" s="4">
        <f t="shared" si="35"/>
        <v>572</v>
      </c>
    </row>
    <row r="533" spans="1:10" x14ac:dyDescent="0.25">
      <c r="A533" s="6">
        <v>159</v>
      </c>
      <c r="B533" s="6">
        <v>31</v>
      </c>
      <c r="C533" s="6">
        <v>19</v>
      </c>
      <c r="D533" s="2" t="s">
        <v>877</v>
      </c>
      <c r="E533" s="2" t="s">
        <v>171</v>
      </c>
      <c r="F533" t="str">
        <f>IF(NOT(ISERROR(VLOOKUP(A533,'ESO Dungeon constants'!$E$2:$E$999,1,FALSE))),"X","")</f>
        <v/>
      </c>
      <c r="G533" t="str">
        <f t="shared" si="32"/>
        <v>Sturmhafen</v>
      </c>
      <c r="H533" t="str">
        <f t="shared" si="33"/>
        <v>Stormhaven</v>
      </c>
      <c r="I533" s="4">
        <f t="shared" si="34"/>
        <v>159</v>
      </c>
      <c r="J533" s="4">
        <f t="shared" si="35"/>
        <v>19</v>
      </c>
    </row>
    <row r="534" spans="1:10" x14ac:dyDescent="0.25">
      <c r="A534" s="6">
        <v>312</v>
      </c>
      <c r="B534" s="6">
        <v>124</v>
      </c>
      <c r="C534" s="6">
        <v>3</v>
      </c>
      <c r="D534" s="2" t="s">
        <v>262</v>
      </c>
      <c r="E534" s="2" t="s">
        <v>262</v>
      </c>
      <c r="F534" t="str">
        <f>IF(NOT(ISERROR(VLOOKUP(A534,'ESO Dungeon constants'!$E$2:$E$999,1,FALSE))),"X","")</f>
        <v/>
      </c>
      <c r="G534" t="str">
        <f t="shared" si="32"/>
        <v>Glenumbra</v>
      </c>
      <c r="H534" t="str">
        <f t="shared" si="33"/>
        <v>Glenumbra</v>
      </c>
      <c r="I534" s="4">
        <f t="shared" si="34"/>
        <v>312</v>
      </c>
      <c r="J534" s="4">
        <f t="shared" si="35"/>
        <v>3</v>
      </c>
    </row>
    <row r="535" spans="1:10" x14ac:dyDescent="0.25">
      <c r="A535" s="6">
        <v>398</v>
      </c>
      <c r="B535" s="6">
        <v>193</v>
      </c>
      <c r="C535" s="6">
        <v>381</v>
      </c>
      <c r="D535" s="2" t="s">
        <v>1015</v>
      </c>
      <c r="E535" s="2" t="s">
        <v>330</v>
      </c>
      <c r="F535" t="str">
        <f>IF(NOT(ISERROR(VLOOKUP(A535,'ESO Dungeon constants'!$E$2:$E$999,1,FALSE))),"X","")</f>
        <v/>
      </c>
      <c r="G535" t="str">
        <f t="shared" si="32"/>
        <v>Auridon</v>
      </c>
      <c r="H535" t="str">
        <f t="shared" si="33"/>
        <v>Auridon</v>
      </c>
      <c r="I535" s="4">
        <f t="shared" si="34"/>
        <v>398</v>
      </c>
      <c r="J535" s="4">
        <f t="shared" si="35"/>
        <v>381</v>
      </c>
    </row>
    <row r="536" spans="1:10" x14ac:dyDescent="0.25">
      <c r="A536" s="6">
        <v>952</v>
      </c>
      <c r="B536" s="6">
        <v>592</v>
      </c>
      <c r="C536" s="6">
        <v>849</v>
      </c>
      <c r="D536" s="2" t="s">
        <v>1334</v>
      </c>
      <c r="E536" s="2" t="s">
        <v>706</v>
      </c>
      <c r="F536" t="str">
        <f>IF(NOT(ISERROR(VLOOKUP(A536,'ESO Dungeon constants'!$E$2:$E$999,1,FALSE))),"X","")</f>
        <v/>
      </c>
      <c r="G536" t="str">
        <f t="shared" si="32"/>
        <v>Vvardenfell</v>
      </c>
      <c r="H536" t="str">
        <f t="shared" si="33"/>
        <v>Vvardenfell</v>
      </c>
      <c r="I536" s="4">
        <f t="shared" si="34"/>
        <v>952</v>
      </c>
      <c r="J536" s="4">
        <f t="shared" si="35"/>
        <v>849</v>
      </c>
    </row>
    <row r="537" spans="1:10" x14ac:dyDescent="0.25">
      <c r="A537" s="6">
        <v>484</v>
      </c>
      <c r="B537" s="6">
        <v>265</v>
      </c>
      <c r="C537" s="6">
        <v>103</v>
      </c>
      <c r="D537" s="2" t="s">
        <v>1082</v>
      </c>
      <c r="E537" s="2" t="s">
        <v>401</v>
      </c>
      <c r="F537" t="str">
        <f>IF(NOT(ISERROR(VLOOKUP(A537,'ESO Dungeon constants'!$E$2:$E$999,1,FALSE))),"X","")</f>
        <v/>
      </c>
      <c r="G537" t="str">
        <f t="shared" si="32"/>
        <v>Rift</v>
      </c>
      <c r="H537" t="str">
        <f t="shared" si="33"/>
        <v>The Rift</v>
      </c>
      <c r="I537" s="4">
        <f t="shared" si="34"/>
        <v>484</v>
      </c>
      <c r="J537" s="4">
        <f t="shared" si="35"/>
        <v>103</v>
      </c>
    </row>
    <row r="538" spans="1:10" x14ac:dyDescent="0.25">
      <c r="A538" s="6">
        <v>974</v>
      </c>
      <c r="B538" s="6">
        <v>614</v>
      </c>
      <c r="C538" s="6">
        <v>888</v>
      </c>
      <c r="D538" s="2" t="s">
        <v>130</v>
      </c>
      <c r="E538" s="2" t="s">
        <v>44</v>
      </c>
      <c r="F538" t="str">
        <f>IF(NOT(ISERROR(VLOOKUP(A538,'ESO Dungeon constants'!$E$2:$E$999,1,FALSE))),"X","")</f>
        <v>X</v>
      </c>
      <c r="G538" t="str">
        <f t="shared" si="32"/>
        <v>Kargstein</v>
      </c>
      <c r="H538" t="str">
        <f t="shared" si="33"/>
        <v>Craglorn</v>
      </c>
      <c r="I538" s="4">
        <f t="shared" si="34"/>
        <v>974</v>
      </c>
      <c r="J538" s="4">
        <f t="shared" si="35"/>
        <v>888</v>
      </c>
    </row>
    <row r="539" spans="1:10" x14ac:dyDescent="0.25">
      <c r="A539" s="6">
        <v>318</v>
      </c>
      <c r="B539" s="6">
        <v>130</v>
      </c>
      <c r="C539" s="6">
        <v>19</v>
      </c>
      <c r="D539" s="2" t="s">
        <v>961</v>
      </c>
      <c r="E539" s="2" t="s">
        <v>268</v>
      </c>
      <c r="F539" t="str">
        <f>IF(NOT(ISERROR(VLOOKUP(A539,'ESO Dungeon constants'!$E$2:$E$999,1,FALSE))),"X","")</f>
        <v/>
      </c>
      <c r="G539" t="str">
        <f t="shared" si="32"/>
        <v>Sturmhafen</v>
      </c>
      <c r="H539" t="str">
        <f t="shared" si="33"/>
        <v>Stormhaven</v>
      </c>
      <c r="I539" s="4">
        <f t="shared" si="34"/>
        <v>318</v>
      </c>
      <c r="J539" s="4">
        <f t="shared" si="35"/>
        <v>19</v>
      </c>
    </row>
    <row r="540" spans="1:10" x14ac:dyDescent="0.25">
      <c r="A540" s="6">
        <v>598</v>
      </c>
      <c r="B540" s="6">
        <v>357</v>
      </c>
      <c r="C540" s="6">
        <v>199</v>
      </c>
      <c r="D540" s="2" t="s">
        <v>1153</v>
      </c>
      <c r="E540" s="2" t="s">
        <v>488</v>
      </c>
      <c r="F540" t="str">
        <f>IF(NOT(ISERROR(VLOOKUP(A540,'ESO Dungeon constants'!$E$2:$E$999,1,FALSE))),"X","")</f>
        <v/>
      </c>
      <c r="G540" t="str">
        <f t="shared" si="32"/>
        <v>Die Zuflucht</v>
      </c>
      <c r="H540" t="str">
        <f t="shared" si="33"/>
        <v>The Harborage</v>
      </c>
      <c r="I540" s="4">
        <f t="shared" si="34"/>
        <v>598</v>
      </c>
      <c r="J540" s="4">
        <f t="shared" si="35"/>
        <v>199</v>
      </c>
    </row>
    <row r="541" spans="1:10" x14ac:dyDescent="0.25">
      <c r="A541" s="6">
        <v>464</v>
      </c>
      <c r="B541" s="6">
        <v>249</v>
      </c>
      <c r="C541" s="6">
        <v>382</v>
      </c>
      <c r="D541" s="2" t="s">
        <v>1066</v>
      </c>
      <c r="E541" s="2" t="s">
        <v>385</v>
      </c>
      <c r="F541" t="str">
        <f>IF(NOT(ISERROR(VLOOKUP(A541,'ESO Dungeon constants'!$E$2:$E$999,1,FALSE))),"X","")</f>
        <v/>
      </c>
      <c r="G541" t="str">
        <f t="shared" si="32"/>
        <v>Schnittermark</v>
      </c>
      <c r="H541" t="str">
        <f t="shared" si="33"/>
        <v>Reaper's March</v>
      </c>
      <c r="I541" s="4">
        <f t="shared" si="34"/>
        <v>464</v>
      </c>
      <c r="J541" s="4">
        <f t="shared" si="35"/>
        <v>382</v>
      </c>
    </row>
    <row r="542" spans="1:10" x14ac:dyDescent="0.25">
      <c r="A542" s="6">
        <v>266</v>
      </c>
      <c r="B542" s="6">
        <v>98</v>
      </c>
      <c r="C542" s="6">
        <v>101</v>
      </c>
      <c r="D542" s="2" t="s">
        <v>933</v>
      </c>
      <c r="E542" s="2" t="s">
        <v>237</v>
      </c>
      <c r="F542" t="str">
        <f>IF(NOT(ISERROR(VLOOKUP(A542,'ESO Dungeon constants'!$E$2:$E$999,1,FALSE))),"X","")</f>
        <v/>
      </c>
      <c r="G542" t="str">
        <f t="shared" si="32"/>
        <v>Ostmarsch</v>
      </c>
      <c r="H542" t="str">
        <f t="shared" si="33"/>
        <v>Eastmarch</v>
      </c>
      <c r="I542" s="4">
        <f t="shared" si="34"/>
        <v>266</v>
      </c>
      <c r="J542" s="4">
        <f t="shared" si="35"/>
        <v>101</v>
      </c>
    </row>
    <row r="543" spans="1:10" x14ac:dyDescent="0.25">
      <c r="A543" s="6">
        <v>508</v>
      </c>
      <c r="B543" s="6">
        <v>285</v>
      </c>
      <c r="C543" s="6">
        <v>849</v>
      </c>
      <c r="D543" s="2" t="s">
        <v>1101</v>
      </c>
      <c r="E543" s="2" t="s">
        <v>421</v>
      </c>
      <c r="F543" t="str">
        <f>IF(NOT(ISERROR(VLOOKUP(A543,'ESO Dungeon constants'!$E$2:$E$999,1,FALSE))),"X","")</f>
        <v/>
      </c>
      <c r="G543" t="str">
        <f t="shared" si="32"/>
        <v>Vvardenfell</v>
      </c>
      <c r="H543" t="str">
        <f t="shared" si="33"/>
        <v>Vvardenfell</v>
      </c>
      <c r="I543" s="4">
        <f t="shared" si="34"/>
        <v>508</v>
      </c>
      <c r="J543" s="4">
        <f t="shared" si="35"/>
        <v>849</v>
      </c>
    </row>
    <row r="544" spans="1:10" x14ac:dyDescent="0.25">
      <c r="A544" s="6">
        <v>826</v>
      </c>
      <c r="B544" s="6">
        <v>480</v>
      </c>
      <c r="C544" s="6">
        <v>823</v>
      </c>
      <c r="D544" s="2" t="s">
        <v>1234</v>
      </c>
      <c r="E544" s="2" t="s">
        <v>603</v>
      </c>
      <c r="F544" t="str">
        <f>IF(NOT(ISERROR(VLOOKUP(A544,'ESO Dungeon constants'!$E$2:$E$999,1,FALSE))),"X","")</f>
        <v/>
      </c>
      <c r="G544" t="str">
        <f t="shared" si="32"/>
        <v>Die Goldküste</v>
      </c>
      <c r="H544" t="str">
        <f t="shared" si="33"/>
        <v>Gold Coast</v>
      </c>
      <c r="I544" s="4">
        <f t="shared" si="34"/>
        <v>826</v>
      </c>
      <c r="J544" s="4">
        <f t="shared" si="35"/>
        <v>823</v>
      </c>
    </row>
    <row r="545" spans="1:10" x14ac:dyDescent="0.25">
      <c r="A545" s="6">
        <v>405</v>
      </c>
      <c r="B545" s="6">
        <v>200</v>
      </c>
      <c r="C545" s="6">
        <v>57</v>
      </c>
      <c r="D545" s="2" t="s">
        <v>1020</v>
      </c>
      <c r="E545" s="2" t="s">
        <v>337</v>
      </c>
      <c r="F545" t="str">
        <f>IF(NOT(ISERROR(VLOOKUP(A545,'ESO Dungeon constants'!$E$2:$E$999,1,FALSE))),"X","")</f>
        <v/>
      </c>
      <c r="G545" t="str">
        <f t="shared" si="32"/>
        <v>Deshaan</v>
      </c>
      <c r="H545" t="str">
        <f t="shared" si="33"/>
        <v>Deshaan</v>
      </c>
      <c r="I545" s="4">
        <f t="shared" si="34"/>
        <v>405</v>
      </c>
      <c r="J545" s="4">
        <f t="shared" si="35"/>
        <v>57</v>
      </c>
    </row>
    <row r="546" spans="1:10" x14ac:dyDescent="0.25">
      <c r="A546" s="6">
        <v>954</v>
      </c>
      <c r="B546" s="6">
        <v>594</v>
      </c>
      <c r="C546" s="6">
        <v>849</v>
      </c>
      <c r="D546" s="2" t="s">
        <v>708</v>
      </c>
      <c r="E546" s="2" t="s">
        <v>708</v>
      </c>
      <c r="F546" t="str">
        <f>IF(NOT(ISERROR(VLOOKUP(A546,'ESO Dungeon constants'!$E$2:$E$999,1,FALSE))),"X","")</f>
        <v/>
      </c>
      <c r="G546" t="str">
        <f t="shared" si="32"/>
        <v>Vvardenfell</v>
      </c>
      <c r="H546" t="str">
        <f t="shared" si="33"/>
        <v>Vvardenfell</v>
      </c>
      <c r="I546" s="4">
        <f t="shared" si="34"/>
        <v>954</v>
      </c>
      <c r="J546" s="4">
        <f t="shared" si="35"/>
        <v>849</v>
      </c>
    </row>
    <row r="547" spans="1:10" x14ac:dyDescent="0.25">
      <c r="A547" s="6">
        <v>825</v>
      </c>
      <c r="B547" s="6">
        <v>479</v>
      </c>
      <c r="C547" s="6">
        <v>823</v>
      </c>
      <c r="D547" s="2" t="s">
        <v>602</v>
      </c>
      <c r="E547" s="2" t="s">
        <v>602</v>
      </c>
      <c r="F547" t="str">
        <f>IF(NOT(ISERROR(VLOOKUP(A547,'ESO Dungeon constants'!$E$2:$E$999,1,FALSE))),"X","")</f>
        <v/>
      </c>
      <c r="G547" t="str">
        <f t="shared" si="32"/>
        <v>Die Goldküste</v>
      </c>
      <c r="H547" t="str">
        <f t="shared" si="33"/>
        <v>Gold Coast</v>
      </c>
      <c r="I547" s="4">
        <f t="shared" si="34"/>
        <v>825</v>
      </c>
      <c r="J547" s="4">
        <f t="shared" si="35"/>
        <v>823</v>
      </c>
    </row>
    <row r="548" spans="1:10" x14ac:dyDescent="0.25">
      <c r="A548" s="6">
        <v>941</v>
      </c>
      <c r="B548" s="6">
        <v>581</v>
      </c>
      <c r="C548" s="6">
        <v>41</v>
      </c>
      <c r="D548" s="2" t="s">
        <v>1327</v>
      </c>
      <c r="E548" s="2" t="s">
        <v>695</v>
      </c>
      <c r="F548" t="str">
        <f>IF(NOT(ISERROR(VLOOKUP(A548,'ESO Dungeon constants'!$E$2:$E$999,1,FALSE))),"X","")</f>
        <v/>
      </c>
      <c r="G548" t="str">
        <f t="shared" si="32"/>
        <v>Steinfälle</v>
      </c>
      <c r="H548" t="str">
        <f t="shared" si="33"/>
        <v>Stonefalls</v>
      </c>
      <c r="I548" s="4">
        <f t="shared" si="34"/>
        <v>941</v>
      </c>
      <c r="J548" s="4">
        <f t="shared" si="35"/>
        <v>41</v>
      </c>
    </row>
    <row r="549" spans="1:10" x14ac:dyDescent="0.25">
      <c r="A549" s="6">
        <v>942</v>
      </c>
      <c r="B549" s="6">
        <v>582</v>
      </c>
      <c r="C549" s="6">
        <v>3</v>
      </c>
      <c r="D549" s="2" t="s">
        <v>1328</v>
      </c>
      <c r="E549" s="2" t="s">
        <v>696</v>
      </c>
      <c r="F549" t="str">
        <f>IF(NOT(ISERROR(VLOOKUP(A549,'ESO Dungeon constants'!$E$2:$E$999,1,FALSE))),"X","")</f>
        <v/>
      </c>
      <c r="G549" t="str">
        <f t="shared" si="32"/>
        <v>Glenumbra</v>
      </c>
      <c r="H549" t="str">
        <f t="shared" si="33"/>
        <v>Glenumbra</v>
      </c>
      <c r="I549" s="4">
        <f t="shared" si="34"/>
        <v>942</v>
      </c>
      <c r="J549" s="4">
        <f t="shared" si="35"/>
        <v>3</v>
      </c>
    </row>
    <row r="550" spans="1:10" x14ac:dyDescent="0.25">
      <c r="A550" s="6">
        <v>967</v>
      </c>
      <c r="B550" s="6">
        <v>607</v>
      </c>
      <c r="C550" s="6">
        <v>849</v>
      </c>
      <c r="D550" s="2" t="s">
        <v>1344</v>
      </c>
      <c r="E550" s="2" t="s">
        <v>721</v>
      </c>
      <c r="F550" t="str">
        <f>IF(NOT(ISERROR(VLOOKUP(A550,'ESO Dungeon constants'!$E$2:$E$999,1,FALSE))),"X","")</f>
        <v/>
      </c>
      <c r="G550" t="str">
        <f t="shared" si="32"/>
        <v>Vvardenfell</v>
      </c>
      <c r="H550" t="str">
        <f t="shared" si="33"/>
        <v>Vvardenfell</v>
      </c>
      <c r="I550" s="4">
        <f t="shared" si="34"/>
        <v>967</v>
      </c>
      <c r="J550" s="4">
        <f t="shared" si="35"/>
        <v>849</v>
      </c>
    </row>
    <row r="551" spans="1:10" x14ac:dyDescent="0.25">
      <c r="A551" s="6">
        <v>979</v>
      </c>
      <c r="B551" s="6">
        <v>617</v>
      </c>
      <c r="C551" s="6">
        <v>849</v>
      </c>
      <c r="D551" s="2" t="s">
        <v>1344</v>
      </c>
      <c r="E551" s="2" t="s">
        <v>721</v>
      </c>
      <c r="F551" t="str">
        <f>IF(NOT(ISERROR(VLOOKUP(A551,'ESO Dungeon constants'!$E$2:$E$999,1,FALSE))),"X","")</f>
        <v/>
      </c>
      <c r="G551" t="str">
        <f t="shared" si="32"/>
        <v>Vvardenfell</v>
      </c>
      <c r="H551" t="str">
        <f t="shared" si="33"/>
        <v>Vvardenfell</v>
      </c>
      <c r="I551" s="4">
        <f t="shared" si="34"/>
        <v>979</v>
      </c>
      <c r="J551" s="4">
        <f t="shared" si="35"/>
        <v>849</v>
      </c>
    </row>
    <row r="552" spans="1:10" x14ac:dyDescent="0.25">
      <c r="A552" s="6">
        <v>988</v>
      </c>
      <c r="B552" s="6">
        <v>625</v>
      </c>
      <c r="C552" s="6">
        <v>980</v>
      </c>
      <c r="D552" s="2" t="s">
        <v>1344</v>
      </c>
      <c r="E552" s="2" t="s">
        <v>735</v>
      </c>
      <c r="F552" t="str">
        <f>IF(NOT(ISERROR(VLOOKUP(A552,'ESO Dungeon constants'!$E$2:$E$999,1,FALSE))),"X","")</f>
        <v/>
      </c>
      <c r="G552" t="str">
        <f t="shared" si="32"/>
        <v>Die Stadt der Uhrwerke</v>
      </c>
      <c r="H552" t="str">
        <f t="shared" si="33"/>
        <v>Clockwork City</v>
      </c>
      <c r="I552" s="4">
        <f t="shared" si="34"/>
        <v>988</v>
      </c>
      <c r="J552" s="4">
        <f t="shared" si="35"/>
        <v>980</v>
      </c>
    </row>
    <row r="553" spans="1:10" x14ac:dyDescent="0.25">
      <c r="A553" s="6">
        <v>3</v>
      </c>
      <c r="B553" s="6">
        <v>2</v>
      </c>
      <c r="C553" s="6">
        <v>3</v>
      </c>
      <c r="D553" s="2" t="s">
        <v>154</v>
      </c>
      <c r="E553" s="2" t="s">
        <v>154</v>
      </c>
      <c r="F553" t="str">
        <f>IF(NOT(ISERROR(VLOOKUP(A553,'ESO Dungeon constants'!$E$2:$E$999,1,FALSE))),"X","")</f>
        <v/>
      </c>
      <c r="G553" t="str">
        <f t="shared" si="32"/>
        <v/>
      </c>
      <c r="H553" t="str">
        <f t="shared" si="33"/>
        <v/>
      </c>
      <c r="I553" s="4">
        <f t="shared" si="34"/>
        <v>3</v>
      </c>
      <c r="J553" s="4">
        <f t="shared" si="35"/>
        <v>3</v>
      </c>
    </row>
    <row r="554" spans="1:10" x14ac:dyDescent="0.25">
      <c r="A554" s="6">
        <v>640</v>
      </c>
      <c r="B554" s="6">
        <v>368</v>
      </c>
      <c r="C554" s="6">
        <v>19</v>
      </c>
      <c r="D554" s="2" t="s">
        <v>1163</v>
      </c>
      <c r="E554" s="2" t="s">
        <v>498</v>
      </c>
      <c r="F554" t="str">
        <f>IF(NOT(ISERROR(VLOOKUP(A554,'ESO Dungeon constants'!$E$2:$E$999,1,FALSE))),"X","")</f>
        <v/>
      </c>
      <c r="G554" t="str">
        <f t="shared" si="32"/>
        <v>Sturmhafen</v>
      </c>
      <c r="H554" t="str">
        <f t="shared" si="33"/>
        <v>Stormhaven</v>
      </c>
      <c r="I554" s="4">
        <f t="shared" si="34"/>
        <v>640</v>
      </c>
      <c r="J554" s="4">
        <f t="shared" si="35"/>
        <v>19</v>
      </c>
    </row>
    <row r="555" spans="1:10" x14ac:dyDescent="0.25">
      <c r="A555" s="6">
        <v>383</v>
      </c>
      <c r="B555" s="6">
        <v>180</v>
      </c>
      <c r="C555" s="6">
        <v>383</v>
      </c>
      <c r="D555" s="2" t="s">
        <v>1004</v>
      </c>
      <c r="E555" s="2" t="s">
        <v>317</v>
      </c>
      <c r="F555" t="str">
        <f>IF(NOT(ISERROR(VLOOKUP(A555,'ESO Dungeon constants'!$E$2:$E$999,1,FALSE))),"X","")</f>
        <v/>
      </c>
      <c r="G555" t="str">
        <f t="shared" si="32"/>
        <v/>
      </c>
      <c r="H555" t="str">
        <f t="shared" si="33"/>
        <v/>
      </c>
      <c r="I555" s="4">
        <f t="shared" si="34"/>
        <v>383</v>
      </c>
      <c r="J555" s="4">
        <f t="shared" si="35"/>
        <v>383</v>
      </c>
    </row>
    <row r="556" spans="1:10" x14ac:dyDescent="0.25">
      <c r="A556" s="6">
        <v>600</v>
      </c>
      <c r="B556" s="6">
        <v>359</v>
      </c>
      <c r="C556" s="6">
        <v>572</v>
      </c>
      <c r="D556" s="2" t="s">
        <v>1155</v>
      </c>
      <c r="E556" s="2" t="s">
        <v>490</v>
      </c>
      <c r="F556" t="str">
        <f>IF(NOT(ISERROR(VLOOKUP(A556,'ESO Dungeon constants'!$E$2:$E$999,1,FALSE))),"X","")</f>
        <v/>
      </c>
      <c r="G556" t="str">
        <f t="shared" si="32"/>
        <v>Stirk</v>
      </c>
      <c r="H556" t="str">
        <f t="shared" si="33"/>
        <v>Stirk</v>
      </c>
      <c r="I556" s="4">
        <f t="shared" si="34"/>
        <v>600</v>
      </c>
      <c r="J556" s="4">
        <f t="shared" si="35"/>
        <v>572</v>
      </c>
    </row>
    <row r="557" spans="1:10" x14ac:dyDescent="0.25">
      <c r="A557" s="6">
        <v>1063</v>
      </c>
      <c r="B557" s="6">
        <v>688</v>
      </c>
      <c r="C557" s="6">
        <v>1027</v>
      </c>
      <c r="D557" s="2" t="s">
        <v>841</v>
      </c>
      <c r="E557" s="2" t="s">
        <v>793</v>
      </c>
      <c r="F557" t="str">
        <f>IF(NOT(ISERROR(VLOOKUP(A557,'ESO Dungeon constants'!$E$2:$E$999,1,FALSE))),"X","")</f>
        <v/>
      </c>
      <c r="G557" t="str">
        <f t="shared" si="32"/>
        <v>Artaeum</v>
      </c>
      <c r="H557" t="str">
        <f t="shared" si="33"/>
        <v>Artaeum</v>
      </c>
      <c r="I557" s="4">
        <f t="shared" si="34"/>
        <v>1063</v>
      </c>
      <c r="J557" s="4">
        <f t="shared" si="35"/>
        <v>1027</v>
      </c>
    </row>
    <row r="558" spans="1:10" x14ac:dyDescent="0.25">
      <c r="A558" s="6">
        <v>376</v>
      </c>
      <c r="B558" s="6">
        <v>173</v>
      </c>
      <c r="C558" s="6">
        <v>347</v>
      </c>
      <c r="D558" s="2" t="s">
        <v>999</v>
      </c>
      <c r="E558" s="2" t="s">
        <v>311</v>
      </c>
      <c r="F558" t="str">
        <f>IF(NOT(ISERROR(VLOOKUP(A558,'ESO Dungeon constants'!$E$2:$E$999,1,FALSE))),"X","")</f>
        <v/>
      </c>
      <c r="G558" t="str">
        <f t="shared" si="32"/>
        <v>Kalthafen</v>
      </c>
      <c r="H558" t="str">
        <f t="shared" si="33"/>
        <v>Coldharbour</v>
      </c>
      <c r="I558" s="4">
        <f t="shared" si="34"/>
        <v>376</v>
      </c>
      <c r="J558" s="4">
        <f t="shared" si="35"/>
        <v>347</v>
      </c>
    </row>
    <row r="559" spans="1:10" x14ac:dyDescent="0.25">
      <c r="A559" s="6">
        <v>108</v>
      </c>
      <c r="B559" s="6">
        <v>18</v>
      </c>
      <c r="C559" s="6">
        <v>108</v>
      </c>
      <c r="D559" s="2" t="s">
        <v>865</v>
      </c>
      <c r="E559" s="2" t="s">
        <v>164</v>
      </c>
      <c r="F559" t="str">
        <f>IF(NOT(ISERROR(VLOOKUP(A559,'ESO Dungeon constants'!$E$2:$E$999,1,FALSE))),"X","")</f>
        <v/>
      </c>
      <c r="G559" t="str">
        <f t="shared" si="32"/>
        <v/>
      </c>
      <c r="H559" t="str">
        <f t="shared" si="33"/>
        <v/>
      </c>
      <c r="I559" s="4">
        <f t="shared" si="34"/>
        <v>108</v>
      </c>
      <c r="J559" s="4">
        <f t="shared" si="35"/>
        <v>108</v>
      </c>
    </row>
    <row r="560" spans="1:10" x14ac:dyDescent="0.25">
      <c r="A560" s="6">
        <v>865</v>
      </c>
      <c r="B560" s="6">
        <v>510</v>
      </c>
      <c r="C560" s="6">
        <v>101</v>
      </c>
      <c r="D560" s="2" t="s">
        <v>1263</v>
      </c>
      <c r="E560" s="2" t="s">
        <v>631</v>
      </c>
      <c r="F560" t="str">
        <f>IF(NOT(ISERROR(VLOOKUP(A560,'ESO Dungeon constants'!$E$2:$E$999,1,FALSE))),"X","")</f>
        <v/>
      </c>
      <c r="G560" t="str">
        <f t="shared" si="32"/>
        <v>Ostmarsch</v>
      </c>
      <c r="H560" t="str">
        <f t="shared" si="33"/>
        <v>Eastmarch</v>
      </c>
      <c r="I560" s="4">
        <f t="shared" si="34"/>
        <v>865</v>
      </c>
      <c r="J560" s="4">
        <f t="shared" si="35"/>
        <v>101</v>
      </c>
    </row>
    <row r="561" spans="1:10" x14ac:dyDescent="0.25">
      <c r="A561" s="6">
        <v>576</v>
      </c>
      <c r="B561" s="6">
        <v>337</v>
      </c>
      <c r="C561" s="6">
        <v>108</v>
      </c>
      <c r="D561" s="2" t="s">
        <v>1136</v>
      </c>
      <c r="E561" s="2" t="s">
        <v>470</v>
      </c>
      <c r="F561" t="str">
        <f>IF(NOT(ISERROR(VLOOKUP(A561,'ESO Dungeon constants'!$E$2:$E$999,1,FALSE))),"X","")</f>
        <v/>
      </c>
      <c r="G561" t="str">
        <f t="shared" si="32"/>
        <v>Grünschatten</v>
      </c>
      <c r="H561" t="str">
        <f t="shared" si="33"/>
        <v>Greenshade</v>
      </c>
      <c r="I561" s="4">
        <f t="shared" si="34"/>
        <v>576</v>
      </c>
      <c r="J561" s="4">
        <f t="shared" si="35"/>
        <v>108</v>
      </c>
    </row>
    <row r="562" spans="1:10" x14ac:dyDescent="0.25">
      <c r="A562" s="6">
        <v>896</v>
      </c>
      <c r="B562" s="6">
        <v>537</v>
      </c>
      <c r="C562" s="6">
        <v>888</v>
      </c>
      <c r="D562" s="2" t="s">
        <v>1290</v>
      </c>
      <c r="E562" s="2" t="s">
        <v>658</v>
      </c>
      <c r="F562" t="str">
        <f>IF(NOT(ISERROR(VLOOKUP(A562,'ESO Dungeon constants'!$E$2:$E$999,1,FALSE))),"X","")</f>
        <v/>
      </c>
      <c r="G562" t="str">
        <f t="shared" si="32"/>
        <v>Kargstein</v>
      </c>
      <c r="H562" t="str">
        <f t="shared" si="33"/>
        <v>Craglorn</v>
      </c>
      <c r="I562" s="4">
        <f t="shared" si="34"/>
        <v>896</v>
      </c>
      <c r="J562" s="4">
        <f t="shared" si="35"/>
        <v>888</v>
      </c>
    </row>
    <row r="563" spans="1:10" x14ac:dyDescent="0.25">
      <c r="A563" s="6">
        <v>1017</v>
      </c>
      <c r="B563" s="6">
        <v>651</v>
      </c>
      <c r="C563" s="6">
        <v>1011</v>
      </c>
      <c r="D563" s="2" t="s">
        <v>1383</v>
      </c>
      <c r="E563" s="2" t="s">
        <v>758</v>
      </c>
      <c r="F563" t="str">
        <f>IF(NOT(ISERROR(VLOOKUP(A563,'ESO Dungeon constants'!$E$2:$E$999,1,FALSE))),"X","")</f>
        <v/>
      </c>
      <c r="G563" t="str">
        <f t="shared" si="32"/>
        <v>Sommersend</v>
      </c>
      <c r="H563" t="str">
        <f t="shared" si="33"/>
        <v>Summerset</v>
      </c>
      <c r="I563" s="4">
        <f t="shared" si="34"/>
        <v>1017</v>
      </c>
      <c r="J563" s="4">
        <f t="shared" si="35"/>
        <v>1011</v>
      </c>
    </row>
    <row r="564" spans="1:10" x14ac:dyDescent="0.25">
      <c r="A564" s="6">
        <v>1007</v>
      </c>
      <c r="B564" s="6">
        <v>641</v>
      </c>
      <c r="C564" s="6">
        <v>888</v>
      </c>
      <c r="D564" s="2" t="s">
        <v>1375</v>
      </c>
      <c r="E564" s="2" t="s">
        <v>751</v>
      </c>
      <c r="F564" t="str">
        <f>IF(NOT(ISERROR(VLOOKUP(A564,'ESO Dungeon constants'!$E$2:$E$999,1,FALSE))),"X","")</f>
        <v/>
      </c>
      <c r="G564" t="str">
        <f t="shared" si="32"/>
        <v>Kargstein</v>
      </c>
      <c r="H564" t="str">
        <f t="shared" si="33"/>
        <v>Craglorn</v>
      </c>
      <c r="I564" s="4">
        <f t="shared" si="34"/>
        <v>1007</v>
      </c>
      <c r="J564" s="4">
        <f t="shared" si="35"/>
        <v>888</v>
      </c>
    </row>
    <row r="565" spans="1:10" x14ac:dyDescent="0.25">
      <c r="A565" s="6">
        <v>864</v>
      </c>
      <c r="B565" s="6">
        <v>509</v>
      </c>
      <c r="C565" s="6">
        <v>103</v>
      </c>
      <c r="D565" s="2" t="s">
        <v>1262</v>
      </c>
      <c r="E565" s="2" t="s">
        <v>630</v>
      </c>
      <c r="F565" t="str">
        <f>IF(NOT(ISERROR(VLOOKUP(A565,'ESO Dungeon constants'!$E$2:$E$999,1,FALSE))),"X","")</f>
        <v/>
      </c>
      <c r="G565" t="str">
        <f t="shared" si="32"/>
        <v>Rift</v>
      </c>
      <c r="H565" t="str">
        <f t="shared" si="33"/>
        <v>The Rift</v>
      </c>
      <c r="I565" s="4">
        <f t="shared" si="34"/>
        <v>864</v>
      </c>
      <c r="J565" s="4">
        <f t="shared" si="35"/>
        <v>103</v>
      </c>
    </row>
    <row r="566" spans="1:10" x14ac:dyDescent="0.25">
      <c r="A566" s="6">
        <v>581</v>
      </c>
      <c r="B566" s="6">
        <v>342</v>
      </c>
      <c r="C566" s="6">
        <v>199</v>
      </c>
      <c r="D566" s="2" t="s">
        <v>1140</v>
      </c>
      <c r="E566" s="2" t="s">
        <v>475</v>
      </c>
      <c r="F566" t="str">
        <f>IF(NOT(ISERROR(VLOOKUP(A566,'ESO Dungeon constants'!$E$2:$E$999,1,FALSE))),"X","")</f>
        <v/>
      </c>
      <c r="G566" t="str">
        <f t="shared" si="32"/>
        <v>Die Zuflucht</v>
      </c>
      <c r="H566" t="str">
        <f t="shared" si="33"/>
        <v>The Harborage</v>
      </c>
      <c r="I566" s="4">
        <f t="shared" si="34"/>
        <v>581</v>
      </c>
      <c r="J566" s="4">
        <f t="shared" si="35"/>
        <v>199</v>
      </c>
    </row>
    <row r="567" spans="1:10" x14ac:dyDescent="0.25">
      <c r="A567" s="6">
        <v>723</v>
      </c>
      <c r="B567" s="6">
        <v>402</v>
      </c>
      <c r="C567" s="6">
        <v>199</v>
      </c>
      <c r="D567" s="2" t="s">
        <v>1140</v>
      </c>
      <c r="E567" s="2" t="s">
        <v>475</v>
      </c>
      <c r="F567" t="str">
        <f>IF(NOT(ISERROR(VLOOKUP(A567,'ESO Dungeon constants'!$E$2:$E$999,1,FALSE))),"X","")</f>
        <v/>
      </c>
      <c r="G567" t="str">
        <f t="shared" si="32"/>
        <v>Die Zuflucht</v>
      </c>
      <c r="H567" t="str">
        <f t="shared" si="33"/>
        <v>The Harborage</v>
      </c>
      <c r="I567" s="4">
        <f t="shared" si="34"/>
        <v>723</v>
      </c>
      <c r="J567" s="4">
        <f t="shared" si="35"/>
        <v>199</v>
      </c>
    </row>
    <row r="568" spans="1:10" x14ac:dyDescent="0.25">
      <c r="A568" s="6">
        <v>816</v>
      </c>
      <c r="B568" s="6">
        <v>471</v>
      </c>
      <c r="C568" s="6">
        <v>816</v>
      </c>
      <c r="D568" s="2" t="s">
        <v>1226</v>
      </c>
      <c r="E568" s="2" t="s">
        <v>594</v>
      </c>
      <c r="F568" t="str">
        <f>IF(NOT(ISERROR(VLOOKUP(A568,'ESO Dungeon constants'!$E$2:$E$999,1,FALSE))),"X","")</f>
        <v/>
      </c>
      <c r="G568" t="str">
        <f t="shared" si="32"/>
        <v/>
      </c>
      <c r="H568" t="str">
        <f t="shared" si="33"/>
        <v/>
      </c>
      <c r="I568" s="4">
        <f t="shared" si="34"/>
        <v>816</v>
      </c>
      <c r="J568" s="4">
        <f t="shared" si="35"/>
        <v>816</v>
      </c>
    </row>
    <row r="569" spans="1:10" x14ac:dyDescent="0.25">
      <c r="A569" s="6">
        <v>326</v>
      </c>
      <c r="B569" s="6">
        <v>138</v>
      </c>
      <c r="C569" s="6">
        <v>20</v>
      </c>
      <c r="D569" s="2" t="s">
        <v>969</v>
      </c>
      <c r="E569" s="2" t="s">
        <v>276</v>
      </c>
      <c r="F569" t="str">
        <f>IF(NOT(ISERROR(VLOOKUP(A569,'ESO Dungeon constants'!$E$2:$E$999,1,FALSE))),"X","")</f>
        <v/>
      </c>
      <c r="G569" t="str">
        <f t="shared" si="32"/>
        <v>Kluftspitze</v>
      </c>
      <c r="H569" t="str">
        <f t="shared" si="33"/>
        <v>Rivenspire</v>
      </c>
      <c r="I569" s="4">
        <f t="shared" si="34"/>
        <v>326</v>
      </c>
      <c r="J569" s="4">
        <f t="shared" si="35"/>
        <v>20</v>
      </c>
    </row>
    <row r="570" spans="1:10" x14ac:dyDescent="0.25">
      <c r="A570" s="6">
        <v>906</v>
      </c>
      <c r="B570" s="6">
        <v>547</v>
      </c>
      <c r="C570" s="6">
        <v>888</v>
      </c>
      <c r="D570" s="2" t="s">
        <v>1298</v>
      </c>
      <c r="E570" s="2" t="s">
        <v>668</v>
      </c>
      <c r="F570" t="str">
        <f>IF(NOT(ISERROR(VLOOKUP(A570,'ESO Dungeon constants'!$E$2:$E$999,1,FALSE))),"X","")</f>
        <v/>
      </c>
      <c r="G570" t="str">
        <f t="shared" si="32"/>
        <v>Kargstein</v>
      </c>
      <c r="H570" t="str">
        <f t="shared" si="33"/>
        <v>Craglorn</v>
      </c>
      <c r="I570" s="4">
        <f t="shared" si="34"/>
        <v>906</v>
      </c>
      <c r="J570" s="4">
        <f t="shared" si="35"/>
        <v>888</v>
      </c>
    </row>
    <row r="571" spans="1:10" x14ac:dyDescent="0.25">
      <c r="A571" s="6">
        <v>556</v>
      </c>
      <c r="B571" s="6">
        <v>320</v>
      </c>
      <c r="C571" s="6">
        <v>108</v>
      </c>
      <c r="D571" s="2" t="s">
        <v>1123</v>
      </c>
      <c r="E571" s="2" t="s">
        <v>455</v>
      </c>
      <c r="F571" t="str">
        <f>IF(NOT(ISERROR(VLOOKUP(A571,'ESO Dungeon constants'!$E$2:$E$999,1,FALSE))),"X","")</f>
        <v/>
      </c>
      <c r="G571" t="str">
        <f t="shared" si="32"/>
        <v>Grünschatten</v>
      </c>
      <c r="H571" t="str">
        <f t="shared" si="33"/>
        <v>Greenshade</v>
      </c>
      <c r="I571" s="4">
        <f t="shared" si="34"/>
        <v>556</v>
      </c>
      <c r="J571" s="4">
        <f t="shared" si="35"/>
        <v>108</v>
      </c>
    </row>
    <row r="572" spans="1:10" x14ac:dyDescent="0.25">
      <c r="A572" s="6">
        <v>820</v>
      </c>
      <c r="B572" s="6">
        <v>475</v>
      </c>
      <c r="C572" s="6">
        <v>816</v>
      </c>
      <c r="D572" s="2" t="s">
        <v>1230</v>
      </c>
      <c r="E572" s="2" t="s">
        <v>598</v>
      </c>
      <c r="F572" t="str">
        <f>IF(NOT(ISERROR(VLOOKUP(A572,'ESO Dungeon constants'!$E$2:$E$999,1,FALSE))),"X","")</f>
        <v/>
      </c>
      <c r="G572" t="str">
        <f t="shared" si="32"/>
        <v>Hews Fluch</v>
      </c>
      <c r="H572" t="str">
        <f t="shared" si="33"/>
        <v>Hew's Bane</v>
      </c>
      <c r="I572" s="4">
        <f t="shared" si="34"/>
        <v>820</v>
      </c>
      <c r="J572" s="4">
        <f t="shared" si="35"/>
        <v>816</v>
      </c>
    </row>
    <row r="573" spans="1:10" x14ac:dyDescent="0.25">
      <c r="A573" s="6">
        <v>879</v>
      </c>
      <c r="B573" s="6">
        <v>524</v>
      </c>
      <c r="C573" s="6">
        <v>534</v>
      </c>
      <c r="D573" s="2" t="s">
        <v>1275</v>
      </c>
      <c r="E573" s="2" t="s">
        <v>645</v>
      </c>
      <c r="F573" t="str">
        <f>IF(NOT(ISERROR(VLOOKUP(A573,'ESO Dungeon constants'!$E$2:$E$999,1,FALSE))),"X","")</f>
        <v/>
      </c>
      <c r="G573" t="str">
        <f t="shared" si="32"/>
        <v>Stros M'Kai</v>
      </c>
      <c r="H573" t="str">
        <f t="shared" si="33"/>
        <v>Stros M'Kai</v>
      </c>
      <c r="I573" s="4">
        <f t="shared" si="34"/>
        <v>879</v>
      </c>
      <c r="J573" s="4">
        <f t="shared" si="35"/>
        <v>534</v>
      </c>
    </row>
    <row r="574" spans="1:10" x14ac:dyDescent="0.25">
      <c r="A574" s="6">
        <v>553</v>
      </c>
      <c r="B574" s="6">
        <v>317</v>
      </c>
      <c r="C574" s="6">
        <v>108</v>
      </c>
      <c r="D574" s="2" t="s">
        <v>452</v>
      </c>
      <c r="E574" s="2" t="s">
        <v>452</v>
      </c>
      <c r="F574" t="str">
        <f>IF(NOT(ISERROR(VLOOKUP(A574,'ESO Dungeon constants'!$E$2:$E$999,1,FALSE))),"X","")</f>
        <v/>
      </c>
      <c r="G574" t="str">
        <f t="shared" si="32"/>
        <v>Grünschatten</v>
      </c>
      <c r="H574" t="str">
        <f t="shared" si="33"/>
        <v>Greenshade</v>
      </c>
      <c r="I574" s="4">
        <f t="shared" si="34"/>
        <v>553</v>
      </c>
      <c r="J574" s="4">
        <f t="shared" si="35"/>
        <v>108</v>
      </c>
    </row>
    <row r="575" spans="1:10" x14ac:dyDescent="0.25">
      <c r="A575" s="6">
        <v>892</v>
      </c>
      <c r="B575" s="6">
        <v>533</v>
      </c>
      <c r="C575" s="6">
        <v>888</v>
      </c>
      <c r="D575" s="2" t="s">
        <v>1286</v>
      </c>
      <c r="E575" s="2" t="s">
        <v>654</v>
      </c>
      <c r="F575" t="str">
        <f>IF(NOT(ISERROR(VLOOKUP(A575,'ESO Dungeon constants'!$E$2:$E$999,1,FALSE))),"X","")</f>
        <v/>
      </c>
      <c r="G575" t="str">
        <f t="shared" si="32"/>
        <v>Kargstein</v>
      </c>
      <c r="H575" t="str">
        <f t="shared" si="33"/>
        <v>Craglorn</v>
      </c>
      <c r="I575" s="4">
        <f t="shared" si="34"/>
        <v>892</v>
      </c>
      <c r="J575" s="4">
        <f t="shared" si="35"/>
        <v>888</v>
      </c>
    </row>
    <row r="576" spans="1:10" x14ac:dyDescent="0.25">
      <c r="A576" s="6">
        <v>1040</v>
      </c>
      <c r="B576" s="6">
        <v>674</v>
      </c>
      <c r="C576" s="6">
        <v>1011</v>
      </c>
      <c r="D576" s="2" t="s">
        <v>828</v>
      </c>
      <c r="E576" s="2" t="s">
        <v>746</v>
      </c>
      <c r="F576" t="str">
        <f>IF(NOT(ISERROR(VLOOKUP(A576,'ESO Dungeon constants'!$E$2:$E$999,1,FALSE))),"X","")</f>
        <v/>
      </c>
      <c r="G576" t="str">
        <f t="shared" si="32"/>
        <v>Sommersend</v>
      </c>
      <c r="H576" t="str">
        <f t="shared" si="33"/>
        <v>Summerset</v>
      </c>
      <c r="I576" s="4">
        <f t="shared" si="34"/>
        <v>1040</v>
      </c>
      <c r="J576" s="4">
        <f t="shared" si="35"/>
        <v>1011</v>
      </c>
    </row>
    <row r="577" spans="1:10" x14ac:dyDescent="0.25">
      <c r="A577" s="6">
        <v>999</v>
      </c>
      <c r="B577" s="6">
        <v>636</v>
      </c>
      <c r="C577" s="6">
        <v>980</v>
      </c>
      <c r="D577" s="2" t="s">
        <v>828</v>
      </c>
      <c r="E577" s="2" t="s">
        <v>746</v>
      </c>
      <c r="F577" t="str">
        <f>IF(NOT(ISERROR(VLOOKUP(A577,'ESO Dungeon constants'!$E$2:$E$999,1,FALSE))),"X","")</f>
        <v/>
      </c>
      <c r="G577" t="str">
        <f t="shared" si="32"/>
        <v>Die Stadt der Uhrwerke</v>
      </c>
      <c r="H577" t="str">
        <f t="shared" si="33"/>
        <v>Clockwork City</v>
      </c>
      <c r="I577" s="4">
        <f t="shared" si="34"/>
        <v>999</v>
      </c>
      <c r="J577" s="4">
        <f t="shared" si="35"/>
        <v>980</v>
      </c>
    </row>
    <row r="578" spans="1:10" x14ac:dyDescent="0.25">
      <c r="A578" s="6">
        <v>990</v>
      </c>
      <c r="B578" s="6">
        <v>627</v>
      </c>
      <c r="C578" s="6">
        <v>980</v>
      </c>
      <c r="D578" s="2" t="s">
        <v>1363</v>
      </c>
      <c r="E578" s="2" t="s">
        <v>737</v>
      </c>
      <c r="F578" t="str">
        <f>IF(NOT(ISERROR(VLOOKUP(A578,'ESO Dungeon constants'!$E$2:$E$999,1,FALSE))),"X","")</f>
        <v/>
      </c>
      <c r="G578" t="str">
        <f t="shared" ref="G578:G641" si="36">IF(A578&lt;&gt;C578,VLOOKUP(C578,$A$2:$E$900,4,FALSE),"")</f>
        <v>Die Stadt der Uhrwerke</v>
      </c>
      <c r="H578" t="str">
        <f t="shared" ref="H578:H641" si="37">IF(A578&lt;&gt;C578,VLOOKUP(C578,$A$2:$E$900,5,FALSE),"")</f>
        <v>Clockwork City</v>
      </c>
      <c r="I578" s="4">
        <f t="shared" si="34"/>
        <v>990</v>
      </c>
      <c r="J578" s="4">
        <f t="shared" si="35"/>
        <v>980</v>
      </c>
    </row>
    <row r="579" spans="1:10" x14ac:dyDescent="0.25">
      <c r="A579" s="6">
        <v>467</v>
      </c>
      <c r="B579" s="6">
        <v>252</v>
      </c>
      <c r="C579" s="6">
        <v>382</v>
      </c>
      <c r="D579" s="2" t="s">
        <v>1069</v>
      </c>
      <c r="E579" s="2" t="s">
        <v>388</v>
      </c>
      <c r="F579" t="str">
        <f>IF(NOT(ISERROR(VLOOKUP(A579,'ESO Dungeon constants'!$E$2:$E$999,1,FALSE))),"X","")</f>
        <v/>
      </c>
      <c r="G579" t="str">
        <f t="shared" si="36"/>
        <v>Schnittermark</v>
      </c>
      <c r="H579" t="str">
        <f t="shared" si="37"/>
        <v>Reaper's March</v>
      </c>
      <c r="I579" s="4">
        <f t="shared" ref="I579:I642" si="38">A579</f>
        <v>467</v>
      </c>
      <c r="J579" s="4">
        <f t="shared" ref="J579:J642" si="39">C579</f>
        <v>382</v>
      </c>
    </row>
    <row r="580" spans="1:10" x14ac:dyDescent="0.25">
      <c r="A580" s="6">
        <v>347</v>
      </c>
      <c r="B580" s="6">
        <v>154</v>
      </c>
      <c r="C580" s="6">
        <v>347</v>
      </c>
      <c r="D580" s="2" t="s">
        <v>980</v>
      </c>
      <c r="E580" s="2" t="s">
        <v>292</v>
      </c>
      <c r="F580" t="str">
        <f>IF(NOT(ISERROR(VLOOKUP(A580,'ESO Dungeon constants'!$E$2:$E$999,1,FALSE))),"X","")</f>
        <v/>
      </c>
      <c r="G580" t="str">
        <f t="shared" si="36"/>
        <v/>
      </c>
      <c r="H580" t="str">
        <f t="shared" si="37"/>
        <v/>
      </c>
      <c r="I580" s="4">
        <f t="shared" si="38"/>
        <v>347</v>
      </c>
      <c r="J580" s="4">
        <f t="shared" si="39"/>
        <v>347</v>
      </c>
    </row>
    <row r="581" spans="1:10" x14ac:dyDescent="0.25">
      <c r="A581" s="6">
        <v>695</v>
      </c>
      <c r="B581" s="6">
        <v>384</v>
      </c>
      <c r="C581" s="6">
        <v>684</v>
      </c>
      <c r="D581" s="2" t="s">
        <v>1177</v>
      </c>
      <c r="E581" s="2" t="s">
        <v>510</v>
      </c>
      <c r="F581" t="str">
        <f>IF(NOT(ISERROR(VLOOKUP(A581,'ESO Dungeon constants'!$E$2:$E$999,1,FALSE))),"X","")</f>
        <v/>
      </c>
      <c r="G581" t="str">
        <f t="shared" si="36"/>
        <v>Wrothgar</v>
      </c>
      <c r="H581" t="str">
        <f t="shared" si="37"/>
        <v>Wrothgar</v>
      </c>
      <c r="I581" s="4">
        <f t="shared" si="38"/>
        <v>695</v>
      </c>
      <c r="J581" s="4">
        <f t="shared" si="39"/>
        <v>684</v>
      </c>
    </row>
    <row r="582" spans="1:10" x14ac:dyDescent="0.25">
      <c r="A582" s="6">
        <v>769</v>
      </c>
      <c r="B582" s="6">
        <v>428</v>
      </c>
      <c r="C582" s="6">
        <v>823</v>
      </c>
      <c r="D582" s="2" t="s">
        <v>1218</v>
      </c>
      <c r="E582" s="2" t="s">
        <v>552</v>
      </c>
      <c r="F582" t="str">
        <f>IF(NOT(ISERROR(VLOOKUP(A582,'ESO Dungeon constants'!$E$2:$E$999,1,FALSE))),"X","")</f>
        <v/>
      </c>
      <c r="G582" t="str">
        <f t="shared" si="36"/>
        <v>Die Goldküste</v>
      </c>
      <c r="H582" t="str">
        <f t="shared" si="37"/>
        <v>Gold Coast</v>
      </c>
      <c r="I582" s="4">
        <f t="shared" si="38"/>
        <v>769</v>
      </c>
      <c r="J582" s="4">
        <f t="shared" si="39"/>
        <v>823</v>
      </c>
    </row>
    <row r="583" spans="1:10" x14ac:dyDescent="0.25">
      <c r="A583" s="6">
        <v>852</v>
      </c>
      <c r="B583" s="6">
        <v>497</v>
      </c>
      <c r="C583" s="6">
        <v>3</v>
      </c>
      <c r="D583" s="2" t="s">
        <v>1250</v>
      </c>
      <c r="E583" s="2" t="s">
        <v>618</v>
      </c>
      <c r="F583" t="str">
        <f>IF(NOT(ISERROR(VLOOKUP(A583,'ESO Dungeon constants'!$E$2:$E$999,1,FALSE))),"X","")</f>
        <v/>
      </c>
      <c r="G583" t="str">
        <f t="shared" si="36"/>
        <v>Glenumbra</v>
      </c>
      <c r="H583" t="str">
        <f t="shared" si="37"/>
        <v>Glenumbra</v>
      </c>
      <c r="I583" s="4">
        <f t="shared" si="38"/>
        <v>852</v>
      </c>
      <c r="J583" s="4">
        <f t="shared" si="39"/>
        <v>3</v>
      </c>
    </row>
    <row r="584" spans="1:10" x14ac:dyDescent="0.25">
      <c r="A584" s="6">
        <v>888</v>
      </c>
      <c r="B584" s="6">
        <v>529</v>
      </c>
      <c r="C584" s="6">
        <v>888</v>
      </c>
      <c r="D584" s="2" t="s">
        <v>1284</v>
      </c>
      <c r="E584" s="2" t="s">
        <v>650</v>
      </c>
      <c r="F584" t="str">
        <f>IF(NOT(ISERROR(VLOOKUP(A584,'ESO Dungeon constants'!$E$2:$E$999,1,FALSE))),"X","")</f>
        <v/>
      </c>
      <c r="G584" t="str">
        <f t="shared" si="36"/>
        <v/>
      </c>
      <c r="H584" t="str">
        <f t="shared" si="37"/>
        <v/>
      </c>
      <c r="I584" s="4">
        <f t="shared" si="38"/>
        <v>888</v>
      </c>
      <c r="J584" s="4">
        <f t="shared" si="39"/>
        <v>888</v>
      </c>
    </row>
    <row r="585" spans="1:10" x14ac:dyDescent="0.25">
      <c r="A585" s="6">
        <v>1020</v>
      </c>
      <c r="B585" s="6">
        <v>654</v>
      </c>
      <c r="C585" s="6">
        <v>1011</v>
      </c>
      <c r="D585" s="2" t="s">
        <v>761</v>
      </c>
      <c r="E585" s="2" t="s">
        <v>761</v>
      </c>
      <c r="F585" t="str">
        <f>IF(NOT(ISERROR(VLOOKUP(A585,'ESO Dungeon constants'!$E$2:$E$999,1,FALSE))),"X","")</f>
        <v/>
      </c>
      <c r="G585" t="str">
        <f t="shared" si="36"/>
        <v>Sommersend</v>
      </c>
      <c r="H585" t="str">
        <f t="shared" si="37"/>
        <v>Summerset</v>
      </c>
      <c r="I585" s="4">
        <f t="shared" si="38"/>
        <v>1020</v>
      </c>
      <c r="J585" s="4">
        <f t="shared" si="39"/>
        <v>1011</v>
      </c>
    </row>
    <row r="586" spans="1:10" x14ac:dyDescent="0.25">
      <c r="A586" s="6">
        <v>956</v>
      </c>
      <c r="B586" s="6">
        <v>596</v>
      </c>
      <c r="C586" s="6">
        <v>849</v>
      </c>
      <c r="D586" s="2" t="s">
        <v>710</v>
      </c>
      <c r="E586" s="2" t="s">
        <v>710</v>
      </c>
      <c r="F586" t="str">
        <f>IF(NOT(ISERROR(VLOOKUP(A586,'ESO Dungeon constants'!$E$2:$E$999,1,FALSE))),"X","")</f>
        <v/>
      </c>
      <c r="G586" t="str">
        <f t="shared" si="36"/>
        <v>Vvardenfell</v>
      </c>
      <c r="H586" t="str">
        <f t="shared" si="37"/>
        <v>Vvardenfell</v>
      </c>
      <c r="I586" s="4">
        <f t="shared" si="38"/>
        <v>956</v>
      </c>
      <c r="J586" s="4">
        <f t="shared" si="39"/>
        <v>849</v>
      </c>
    </row>
    <row r="587" spans="1:10" x14ac:dyDescent="0.25">
      <c r="A587" s="6">
        <v>562</v>
      </c>
      <c r="B587" s="6">
        <v>326</v>
      </c>
      <c r="C587" s="6">
        <v>382</v>
      </c>
      <c r="D587" s="2" t="s">
        <v>1128</v>
      </c>
      <c r="E587" s="2" t="s">
        <v>460</v>
      </c>
      <c r="F587" t="str">
        <f>IF(NOT(ISERROR(VLOOKUP(A587,'ESO Dungeon constants'!$E$2:$E$999,1,FALSE))),"X","")</f>
        <v/>
      </c>
      <c r="G587" t="str">
        <f t="shared" si="36"/>
        <v>Schnittermark</v>
      </c>
      <c r="H587" t="str">
        <f t="shared" si="37"/>
        <v>Reaper's March</v>
      </c>
      <c r="I587" s="4">
        <f t="shared" si="38"/>
        <v>562</v>
      </c>
      <c r="J587" s="4">
        <f t="shared" si="39"/>
        <v>382</v>
      </c>
    </row>
    <row r="588" spans="1:10" x14ac:dyDescent="0.25">
      <c r="A588" s="6">
        <v>921</v>
      </c>
      <c r="B588" s="6">
        <v>561</v>
      </c>
      <c r="C588" s="6">
        <v>849</v>
      </c>
      <c r="D588" s="2" t="s">
        <v>1311</v>
      </c>
      <c r="E588" s="2" t="s">
        <v>682</v>
      </c>
      <c r="F588" t="str">
        <f>IF(NOT(ISERROR(VLOOKUP(A588,'ESO Dungeon constants'!$E$2:$E$999,1,FALSE))),"X","")</f>
        <v/>
      </c>
      <c r="G588" t="str">
        <f t="shared" si="36"/>
        <v>Vvardenfell</v>
      </c>
      <c r="H588" t="str">
        <f t="shared" si="37"/>
        <v>Vvardenfell</v>
      </c>
      <c r="I588" s="4">
        <f t="shared" si="38"/>
        <v>921</v>
      </c>
      <c r="J588" s="4">
        <f t="shared" si="39"/>
        <v>849</v>
      </c>
    </row>
    <row r="589" spans="1:10" x14ac:dyDescent="0.25">
      <c r="A589" s="6">
        <v>537</v>
      </c>
      <c r="B589" s="6">
        <v>304</v>
      </c>
      <c r="C589" s="6">
        <v>537</v>
      </c>
      <c r="D589" s="2" t="s">
        <v>1110</v>
      </c>
      <c r="E589" s="2" t="s">
        <v>439</v>
      </c>
      <c r="F589" t="str">
        <f>IF(NOT(ISERROR(VLOOKUP(A589,'ESO Dungeon constants'!$E$2:$E$999,1,FALSE))),"X","")</f>
        <v/>
      </c>
      <c r="G589" t="str">
        <f t="shared" si="36"/>
        <v/>
      </c>
      <c r="H589" t="str">
        <f t="shared" si="37"/>
        <v/>
      </c>
      <c r="I589" s="4">
        <f t="shared" si="38"/>
        <v>537</v>
      </c>
      <c r="J589" s="4">
        <f t="shared" si="39"/>
        <v>537</v>
      </c>
    </row>
    <row r="590" spans="1:10" x14ac:dyDescent="0.25">
      <c r="A590" s="6">
        <v>337</v>
      </c>
      <c r="B590" s="6">
        <v>149</v>
      </c>
      <c r="C590" s="6">
        <v>92</v>
      </c>
      <c r="D590" s="2" t="s">
        <v>287</v>
      </c>
      <c r="E590" s="2" t="s">
        <v>287</v>
      </c>
      <c r="F590" t="str">
        <f>IF(NOT(ISERROR(VLOOKUP(A590,'ESO Dungeon constants'!$E$2:$E$999,1,FALSE))),"X","")</f>
        <v/>
      </c>
      <c r="G590" t="str">
        <f t="shared" si="36"/>
        <v>Bangkorai</v>
      </c>
      <c r="H590" t="str">
        <f t="shared" si="37"/>
        <v>Bangkorai</v>
      </c>
      <c r="I590" s="4">
        <f t="shared" si="38"/>
        <v>337</v>
      </c>
      <c r="J590" s="4">
        <f t="shared" si="39"/>
        <v>92</v>
      </c>
    </row>
    <row r="591" spans="1:10" x14ac:dyDescent="0.25">
      <c r="A591" s="6">
        <v>858</v>
      </c>
      <c r="B591" s="6">
        <v>503</v>
      </c>
      <c r="C591" s="6">
        <v>108</v>
      </c>
      <c r="D591" s="2" t="s">
        <v>1256</v>
      </c>
      <c r="E591" s="2" t="s">
        <v>624</v>
      </c>
      <c r="F591" t="str">
        <f>IF(NOT(ISERROR(VLOOKUP(A591,'ESO Dungeon constants'!$E$2:$E$999,1,FALSE))),"X","")</f>
        <v/>
      </c>
      <c r="G591" t="str">
        <f t="shared" si="36"/>
        <v>Grünschatten</v>
      </c>
      <c r="H591" t="str">
        <f t="shared" si="37"/>
        <v>Greenshade</v>
      </c>
      <c r="I591" s="4">
        <f t="shared" si="38"/>
        <v>858</v>
      </c>
      <c r="J591" s="4">
        <f t="shared" si="39"/>
        <v>108</v>
      </c>
    </row>
    <row r="592" spans="1:10" x14ac:dyDescent="0.25">
      <c r="A592" s="6">
        <v>1047</v>
      </c>
      <c r="B592" s="6">
        <v>680</v>
      </c>
      <c r="C592" s="6">
        <v>1011</v>
      </c>
      <c r="D592" s="2" t="s">
        <v>833</v>
      </c>
      <c r="E592" s="2" t="s">
        <v>785</v>
      </c>
      <c r="F592" t="str">
        <f>IF(NOT(ISERROR(VLOOKUP(A592,'ESO Dungeon constants'!$E$2:$E$999,1,FALSE))),"X","")</f>
        <v/>
      </c>
      <c r="G592" t="str">
        <f t="shared" si="36"/>
        <v>Sommersend</v>
      </c>
      <c r="H592" t="str">
        <f t="shared" si="37"/>
        <v>Summerset</v>
      </c>
      <c r="I592" s="4">
        <f t="shared" si="38"/>
        <v>1047</v>
      </c>
      <c r="J592" s="4">
        <f t="shared" si="39"/>
        <v>1011</v>
      </c>
    </row>
    <row r="593" spans="1:10" x14ac:dyDescent="0.25">
      <c r="A593" s="6">
        <v>20</v>
      </c>
      <c r="B593" s="6">
        <v>5</v>
      </c>
      <c r="C593" s="6">
        <v>20</v>
      </c>
      <c r="D593" s="2" t="s">
        <v>831</v>
      </c>
      <c r="E593" s="2" t="s">
        <v>156</v>
      </c>
      <c r="F593" t="str">
        <f>IF(NOT(ISERROR(VLOOKUP(A593,'ESO Dungeon constants'!$E$2:$E$999,1,FALSE))),"X","")</f>
        <v/>
      </c>
      <c r="G593" t="str">
        <f t="shared" si="36"/>
        <v/>
      </c>
      <c r="H593" t="str">
        <f t="shared" si="37"/>
        <v/>
      </c>
      <c r="I593" s="4">
        <f t="shared" si="38"/>
        <v>20</v>
      </c>
      <c r="J593" s="4">
        <f t="shared" si="39"/>
        <v>20</v>
      </c>
    </row>
    <row r="594" spans="1:10" x14ac:dyDescent="0.25">
      <c r="A594" s="6">
        <v>1061</v>
      </c>
      <c r="B594" s="6">
        <v>687</v>
      </c>
      <c r="C594" s="6">
        <v>1011</v>
      </c>
      <c r="D594" s="2" t="s">
        <v>839</v>
      </c>
      <c r="E594" s="2" t="s">
        <v>791</v>
      </c>
      <c r="F594" t="str">
        <f>IF(NOT(ISERROR(VLOOKUP(A594,'ESO Dungeon constants'!$E$2:$E$999,1,FALSE))),"X","")</f>
        <v/>
      </c>
      <c r="G594" t="str">
        <f t="shared" si="36"/>
        <v>Sommersend</v>
      </c>
      <c r="H594" t="str">
        <f t="shared" si="37"/>
        <v>Summerset</v>
      </c>
      <c r="I594" s="4">
        <f t="shared" si="38"/>
        <v>1061</v>
      </c>
      <c r="J594" s="4">
        <f t="shared" si="39"/>
        <v>1011</v>
      </c>
    </row>
    <row r="595" spans="1:10" x14ac:dyDescent="0.25">
      <c r="A595" s="6">
        <v>1085</v>
      </c>
      <c r="B595" s="6">
        <v>709</v>
      </c>
      <c r="C595" s="6">
        <v>1085</v>
      </c>
      <c r="D595" s="2" t="s">
        <v>856</v>
      </c>
      <c r="E595" s="2" t="s">
        <v>811</v>
      </c>
      <c r="F595" t="str">
        <f>IF(NOT(ISERROR(VLOOKUP(A595,'ESO Dungeon constants'!$E$2:$E$999,1,FALSE))),"X","")</f>
        <v/>
      </c>
      <c r="G595" t="str">
        <f t="shared" si="36"/>
        <v/>
      </c>
      <c r="H595" t="str">
        <f t="shared" si="37"/>
        <v/>
      </c>
      <c r="I595" s="4">
        <f t="shared" si="38"/>
        <v>1085</v>
      </c>
      <c r="J595" s="4">
        <f t="shared" si="39"/>
        <v>1085</v>
      </c>
    </row>
    <row r="596" spans="1:10" x14ac:dyDescent="0.25">
      <c r="A596" s="6">
        <v>1019</v>
      </c>
      <c r="B596" s="6">
        <v>653</v>
      </c>
      <c r="C596" s="6">
        <v>1011</v>
      </c>
      <c r="D596" s="2" t="s">
        <v>1385</v>
      </c>
      <c r="E596" s="2" t="s">
        <v>760</v>
      </c>
      <c r="F596" t="str">
        <f>IF(NOT(ISERROR(VLOOKUP(A596,'ESO Dungeon constants'!$E$2:$E$999,1,FALSE))),"X","")</f>
        <v/>
      </c>
      <c r="G596" t="str">
        <f t="shared" si="36"/>
        <v>Sommersend</v>
      </c>
      <c r="H596" t="str">
        <f t="shared" si="37"/>
        <v>Summerset</v>
      </c>
      <c r="I596" s="4">
        <f t="shared" si="38"/>
        <v>1019</v>
      </c>
      <c r="J596" s="4">
        <f t="shared" si="39"/>
        <v>1011</v>
      </c>
    </row>
    <row r="597" spans="1:10" x14ac:dyDescent="0.25">
      <c r="A597" s="6">
        <v>216</v>
      </c>
      <c r="B597" s="6">
        <v>56</v>
      </c>
      <c r="C597" s="6">
        <v>41</v>
      </c>
      <c r="D597" s="2" t="s">
        <v>897</v>
      </c>
      <c r="E597" s="2" t="s">
        <v>195</v>
      </c>
      <c r="F597" t="str">
        <f>IF(NOT(ISERROR(VLOOKUP(A597,'ESO Dungeon constants'!$E$2:$E$999,1,FALSE))),"X","")</f>
        <v/>
      </c>
      <c r="G597" t="str">
        <f t="shared" si="36"/>
        <v>Steinfälle</v>
      </c>
      <c r="H597" t="str">
        <f t="shared" si="37"/>
        <v>Stonefalls</v>
      </c>
      <c r="I597" s="4">
        <f t="shared" si="38"/>
        <v>216</v>
      </c>
      <c r="J597" s="4">
        <f t="shared" si="39"/>
        <v>41</v>
      </c>
    </row>
    <row r="598" spans="1:10" x14ac:dyDescent="0.25">
      <c r="A598" s="6">
        <v>465</v>
      </c>
      <c r="B598" s="6">
        <v>250</v>
      </c>
      <c r="C598" s="6">
        <v>382</v>
      </c>
      <c r="D598" s="2" t="s">
        <v>1067</v>
      </c>
      <c r="E598" s="2" t="s">
        <v>386</v>
      </c>
      <c r="F598" t="str">
        <f>IF(NOT(ISERROR(VLOOKUP(A598,'ESO Dungeon constants'!$E$2:$E$999,1,FALSE))),"X","")</f>
        <v/>
      </c>
      <c r="G598" t="str">
        <f t="shared" si="36"/>
        <v>Schnittermark</v>
      </c>
      <c r="H598" t="str">
        <f t="shared" si="37"/>
        <v>Reaper's March</v>
      </c>
      <c r="I598" s="4">
        <f t="shared" si="38"/>
        <v>465</v>
      </c>
      <c r="J598" s="4">
        <f t="shared" si="39"/>
        <v>382</v>
      </c>
    </row>
    <row r="599" spans="1:10" x14ac:dyDescent="0.25">
      <c r="A599" s="6">
        <v>463</v>
      </c>
      <c r="B599" s="6">
        <v>248</v>
      </c>
      <c r="C599" s="6">
        <v>382</v>
      </c>
      <c r="D599" s="2" t="s">
        <v>1065</v>
      </c>
      <c r="E599" s="2" t="s">
        <v>384</v>
      </c>
      <c r="F599" t="str">
        <f>IF(NOT(ISERROR(VLOOKUP(A599,'ESO Dungeon constants'!$E$2:$E$999,1,FALSE))),"X","")</f>
        <v/>
      </c>
      <c r="G599" t="str">
        <f t="shared" si="36"/>
        <v>Schnittermark</v>
      </c>
      <c r="H599" t="str">
        <f t="shared" si="37"/>
        <v>Reaper's March</v>
      </c>
      <c r="I599" s="4">
        <f t="shared" si="38"/>
        <v>463</v>
      </c>
      <c r="J599" s="4">
        <f t="shared" si="39"/>
        <v>382</v>
      </c>
    </row>
    <row r="600" spans="1:10" x14ac:dyDescent="0.25">
      <c r="A600" s="6">
        <v>499</v>
      </c>
      <c r="B600" s="6">
        <v>276</v>
      </c>
      <c r="C600" s="6">
        <v>181</v>
      </c>
      <c r="D600" s="2" t="s">
        <v>412</v>
      </c>
      <c r="E600" s="2" t="s">
        <v>412</v>
      </c>
      <c r="F600" t="str">
        <f>IF(NOT(ISERROR(VLOOKUP(A600,'ESO Dungeon constants'!$E$2:$E$999,1,FALSE))),"X","")</f>
        <v/>
      </c>
      <c r="G600" t="str">
        <f t="shared" si="36"/>
        <v>Cyrodiil</v>
      </c>
      <c r="H600" t="str">
        <f t="shared" si="37"/>
        <v>Cyrodiil</v>
      </c>
      <c r="I600" s="4">
        <f t="shared" si="38"/>
        <v>499</v>
      </c>
      <c r="J600" s="4">
        <f t="shared" si="39"/>
        <v>181</v>
      </c>
    </row>
    <row r="601" spans="1:10" x14ac:dyDescent="0.25">
      <c r="A601" s="6">
        <v>187</v>
      </c>
      <c r="B601" s="6">
        <v>38</v>
      </c>
      <c r="C601" s="6">
        <v>117</v>
      </c>
      <c r="D601" s="2" t="s">
        <v>177</v>
      </c>
      <c r="E601" s="2" t="s">
        <v>177</v>
      </c>
      <c r="F601" t="str">
        <f>IF(NOT(ISERROR(VLOOKUP(A601,'ESO Dungeon constants'!$E$2:$E$999,1,FALSE))),"X","")</f>
        <v/>
      </c>
      <c r="G601" t="str">
        <f t="shared" si="36"/>
        <v>Schattenfenn</v>
      </c>
      <c r="H601" t="str">
        <f t="shared" si="37"/>
        <v>Shadowfen</v>
      </c>
      <c r="I601" s="4">
        <f t="shared" si="38"/>
        <v>187</v>
      </c>
      <c r="J601" s="4">
        <f t="shared" si="39"/>
        <v>117</v>
      </c>
    </row>
    <row r="602" spans="1:10" x14ac:dyDescent="0.25">
      <c r="A602" s="6">
        <v>421</v>
      </c>
      <c r="B602" s="6">
        <v>216</v>
      </c>
      <c r="C602" s="6">
        <v>347</v>
      </c>
      <c r="D602" s="2" t="s">
        <v>1035</v>
      </c>
      <c r="E602" s="2" t="s">
        <v>353</v>
      </c>
      <c r="F602" t="str">
        <f>IF(NOT(ISERROR(VLOOKUP(A602,'ESO Dungeon constants'!$E$2:$E$999,1,FALSE))),"X","")</f>
        <v/>
      </c>
      <c r="G602" t="str">
        <f t="shared" si="36"/>
        <v>Kalthafen</v>
      </c>
      <c r="H602" t="str">
        <f t="shared" si="37"/>
        <v>Coldharbour</v>
      </c>
      <c r="I602" s="4">
        <f t="shared" si="38"/>
        <v>421</v>
      </c>
      <c r="J602" s="4">
        <f t="shared" si="39"/>
        <v>347</v>
      </c>
    </row>
    <row r="603" spans="1:10" x14ac:dyDescent="0.25">
      <c r="A603" s="6">
        <v>58</v>
      </c>
      <c r="B603" s="6">
        <v>11</v>
      </c>
      <c r="C603" s="6">
        <v>58</v>
      </c>
      <c r="D603" s="2" t="s">
        <v>159</v>
      </c>
      <c r="E603" s="2" t="s">
        <v>159</v>
      </c>
      <c r="F603" t="str">
        <f>IF(NOT(ISERROR(VLOOKUP(A603,'ESO Dungeon constants'!$E$2:$E$999,1,FALSE))),"X","")</f>
        <v/>
      </c>
      <c r="G603" t="str">
        <f t="shared" si="36"/>
        <v/>
      </c>
      <c r="H603" t="str">
        <f t="shared" si="37"/>
        <v/>
      </c>
      <c r="I603" s="4">
        <f t="shared" si="38"/>
        <v>58</v>
      </c>
      <c r="J603" s="4">
        <f t="shared" si="39"/>
        <v>58</v>
      </c>
    </row>
    <row r="604" spans="1:10" x14ac:dyDescent="0.25">
      <c r="A604" s="6">
        <v>983</v>
      </c>
      <c r="B604" s="6">
        <v>621</v>
      </c>
      <c r="C604" s="6">
        <v>980</v>
      </c>
      <c r="D604" s="2" t="s">
        <v>1357</v>
      </c>
      <c r="E604" s="2" t="s">
        <v>731</v>
      </c>
      <c r="F604" t="str">
        <f>IF(NOT(ISERROR(VLOOKUP(A604,'ESO Dungeon constants'!$E$2:$E$999,1,FALSE))),"X","")</f>
        <v/>
      </c>
      <c r="G604" t="str">
        <f t="shared" si="36"/>
        <v>Die Stadt der Uhrwerke</v>
      </c>
      <c r="H604" t="str">
        <f t="shared" si="37"/>
        <v>Clockwork City</v>
      </c>
      <c r="I604" s="4">
        <f t="shared" si="38"/>
        <v>983</v>
      </c>
      <c r="J604" s="4">
        <f t="shared" si="39"/>
        <v>980</v>
      </c>
    </row>
    <row r="605" spans="1:10" x14ac:dyDescent="0.25">
      <c r="A605" s="6">
        <v>400</v>
      </c>
      <c r="B605" s="6">
        <v>195</v>
      </c>
      <c r="C605" s="6">
        <v>381</v>
      </c>
      <c r="D605" s="2" t="s">
        <v>1016</v>
      </c>
      <c r="E605" s="2" t="s">
        <v>332</v>
      </c>
      <c r="F605" t="str">
        <f>IF(NOT(ISERROR(VLOOKUP(A605,'ESO Dungeon constants'!$E$2:$E$999,1,FALSE))),"X","")</f>
        <v/>
      </c>
      <c r="G605" t="str">
        <f t="shared" si="36"/>
        <v>Auridon</v>
      </c>
      <c r="H605" t="str">
        <f t="shared" si="37"/>
        <v>Auridon</v>
      </c>
      <c r="I605" s="4">
        <f t="shared" si="38"/>
        <v>400</v>
      </c>
      <c r="J605" s="4">
        <f t="shared" si="39"/>
        <v>381</v>
      </c>
    </row>
    <row r="606" spans="1:10" x14ac:dyDescent="0.25">
      <c r="A606" s="6">
        <v>288</v>
      </c>
      <c r="B606" s="6">
        <v>114</v>
      </c>
      <c r="C606" s="6">
        <v>41</v>
      </c>
      <c r="D606" s="2" t="s">
        <v>947</v>
      </c>
      <c r="E606" s="2" t="s">
        <v>252</v>
      </c>
      <c r="F606" t="str">
        <f>IF(NOT(ISERROR(VLOOKUP(A606,'ESO Dungeon constants'!$E$2:$E$999,1,FALSE))),"X","")</f>
        <v/>
      </c>
      <c r="G606" t="str">
        <f t="shared" si="36"/>
        <v>Steinfälle</v>
      </c>
      <c r="H606" t="str">
        <f t="shared" si="37"/>
        <v>Stonefalls</v>
      </c>
      <c r="I606" s="4">
        <f t="shared" si="38"/>
        <v>288</v>
      </c>
      <c r="J606" s="4">
        <f t="shared" si="39"/>
        <v>41</v>
      </c>
    </row>
    <row r="607" spans="1:10" x14ac:dyDescent="0.25">
      <c r="A607" s="6">
        <v>927</v>
      </c>
      <c r="B607" s="6">
        <v>567</v>
      </c>
      <c r="C607" s="6">
        <v>849</v>
      </c>
      <c r="D607" s="2" t="s">
        <v>1313</v>
      </c>
      <c r="E607" s="2" t="s">
        <v>688</v>
      </c>
      <c r="F607" t="str">
        <f>IF(NOT(ISERROR(VLOOKUP(A607,'ESO Dungeon constants'!$E$2:$E$999,1,FALSE))),"X","")</f>
        <v/>
      </c>
      <c r="G607" t="str">
        <f t="shared" si="36"/>
        <v>Vvardenfell</v>
      </c>
      <c r="H607" t="str">
        <f t="shared" si="37"/>
        <v>Vvardenfell</v>
      </c>
      <c r="I607" s="4">
        <f t="shared" si="38"/>
        <v>927</v>
      </c>
      <c r="J607" s="4">
        <f t="shared" si="39"/>
        <v>849</v>
      </c>
    </row>
    <row r="608" spans="1:10" x14ac:dyDescent="0.25">
      <c r="A608" s="6">
        <v>889</v>
      </c>
      <c r="B608" s="6">
        <v>530</v>
      </c>
      <c r="C608" s="6">
        <v>888</v>
      </c>
      <c r="D608" s="2" t="s">
        <v>651</v>
      </c>
      <c r="E608" s="2" t="s">
        <v>651</v>
      </c>
      <c r="F608" t="str">
        <f>IF(NOT(ISERROR(VLOOKUP(A608,'ESO Dungeon constants'!$E$2:$E$999,1,FALSE))),"X","")</f>
        <v/>
      </c>
      <c r="G608" t="str">
        <f t="shared" si="36"/>
        <v>Kargstein</v>
      </c>
      <c r="H608" t="str">
        <f t="shared" si="37"/>
        <v>Craglorn</v>
      </c>
      <c r="I608" s="4">
        <f t="shared" si="38"/>
        <v>889</v>
      </c>
      <c r="J608" s="4">
        <f t="shared" si="39"/>
        <v>888</v>
      </c>
    </row>
    <row r="609" spans="1:10" x14ac:dyDescent="0.25">
      <c r="A609" s="6">
        <v>513</v>
      </c>
      <c r="B609" s="6">
        <v>290</v>
      </c>
      <c r="C609" s="6">
        <v>513</v>
      </c>
      <c r="D609" s="2" t="s">
        <v>426</v>
      </c>
      <c r="E609" s="2" t="s">
        <v>426</v>
      </c>
      <c r="F609" t="str">
        <f>IF(NOT(ISERROR(VLOOKUP(A609,'ESO Dungeon constants'!$E$2:$E$999,1,FALSE))),"X","")</f>
        <v/>
      </c>
      <c r="G609" t="str">
        <f t="shared" si="36"/>
        <v/>
      </c>
      <c r="H609" t="str">
        <f t="shared" si="37"/>
        <v/>
      </c>
      <c r="I609" s="4">
        <f t="shared" si="38"/>
        <v>513</v>
      </c>
      <c r="J609" s="4">
        <f t="shared" si="39"/>
        <v>513</v>
      </c>
    </row>
    <row r="610" spans="1:10" x14ac:dyDescent="0.25">
      <c r="A610" s="6">
        <v>899</v>
      </c>
      <c r="B610" s="6">
        <v>540</v>
      </c>
      <c r="C610" s="6">
        <v>888</v>
      </c>
      <c r="D610" s="2" t="s">
        <v>661</v>
      </c>
      <c r="E610" s="2" t="s">
        <v>661</v>
      </c>
      <c r="F610" t="str">
        <f>IF(NOT(ISERROR(VLOOKUP(A610,'ESO Dungeon constants'!$E$2:$E$999,1,FALSE))),"X","")</f>
        <v/>
      </c>
      <c r="G610" t="str">
        <f t="shared" si="36"/>
        <v>Kargstein</v>
      </c>
      <c r="H610" t="str">
        <f t="shared" si="37"/>
        <v>Craglorn</v>
      </c>
      <c r="I610" s="4">
        <f t="shared" si="38"/>
        <v>899</v>
      </c>
      <c r="J610" s="4">
        <f t="shared" si="39"/>
        <v>888</v>
      </c>
    </row>
    <row r="611" spans="1:10" x14ac:dyDescent="0.25">
      <c r="A611" s="6">
        <v>207</v>
      </c>
      <c r="B611" s="6">
        <v>49</v>
      </c>
      <c r="C611" s="6">
        <v>208</v>
      </c>
      <c r="D611" s="2" t="s">
        <v>188</v>
      </c>
      <c r="E611" s="2" t="s">
        <v>188</v>
      </c>
      <c r="F611" t="str">
        <f>IF(NOT(ISERROR(VLOOKUP(A611,'ESO Dungeon constants'!$E$2:$E$999,1,FALSE))),"X","")</f>
        <v/>
      </c>
      <c r="G611" t="str">
        <f t="shared" si="36"/>
        <v>Die Erdschmiede</v>
      </c>
      <c r="H611" t="str">
        <f t="shared" si="37"/>
        <v>The Earth Forge</v>
      </c>
      <c r="I611" s="4">
        <f t="shared" si="38"/>
        <v>207</v>
      </c>
      <c r="J611" s="4">
        <f t="shared" si="39"/>
        <v>208</v>
      </c>
    </row>
    <row r="612" spans="1:10" x14ac:dyDescent="0.25">
      <c r="A612" s="6">
        <v>248</v>
      </c>
      <c r="B612" s="6">
        <v>81</v>
      </c>
      <c r="C612" s="6">
        <v>57</v>
      </c>
      <c r="D612" s="2" t="s">
        <v>220</v>
      </c>
      <c r="E612" s="2" t="s">
        <v>220</v>
      </c>
      <c r="F612" t="str">
        <f>IF(NOT(ISERROR(VLOOKUP(A612,'ESO Dungeon constants'!$E$2:$E$999,1,FALSE))),"X","")</f>
        <v/>
      </c>
      <c r="G612" t="str">
        <f t="shared" si="36"/>
        <v>Deshaan</v>
      </c>
      <c r="H612" t="str">
        <f t="shared" si="37"/>
        <v>Deshaan</v>
      </c>
      <c r="I612" s="4">
        <f t="shared" si="38"/>
        <v>248</v>
      </c>
      <c r="J612" s="4">
        <f t="shared" si="39"/>
        <v>57</v>
      </c>
    </row>
    <row r="613" spans="1:10" x14ac:dyDescent="0.25">
      <c r="A613" s="6">
        <v>265</v>
      </c>
      <c r="B613" s="6">
        <v>97</v>
      </c>
      <c r="C613" s="6">
        <v>101</v>
      </c>
      <c r="D613" s="2" t="s">
        <v>236</v>
      </c>
      <c r="E613" s="2" t="s">
        <v>236</v>
      </c>
      <c r="F613" t="str">
        <f>IF(NOT(ISERROR(VLOOKUP(A613,'ESO Dungeon constants'!$E$2:$E$999,1,FALSE))),"X","")</f>
        <v/>
      </c>
      <c r="G613" t="str">
        <f t="shared" si="36"/>
        <v>Ostmarsch</v>
      </c>
      <c r="H613" t="str">
        <f t="shared" si="37"/>
        <v>Eastmarch</v>
      </c>
      <c r="I613" s="4">
        <f t="shared" si="38"/>
        <v>265</v>
      </c>
      <c r="J613" s="4">
        <f t="shared" si="39"/>
        <v>101</v>
      </c>
    </row>
    <row r="614" spans="1:10" x14ac:dyDescent="0.25">
      <c r="A614" s="6">
        <v>433</v>
      </c>
      <c r="B614" s="6">
        <v>224</v>
      </c>
      <c r="C614" s="6">
        <v>383</v>
      </c>
      <c r="D614" s="2" t="s">
        <v>1043</v>
      </c>
      <c r="E614" s="2" t="s">
        <v>361</v>
      </c>
      <c r="F614" t="str">
        <f>IF(NOT(ISERROR(VLOOKUP(A614,'ESO Dungeon constants'!$E$2:$E$999,1,FALSE))),"X","")</f>
        <v/>
      </c>
      <c r="G614" t="str">
        <f t="shared" si="36"/>
        <v>Grahtwald</v>
      </c>
      <c r="H614" t="str">
        <f t="shared" si="37"/>
        <v>Grahtwood</v>
      </c>
      <c r="I614" s="4">
        <f t="shared" si="38"/>
        <v>433</v>
      </c>
      <c r="J614" s="4">
        <f t="shared" si="39"/>
        <v>383</v>
      </c>
    </row>
    <row r="615" spans="1:10" x14ac:dyDescent="0.25">
      <c r="A615" s="6">
        <v>578</v>
      </c>
      <c r="B615" s="6">
        <v>339</v>
      </c>
      <c r="C615" s="6">
        <v>108</v>
      </c>
      <c r="D615" s="2" t="s">
        <v>472</v>
      </c>
      <c r="E615" s="2" t="s">
        <v>472</v>
      </c>
      <c r="F615" t="str">
        <f>IF(NOT(ISERROR(VLOOKUP(A615,'ESO Dungeon constants'!$E$2:$E$999,1,FALSE))),"X","")</f>
        <v/>
      </c>
      <c r="G615" t="str">
        <f t="shared" si="36"/>
        <v>Grünschatten</v>
      </c>
      <c r="H615" t="str">
        <f t="shared" si="37"/>
        <v>Greenshade</v>
      </c>
      <c r="I615" s="4">
        <f t="shared" si="38"/>
        <v>578</v>
      </c>
      <c r="J615" s="4">
        <f t="shared" si="39"/>
        <v>108</v>
      </c>
    </row>
    <row r="616" spans="1:10" x14ac:dyDescent="0.25">
      <c r="A616" s="6">
        <v>925</v>
      </c>
      <c r="B616" s="6">
        <v>565</v>
      </c>
      <c r="C616" s="6">
        <v>849</v>
      </c>
      <c r="D616" s="2" t="s">
        <v>686</v>
      </c>
      <c r="E616" s="2" t="s">
        <v>686</v>
      </c>
      <c r="F616" t="str">
        <f>IF(NOT(ISERROR(VLOOKUP(A616,'ESO Dungeon constants'!$E$2:$E$999,1,FALSE))),"X","")</f>
        <v/>
      </c>
      <c r="G616" t="str">
        <f t="shared" si="36"/>
        <v>Vvardenfell</v>
      </c>
      <c r="H616" t="str">
        <f t="shared" si="37"/>
        <v>Vvardenfell</v>
      </c>
      <c r="I616" s="4">
        <f t="shared" si="38"/>
        <v>925</v>
      </c>
      <c r="J616" s="4">
        <f t="shared" si="39"/>
        <v>849</v>
      </c>
    </row>
    <row r="617" spans="1:10" x14ac:dyDescent="0.25">
      <c r="A617" s="6">
        <v>918</v>
      </c>
      <c r="B617" s="6">
        <v>558</v>
      </c>
      <c r="C617" s="6">
        <v>849</v>
      </c>
      <c r="D617" s="2" t="s">
        <v>679</v>
      </c>
      <c r="E617" s="2" t="s">
        <v>679</v>
      </c>
      <c r="F617" t="str">
        <f>IF(NOT(ISERROR(VLOOKUP(A617,'ESO Dungeon constants'!$E$2:$E$999,1,FALSE))),"X","")</f>
        <v/>
      </c>
      <c r="G617" t="str">
        <f t="shared" si="36"/>
        <v>Vvardenfell</v>
      </c>
      <c r="H617" t="str">
        <f t="shared" si="37"/>
        <v>Vvardenfell</v>
      </c>
      <c r="I617" s="4">
        <f t="shared" si="38"/>
        <v>918</v>
      </c>
      <c r="J617" s="4">
        <f t="shared" si="39"/>
        <v>849</v>
      </c>
    </row>
    <row r="618" spans="1:10" x14ac:dyDescent="0.25">
      <c r="A618" s="6">
        <v>442</v>
      </c>
      <c r="B618" s="6">
        <v>232</v>
      </c>
      <c r="C618" s="6">
        <v>383</v>
      </c>
      <c r="D618" s="2" t="s">
        <v>369</v>
      </c>
      <c r="E618" s="2" t="s">
        <v>369</v>
      </c>
      <c r="F618" t="str">
        <f>IF(NOT(ISERROR(VLOOKUP(A618,'ESO Dungeon constants'!$E$2:$E$999,1,FALSE))),"X","")</f>
        <v/>
      </c>
      <c r="G618" t="str">
        <f t="shared" si="36"/>
        <v>Grahtwald</v>
      </c>
      <c r="H618" t="str">
        <f t="shared" si="37"/>
        <v>Grahtwood</v>
      </c>
      <c r="I618" s="4">
        <f t="shared" si="38"/>
        <v>442</v>
      </c>
      <c r="J618" s="4">
        <f t="shared" si="39"/>
        <v>383</v>
      </c>
    </row>
    <row r="619" spans="1:10" x14ac:dyDescent="0.25">
      <c r="A619" s="6">
        <v>547</v>
      </c>
      <c r="B619" s="6">
        <v>312</v>
      </c>
      <c r="C619" s="6">
        <v>108</v>
      </c>
      <c r="D619" s="2" t="s">
        <v>1117</v>
      </c>
      <c r="E619" s="2" t="s">
        <v>447</v>
      </c>
      <c r="F619" t="str">
        <f>IF(NOT(ISERROR(VLOOKUP(A619,'ESO Dungeon constants'!$E$2:$E$999,1,FALSE))),"X","")</f>
        <v/>
      </c>
      <c r="G619" t="str">
        <f t="shared" si="36"/>
        <v>Grünschatten</v>
      </c>
      <c r="H619" t="str">
        <f t="shared" si="37"/>
        <v>Greenshade</v>
      </c>
      <c r="I619" s="4">
        <f t="shared" si="38"/>
        <v>547</v>
      </c>
      <c r="J619" s="4">
        <f t="shared" si="39"/>
        <v>108</v>
      </c>
    </row>
    <row r="620" spans="1:10" x14ac:dyDescent="0.25">
      <c r="A620" s="6">
        <v>992</v>
      </c>
      <c r="B620" s="6">
        <v>629</v>
      </c>
      <c r="C620" s="6">
        <v>980</v>
      </c>
      <c r="D620" s="2" t="s">
        <v>1364</v>
      </c>
      <c r="E620" s="2" t="s">
        <v>739</v>
      </c>
      <c r="F620" t="str">
        <f>IF(NOT(ISERROR(VLOOKUP(A620,'ESO Dungeon constants'!$E$2:$E$999,1,FALSE))),"X","")</f>
        <v/>
      </c>
      <c r="G620" t="str">
        <f t="shared" si="36"/>
        <v>Die Stadt der Uhrwerke</v>
      </c>
      <c r="H620" t="str">
        <f t="shared" si="37"/>
        <v>Clockwork City</v>
      </c>
      <c r="I620" s="4">
        <f t="shared" si="38"/>
        <v>992</v>
      </c>
      <c r="J620" s="4">
        <f t="shared" si="39"/>
        <v>980</v>
      </c>
    </row>
    <row r="621" spans="1:10" x14ac:dyDescent="0.25">
      <c r="A621" s="6">
        <v>689</v>
      </c>
      <c r="B621" s="6">
        <v>379</v>
      </c>
      <c r="C621" s="6">
        <v>684</v>
      </c>
      <c r="D621" s="2" t="s">
        <v>1172</v>
      </c>
      <c r="E621" s="2" t="s">
        <v>505</v>
      </c>
      <c r="F621" t="str">
        <f>IF(NOT(ISERROR(VLOOKUP(A621,'ESO Dungeon constants'!$E$2:$E$999,1,FALSE))),"X","")</f>
        <v/>
      </c>
      <c r="G621" t="str">
        <f t="shared" si="36"/>
        <v>Wrothgar</v>
      </c>
      <c r="H621" t="str">
        <f t="shared" si="37"/>
        <v>Wrothgar</v>
      </c>
      <c r="I621" s="4">
        <f t="shared" si="38"/>
        <v>689</v>
      </c>
      <c r="J621" s="4">
        <f t="shared" si="39"/>
        <v>684</v>
      </c>
    </row>
    <row r="622" spans="1:10" x14ac:dyDescent="0.25">
      <c r="A622" s="6">
        <v>589</v>
      </c>
      <c r="B622" s="6">
        <v>349</v>
      </c>
      <c r="C622" s="6">
        <v>20</v>
      </c>
      <c r="D622" s="2" t="s">
        <v>1147</v>
      </c>
      <c r="E622" s="2" t="s">
        <v>481</v>
      </c>
      <c r="F622" t="str">
        <f>IF(NOT(ISERROR(VLOOKUP(A622,'ESO Dungeon constants'!$E$2:$E$999,1,FALSE))),"X","")</f>
        <v/>
      </c>
      <c r="G622" t="str">
        <f t="shared" si="36"/>
        <v>Kluftspitze</v>
      </c>
      <c r="H622" t="str">
        <f t="shared" si="37"/>
        <v>Rivenspire</v>
      </c>
      <c r="I622" s="4">
        <f t="shared" si="38"/>
        <v>589</v>
      </c>
      <c r="J622" s="4">
        <f t="shared" si="39"/>
        <v>20</v>
      </c>
    </row>
    <row r="623" spans="1:10" x14ac:dyDescent="0.25">
      <c r="A623" s="6">
        <v>1072</v>
      </c>
      <c r="B623" s="6">
        <v>697</v>
      </c>
      <c r="C623" s="6">
        <v>117</v>
      </c>
      <c r="D623" s="2" t="s">
        <v>802</v>
      </c>
      <c r="E623" s="2" t="s">
        <v>802</v>
      </c>
      <c r="F623" t="str">
        <f>IF(NOT(ISERROR(VLOOKUP(A623,'ESO Dungeon constants'!$E$2:$E$999,1,FALSE))),"X","")</f>
        <v/>
      </c>
      <c r="G623" t="str">
        <f t="shared" si="36"/>
        <v>Schattenfenn</v>
      </c>
      <c r="H623" t="str">
        <f t="shared" si="37"/>
        <v>Shadowfen</v>
      </c>
      <c r="I623" s="4">
        <f t="shared" si="38"/>
        <v>1072</v>
      </c>
      <c r="J623" s="4">
        <f t="shared" si="39"/>
        <v>117</v>
      </c>
    </row>
    <row r="624" spans="1:10" x14ac:dyDescent="0.25">
      <c r="A624" s="6">
        <v>280</v>
      </c>
      <c r="B624" s="6">
        <v>109</v>
      </c>
      <c r="C624" s="6">
        <v>280</v>
      </c>
      <c r="D624" s="2" t="s">
        <v>943</v>
      </c>
      <c r="E624" s="2" t="s">
        <v>248</v>
      </c>
      <c r="F624" t="str">
        <f>IF(NOT(ISERROR(VLOOKUP(A624,'ESO Dungeon constants'!$E$2:$E$999,1,FALSE))),"X","")</f>
        <v/>
      </c>
      <c r="G624" t="str">
        <f t="shared" si="36"/>
        <v/>
      </c>
      <c r="H624" t="str">
        <f t="shared" si="37"/>
        <v/>
      </c>
      <c r="I624" s="4">
        <f t="shared" si="38"/>
        <v>280</v>
      </c>
      <c r="J624" s="4">
        <f t="shared" si="39"/>
        <v>280</v>
      </c>
    </row>
    <row r="625" spans="1:10" x14ac:dyDescent="0.25">
      <c r="A625" s="6">
        <v>1030</v>
      </c>
      <c r="B625" s="6">
        <v>664</v>
      </c>
      <c r="C625" s="6">
        <v>1011</v>
      </c>
      <c r="D625" s="2" t="s">
        <v>818</v>
      </c>
      <c r="E625" s="2" t="s">
        <v>771</v>
      </c>
      <c r="F625" t="str">
        <f>IF(NOT(ISERROR(VLOOKUP(A625,'ESO Dungeon constants'!$E$2:$E$999,1,FALSE))),"X","")</f>
        <v/>
      </c>
      <c r="G625" t="str">
        <f t="shared" si="36"/>
        <v>Sommersend</v>
      </c>
      <c r="H625" t="str">
        <f t="shared" si="37"/>
        <v>Summerset</v>
      </c>
      <c r="I625" s="4">
        <f t="shared" si="38"/>
        <v>1030</v>
      </c>
      <c r="J625" s="4">
        <f t="shared" si="39"/>
        <v>1011</v>
      </c>
    </row>
    <row r="626" spans="1:10" x14ac:dyDescent="0.25">
      <c r="A626" s="6">
        <v>396</v>
      </c>
      <c r="B626" s="6">
        <v>191</v>
      </c>
      <c r="C626" s="6">
        <v>381</v>
      </c>
      <c r="D626" s="2" t="s">
        <v>328</v>
      </c>
      <c r="E626" s="2" t="s">
        <v>328</v>
      </c>
      <c r="F626" t="str">
        <f>IF(NOT(ISERROR(VLOOKUP(A626,'ESO Dungeon constants'!$E$2:$E$999,1,FALSE))),"X","")</f>
        <v/>
      </c>
      <c r="G626" t="str">
        <f t="shared" si="36"/>
        <v>Auridon</v>
      </c>
      <c r="H626" t="str">
        <f t="shared" si="37"/>
        <v>Auridon</v>
      </c>
      <c r="I626" s="4">
        <f t="shared" si="38"/>
        <v>396</v>
      </c>
      <c r="J626" s="4">
        <f t="shared" si="39"/>
        <v>381</v>
      </c>
    </row>
    <row r="627" spans="1:10" x14ac:dyDescent="0.25">
      <c r="A627" s="6">
        <v>101</v>
      </c>
      <c r="B627" s="6">
        <v>15</v>
      </c>
      <c r="C627" s="6">
        <v>101</v>
      </c>
      <c r="D627" s="2" t="s">
        <v>861</v>
      </c>
      <c r="E627" s="2" t="s">
        <v>161</v>
      </c>
      <c r="F627" t="str">
        <f>IF(NOT(ISERROR(VLOOKUP(A627,'ESO Dungeon constants'!$E$2:$E$999,1,FALSE))),"X","")</f>
        <v/>
      </c>
      <c r="G627" t="str">
        <f t="shared" si="36"/>
        <v/>
      </c>
      <c r="H627" t="str">
        <f t="shared" si="37"/>
        <v/>
      </c>
      <c r="I627" s="4">
        <f t="shared" si="38"/>
        <v>101</v>
      </c>
      <c r="J627" s="4">
        <f t="shared" si="39"/>
        <v>101</v>
      </c>
    </row>
    <row r="628" spans="1:10" x14ac:dyDescent="0.25">
      <c r="A628" s="6">
        <v>926</v>
      </c>
      <c r="B628" s="6">
        <v>566</v>
      </c>
      <c r="C628" s="6">
        <v>849</v>
      </c>
      <c r="D628" s="2" t="s">
        <v>687</v>
      </c>
      <c r="E628" s="2" t="s">
        <v>687</v>
      </c>
      <c r="F628" t="str">
        <f>IF(NOT(ISERROR(VLOOKUP(A628,'ESO Dungeon constants'!$E$2:$E$999,1,FALSE))),"X","")</f>
        <v/>
      </c>
      <c r="G628" t="str">
        <f t="shared" si="36"/>
        <v>Vvardenfell</v>
      </c>
      <c r="H628" t="str">
        <f t="shared" si="37"/>
        <v>Vvardenfell</v>
      </c>
      <c r="I628" s="4">
        <f t="shared" si="38"/>
        <v>926</v>
      </c>
      <c r="J628" s="4">
        <f t="shared" si="39"/>
        <v>849</v>
      </c>
    </row>
    <row r="629" spans="1:10" x14ac:dyDescent="0.25">
      <c r="A629" s="6">
        <v>279</v>
      </c>
      <c r="B629" s="6">
        <v>108</v>
      </c>
      <c r="C629" s="6">
        <v>279</v>
      </c>
      <c r="D629" s="2" t="s">
        <v>247</v>
      </c>
      <c r="E629" s="2" t="s">
        <v>247</v>
      </c>
      <c r="F629" t="str">
        <f>IF(NOT(ISERROR(VLOOKUP(A629,'ESO Dungeon constants'!$E$2:$E$999,1,FALSE))),"X","")</f>
        <v/>
      </c>
      <c r="G629" t="str">
        <f t="shared" si="36"/>
        <v/>
      </c>
      <c r="H629" t="str">
        <f t="shared" si="37"/>
        <v/>
      </c>
      <c r="I629" s="4">
        <f t="shared" si="38"/>
        <v>279</v>
      </c>
      <c r="J629" s="4">
        <f t="shared" si="39"/>
        <v>279</v>
      </c>
    </row>
    <row r="630" spans="1:10" x14ac:dyDescent="0.25">
      <c r="A630" s="6">
        <v>939</v>
      </c>
      <c r="B630" s="6">
        <v>579</v>
      </c>
      <c r="C630" s="6">
        <v>381</v>
      </c>
      <c r="D630" s="2" t="s">
        <v>1325</v>
      </c>
      <c r="E630" s="2" t="s">
        <v>693</v>
      </c>
      <c r="F630" t="str">
        <f>IF(NOT(ISERROR(VLOOKUP(A630,'ESO Dungeon constants'!$E$2:$E$999,1,FALSE))),"X","")</f>
        <v/>
      </c>
      <c r="G630" t="str">
        <f t="shared" si="36"/>
        <v>Auridon</v>
      </c>
      <c r="H630" t="str">
        <f t="shared" si="37"/>
        <v>Auridon</v>
      </c>
      <c r="I630" s="4">
        <f t="shared" si="38"/>
        <v>939</v>
      </c>
      <c r="J630" s="4">
        <f t="shared" si="39"/>
        <v>381</v>
      </c>
    </row>
    <row r="631" spans="1:10" x14ac:dyDescent="0.25">
      <c r="A631" s="6">
        <v>1039</v>
      </c>
      <c r="B631" s="6">
        <v>673</v>
      </c>
      <c r="C631" s="6">
        <v>1011</v>
      </c>
      <c r="D631" s="2" t="s">
        <v>827</v>
      </c>
      <c r="E631" s="2" t="s">
        <v>779</v>
      </c>
      <c r="F631" t="str">
        <f>IF(NOT(ISERROR(VLOOKUP(A631,'ESO Dungeon constants'!$E$2:$E$999,1,FALSE))),"X","")</f>
        <v/>
      </c>
      <c r="G631" t="str">
        <f t="shared" si="36"/>
        <v>Sommersend</v>
      </c>
      <c r="H631" t="str">
        <f t="shared" si="37"/>
        <v>Summerset</v>
      </c>
      <c r="I631" s="4">
        <f t="shared" si="38"/>
        <v>1039</v>
      </c>
      <c r="J631" s="4">
        <f t="shared" si="39"/>
        <v>1011</v>
      </c>
    </row>
    <row r="632" spans="1:10" x14ac:dyDescent="0.25">
      <c r="A632" s="6">
        <v>924</v>
      </c>
      <c r="B632" s="6">
        <v>564</v>
      </c>
      <c r="C632" s="6">
        <v>849</v>
      </c>
      <c r="D632" s="2" t="s">
        <v>685</v>
      </c>
      <c r="E632" s="2" t="s">
        <v>685</v>
      </c>
      <c r="F632" t="str">
        <f>IF(NOT(ISERROR(VLOOKUP(A632,'ESO Dungeon constants'!$E$2:$E$999,1,FALSE))),"X","")</f>
        <v/>
      </c>
      <c r="G632" t="str">
        <f t="shared" si="36"/>
        <v>Vvardenfell</v>
      </c>
      <c r="H632" t="str">
        <f t="shared" si="37"/>
        <v>Vvardenfell</v>
      </c>
      <c r="I632" s="4">
        <f t="shared" si="38"/>
        <v>924</v>
      </c>
      <c r="J632" s="4">
        <f t="shared" si="39"/>
        <v>849</v>
      </c>
    </row>
    <row r="633" spans="1:10" x14ac:dyDescent="0.25">
      <c r="A633" s="6">
        <v>874</v>
      </c>
      <c r="B633" s="6">
        <v>519</v>
      </c>
      <c r="C633" s="6">
        <v>57</v>
      </c>
      <c r="D633" s="2" t="s">
        <v>640</v>
      </c>
      <c r="E633" s="2" t="s">
        <v>640</v>
      </c>
      <c r="F633" t="str">
        <f>IF(NOT(ISERROR(VLOOKUP(A633,'ESO Dungeon constants'!$E$2:$E$999,1,FALSE))),"X","")</f>
        <v/>
      </c>
      <c r="G633" t="str">
        <f t="shared" si="36"/>
        <v>Deshaan</v>
      </c>
      <c r="H633" t="str">
        <f t="shared" si="37"/>
        <v>Deshaan</v>
      </c>
      <c r="I633" s="4">
        <f t="shared" si="38"/>
        <v>874</v>
      </c>
      <c r="J633" s="4">
        <f t="shared" si="39"/>
        <v>57</v>
      </c>
    </row>
    <row r="634" spans="1:10" x14ac:dyDescent="0.25">
      <c r="A634" s="6">
        <v>853</v>
      </c>
      <c r="B634" s="6">
        <v>498</v>
      </c>
      <c r="C634" s="6">
        <v>20</v>
      </c>
      <c r="D634" s="2" t="s">
        <v>1251</v>
      </c>
      <c r="E634" s="2" t="s">
        <v>619</v>
      </c>
      <c r="F634" t="str">
        <f>IF(NOT(ISERROR(VLOOKUP(A634,'ESO Dungeon constants'!$E$2:$E$999,1,FALSE))),"X","")</f>
        <v/>
      </c>
      <c r="G634" t="str">
        <f t="shared" si="36"/>
        <v>Kluftspitze</v>
      </c>
      <c r="H634" t="str">
        <f t="shared" si="37"/>
        <v>Rivenspire</v>
      </c>
      <c r="I634" s="4">
        <f t="shared" si="38"/>
        <v>853</v>
      </c>
      <c r="J634" s="4">
        <f t="shared" si="39"/>
        <v>20</v>
      </c>
    </row>
    <row r="635" spans="1:10" x14ac:dyDescent="0.25">
      <c r="A635" s="6">
        <v>385</v>
      </c>
      <c r="B635" s="6">
        <v>181</v>
      </c>
      <c r="C635" s="6">
        <v>208</v>
      </c>
      <c r="D635" s="2" t="s">
        <v>318</v>
      </c>
      <c r="E635" s="2" t="s">
        <v>318</v>
      </c>
      <c r="F635" t="str">
        <f>IF(NOT(ISERROR(VLOOKUP(A635,'ESO Dungeon constants'!$E$2:$E$999,1,FALSE))),"X","")</f>
        <v/>
      </c>
      <c r="G635" t="str">
        <f t="shared" si="36"/>
        <v>Die Erdschmiede</v>
      </c>
      <c r="H635" t="str">
        <f t="shared" si="37"/>
        <v>The Earth Forge</v>
      </c>
      <c r="I635" s="4">
        <f t="shared" si="38"/>
        <v>385</v>
      </c>
      <c r="J635" s="4">
        <f t="shared" si="39"/>
        <v>208</v>
      </c>
    </row>
    <row r="636" spans="1:10" x14ac:dyDescent="0.25">
      <c r="A636" s="6">
        <v>907</v>
      </c>
      <c r="B636" s="6">
        <v>548</v>
      </c>
      <c r="C636" s="6">
        <v>888</v>
      </c>
      <c r="D636" s="2" t="s">
        <v>1299</v>
      </c>
      <c r="E636" s="2" t="s">
        <v>669</v>
      </c>
      <c r="F636" t="str">
        <f>IF(NOT(ISERROR(VLOOKUP(A636,'ESO Dungeon constants'!$E$2:$E$999,1,FALSE))),"X","")</f>
        <v/>
      </c>
      <c r="G636" t="str">
        <f t="shared" si="36"/>
        <v>Kargstein</v>
      </c>
      <c r="H636" t="str">
        <f t="shared" si="37"/>
        <v>Craglorn</v>
      </c>
      <c r="I636" s="4">
        <f t="shared" si="38"/>
        <v>907</v>
      </c>
      <c r="J636" s="4">
        <f t="shared" si="39"/>
        <v>888</v>
      </c>
    </row>
    <row r="637" spans="1:10" x14ac:dyDescent="0.25">
      <c r="A637" s="6">
        <v>947</v>
      </c>
      <c r="B637" s="6">
        <v>587</v>
      </c>
      <c r="C637" s="6">
        <v>849</v>
      </c>
      <c r="D637" s="2" t="s">
        <v>701</v>
      </c>
      <c r="E637" s="2" t="s">
        <v>701</v>
      </c>
      <c r="F637" t="str">
        <f>IF(NOT(ISERROR(VLOOKUP(A637,'ESO Dungeon constants'!$E$2:$E$999,1,FALSE))),"X","")</f>
        <v/>
      </c>
      <c r="G637" t="str">
        <f t="shared" si="36"/>
        <v>Vvardenfell</v>
      </c>
      <c r="H637" t="str">
        <f t="shared" si="37"/>
        <v>Vvardenfell</v>
      </c>
      <c r="I637" s="4">
        <f t="shared" si="38"/>
        <v>947</v>
      </c>
      <c r="J637" s="4">
        <f t="shared" si="39"/>
        <v>849</v>
      </c>
    </row>
    <row r="638" spans="1:10" x14ac:dyDescent="0.25">
      <c r="A638" s="6">
        <v>169</v>
      </c>
      <c r="B638" s="6">
        <v>35</v>
      </c>
      <c r="C638" s="6">
        <v>92</v>
      </c>
      <c r="D638" s="2" t="s">
        <v>879</v>
      </c>
      <c r="E638" s="2" t="s">
        <v>175</v>
      </c>
      <c r="F638" t="str">
        <f>IF(NOT(ISERROR(VLOOKUP(A638,'ESO Dungeon constants'!$E$2:$E$999,1,FALSE))),"X","")</f>
        <v/>
      </c>
      <c r="G638" t="str">
        <f t="shared" si="36"/>
        <v>Bangkorai</v>
      </c>
      <c r="H638" t="str">
        <f t="shared" si="37"/>
        <v>Bangkorai</v>
      </c>
      <c r="I638" s="4">
        <f t="shared" si="38"/>
        <v>169</v>
      </c>
      <c r="J638" s="4">
        <f t="shared" si="39"/>
        <v>92</v>
      </c>
    </row>
    <row r="639" spans="1:10" x14ac:dyDescent="0.25">
      <c r="A639" s="6">
        <v>970</v>
      </c>
      <c r="B639" s="6">
        <v>610</v>
      </c>
      <c r="C639" s="6">
        <v>849</v>
      </c>
      <c r="D639" s="2" t="s">
        <v>1346</v>
      </c>
      <c r="E639" s="2" t="s">
        <v>724</v>
      </c>
      <c r="F639" t="str">
        <f>IF(NOT(ISERROR(VLOOKUP(A639,'ESO Dungeon constants'!$E$2:$E$999,1,FALSE))),"X","")</f>
        <v/>
      </c>
      <c r="G639" t="str">
        <f t="shared" si="36"/>
        <v>Vvardenfell</v>
      </c>
      <c r="H639" t="str">
        <f t="shared" si="37"/>
        <v>Vvardenfell</v>
      </c>
      <c r="I639" s="4">
        <f t="shared" si="38"/>
        <v>970</v>
      </c>
      <c r="J639" s="4">
        <f t="shared" si="39"/>
        <v>849</v>
      </c>
    </row>
    <row r="640" spans="1:10" x14ac:dyDescent="0.25">
      <c r="A640" s="6">
        <v>911</v>
      </c>
      <c r="B640" s="6">
        <v>552</v>
      </c>
      <c r="C640" s="6">
        <v>888</v>
      </c>
      <c r="D640" s="2" t="s">
        <v>1303</v>
      </c>
      <c r="E640" s="2" t="s">
        <v>673</v>
      </c>
      <c r="F640" t="str">
        <f>IF(NOT(ISERROR(VLOOKUP(A640,'ESO Dungeon constants'!$E$2:$E$999,1,FALSE))),"X","")</f>
        <v/>
      </c>
      <c r="G640" t="str">
        <f t="shared" si="36"/>
        <v>Kargstein</v>
      </c>
      <c r="H640" t="str">
        <f t="shared" si="37"/>
        <v>Craglorn</v>
      </c>
      <c r="I640" s="4">
        <f t="shared" si="38"/>
        <v>911</v>
      </c>
      <c r="J640" s="4">
        <f t="shared" si="39"/>
        <v>888</v>
      </c>
    </row>
    <row r="641" spans="1:10" x14ac:dyDescent="0.25">
      <c r="A641" s="6">
        <v>1038</v>
      </c>
      <c r="B641" s="6">
        <v>672</v>
      </c>
      <c r="C641" s="6">
        <v>1011</v>
      </c>
      <c r="D641" s="2" t="s">
        <v>826</v>
      </c>
      <c r="E641" s="2" t="s">
        <v>778</v>
      </c>
      <c r="F641" t="str">
        <f>IF(NOT(ISERROR(VLOOKUP(A641,'ESO Dungeon constants'!$E$2:$E$999,1,FALSE))),"X","")</f>
        <v/>
      </c>
      <c r="G641" t="str">
        <f t="shared" si="36"/>
        <v>Sommersend</v>
      </c>
      <c r="H641" t="str">
        <f t="shared" si="37"/>
        <v>Summerset</v>
      </c>
      <c r="I641" s="4">
        <f t="shared" si="38"/>
        <v>1038</v>
      </c>
      <c r="J641" s="4">
        <f t="shared" si="39"/>
        <v>1011</v>
      </c>
    </row>
    <row r="642" spans="1:10" x14ac:dyDescent="0.25">
      <c r="A642" s="6">
        <v>1078</v>
      </c>
      <c r="B642" s="6">
        <v>703</v>
      </c>
      <c r="C642" s="6">
        <v>726</v>
      </c>
      <c r="D642" s="2" t="s">
        <v>852</v>
      </c>
      <c r="E642" s="2" t="s">
        <v>806</v>
      </c>
      <c r="F642" t="str">
        <f>IF(NOT(ISERROR(VLOOKUP(A642,'ESO Dungeon constants'!$E$2:$E$999,1,FALSE))),"X","")</f>
        <v/>
      </c>
      <c r="G642" t="str">
        <f t="shared" ref="G642:G705" si="40">IF(A642&lt;&gt;C642,VLOOKUP(C642,$A$2:$E$900,4,FALSE),"")</f>
        <v>Trübmoor</v>
      </c>
      <c r="H642" t="str">
        <f t="shared" ref="H642:H705" si="41">IF(A642&lt;&gt;C642,VLOOKUP(C642,$A$2:$E$900,5,FALSE),"")</f>
        <v>Murkmire</v>
      </c>
      <c r="I642" s="4">
        <f t="shared" si="38"/>
        <v>1078</v>
      </c>
      <c r="J642" s="4">
        <f t="shared" si="39"/>
        <v>726</v>
      </c>
    </row>
    <row r="643" spans="1:10" x14ac:dyDescent="0.25">
      <c r="A643" s="6">
        <v>103</v>
      </c>
      <c r="B643" s="6">
        <v>16</v>
      </c>
      <c r="C643" s="6">
        <v>103</v>
      </c>
      <c r="D643" s="2" t="s">
        <v>863</v>
      </c>
      <c r="E643" s="2" t="s">
        <v>162</v>
      </c>
      <c r="F643" t="str">
        <f>IF(NOT(ISERROR(VLOOKUP(A643,'ESO Dungeon constants'!$E$2:$E$999,1,FALSE))),"X","")</f>
        <v/>
      </c>
      <c r="G643" t="str">
        <f t="shared" si="40"/>
        <v/>
      </c>
      <c r="H643" t="str">
        <f t="shared" si="41"/>
        <v/>
      </c>
      <c r="I643" s="4">
        <f t="shared" ref="I643:I706" si="42">A643</f>
        <v>103</v>
      </c>
      <c r="J643" s="4">
        <f t="shared" ref="J643:J706" si="43">C643</f>
        <v>103</v>
      </c>
    </row>
    <row r="644" spans="1:10" x14ac:dyDescent="0.25">
      <c r="A644" s="6">
        <v>829</v>
      </c>
      <c r="B644" s="6">
        <v>483</v>
      </c>
      <c r="C644" s="6">
        <v>823</v>
      </c>
      <c r="D644" s="2" t="s">
        <v>1237</v>
      </c>
      <c r="E644" s="2" t="s">
        <v>606</v>
      </c>
      <c r="F644" t="str">
        <f>IF(NOT(ISERROR(VLOOKUP(A644,'ESO Dungeon constants'!$E$2:$E$999,1,FALSE))),"X","")</f>
        <v/>
      </c>
      <c r="G644" t="str">
        <f t="shared" si="40"/>
        <v>Die Goldküste</v>
      </c>
      <c r="H644" t="str">
        <f t="shared" si="41"/>
        <v>Gold Coast</v>
      </c>
      <c r="I644" s="4">
        <f t="shared" si="42"/>
        <v>829</v>
      </c>
      <c r="J644" s="4">
        <f t="shared" si="43"/>
        <v>823</v>
      </c>
    </row>
    <row r="645" spans="1:10" x14ac:dyDescent="0.25">
      <c r="A645" s="6">
        <v>895</v>
      </c>
      <c r="B645" s="6">
        <v>536</v>
      </c>
      <c r="C645" s="6">
        <v>888</v>
      </c>
      <c r="D645" s="2" t="s">
        <v>1289</v>
      </c>
      <c r="E645" s="2" t="s">
        <v>657</v>
      </c>
      <c r="F645" t="str">
        <f>IF(NOT(ISERROR(VLOOKUP(A645,'ESO Dungeon constants'!$E$2:$E$999,1,FALSE))),"X","")</f>
        <v/>
      </c>
      <c r="G645" t="str">
        <f t="shared" si="40"/>
        <v>Kargstein</v>
      </c>
      <c r="H645" t="str">
        <f t="shared" si="41"/>
        <v>Craglorn</v>
      </c>
      <c r="I645" s="4">
        <f t="shared" si="42"/>
        <v>895</v>
      </c>
      <c r="J645" s="4">
        <f t="shared" si="43"/>
        <v>888</v>
      </c>
    </row>
    <row r="646" spans="1:10" x14ac:dyDescent="0.25">
      <c r="A646" s="6">
        <v>705</v>
      </c>
      <c r="B646" s="6">
        <v>393</v>
      </c>
      <c r="C646" s="6">
        <v>684</v>
      </c>
      <c r="D646" s="2" t="s">
        <v>519</v>
      </c>
      <c r="E646" s="2" t="s">
        <v>519</v>
      </c>
      <c r="F646" t="str">
        <f>IF(NOT(ISERROR(VLOOKUP(A646,'ESO Dungeon constants'!$E$2:$E$999,1,FALSE))),"X","")</f>
        <v/>
      </c>
      <c r="G646" t="str">
        <f t="shared" si="40"/>
        <v>Wrothgar</v>
      </c>
      <c r="H646" t="str">
        <f t="shared" si="41"/>
        <v>Wrothgar</v>
      </c>
      <c r="I646" s="4">
        <f t="shared" si="42"/>
        <v>705</v>
      </c>
      <c r="J646" s="4">
        <f t="shared" si="43"/>
        <v>684</v>
      </c>
    </row>
    <row r="647" spans="1:10" x14ac:dyDescent="0.25">
      <c r="A647" s="6">
        <v>890</v>
      </c>
      <c r="B647" s="6">
        <v>531</v>
      </c>
      <c r="C647" s="6">
        <v>888</v>
      </c>
      <c r="D647" s="2" t="s">
        <v>652</v>
      </c>
      <c r="E647" s="2" t="s">
        <v>652</v>
      </c>
      <c r="F647" t="str">
        <f>IF(NOT(ISERROR(VLOOKUP(A647,'ESO Dungeon constants'!$E$2:$E$999,1,FALSE))),"X","")</f>
        <v/>
      </c>
      <c r="G647" t="str">
        <f t="shared" si="40"/>
        <v>Kargstein</v>
      </c>
      <c r="H647" t="str">
        <f t="shared" si="41"/>
        <v>Craglorn</v>
      </c>
      <c r="I647" s="4">
        <f t="shared" si="42"/>
        <v>890</v>
      </c>
      <c r="J647" s="4">
        <f t="shared" si="43"/>
        <v>888</v>
      </c>
    </row>
    <row r="648" spans="1:10" x14ac:dyDescent="0.25">
      <c r="A648" s="6">
        <v>137</v>
      </c>
      <c r="B648" s="6">
        <v>25</v>
      </c>
      <c r="C648" s="6">
        <v>108</v>
      </c>
      <c r="D648" s="2" t="s">
        <v>872</v>
      </c>
      <c r="E648" s="2" t="s">
        <v>168</v>
      </c>
      <c r="F648" t="str">
        <f>IF(NOT(ISERROR(VLOOKUP(A648,'ESO Dungeon constants'!$E$2:$E$999,1,FALSE))),"X","")</f>
        <v/>
      </c>
      <c r="G648" t="str">
        <f t="shared" si="40"/>
        <v>Grünschatten</v>
      </c>
      <c r="H648" t="str">
        <f t="shared" si="41"/>
        <v>Greenshade</v>
      </c>
      <c r="I648" s="4">
        <f t="shared" si="42"/>
        <v>137</v>
      </c>
      <c r="J648" s="4">
        <f t="shared" si="43"/>
        <v>108</v>
      </c>
    </row>
    <row r="649" spans="1:10" x14ac:dyDescent="0.25">
      <c r="A649" s="6">
        <v>238</v>
      </c>
      <c r="B649" s="6">
        <v>73</v>
      </c>
      <c r="C649" s="6">
        <v>104</v>
      </c>
      <c r="D649" s="2" t="s">
        <v>212</v>
      </c>
      <c r="E649" s="2" t="s">
        <v>212</v>
      </c>
      <c r="F649" t="str">
        <f>IF(NOT(ISERROR(VLOOKUP(A649,'ESO Dungeon constants'!$E$2:$E$999,1,FALSE))),"X","")</f>
        <v/>
      </c>
      <c r="G649" t="str">
        <f t="shared" si="40"/>
        <v>Die Alik'r-Wüste</v>
      </c>
      <c r="H649" t="str">
        <f t="shared" si="41"/>
        <v>Alik'r Desert</v>
      </c>
      <c r="I649" s="4">
        <f t="shared" si="42"/>
        <v>238</v>
      </c>
      <c r="J649" s="4">
        <f t="shared" si="43"/>
        <v>104</v>
      </c>
    </row>
    <row r="650" spans="1:10" x14ac:dyDescent="0.25">
      <c r="A650" s="6">
        <v>527</v>
      </c>
      <c r="B650" s="6">
        <v>296</v>
      </c>
      <c r="C650" s="6">
        <v>199</v>
      </c>
      <c r="D650" s="2" t="s">
        <v>431</v>
      </c>
      <c r="E650" s="2" t="s">
        <v>431</v>
      </c>
      <c r="F650" t="str">
        <f>IF(NOT(ISERROR(VLOOKUP(A650,'ESO Dungeon constants'!$E$2:$E$999,1,FALSE))),"X","")</f>
        <v/>
      </c>
      <c r="G650" t="str">
        <f t="shared" si="40"/>
        <v>Die Zuflucht</v>
      </c>
      <c r="H650" t="str">
        <f t="shared" si="41"/>
        <v>The Harborage</v>
      </c>
      <c r="I650" s="4">
        <f t="shared" si="42"/>
        <v>527</v>
      </c>
      <c r="J650" s="4">
        <f t="shared" si="43"/>
        <v>199</v>
      </c>
    </row>
    <row r="651" spans="1:10" x14ac:dyDescent="0.25">
      <c r="A651" s="6">
        <v>134</v>
      </c>
      <c r="B651" s="6">
        <v>24</v>
      </c>
      <c r="C651" s="6">
        <v>117</v>
      </c>
      <c r="D651" s="2" t="s">
        <v>871</v>
      </c>
      <c r="E651" s="2" t="s">
        <v>167</v>
      </c>
      <c r="F651" t="str">
        <f>IF(NOT(ISERROR(VLOOKUP(A651,'ESO Dungeon constants'!$E$2:$E$999,1,FALSE))),"X","")</f>
        <v/>
      </c>
      <c r="G651" t="str">
        <f t="shared" si="40"/>
        <v>Schattenfenn</v>
      </c>
      <c r="H651" t="str">
        <f t="shared" si="41"/>
        <v>Shadowfen</v>
      </c>
      <c r="I651" s="4">
        <f t="shared" si="42"/>
        <v>134</v>
      </c>
      <c r="J651" s="4">
        <f t="shared" si="43"/>
        <v>117</v>
      </c>
    </row>
    <row r="652" spans="1:10" x14ac:dyDescent="0.25">
      <c r="A652" s="6">
        <v>327</v>
      </c>
      <c r="B652" s="6">
        <v>139</v>
      </c>
      <c r="C652" s="6">
        <v>104</v>
      </c>
      <c r="D652" s="2" t="s">
        <v>277</v>
      </c>
      <c r="E652" s="2" t="s">
        <v>277</v>
      </c>
      <c r="F652" t="str">
        <f>IF(NOT(ISERROR(VLOOKUP(A652,'ESO Dungeon constants'!$E$2:$E$999,1,FALSE))),"X","")</f>
        <v/>
      </c>
      <c r="G652" t="str">
        <f t="shared" si="40"/>
        <v>Die Alik'r-Wüste</v>
      </c>
      <c r="H652" t="str">
        <f t="shared" si="41"/>
        <v>Alik'r Desert</v>
      </c>
      <c r="I652" s="4">
        <f t="shared" si="42"/>
        <v>327</v>
      </c>
      <c r="J652" s="4">
        <f t="shared" si="43"/>
        <v>104</v>
      </c>
    </row>
    <row r="653" spans="1:10" x14ac:dyDescent="0.25">
      <c r="A653" s="6">
        <v>117</v>
      </c>
      <c r="B653" s="6">
        <v>19</v>
      </c>
      <c r="C653" s="6">
        <v>117</v>
      </c>
      <c r="D653" s="2" t="s">
        <v>866</v>
      </c>
      <c r="E653" s="2" t="s">
        <v>165</v>
      </c>
      <c r="F653" t="str">
        <f>IF(NOT(ISERROR(VLOOKUP(A653,'ESO Dungeon constants'!$E$2:$E$999,1,FALSE))),"X","")</f>
        <v/>
      </c>
      <c r="G653" t="str">
        <f t="shared" si="40"/>
        <v/>
      </c>
      <c r="H653" t="str">
        <f t="shared" si="41"/>
        <v/>
      </c>
      <c r="I653" s="4">
        <f t="shared" si="42"/>
        <v>117</v>
      </c>
      <c r="J653" s="4">
        <f t="shared" si="43"/>
        <v>117</v>
      </c>
    </row>
    <row r="654" spans="1:10" x14ac:dyDescent="0.25">
      <c r="A654" s="6">
        <v>725</v>
      </c>
      <c r="B654" s="6">
        <v>404</v>
      </c>
      <c r="C654" s="6">
        <v>816</v>
      </c>
      <c r="D654" s="2" t="s">
        <v>1194</v>
      </c>
      <c r="E654" s="2" t="s">
        <v>529</v>
      </c>
      <c r="F654" t="str">
        <f>IF(NOT(ISERROR(VLOOKUP(A654,'ESO Dungeon constants'!$E$2:$E$999,1,FALSE))),"X","")</f>
        <v/>
      </c>
      <c r="G654" t="str">
        <f t="shared" si="40"/>
        <v>Hews Fluch</v>
      </c>
      <c r="H654" t="str">
        <f t="shared" si="41"/>
        <v>Hew's Bane</v>
      </c>
      <c r="I654" s="4">
        <f t="shared" si="42"/>
        <v>725</v>
      </c>
      <c r="J654" s="4">
        <f t="shared" si="43"/>
        <v>816</v>
      </c>
    </row>
    <row r="655" spans="1:10" x14ac:dyDescent="0.25">
      <c r="A655" s="6">
        <v>765</v>
      </c>
      <c r="B655" s="6">
        <v>425</v>
      </c>
      <c r="C655" s="6">
        <v>823</v>
      </c>
      <c r="D655" s="2" t="s">
        <v>1215</v>
      </c>
      <c r="E655" s="2" t="s">
        <v>549</v>
      </c>
      <c r="F655" t="str">
        <f>IF(NOT(ISERROR(VLOOKUP(A655,'ESO Dungeon constants'!$E$2:$E$999,1,FALSE))),"X","")</f>
        <v/>
      </c>
      <c r="G655" t="str">
        <f t="shared" si="40"/>
        <v>Die Goldküste</v>
      </c>
      <c r="H655" t="str">
        <f t="shared" si="41"/>
        <v>Gold Coast</v>
      </c>
      <c r="I655" s="4">
        <f t="shared" si="42"/>
        <v>765</v>
      </c>
      <c r="J655" s="4">
        <f t="shared" si="43"/>
        <v>823</v>
      </c>
    </row>
    <row r="656" spans="1:10" x14ac:dyDescent="0.25">
      <c r="A656" s="6">
        <v>810</v>
      </c>
      <c r="B656" s="6">
        <v>467</v>
      </c>
      <c r="C656" s="6">
        <v>381</v>
      </c>
      <c r="D656" s="2" t="s">
        <v>1223</v>
      </c>
      <c r="E656" s="2" t="s">
        <v>590</v>
      </c>
      <c r="F656" t="str">
        <f>IF(NOT(ISERROR(VLOOKUP(A656,'ESO Dungeon constants'!$E$2:$E$999,1,FALSE))),"X","")</f>
        <v/>
      </c>
      <c r="G656" t="str">
        <f t="shared" si="40"/>
        <v>Auridon</v>
      </c>
      <c r="H656" t="str">
        <f t="shared" si="41"/>
        <v>Auridon</v>
      </c>
      <c r="I656" s="4">
        <f t="shared" si="42"/>
        <v>810</v>
      </c>
      <c r="J656" s="4">
        <f t="shared" si="43"/>
        <v>381</v>
      </c>
    </row>
    <row r="657" spans="1:10" x14ac:dyDescent="0.25">
      <c r="A657" s="6">
        <v>382</v>
      </c>
      <c r="B657" s="6">
        <v>179</v>
      </c>
      <c r="C657" s="6">
        <v>382</v>
      </c>
      <c r="D657" s="2" t="s">
        <v>1003</v>
      </c>
      <c r="E657" s="2" t="s">
        <v>316</v>
      </c>
      <c r="F657" t="str">
        <f>IF(NOT(ISERROR(VLOOKUP(A657,'ESO Dungeon constants'!$E$2:$E$999,1,FALSE))),"X","")</f>
        <v/>
      </c>
      <c r="G657" t="str">
        <f t="shared" si="40"/>
        <v/>
      </c>
      <c r="H657" t="str">
        <f t="shared" si="41"/>
        <v/>
      </c>
      <c r="I657" s="4">
        <f t="shared" si="42"/>
        <v>382</v>
      </c>
      <c r="J657" s="4">
        <f t="shared" si="43"/>
        <v>382</v>
      </c>
    </row>
    <row r="658" spans="1:10" x14ac:dyDescent="0.25">
      <c r="A658" s="6">
        <v>31</v>
      </c>
      <c r="B658" s="6">
        <v>7</v>
      </c>
      <c r="C658" s="6">
        <v>382</v>
      </c>
      <c r="D658" s="2" t="s">
        <v>127</v>
      </c>
      <c r="E658" s="2" t="s">
        <v>59</v>
      </c>
      <c r="F658" t="str">
        <f>IF(NOT(ISERROR(VLOOKUP(A658,'ESO Dungeon constants'!$E$2:$E$999,1,FALSE))),"X","")</f>
        <v>X</v>
      </c>
      <c r="G658" t="str">
        <f t="shared" si="40"/>
        <v>Schnittermark</v>
      </c>
      <c r="H658" t="str">
        <f t="shared" si="41"/>
        <v>Reaper's March</v>
      </c>
      <c r="I658" s="4">
        <f t="shared" si="42"/>
        <v>31</v>
      </c>
      <c r="J658" s="4">
        <f t="shared" si="43"/>
        <v>382</v>
      </c>
    </row>
    <row r="659" spans="1:10" x14ac:dyDescent="0.25">
      <c r="A659" s="6">
        <v>451</v>
      </c>
      <c r="B659" s="6">
        <v>236</v>
      </c>
      <c r="C659" s="6">
        <v>382</v>
      </c>
      <c r="D659" s="2" t="s">
        <v>372</v>
      </c>
      <c r="E659" s="2" t="s">
        <v>372</v>
      </c>
      <c r="F659" t="str">
        <f>IF(NOT(ISERROR(VLOOKUP(A659,'ESO Dungeon constants'!$E$2:$E$999,1,FALSE))),"X","")</f>
        <v/>
      </c>
      <c r="G659" t="str">
        <f t="shared" si="40"/>
        <v>Schnittermark</v>
      </c>
      <c r="H659" t="str">
        <f t="shared" si="41"/>
        <v>Reaper's March</v>
      </c>
      <c r="I659" s="4">
        <f t="shared" si="42"/>
        <v>451</v>
      </c>
      <c r="J659" s="4">
        <f t="shared" si="43"/>
        <v>382</v>
      </c>
    </row>
    <row r="660" spans="1:10" x14ac:dyDescent="0.25">
      <c r="A660" s="6">
        <v>908</v>
      </c>
      <c r="B660" s="6">
        <v>549</v>
      </c>
      <c r="C660" s="6">
        <v>888</v>
      </c>
      <c r="D660" s="2" t="s">
        <v>1300</v>
      </c>
      <c r="E660" s="2" t="s">
        <v>670</v>
      </c>
      <c r="F660" t="str">
        <f>IF(NOT(ISERROR(VLOOKUP(A660,'ESO Dungeon constants'!$E$2:$E$999,1,FALSE))),"X","")</f>
        <v/>
      </c>
      <c r="G660" t="str">
        <f t="shared" si="40"/>
        <v>Kargstein</v>
      </c>
      <c r="H660" t="str">
        <f t="shared" si="41"/>
        <v>Craglorn</v>
      </c>
      <c r="I660" s="4">
        <f t="shared" si="42"/>
        <v>908</v>
      </c>
      <c r="J660" s="4">
        <f t="shared" si="43"/>
        <v>888</v>
      </c>
    </row>
    <row r="661" spans="1:10" x14ac:dyDescent="0.25">
      <c r="A661" s="6">
        <v>291</v>
      </c>
      <c r="B661" s="6">
        <v>117</v>
      </c>
      <c r="C661" s="6">
        <v>41</v>
      </c>
      <c r="D661" s="2" t="s">
        <v>950</v>
      </c>
      <c r="E661" s="2" t="s">
        <v>255</v>
      </c>
      <c r="F661" t="str">
        <f>IF(NOT(ISERROR(VLOOKUP(A661,'ESO Dungeon constants'!$E$2:$E$999,1,FALSE))),"X","")</f>
        <v/>
      </c>
      <c r="G661" t="str">
        <f t="shared" si="40"/>
        <v>Steinfälle</v>
      </c>
      <c r="H661" t="str">
        <f t="shared" si="41"/>
        <v>Stonefalls</v>
      </c>
      <c r="I661" s="4">
        <f t="shared" si="42"/>
        <v>291</v>
      </c>
      <c r="J661" s="4">
        <f t="shared" si="43"/>
        <v>41</v>
      </c>
    </row>
    <row r="662" spans="1:10" x14ac:dyDescent="0.25">
      <c r="A662" s="6">
        <v>548</v>
      </c>
      <c r="B662" s="6">
        <v>313</v>
      </c>
      <c r="C662" s="6">
        <v>108</v>
      </c>
      <c r="D662" s="2" t="s">
        <v>448</v>
      </c>
      <c r="E662" s="2" t="s">
        <v>448</v>
      </c>
      <c r="F662" t="str">
        <f>IF(NOT(ISERROR(VLOOKUP(A662,'ESO Dungeon constants'!$E$2:$E$999,1,FALSE))),"X","")</f>
        <v/>
      </c>
      <c r="G662" t="str">
        <f t="shared" si="40"/>
        <v>Grünschatten</v>
      </c>
      <c r="H662" t="str">
        <f t="shared" si="41"/>
        <v>Greenshade</v>
      </c>
      <c r="I662" s="4">
        <f t="shared" si="42"/>
        <v>548</v>
      </c>
      <c r="J662" s="4">
        <f t="shared" si="43"/>
        <v>108</v>
      </c>
    </row>
    <row r="663" spans="1:10" x14ac:dyDescent="0.25">
      <c r="A663" s="6">
        <v>310</v>
      </c>
      <c r="B663" s="6">
        <v>122</v>
      </c>
      <c r="C663" s="6">
        <v>3</v>
      </c>
      <c r="D663" s="2" t="s">
        <v>260</v>
      </c>
      <c r="E663" s="2" t="s">
        <v>260</v>
      </c>
      <c r="F663" t="str">
        <f>IF(NOT(ISERROR(VLOOKUP(A663,'ESO Dungeon constants'!$E$2:$E$999,1,FALSE))),"X","")</f>
        <v/>
      </c>
      <c r="G663" t="str">
        <f t="shared" si="40"/>
        <v>Glenumbra</v>
      </c>
      <c r="H663" t="str">
        <f t="shared" si="41"/>
        <v>Glenumbra</v>
      </c>
      <c r="I663" s="4">
        <f t="shared" si="42"/>
        <v>310</v>
      </c>
      <c r="J663" s="4">
        <f t="shared" si="43"/>
        <v>3</v>
      </c>
    </row>
    <row r="664" spans="1:10" x14ac:dyDescent="0.25">
      <c r="A664" s="6">
        <v>965</v>
      </c>
      <c r="B664" s="6">
        <v>605</v>
      </c>
      <c r="C664" s="6">
        <v>849</v>
      </c>
      <c r="D664" s="2" t="s">
        <v>719</v>
      </c>
      <c r="E664" s="2" t="s">
        <v>719</v>
      </c>
      <c r="F664" t="str">
        <f>IF(NOT(ISERROR(VLOOKUP(A664,'ESO Dungeon constants'!$E$2:$E$999,1,FALSE))),"X","")</f>
        <v/>
      </c>
      <c r="G664" t="str">
        <f t="shared" si="40"/>
        <v>Vvardenfell</v>
      </c>
      <c r="H664" t="str">
        <f t="shared" si="41"/>
        <v>Vvardenfell</v>
      </c>
      <c r="I664" s="4">
        <f t="shared" si="42"/>
        <v>965</v>
      </c>
      <c r="J664" s="4">
        <f t="shared" si="43"/>
        <v>849</v>
      </c>
    </row>
    <row r="665" spans="1:10" x14ac:dyDescent="0.25">
      <c r="A665" s="6">
        <v>346</v>
      </c>
      <c r="B665" s="6">
        <v>153</v>
      </c>
      <c r="C665" s="6">
        <v>101</v>
      </c>
      <c r="D665" s="2" t="s">
        <v>291</v>
      </c>
      <c r="E665" s="2" t="s">
        <v>291</v>
      </c>
      <c r="F665" t="str">
        <f>IF(NOT(ISERROR(VLOOKUP(A665,'ESO Dungeon constants'!$E$2:$E$999,1,FALSE))),"X","")</f>
        <v/>
      </c>
      <c r="G665" t="str">
        <f t="shared" si="40"/>
        <v>Ostmarsch</v>
      </c>
      <c r="H665" t="str">
        <f t="shared" si="41"/>
        <v>Eastmarch</v>
      </c>
      <c r="I665" s="4">
        <f t="shared" si="42"/>
        <v>346</v>
      </c>
      <c r="J665" s="4">
        <f t="shared" si="43"/>
        <v>101</v>
      </c>
    </row>
    <row r="666" spans="1:10" x14ac:dyDescent="0.25">
      <c r="A666" s="6">
        <v>1011</v>
      </c>
      <c r="B666" s="6">
        <v>645</v>
      </c>
      <c r="C666" s="6">
        <v>1011</v>
      </c>
      <c r="D666" s="2" t="s">
        <v>1379</v>
      </c>
      <c r="E666" s="2" t="s">
        <v>79</v>
      </c>
      <c r="F666" t="str">
        <f>IF(NOT(ISERROR(VLOOKUP(A666,'ESO Dungeon constants'!$E$2:$E$999,1,FALSE))),"X","")</f>
        <v/>
      </c>
      <c r="G666" t="str">
        <f t="shared" si="40"/>
        <v/>
      </c>
      <c r="H666" t="str">
        <f t="shared" si="41"/>
        <v/>
      </c>
      <c r="I666" s="4">
        <f t="shared" si="42"/>
        <v>1011</v>
      </c>
      <c r="J666" s="4">
        <f t="shared" si="43"/>
        <v>1011</v>
      </c>
    </row>
    <row r="667" spans="1:10" x14ac:dyDescent="0.25">
      <c r="A667" s="6">
        <v>1021</v>
      </c>
      <c r="B667" s="6">
        <v>655</v>
      </c>
      <c r="C667" s="6">
        <v>1011</v>
      </c>
      <c r="D667" s="2" t="s">
        <v>1386</v>
      </c>
      <c r="E667" s="2" t="s">
        <v>762</v>
      </c>
      <c r="F667" t="str">
        <f>IF(NOT(ISERROR(VLOOKUP(A667,'ESO Dungeon constants'!$E$2:$E$999,1,FALSE))),"X","")</f>
        <v/>
      </c>
      <c r="G667" t="str">
        <f t="shared" si="40"/>
        <v>Sommersend</v>
      </c>
      <c r="H667" t="str">
        <f t="shared" si="41"/>
        <v>Summerset</v>
      </c>
      <c r="I667" s="4">
        <f t="shared" si="42"/>
        <v>1021</v>
      </c>
      <c r="J667" s="4">
        <f t="shared" si="43"/>
        <v>1011</v>
      </c>
    </row>
    <row r="668" spans="1:10" x14ac:dyDescent="0.25">
      <c r="A668" s="6">
        <v>41</v>
      </c>
      <c r="B668" s="6">
        <v>9</v>
      </c>
      <c r="C668" s="6">
        <v>41</v>
      </c>
      <c r="D668" s="2" t="s">
        <v>843</v>
      </c>
      <c r="E668" s="2" t="s">
        <v>157</v>
      </c>
      <c r="F668" t="str">
        <f>IF(NOT(ISERROR(VLOOKUP(A668,'ESO Dungeon constants'!$E$2:$E$999,1,FALSE))),"X","")</f>
        <v/>
      </c>
      <c r="G668" t="str">
        <f t="shared" si="40"/>
        <v/>
      </c>
      <c r="H668" t="str">
        <f t="shared" si="41"/>
        <v/>
      </c>
      <c r="I668" s="4">
        <f t="shared" si="42"/>
        <v>41</v>
      </c>
      <c r="J668" s="4">
        <f t="shared" si="43"/>
        <v>41</v>
      </c>
    </row>
    <row r="669" spans="1:10" x14ac:dyDescent="0.25">
      <c r="A669" s="6">
        <v>572</v>
      </c>
      <c r="B669" s="6">
        <v>333</v>
      </c>
      <c r="C669" s="6">
        <v>572</v>
      </c>
      <c r="D669" s="2" t="s">
        <v>466</v>
      </c>
      <c r="E669" s="2" t="s">
        <v>466</v>
      </c>
      <c r="F669" t="str">
        <f>IF(NOT(ISERROR(VLOOKUP(A669,'ESO Dungeon constants'!$E$2:$E$999,1,FALSE))),"X","")</f>
        <v/>
      </c>
      <c r="G669" t="str">
        <f t="shared" si="40"/>
        <v/>
      </c>
      <c r="H669" t="str">
        <f t="shared" si="41"/>
        <v/>
      </c>
      <c r="I669" s="4">
        <f t="shared" si="42"/>
        <v>572</v>
      </c>
      <c r="J669" s="4">
        <f t="shared" si="43"/>
        <v>572</v>
      </c>
    </row>
    <row r="670" spans="1:10" x14ac:dyDescent="0.25">
      <c r="A670" s="6">
        <v>534</v>
      </c>
      <c r="B670" s="6">
        <v>302</v>
      </c>
      <c r="C670" s="6">
        <v>534</v>
      </c>
      <c r="D670" s="2" t="s">
        <v>437</v>
      </c>
      <c r="E670" s="2" t="s">
        <v>437</v>
      </c>
      <c r="F670" t="str">
        <f>IF(NOT(ISERROR(VLOOKUP(A670,'ESO Dungeon constants'!$E$2:$E$999,1,FALSE))),"X","")</f>
        <v/>
      </c>
      <c r="G670" t="str">
        <f t="shared" si="40"/>
        <v/>
      </c>
      <c r="H670" t="str">
        <f t="shared" si="41"/>
        <v/>
      </c>
      <c r="I670" s="4">
        <f t="shared" si="42"/>
        <v>534</v>
      </c>
      <c r="J670" s="4">
        <f t="shared" si="43"/>
        <v>534</v>
      </c>
    </row>
    <row r="671" spans="1:10" x14ac:dyDescent="0.25">
      <c r="A671" s="6">
        <v>19</v>
      </c>
      <c r="B671" s="6">
        <v>4</v>
      </c>
      <c r="C671" s="6">
        <v>19</v>
      </c>
      <c r="D671" s="2" t="s">
        <v>830</v>
      </c>
      <c r="E671" s="2" t="s">
        <v>155</v>
      </c>
      <c r="F671" t="str">
        <f>IF(NOT(ISERROR(VLOOKUP(A671,'ESO Dungeon constants'!$E$2:$E$999,1,FALSE))),"X","")</f>
        <v/>
      </c>
      <c r="G671" t="str">
        <f t="shared" si="40"/>
        <v/>
      </c>
      <c r="H671" t="str">
        <f t="shared" si="41"/>
        <v/>
      </c>
      <c r="I671" s="4">
        <f t="shared" si="42"/>
        <v>19</v>
      </c>
      <c r="J671" s="4">
        <f t="shared" si="43"/>
        <v>19</v>
      </c>
    </row>
    <row r="672" spans="1:10" x14ac:dyDescent="0.25">
      <c r="A672" s="6">
        <v>571</v>
      </c>
      <c r="B672" s="6">
        <v>332</v>
      </c>
      <c r="C672" s="6">
        <v>104</v>
      </c>
      <c r="D672" s="2" t="s">
        <v>1133</v>
      </c>
      <c r="E672" s="2" t="s">
        <v>465</v>
      </c>
      <c r="F672" t="str">
        <f>IF(NOT(ISERROR(VLOOKUP(A672,'ESO Dungeon constants'!$E$2:$E$999,1,FALSE))),"X","")</f>
        <v/>
      </c>
      <c r="G672" t="str">
        <f t="shared" si="40"/>
        <v>Die Alik'r-Wüste</v>
      </c>
      <c r="H672" t="str">
        <f t="shared" si="41"/>
        <v>Alik'r Desert</v>
      </c>
      <c r="I672" s="4">
        <f t="shared" si="42"/>
        <v>571</v>
      </c>
      <c r="J672" s="4">
        <f t="shared" si="43"/>
        <v>104</v>
      </c>
    </row>
    <row r="673" spans="1:10" x14ac:dyDescent="0.25">
      <c r="A673" s="6">
        <v>408</v>
      </c>
      <c r="B673" s="6">
        <v>203</v>
      </c>
      <c r="C673" s="6">
        <v>57</v>
      </c>
      <c r="D673" s="2" t="s">
        <v>1023</v>
      </c>
      <c r="E673" s="2" t="s">
        <v>340</v>
      </c>
      <c r="F673" t="str">
        <f>IF(NOT(ISERROR(VLOOKUP(A673,'ESO Dungeon constants'!$E$2:$E$999,1,FALSE))),"X","")</f>
        <v/>
      </c>
      <c r="G673" t="str">
        <f t="shared" si="40"/>
        <v>Deshaan</v>
      </c>
      <c r="H673" t="str">
        <f t="shared" si="41"/>
        <v>Deshaan</v>
      </c>
      <c r="I673" s="4">
        <f t="shared" si="42"/>
        <v>408</v>
      </c>
      <c r="J673" s="4">
        <f t="shared" si="43"/>
        <v>57</v>
      </c>
    </row>
    <row r="674" spans="1:10" x14ac:dyDescent="0.25">
      <c r="A674" s="6">
        <v>996</v>
      </c>
      <c r="B674" s="6">
        <v>633</v>
      </c>
      <c r="C674" s="6">
        <v>849</v>
      </c>
      <c r="D674" s="2" t="s">
        <v>743</v>
      </c>
      <c r="E674" s="2" t="s">
        <v>743</v>
      </c>
      <c r="F674" t="str">
        <f>IF(NOT(ISERROR(VLOOKUP(A674,'ESO Dungeon constants'!$E$2:$E$999,1,FALSE))),"X","")</f>
        <v/>
      </c>
      <c r="G674" t="str">
        <f t="shared" si="40"/>
        <v>Vvardenfell</v>
      </c>
      <c r="H674" t="str">
        <f t="shared" si="41"/>
        <v>Vvardenfell</v>
      </c>
      <c r="I674" s="4">
        <f t="shared" si="42"/>
        <v>996</v>
      </c>
      <c r="J674" s="4">
        <f t="shared" si="43"/>
        <v>849</v>
      </c>
    </row>
    <row r="675" spans="1:10" x14ac:dyDescent="0.25">
      <c r="A675" s="6">
        <v>189</v>
      </c>
      <c r="B675" s="6">
        <v>40</v>
      </c>
      <c r="C675" s="6">
        <v>57</v>
      </c>
      <c r="D675" s="2" t="s">
        <v>882</v>
      </c>
      <c r="E675" s="2" t="s">
        <v>179</v>
      </c>
      <c r="F675" t="str">
        <f>IF(NOT(ISERROR(VLOOKUP(A675,'ESO Dungeon constants'!$E$2:$E$999,1,FALSE))),"X","")</f>
        <v/>
      </c>
      <c r="G675" t="str">
        <f t="shared" si="40"/>
        <v>Deshaan</v>
      </c>
      <c r="H675" t="str">
        <f t="shared" si="41"/>
        <v>Deshaan</v>
      </c>
      <c r="I675" s="4">
        <f t="shared" si="42"/>
        <v>189</v>
      </c>
      <c r="J675" s="4">
        <f t="shared" si="43"/>
        <v>57</v>
      </c>
    </row>
    <row r="676" spans="1:10" x14ac:dyDescent="0.25">
      <c r="A676" s="6">
        <v>711</v>
      </c>
      <c r="B676" s="6">
        <v>398</v>
      </c>
      <c r="C676" s="6">
        <v>684</v>
      </c>
      <c r="D676" s="2" t="s">
        <v>1189</v>
      </c>
      <c r="E676" s="2" t="s">
        <v>524</v>
      </c>
      <c r="F676" t="str">
        <f>IF(NOT(ISERROR(VLOOKUP(A676,'ESO Dungeon constants'!$E$2:$E$999,1,FALSE))),"X","")</f>
        <v/>
      </c>
      <c r="G676" t="str">
        <f t="shared" si="40"/>
        <v>Wrothgar</v>
      </c>
      <c r="H676" t="str">
        <f t="shared" si="41"/>
        <v>Wrothgar</v>
      </c>
      <c r="I676" s="4">
        <f t="shared" si="42"/>
        <v>711</v>
      </c>
      <c r="J676" s="4">
        <f t="shared" si="43"/>
        <v>684</v>
      </c>
    </row>
    <row r="677" spans="1:10" x14ac:dyDescent="0.25">
      <c r="A677" s="6">
        <v>462</v>
      </c>
      <c r="B677" s="6">
        <v>247</v>
      </c>
      <c r="C677" s="6">
        <v>382</v>
      </c>
      <c r="D677" s="2" t="s">
        <v>1064</v>
      </c>
      <c r="E677" s="2" t="s">
        <v>383</v>
      </c>
      <c r="F677" t="str">
        <f>IF(NOT(ISERROR(VLOOKUP(A677,'ESO Dungeon constants'!$E$2:$E$999,1,FALSE))),"X","")</f>
        <v/>
      </c>
      <c r="G677" t="str">
        <f t="shared" si="40"/>
        <v>Schnittermark</v>
      </c>
      <c r="H677" t="str">
        <f t="shared" si="41"/>
        <v>Reaper's March</v>
      </c>
      <c r="I677" s="4">
        <f t="shared" si="42"/>
        <v>462</v>
      </c>
      <c r="J677" s="4">
        <f t="shared" si="43"/>
        <v>382</v>
      </c>
    </row>
    <row r="678" spans="1:10" x14ac:dyDescent="0.25">
      <c r="A678" s="6">
        <v>691</v>
      </c>
      <c r="B678" s="6">
        <v>380</v>
      </c>
      <c r="C678" s="6">
        <v>684</v>
      </c>
      <c r="D678" s="2" t="s">
        <v>1173</v>
      </c>
      <c r="E678" s="2" t="s">
        <v>506</v>
      </c>
      <c r="F678" t="str">
        <f>IF(NOT(ISERROR(VLOOKUP(A678,'ESO Dungeon constants'!$E$2:$E$999,1,FALSE))),"X","")</f>
        <v/>
      </c>
      <c r="G678" t="str">
        <f t="shared" si="40"/>
        <v>Wrothgar</v>
      </c>
      <c r="H678" t="str">
        <f t="shared" si="41"/>
        <v>Wrothgar</v>
      </c>
      <c r="I678" s="4">
        <f t="shared" si="42"/>
        <v>691</v>
      </c>
      <c r="J678" s="4">
        <f t="shared" si="43"/>
        <v>684</v>
      </c>
    </row>
    <row r="679" spans="1:10" x14ac:dyDescent="0.25">
      <c r="A679" s="6">
        <v>1083</v>
      </c>
      <c r="B679" s="6">
        <v>708</v>
      </c>
      <c r="C679" s="6">
        <v>726</v>
      </c>
      <c r="D679" s="2" t="s">
        <v>855</v>
      </c>
      <c r="E679" s="2" t="s">
        <v>809</v>
      </c>
      <c r="F679" t="str">
        <f>IF(NOT(ISERROR(VLOOKUP(A679,'ESO Dungeon constants'!$E$2:$E$999,1,FALSE))),"X","")</f>
        <v/>
      </c>
      <c r="G679" t="str">
        <f t="shared" si="40"/>
        <v>Trübmoor</v>
      </c>
      <c r="H679" t="str">
        <f t="shared" si="41"/>
        <v>Murkmire</v>
      </c>
      <c r="I679" s="4">
        <f t="shared" si="42"/>
        <v>1083</v>
      </c>
      <c r="J679" s="4">
        <f t="shared" si="43"/>
        <v>726</v>
      </c>
    </row>
    <row r="680" spans="1:10" x14ac:dyDescent="0.25">
      <c r="A680" s="6">
        <v>1014</v>
      </c>
      <c r="B680" s="6">
        <v>648</v>
      </c>
      <c r="C680" s="6">
        <v>1011</v>
      </c>
      <c r="D680" s="2" t="s">
        <v>755</v>
      </c>
      <c r="E680" s="2" t="s">
        <v>755</v>
      </c>
      <c r="F680" t="str">
        <f>IF(NOT(ISERROR(VLOOKUP(A680,'ESO Dungeon constants'!$E$2:$E$999,1,FALSE))),"X","")</f>
        <v/>
      </c>
      <c r="G680" t="str">
        <f t="shared" si="40"/>
        <v>Sommersend</v>
      </c>
      <c r="H680" t="str">
        <f t="shared" si="41"/>
        <v>Summerset</v>
      </c>
      <c r="I680" s="4">
        <f t="shared" si="42"/>
        <v>1014</v>
      </c>
      <c r="J680" s="4">
        <f t="shared" si="43"/>
        <v>1011</v>
      </c>
    </row>
    <row r="681" spans="1:10" x14ac:dyDescent="0.25">
      <c r="A681" s="6">
        <v>333</v>
      </c>
      <c r="B681" s="6">
        <v>145</v>
      </c>
      <c r="C681" s="6">
        <v>92</v>
      </c>
      <c r="D681" s="2" t="s">
        <v>973</v>
      </c>
      <c r="E681" s="2" t="s">
        <v>283</v>
      </c>
      <c r="F681" t="str">
        <f>IF(NOT(ISERROR(VLOOKUP(A681,'ESO Dungeon constants'!$E$2:$E$999,1,FALSE))),"X","")</f>
        <v/>
      </c>
      <c r="G681" t="str">
        <f t="shared" si="40"/>
        <v>Bangkorai</v>
      </c>
      <c r="H681" t="str">
        <f t="shared" si="41"/>
        <v>Bangkorai</v>
      </c>
      <c r="I681" s="4">
        <f t="shared" si="42"/>
        <v>333</v>
      </c>
      <c r="J681" s="4">
        <f t="shared" si="43"/>
        <v>92</v>
      </c>
    </row>
    <row r="682" spans="1:10" x14ac:dyDescent="0.25">
      <c r="A682" s="6">
        <v>468</v>
      </c>
      <c r="B682" s="6">
        <v>253</v>
      </c>
      <c r="C682" s="6">
        <v>58</v>
      </c>
      <c r="D682" s="2" t="s">
        <v>1070</v>
      </c>
      <c r="E682" s="2" t="s">
        <v>389</v>
      </c>
      <c r="F682" t="str">
        <f>IF(NOT(ISERROR(VLOOKUP(A682,'ESO Dungeon constants'!$E$2:$E$999,1,FALSE))),"X","")</f>
        <v/>
      </c>
      <c r="G682" t="str">
        <f t="shared" si="40"/>
        <v>Malabal Tor</v>
      </c>
      <c r="H682" t="str">
        <f t="shared" si="41"/>
        <v>Malabal Tor</v>
      </c>
      <c r="I682" s="4">
        <f t="shared" si="42"/>
        <v>468</v>
      </c>
      <c r="J682" s="4">
        <f t="shared" si="43"/>
        <v>58</v>
      </c>
    </row>
    <row r="683" spans="1:10" x14ac:dyDescent="0.25">
      <c r="A683" s="6">
        <v>259</v>
      </c>
      <c r="B683" s="6">
        <v>91</v>
      </c>
      <c r="C683" s="6">
        <v>103</v>
      </c>
      <c r="D683" s="2" t="s">
        <v>230</v>
      </c>
      <c r="E683" s="2" t="s">
        <v>230</v>
      </c>
      <c r="F683" t="str">
        <f>IF(NOT(ISERROR(VLOOKUP(A683,'ESO Dungeon constants'!$E$2:$E$999,1,FALSE))),"X","")</f>
        <v/>
      </c>
      <c r="G683" t="str">
        <f t="shared" si="40"/>
        <v>Rift</v>
      </c>
      <c r="H683" t="str">
        <f t="shared" si="41"/>
        <v>The Rift</v>
      </c>
      <c r="I683" s="4">
        <f t="shared" si="42"/>
        <v>259</v>
      </c>
      <c r="J683" s="4">
        <f t="shared" si="43"/>
        <v>103</v>
      </c>
    </row>
    <row r="684" spans="1:10" x14ac:dyDescent="0.25">
      <c r="A684" s="6">
        <v>726</v>
      </c>
      <c r="B684" s="6">
        <v>405</v>
      </c>
      <c r="C684" s="6">
        <v>726</v>
      </c>
      <c r="D684" s="2" t="s">
        <v>1195</v>
      </c>
      <c r="E684" s="2" t="s">
        <v>80</v>
      </c>
      <c r="F684" t="str">
        <f>IF(NOT(ISERROR(VLOOKUP(A684,'ESO Dungeon constants'!$E$2:$E$999,1,FALSE))),"X","")</f>
        <v/>
      </c>
      <c r="G684" t="str">
        <f t="shared" si="40"/>
        <v/>
      </c>
      <c r="H684" t="str">
        <f t="shared" si="41"/>
        <v/>
      </c>
      <c r="I684" s="4">
        <f t="shared" si="42"/>
        <v>726</v>
      </c>
      <c r="J684" s="4">
        <f t="shared" si="43"/>
        <v>726</v>
      </c>
    </row>
    <row r="685" spans="1:10" x14ac:dyDescent="0.25">
      <c r="A685" s="6">
        <v>387</v>
      </c>
      <c r="B685" s="6">
        <v>183</v>
      </c>
      <c r="C685" s="6">
        <v>381</v>
      </c>
      <c r="D685" s="2" t="s">
        <v>1006</v>
      </c>
      <c r="E685" s="2" t="s">
        <v>320</v>
      </c>
      <c r="F685" t="str">
        <f>IF(NOT(ISERROR(VLOOKUP(A685,'ESO Dungeon constants'!$E$2:$E$999,1,FALSE))),"X","")</f>
        <v/>
      </c>
      <c r="G685" t="str">
        <f t="shared" si="40"/>
        <v>Auridon</v>
      </c>
      <c r="H685" t="str">
        <f t="shared" si="41"/>
        <v>Auridon</v>
      </c>
      <c r="I685" s="4">
        <f t="shared" si="42"/>
        <v>387</v>
      </c>
      <c r="J685" s="4">
        <f t="shared" si="43"/>
        <v>381</v>
      </c>
    </row>
    <row r="686" spans="1:10" x14ac:dyDescent="0.25">
      <c r="A686" s="6">
        <v>948</v>
      </c>
      <c r="B686" s="6">
        <v>588</v>
      </c>
      <c r="C686" s="6">
        <v>849</v>
      </c>
      <c r="D686" s="2" t="s">
        <v>702</v>
      </c>
      <c r="E686" s="2" t="s">
        <v>702</v>
      </c>
      <c r="F686" t="str">
        <f>IF(NOT(ISERROR(VLOOKUP(A686,'ESO Dungeon constants'!$E$2:$E$999,1,FALSE))),"X","")</f>
        <v/>
      </c>
      <c r="G686" t="str">
        <f t="shared" si="40"/>
        <v>Vvardenfell</v>
      </c>
      <c r="H686" t="str">
        <f t="shared" si="41"/>
        <v>Vvardenfell</v>
      </c>
      <c r="I686" s="4">
        <f t="shared" si="42"/>
        <v>948</v>
      </c>
      <c r="J686" s="4">
        <f t="shared" si="43"/>
        <v>849</v>
      </c>
    </row>
    <row r="687" spans="1:10" x14ac:dyDescent="0.25">
      <c r="A687" s="6">
        <v>570</v>
      </c>
      <c r="B687" s="6">
        <v>331</v>
      </c>
      <c r="C687" s="6">
        <v>104</v>
      </c>
      <c r="D687" s="2" t="s">
        <v>1132</v>
      </c>
      <c r="E687" s="2" t="s">
        <v>464</v>
      </c>
      <c r="F687" t="str">
        <f>IF(NOT(ISERROR(VLOOKUP(A687,'ESO Dungeon constants'!$E$2:$E$999,1,FALSE))),"X","")</f>
        <v/>
      </c>
      <c r="G687" t="str">
        <f t="shared" si="40"/>
        <v>Die Alik'r-Wüste</v>
      </c>
      <c r="H687" t="str">
        <f t="shared" si="41"/>
        <v>Alik'r Desert</v>
      </c>
      <c r="I687" s="4">
        <f t="shared" si="42"/>
        <v>570</v>
      </c>
      <c r="J687" s="4">
        <f t="shared" si="43"/>
        <v>104</v>
      </c>
    </row>
    <row r="688" spans="1:10" x14ac:dyDescent="0.25">
      <c r="A688" s="6">
        <v>510</v>
      </c>
      <c r="B688" s="6">
        <v>287</v>
      </c>
      <c r="C688" s="6">
        <v>849</v>
      </c>
      <c r="D688" s="2" t="s">
        <v>423</v>
      </c>
      <c r="E688" s="2" t="s">
        <v>423</v>
      </c>
      <c r="F688" t="str">
        <f>IF(NOT(ISERROR(VLOOKUP(A688,'ESO Dungeon constants'!$E$2:$E$999,1,FALSE))),"X","")</f>
        <v/>
      </c>
      <c r="G688" t="str">
        <f t="shared" si="40"/>
        <v>Vvardenfell</v>
      </c>
      <c r="H688" t="str">
        <f t="shared" si="41"/>
        <v>Vvardenfell</v>
      </c>
      <c r="I688" s="4">
        <f t="shared" si="42"/>
        <v>510</v>
      </c>
      <c r="J688" s="4">
        <f t="shared" si="43"/>
        <v>849</v>
      </c>
    </row>
    <row r="689" spans="1:10" x14ac:dyDescent="0.25">
      <c r="A689" s="6">
        <v>406</v>
      </c>
      <c r="B689" s="6">
        <v>201</v>
      </c>
      <c r="C689" s="6">
        <v>57</v>
      </c>
      <c r="D689" s="2" t="s">
        <v>1021</v>
      </c>
      <c r="E689" s="2" t="s">
        <v>338</v>
      </c>
      <c r="F689" t="str">
        <f>IF(NOT(ISERROR(VLOOKUP(A689,'ESO Dungeon constants'!$E$2:$E$999,1,FALSE))),"X","")</f>
        <v/>
      </c>
      <c r="G689" t="str">
        <f t="shared" si="40"/>
        <v>Deshaan</v>
      </c>
      <c r="H689" t="str">
        <f t="shared" si="41"/>
        <v>Deshaan</v>
      </c>
      <c r="I689" s="4">
        <f t="shared" si="42"/>
        <v>406</v>
      </c>
      <c r="J689" s="4">
        <f t="shared" si="43"/>
        <v>57</v>
      </c>
    </row>
    <row r="690" spans="1:10" x14ac:dyDescent="0.25">
      <c r="A690" s="6">
        <v>764</v>
      </c>
      <c r="B690" s="6">
        <v>424</v>
      </c>
      <c r="C690" s="6">
        <v>816</v>
      </c>
      <c r="D690" s="2" t="s">
        <v>1214</v>
      </c>
      <c r="E690" s="2" t="s">
        <v>548</v>
      </c>
      <c r="F690" t="str">
        <f>IF(NOT(ISERROR(VLOOKUP(A690,'ESO Dungeon constants'!$E$2:$E$999,1,FALSE))),"X","")</f>
        <v/>
      </c>
      <c r="G690" t="str">
        <f t="shared" si="40"/>
        <v>Hews Fluch</v>
      </c>
      <c r="H690" t="str">
        <f t="shared" si="41"/>
        <v>Hew's Bane</v>
      </c>
      <c r="I690" s="4">
        <f t="shared" si="42"/>
        <v>764</v>
      </c>
      <c r="J690" s="4">
        <f t="shared" si="43"/>
        <v>816</v>
      </c>
    </row>
    <row r="691" spans="1:10" x14ac:dyDescent="0.25">
      <c r="A691" s="6">
        <v>577</v>
      </c>
      <c r="B691" s="6">
        <v>338</v>
      </c>
      <c r="C691" s="6">
        <v>108</v>
      </c>
      <c r="D691" s="2" t="s">
        <v>1137</v>
      </c>
      <c r="E691" s="2" t="s">
        <v>471</v>
      </c>
      <c r="F691" t="str">
        <f>IF(NOT(ISERROR(VLOOKUP(A691,'ESO Dungeon constants'!$E$2:$E$999,1,FALSE))),"X","")</f>
        <v/>
      </c>
      <c r="G691" t="str">
        <f t="shared" si="40"/>
        <v>Grünschatten</v>
      </c>
      <c r="H691" t="str">
        <f t="shared" si="41"/>
        <v>Greenshade</v>
      </c>
      <c r="I691" s="4">
        <f t="shared" si="42"/>
        <v>577</v>
      </c>
      <c r="J691" s="4">
        <f t="shared" si="43"/>
        <v>108</v>
      </c>
    </row>
    <row r="692" spans="1:10" x14ac:dyDescent="0.25">
      <c r="A692" s="6">
        <v>532</v>
      </c>
      <c r="B692" s="6">
        <v>300</v>
      </c>
      <c r="C692" s="6">
        <v>181</v>
      </c>
      <c r="D692" s="2" t="s">
        <v>435</v>
      </c>
      <c r="E692" s="2" t="s">
        <v>435</v>
      </c>
      <c r="F692" t="str">
        <f>IF(NOT(ISERROR(VLOOKUP(A692,'ESO Dungeon constants'!$E$2:$E$999,1,FALSE))),"X","")</f>
        <v/>
      </c>
      <c r="G692" t="str">
        <f t="shared" si="40"/>
        <v>Cyrodiil</v>
      </c>
      <c r="H692" t="str">
        <f t="shared" si="41"/>
        <v>Cyrodiil</v>
      </c>
      <c r="I692" s="4">
        <f t="shared" si="42"/>
        <v>532</v>
      </c>
      <c r="J692" s="4">
        <f t="shared" si="43"/>
        <v>181</v>
      </c>
    </row>
    <row r="693" spans="1:10" x14ac:dyDescent="0.25">
      <c r="A693" s="6">
        <v>559</v>
      </c>
      <c r="B693" s="6">
        <v>323</v>
      </c>
      <c r="C693" s="6">
        <v>108</v>
      </c>
      <c r="D693" s="2" t="s">
        <v>1126</v>
      </c>
      <c r="E693" s="2" t="s">
        <v>458</v>
      </c>
      <c r="F693" t="str">
        <f>IF(NOT(ISERROR(VLOOKUP(A693,'ESO Dungeon constants'!$E$2:$E$999,1,FALSE))),"X","")</f>
        <v/>
      </c>
      <c r="G693" t="str">
        <f t="shared" si="40"/>
        <v>Grünschatten</v>
      </c>
      <c r="H693" t="str">
        <f t="shared" si="41"/>
        <v>Greenshade</v>
      </c>
      <c r="I693" s="4">
        <f t="shared" si="42"/>
        <v>559</v>
      </c>
      <c r="J693" s="4">
        <f t="shared" si="43"/>
        <v>108</v>
      </c>
    </row>
    <row r="694" spans="1:10" x14ac:dyDescent="0.25">
      <c r="A694" s="6">
        <v>989</v>
      </c>
      <c r="B694" s="6">
        <v>626</v>
      </c>
      <c r="C694" s="6">
        <v>980</v>
      </c>
      <c r="D694" s="2" t="s">
        <v>1362</v>
      </c>
      <c r="E694" s="2" t="s">
        <v>736</v>
      </c>
      <c r="F694" t="str">
        <f>IF(NOT(ISERROR(VLOOKUP(A694,'ESO Dungeon constants'!$E$2:$E$999,1,FALSE))),"X","")</f>
        <v/>
      </c>
      <c r="G694" t="str">
        <f t="shared" si="40"/>
        <v>Die Stadt der Uhrwerke</v>
      </c>
      <c r="H694" t="str">
        <f t="shared" si="41"/>
        <v>Clockwork City</v>
      </c>
      <c r="I694" s="4">
        <f t="shared" si="42"/>
        <v>989</v>
      </c>
      <c r="J694" s="4">
        <f t="shared" si="43"/>
        <v>980</v>
      </c>
    </row>
    <row r="695" spans="1:10" x14ac:dyDescent="0.25">
      <c r="A695" s="6">
        <v>1006</v>
      </c>
      <c r="B695" s="6">
        <v>640</v>
      </c>
      <c r="C695" s="6">
        <v>3</v>
      </c>
      <c r="D695" s="2" t="s">
        <v>1374</v>
      </c>
      <c r="E695" s="2" t="s">
        <v>750</v>
      </c>
      <c r="F695" t="str">
        <f>IF(NOT(ISERROR(VLOOKUP(A695,'ESO Dungeon constants'!$E$2:$E$999,1,FALSE))),"X","")</f>
        <v/>
      </c>
      <c r="G695" t="str">
        <f t="shared" si="40"/>
        <v>Glenumbra</v>
      </c>
      <c r="H695" t="str">
        <f t="shared" si="41"/>
        <v>Glenumbra</v>
      </c>
      <c r="I695" s="4">
        <f t="shared" si="42"/>
        <v>1006</v>
      </c>
      <c r="J695" s="4">
        <f t="shared" si="43"/>
        <v>3</v>
      </c>
    </row>
    <row r="696" spans="1:10" x14ac:dyDescent="0.25">
      <c r="A696" s="6">
        <v>1109</v>
      </c>
      <c r="B696" s="6">
        <v>712</v>
      </c>
      <c r="C696" s="6">
        <v>1109</v>
      </c>
      <c r="D696" s="2" t="s">
        <v>860</v>
      </c>
      <c r="E696" s="2" t="s">
        <v>810</v>
      </c>
      <c r="F696" t="str">
        <f>IF(NOT(ISERROR(VLOOKUP(A696,'ESO Dungeon constants'!$E$2:$E$999,1,FALSE))),"X","")</f>
        <v/>
      </c>
      <c r="G696" t="str">
        <f t="shared" si="40"/>
        <v/>
      </c>
      <c r="H696" t="str">
        <f t="shared" si="41"/>
        <v/>
      </c>
      <c r="I696" s="4">
        <f t="shared" si="42"/>
        <v>1109</v>
      </c>
      <c r="J696" s="4">
        <f t="shared" si="43"/>
        <v>1109</v>
      </c>
    </row>
    <row r="697" spans="1:10" x14ac:dyDescent="0.25">
      <c r="A697" s="6">
        <v>22</v>
      </c>
      <c r="B697" s="6">
        <v>6</v>
      </c>
      <c r="C697" s="6">
        <v>104</v>
      </c>
      <c r="D697" s="2" t="s">
        <v>68</v>
      </c>
      <c r="E697" s="2" t="s">
        <v>68</v>
      </c>
      <c r="F697" t="str">
        <f>IF(NOT(ISERROR(VLOOKUP(A697,'ESO Dungeon constants'!$E$2:$E$999,1,FALSE))),"X","")</f>
        <v>X</v>
      </c>
      <c r="G697" t="str">
        <f t="shared" si="40"/>
        <v>Die Alik'r-Wüste</v>
      </c>
      <c r="H697" t="str">
        <f t="shared" si="41"/>
        <v>Alik'r Desert</v>
      </c>
      <c r="I697" s="4">
        <f t="shared" si="42"/>
        <v>22</v>
      </c>
      <c r="J697" s="4">
        <f t="shared" si="43"/>
        <v>104</v>
      </c>
    </row>
    <row r="698" spans="1:10" x14ac:dyDescent="0.25">
      <c r="A698" s="6">
        <v>849</v>
      </c>
      <c r="B698" s="6">
        <v>496</v>
      </c>
      <c r="C698" s="6">
        <v>849</v>
      </c>
      <c r="D698" s="2" t="s">
        <v>617</v>
      </c>
      <c r="E698" s="2" t="s">
        <v>617</v>
      </c>
      <c r="F698" t="str">
        <f>IF(NOT(ISERROR(VLOOKUP(A698,'ESO Dungeon constants'!$E$2:$E$999,1,FALSE))),"X","")</f>
        <v/>
      </c>
      <c r="G698" t="str">
        <f t="shared" si="40"/>
        <v/>
      </c>
      <c r="H698" t="str">
        <f t="shared" si="41"/>
        <v/>
      </c>
      <c r="I698" s="4">
        <f t="shared" si="42"/>
        <v>849</v>
      </c>
      <c r="J698" s="4">
        <f t="shared" si="43"/>
        <v>849</v>
      </c>
    </row>
    <row r="699" spans="1:10" x14ac:dyDescent="0.25">
      <c r="A699" s="6">
        <v>399</v>
      </c>
      <c r="B699" s="6">
        <v>194</v>
      </c>
      <c r="C699" s="6">
        <v>381</v>
      </c>
      <c r="D699" s="2" t="s">
        <v>331</v>
      </c>
      <c r="E699" s="2" t="s">
        <v>331</v>
      </c>
      <c r="F699" t="str">
        <f>IF(NOT(ISERROR(VLOOKUP(A699,'ESO Dungeon constants'!$E$2:$E$999,1,FALSE))),"X","")</f>
        <v/>
      </c>
      <c r="G699" t="str">
        <f t="shared" si="40"/>
        <v>Auridon</v>
      </c>
      <c r="H699" t="str">
        <f t="shared" si="41"/>
        <v>Auridon</v>
      </c>
      <c r="I699" s="4">
        <f t="shared" si="42"/>
        <v>399</v>
      </c>
      <c r="J699" s="4">
        <f t="shared" si="43"/>
        <v>381</v>
      </c>
    </row>
    <row r="700" spans="1:10" x14ac:dyDescent="0.25">
      <c r="A700" s="6">
        <v>1004</v>
      </c>
      <c r="B700" s="6">
        <v>638</v>
      </c>
      <c r="C700" s="6">
        <v>980</v>
      </c>
      <c r="D700" s="2" t="s">
        <v>1372</v>
      </c>
      <c r="E700" s="2" t="s">
        <v>748</v>
      </c>
      <c r="F700" t="str">
        <f>IF(NOT(ISERROR(VLOOKUP(A700,'ESO Dungeon constants'!$E$2:$E$999,1,FALSE))),"X","")</f>
        <v/>
      </c>
      <c r="G700" t="str">
        <f t="shared" si="40"/>
        <v>Die Stadt der Uhrwerke</v>
      </c>
      <c r="H700" t="str">
        <f t="shared" si="41"/>
        <v>Clockwork City</v>
      </c>
      <c r="I700" s="4">
        <f t="shared" si="42"/>
        <v>1004</v>
      </c>
      <c r="J700" s="4">
        <f t="shared" si="43"/>
        <v>980</v>
      </c>
    </row>
    <row r="701" spans="1:10" x14ac:dyDescent="0.25">
      <c r="A701" s="6">
        <v>601</v>
      </c>
      <c r="B701" s="6">
        <v>360</v>
      </c>
      <c r="C701" s="6">
        <v>572</v>
      </c>
      <c r="D701" s="2" t="s">
        <v>1156</v>
      </c>
      <c r="E701" s="2" t="s">
        <v>491</v>
      </c>
      <c r="F701" t="str">
        <f>IF(NOT(ISERROR(VLOOKUP(A701,'ESO Dungeon constants'!$E$2:$E$999,1,FALSE))),"X","")</f>
        <v/>
      </c>
      <c r="G701" t="str">
        <f t="shared" si="40"/>
        <v>Stirk</v>
      </c>
      <c r="H701" t="str">
        <f t="shared" si="41"/>
        <v>Stirk</v>
      </c>
      <c r="I701" s="4">
        <f t="shared" si="42"/>
        <v>601</v>
      </c>
      <c r="J701" s="4">
        <f t="shared" si="43"/>
        <v>572</v>
      </c>
    </row>
    <row r="702" spans="1:10" x14ac:dyDescent="0.25">
      <c r="A702" s="6">
        <v>516</v>
      </c>
      <c r="B702" s="6">
        <v>292</v>
      </c>
      <c r="C702" s="6">
        <v>516</v>
      </c>
      <c r="D702" s="2" t="s">
        <v>428</v>
      </c>
      <c r="E702" s="2" t="s">
        <v>428</v>
      </c>
      <c r="F702" t="str">
        <f>IF(NOT(ISERROR(VLOOKUP(A702,'ESO Dungeon constants'!$E$2:$E$999,1,FALSE))),"X","")</f>
        <v/>
      </c>
      <c r="G702" t="str">
        <f t="shared" si="40"/>
        <v/>
      </c>
      <c r="H702" t="str">
        <f t="shared" si="41"/>
        <v/>
      </c>
      <c r="I702" s="4">
        <f t="shared" si="42"/>
        <v>516</v>
      </c>
      <c r="J702" s="4">
        <f t="shared" si="43"/>
        <v>516</v>
      </c>
    </row>
    <row r="703" spans="1:10" x14ac:dyDescent="0.25">
      <c r="A703" s="6">
        <v>1051</v>
      </c>
      <c r="B703" s="6">
        <v>682</v>
      </c>
      <c r="C703" s="6">
        <v>1011</v>
      </c>
      <c r="D703" s="2" t="s">
        <v>835</v>
      </c>
      <c r="E703" s="2" t="s">
        <v>787</v>
      </c>
      <c r="F703" t="str">
        <f>IF(NOT(ISERROR(VLOOKUP(A703,'ESO Dungeon constants'!$E$2:$E$999,1,FALSE))),"X","")</f>
        <v/>
      </c>
      <c r="G703" t="str">
        <f t="shared" si="40"/>
        <v>Sommersend</v>
      </c>
      <c r="H703" t="str">
        <f t="shared" si="41"/>
        <v>Summerset</v>
      </c>
      <c r="I703" s="4">
        <f t="shared" si="42"/>
        <v>1051</v>
      </c>
      <c r="J703" s="4">
        <f t="shared" si="43"/>
        <v>1011</v>
      </c>
    </row>
    <row r="704" spans="1:10" x14ac:dyDescent="0.25">
      <c r="A704" s="6">
        <v>684</v>
      </c>
      <c r="B704" s="6">
        <v>377</v>
      </c>
      <c r="C704" s="6">
        <v>684</v>
      </c>
      <c r="D704" s="2" t="s">
        <v>504</v>
      </c>
      <c r="E704" s="2" t="s">
        <v>504</v>
      </c>
      <c r="F704" t="str">
        <f>IF(NOT(ISERROR(VLOOKUP(A704,'ESO Dungeon constants'!$E$2:$E$999,1,FALSE))),"X","")</f>
        <v/>
      </c>
      <c r="G704" t="str">
        <f t="shared" si="40"/>
        <v/>
      </c>
      <c r="H704" t="str">
        <f t="shared" si="41"/>
        <v/>
      </c>
      <c r="I704" s="4">
        <f t="shared" si="42"/>
        <v>684</v>
      </c>
      <c r="J704" s="4">
        <f t="shared" si="43"/>
        <v>684</v>
      </c>
    </row>
    <row r="705" spans="1:10" x14ac:dyDescent="0.25">
      <c r="A705" s="6">
        <v>1071</v>
      </c>
      <c r="B705" s="6">
        <v>696</v>
      </c>
      <c r="C705" s="6">
        <v>726</v>
      </c>
      <c r="D705" s="2" t="s">
        <v>801</v>
      </c>
      <c r="E705" s="2" t="s">
        <v>801</v>
      </c>
      <c r="F705" t="str">
        <f>IF(NOT(ISERROR(VLOOKUP(A705,'ESO Dungeon constants'!$E$2:$E$999,1,FALSE))),"X","")</f>
        <v/>
      </c>
      <c r="G705" t="str">
        <f t="shared" si="40"/>
        <v>Trübmoor</v>
      </c>
      <c r="H705" t="str">
        <f t="shared" si="41"/>
        <v>Murkmire</v>
      </c>
      <c r="I705" s="4">
        <f t="shared" si="42"/>
        <v>1071</v>
      </c>
      <c r="J705" s="4">
        <f t="shared" si="43"/>
        <v>726</v>
      </c>
    </row>
    <row r="706" spans="1:10" x14ac:dyDescent="0.25">
      <c r="A706" s="6">
        <v>332</v>
      </c>
      <c r="B706" s="6">
        <v>144</v>
      </c>
      <c r="C706" s="6">
        <v>104</v>
      </c>
      <c r="D706" s="2" t="s">
        <v>282</v>
      </c>
      <c r="E706" s="2" t="s">
        <v>282</v>
      </c>
      <c r="F706" t="str">
        <f>IF(NOT(ISERROR(VLOOKUP(A706,'ESO Dungeon constants'!$E$2:$E$999,1,FALSE))),"X","")</f>
        <v/>
      </c>
      <c r="G706" t="str">
        <f t="shared" ref="G706:G715" si="44">IF(A706&lt;&gt;C706,VLOOKUP(C706,$A$2:$E$900,4,FALSE),"")</f>
        <v>Die Alik'r-Wüste</v>
      </c>
      <c r="H706" t="str">
        <f t="shared" ref="H706:H715" si="45">IF(A706&lt;&gt;C706,VLOOKUP(C706,$A$2:$E$900,5,FALSE),"")</f>
        <v>Alik'r Desert</v>
      </c>
      <c r="I706" s="4">
        <f t="shared" si="42"/>
        <v>332</v>
      </c>
      <c r="J706" s="4">
        <f t="shared" si="43"/>
        <v>104</v>
      </c>
    </row>
    <row r="707" spans="1:10" x14ac:dyDescent="0.25">
      <c r="A707" s="6">
        <v>922</v>
      </c>
      <c r="B707" s="6">
        <v>562</v>
      </c>
      <c r="C707" s="6">
        <v>849</v>
      </c>
      <c r="D707" s="2" t="s">
        <v>683</v>
      </c>
      <c r="E707" s="2" t="s">
        <v>683</v>
      </c>
      <c r="F707" t="str">
        <f>IF(NOT(ISERROR(VLOOKUP(A707,'ESO Dungeon constants'!$E$2:$E$999,1,FALSE))),"X","")</f>
        <v/>
      </c>
      <c r="G707" t="str">
        <f t="shared" si="44"/>
        <v>Vvardenfell</v>
      </c>
      <c r="H707" t="str">
        <f t="shared" si="45"/>
        <v>Vvardenfell</v>
      </c>
      <c r="I707" s="4">
        <f t="shared" ref="I707:I715" si="46">A707</f>
        <v>922</v>
      </c>
      <c r="J707" s="4">
        <f t="shared" ref="J707:J715" si="47">C707</f>
        <v>849</v>
      </c>
    </row>
    <row r="708" spans="1:10" x14ac:dyDescent="0.25">
      <c r="A708" s="6">
        <v>950</v>
      </c>
      <c r="B708" s="6">
        <v>590</v>
      </c>
      <c r="C708" s="6">
        <v>849</v>
      </c>
      <c r="D708" s="2" t="s">
        <v>704</v>
      </c>
      <c r="E708" s="2" t="s">
        <v>704</v>
      </c>
      <c r="F708" t="str">
        <f>IF(NOT(ISERROR(VLOOKUP(A708,'ESO Dungeon constants'!$E$2:$E$999,1,FALSE))),"X","")</f>
        <v/>
      </c>
      <c r="G708" t="str">
        <f t="shared" si="44"/>
        <v>Vvardenfell</v>
      </c>
      <c r="H708" t="str">
        <f t="shared" si="45"/>
        <v>Vvardenfell</v>
      </c>
      <c r="I708" s="4">
        <f t="shared" si="46"/>
        <v>950</v>
      </c>
      <c r="J708" s="4">
        <f t="shared" si="47"/>
        <v>849</v>
      </c>
    </row>
    <row r="709" spans="1:10" x14ac:dyDescent="0.25">
      <c r="A709" s="6">
        <v>904</v>
      </c>
      <c r="B709" s="6">
        <v>545</v>
      </c>
      <c r="C709" s="6">
        <v>888</v>
      </c>
      <c r="D709" s="2" t="s">
        <v>1296</v>
      </c>
      <c r="E709" s="2" t="s">
        <v>666</v>
      </c>
      <c r="F709" t="str">
        <f>IF(NOT(ISERROR(VLOOKUP(A709,'ESO Dungeon constants'!$E$2:$E$999,1,FALSE))),"X","")</f>
        <v/>
      </c>
      <c r="G709" t="str">
        <f t="shared" si="44"/>
        <v>Kargstein</v>
      </c>
      <c r="H709" t="str">
        <f t="shared" si="45"/>
        <v>Craglorn</v>
      </c>
      <c r="I709" s="4">
        <f t="shared" si="46"/>
        <v>904</v>
      </c>
      <c r="J709" s="4">
        <f t="shared" si="47"/>
        <v>888</v>
      </c>
    </row>
    <row r="710" spans="1:10" x14ac:dyDescent="0.25">
      <c r="A710" s="6">
        <v>938</v>
      </c>
      <c r="B710" s="6">
        <v>578</v>
      </c>
      <c r="C710" s="6">
        <v>104</v>
      </c>
      <c r="D710" s="2" t="s">
        <v>1324</v>
      </c>
      <c r="E710" s="2" t="s">
        <v>692</v>
      </c>
      <c r="F710" t="str">
        <f>IF(NOT(ISERROR(VLOOKUP(A710,'ESO Dungeon constants'!$E$2:$E$999,1,FALSE))),"X","")</f>
        <v/>
      </c>
      <c r="G710" t="str">
        <f t="shared" si="44"/>
        <v>Die Alik'r-Wüste</v>
      </c>
      <c r="H710" t="str">
        <f t="shared" si="45"/>
        <v>Alik'r Desert</v>
      </c>
      <c r="I710" s="4">
        <f t="shared" si="46"/>
        <v>938</v>
      </c>
      <c r="J710" s="4">
        <f t="shared" si="47"/>
        <v>104</v>
      </c>
    </row>
    <row r="711" spans="1:10" x14ac:dyDescent="0.25">
      <c r="A711" s="6">
        <v>917</v>
      </c>
      <c r="B711" s="6">
        <v>557</v>
      </c>
      <c r="C711" s="6">
        <v>917</v>
      </c>
      <c r="D711" s="2" t="s">
        <v>678</v>
      </c>
      <c r="E711" s="2" t="s">
        <v>678</v>
      </c>
      <c r="F711" t="str">
        <f>IF(NOT(ISERROR(VLOOKUP(A711,'ESO Dungeon constants'!$E$2:$E$999,1,FALSE))),"X","")</f>
        <v/>
      </c>
      <c r="G711" t="str">
        <f t="shared" si="44"/>
        <v/>
      </c>
      <c r="H711" t="str">
        <f t="shared" si="45"/>
        <v/>
      </c>
      <c r="I711" s="4">
        <f t="shared" si="46"/>
        <v>917</v>
      </c>
      <c r="J711" s="4">
        <f t="shared" si="47"/>
        <v>917</v>
      </c>
    </row>
    <row r="712" spans="1:10" x14ac:dyDescent="0.25">
      <c r="A712" s="6">
        <v>697</v>
      </c>
      <c r="B712" s="6">
        <v>385</v>
      </c>
      <c r="C712" s="6">
        <v>684</v>
      </c>
      <c r="D712" s="2" t="s">
        <v>511</v>
      </c>
      <c r="E712" s="2" t="s">
        <v>511</v>
      </c>
      <c r="F712" t="str">
        <f>IF(NOT(ISERROR(VLOOKUP(A712,'ESO Dungeon constants'!$E$2:$E$999,1,FALSE))),"X","")</f>
        <v/>
      </c>
      <c r="G712" t="str">
        <f t="shared" si="44"/>
        <v>Wrothgar</v>
      </c>
      <c r="H712" t="str">
        <f t="shared" si="45"/>
        <v>Wrothgar</v>
      </c>
      <c r="I712" s="4">
        <f t="shared" si="46"/>
        <v>697</v>
      </c>
      <c r="J712" s="4">
        <f t="shared" si="47"/>
        <v>684</v>
      </c>
    </row>
    <row r="713" spans="1:10" x14ac:dyDescent="0.25">
      <c r="A713" s="6">
        <v>1107</v>
      </c>
      <c r="B713" s="6">
        <v>710</v>
      </c>
      <c r="C713" s="6">
        <v>1107</v>
      </c>
      <c r="D713" s="2" t="s">
        <v>813</v>
      </c>
      <c r="E713" s="2" t="s">
        <v>813</v>
      </c>
      <c r="F713" t="str">
        <f>IF(NOT(ISERROR(VLOOKUP(A713,'ESO Dungeon constants'!$E$2:$E$999,1,FALSE))),"X","")</f>
        <v/>
      </c>
      <c r="G713" t="str">
        <f t="shared" si="44"/>
        <v/>
      </c>
      <c r="H713" t="str">
        <f t="shared" si="45"/>
        <v/>
      </c>
      <c r="I713" s="4">
        <f t="shared" si="46"/>
        <v>1107</v>
      </c>
      <c r="J713" s="4">
        <f t="shared" si="47"/>
        <v>1107</v>
      </c>
    </row>
    <row r="714" spans="1:10" x14ac:dyDescent="0.25">
      <c r="A714" s="6">
        <v>856</v>
      </c>
      <c r="B714" s="6">
        <v>501</v>
      </c>
      <c r="C714" s="6">
        <v>92</v>
      </c>
      <c r="D714" s="2" t="s">
        <v>1254</v>
      </c>
      <c r="E714" s="2" t="s">
        <v>622</v>
      </c>
      <c r="F714" t="str">
        <f>IF(NOT(ISERROR(VLOOKUP(A714,'ESO Dungeon constants'!$E$2:$E$999,1,FALSE))),"X","")</f>
        <v/>
      </c>
      <c r="G714" t="str">
        <f t="shared" si="44"/>
        <v>Bangkorai</v>
      </c>
      <c r="H714" t="str">
        <f t="shared" si="45"/>
        <v>Bangkorai</v>
      </c>
      <c r="I714" s="4">
        <f t="shared" si="46"/>
        <v>856</v>
      </c>
      <c r="J714" s="4">
        <f t="shared" si="47"/>
        <v>92</v>
      </c>
    </row>
    <row r="715" spans="1:10" x14ac:dyDescent="0.25">
      <c r="A715" s="6">
        <v>1065</v>
      </c>
      <c r="B715" s="6">
        <v>690</v>
      </c>
      <c r="C715" s="6">
        <v>726</v>
      </c>
      <c r="D715" s="2" t="s">
        <v>1282</v>
      </c>
      <c r="E715" s="2" t="s">
        <v>795</v>
      </c>
      <c r="F715" t="str">
        <f>IF(NOT(ISERROR(VLOOKUP(A715,'ESO Dungeon constants'!$E$2:$E$999,1,FALSE))),"X","")</f>
        <v/>
      </c>
      <c r="G715" t="str">
        <f t="shared" si="44"/>
        <v>Trübmoor</v>
      </c>
      <c r="H715" t="str">
        <f t="shared" si="45"/>
        <v>Murkmire</v>
      </c>
      <c r="I715" s="4">
        <f t="shared" si="46"/>
        <v>1065</v>
      </c>
      <c r="J715" s="4">
        <f t="shared" si="47"/>
        <v>726</v>
      </c>
    </row>
  </sheetData>
  <autoFilter ref="A1:H715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workbookViewId="0">
      <selection activeCell="I2" sqref="I2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4" max="4" width="18.28515625" style="3" bestFit="1" customWidth="1"/>
    <col min="5" max="5" width="20.140625" bestFit="1" customWidth="1"/>
    <col min="7" max="7" width="14.28515625" bestFit="1" customWidth="1"/>
    <col min="13" max="13" width="15" bestFit="1" customWidth="1"/>
  </cols>
  <sheetData>
    <row r="1" spans="1:13" x14ac:dyDescent="0.25">
      <c r="A1" s="3" t="s">
        <v>98</v>
      </c>
      <c r="B1" s="1" t="s">
        <v>75</v>
      </c>
      <c r="D1" s="3" t="s">
        <v>100</v>
      </c>
      <c r="E1" s="1" t="s">
        <v>101</v>
      </c>
      <c r="G1" s="1" t="s">
        <v>2463</v>
      </c>
      <c r="I1" s="1" t="s">
        <v>2464</v>
      </c>
      <c r="K1" s="1" t="s">
        <v>2465</v>
      </c>
      <c r="M1" s="1" t="s">
        <v>2466</v>
      </c>
    </row>
    <row r="2" spans="1:13" x14ac:dyDescent="0.25">
      <c r="A2" s="3">
        <v>0</v>
      </c>
      <c r="B2" s="1" t="s">
        <v>97</v>
      </c>
      <c r="D2" s="12">
        <v>1</v>
      </c>
      <c r="E2" t="s">
        <v>104</v>
      </c>
      <c r="G2">
        <v>162</v>
      </c>
      <c r="I2">
        <v>171</v>
      </c>
      <c r="M2">
        <v>20</v>
      </c>
    </row>
    <row r="3" spans="1:13" x14ac:dyDescent="0.25">
      <c r="A3" s="3">
        <v>1</v>
      </c>
      <c r="B3" s="2" t="s">
        <v>39</v>
      </c>
      <c r="C3" s="2"/>
      <c r="D3" s="12">
        <v>2</v>
      </c>
      <c r="E3" t="s">
        <v>103</v>
      </c>
      <c r="G3">
        <v>163</v>
      </c>
      <c r="M3">
        <v>21</v>
      </c>
    </row>
    <row r="4" spans="1:13" x14ac:dyDescent="0.25">
      <c r="A4" s="3">
        <v>2</v>
      </c>
      <c r="B4" t="s">
        <v>1393</v>
      </c>
      <c r="C4" s="2"/>
      <c r="D4" s="12">
        <v>3</v>
      </c>
      <c r="E4" t="s">
        <v>102</v>
      </c>
      <c r="G4">
        <v>164</v>
      </c>
      <c r="M4">
        <v>22</v>
      </c>
    </row>
    <row r="5" spans="1:13" x14ac:dyDescent="0.25">
      <c r="A5" s="3">
        <v>3</v>
      </c>
      <c r="B5" t="s">
        <v>76</v>
      </c>
      <c r="C5" s="2"/>
      <c r="G5">
        <v>165</v>
      </c>
      <c r="M5">
        <v>23</v>
      </c>
    </row>
    <row r="6" spans="1:13" x14ac:dyDescent="0.25">
      <c r="A6" s="3">
        <v>4</v>
      </c>
      <c r="B6" t="s">
        <v>77</v>
      </c>
      <c r="C6" s="2"/>
      <c r="G6">
        <v>166</v>
      </c>
      <c r="M6">
        <v>24</v>
      </c>
    </row>
    <row r="7" spans="1:13" x14ac:dyDescent="0.25">
      <c r="A7" s="3">
        <v>5</v>
      </c>
      <c r="B7" s="5" t="s">
        <v>38</v>
      </c>
      <c r="C7" s="2"/>
      <c r="G7">
        <v>167</v>
      </c>
      <c r="M7">
        <v>25</v>
      </c>
    </row>
    <row r="8" spans="1:13" x14ac:dyDescent="0.25">
      <c r="A8" s="3">
        <v>6</v>
      </c>
      <c r="B8" t="s">
        <v>1394</v>
      </c>
      <c r="C8" s="2"/>
      <c r="G8">
        <v>168</v>
      </c>
      <c r="M8">
        <v>26</v>
      </c>
    </row>
    <row r="9" spans="1:13" x14ac:dyDescent="0.25">
      <c r="A9" s="3">
        <v>7</v>
      </c>
      <c r="B9" t="s">
        <v>36</v>
      </c>
      <c r="C9" s="2"/>
      <c r="G9">
        <v>169</v>
      </c>
      <c r="M9">
        <v>27</v>
      </c>
    </row>
    <row r="10" spans="1:13" x14ac:dyDescent="0.25">
      <c r="A10" s="3">
        <v>8</v>
      </c>
      <c r="B10" t="s">
        <v>78</v>
      </c>
      <c r="C10" s="2"/>
      <c r="G10">
        <v>170</v>
      </c>
      <c r="M10">
        <v>30</v>
      </c>
    </row>
    <row r="11" spans="1:13" x14ac:dyDescent="0.25">
      <c r="A11" s="3">
        <v>9</v>
      </c>
      <c r="B11" t="s">
        <v>37</v>
      </c>
      <c r="C11" s="2"/>
      <c r="G11">
        <v>183</v>
      </c>
      <c r="M11">
        <v>31</v>
      </c>
    </row>
    <row r="12" spans="1:13" x14ac:dyDescent="0.25">
      <c r="A12" s="3">
        <v>10</v>
      </c>
      <c r="B12" t="s">
        <v>79</v>
      </c>
      <c r="C12" s="2"/>
      <c r="G12">
        <v>256</v>
      </c>
      <c r="M12">
        <v>32</v>
      </c>
    </row>
    <row r="13" spans="1:13" x14ac:dyDescent="0.25">
      <c r="A13" s="3">
        <v>11</v>
      </c>
      <c r="B13" t="s">
        <v>35</v>
      </c>
      <c r="C13" s="2"/>
      <c r="G13">
        <v>257</v>
      </c>
      <c r="M13">
        <v>34</v>
      </c>
    </row>
    <row r="14" spans="1:13" x14ac:dyDescent="0.25">
      <c r="A14" s="3">
        <v>12</v>
      </c>
      <c r="B14" t="s">
        <v>80</v>
      </c>
      <c r="C14" s="2"/>
      <c r="G14">
        <v>264</v>
      </c>
      <c r="M14">
        <v>36</v>
      </c>
    </row>
    <row r="15" spans="1:13" x14ac:dyDescent="0.25">
      <c r="A15" s="3">
        <v>13</v>
      </c>
      <c r="B15" t="s">
        <v>40</v>
      </c>
      <c r="C15" s="2"/>
      <c r="G15">
        <v>265</v>
      </c>
      <c r="M15">
        <v>39</v>
      </c>
    </row>
    <row r="16" spans="1:13" x14ac:dyDescent="0.25">
      <c r="A16" s="3">
        <v>14</v>
      </c>
      <c r="B16" t="s">
        <v>1395</v>
      </c>
      <c r="C16" s="2"/>
      <c r="G16">
        <v>266</v>
      </c>
      <c r="M16">
        <v>47</v>
      </c>
    </row>
    <row r="17" spans="3:13" x14ac:dyDescent="0.25">
      <c r="G17">
        <v>267</v>
      </c>
      <c r="M17">
        <v>49</v>
      </c>
    </row>
    <row r="18" spans="3:13" x14ac:dyDescent="0.25">
      <c r="C18" s="2"/>
      <c r="G18">
        <v>268</v>
      </c>
      <c r="M18">
        <v>50</v>
      </c>
    </row>
    <row r="19" spans="3:13" x14ac:dyDescent="0.25">
      <c r="C19" s="2"/>
      <c r="G19">
        <v>269</v>
      </c>
      <c r="M19">
        <v>52</v>
      </c>
    </row>
    <row r="20" spans="3:13" x14ac:dyDescent="0.25">
      <c r="C20" s="2"/>
      <c r="G20">
        <v>270</v>
      </c>
      <c r="M20">
        <v>56</v>
      </c>
    </row>
    <row r="21" spans="3:13" x14ac:dyDescent="0.25">
      <c r="C21" s="2"/>
      <c r="G21">
        <v>271</v>
      </c>
      <c r="M21">
        <v>57</v>
      </c>
    </row>
    <row r="22" spans="3:13" x14ac:dyDescent="0.25">
      <c r="C22" s="2"/>
      <c r="G22">
        <v>272</v>
      </c>
      <c r="M22">
        <v>58</v>
      </c>
    </row>
    <row r="23" spans="3:13" x14ac:dyDescent="0.25">
      <c r="C23" s="2"/>
      <c r="G23">
        <v>273</v>
      </c>
      <c r="M23">
        <v>59</v>
      </c>
    </row>
    <row r="24" spans="3:13" x14ac:dyDescent="0.25">
      <c r="C24" s="2"/>
      <c r="G24">
        <v>274</v>
      </c>
      <c r="M24">
        <v>60</v>
      </c>
    </row>
    <row r="25" spans="3:13" x14ac:dyDescent="0.25">
      <c r="C25" s="2"/>
      <c r="G25">
        <v>275</v>
      </c>
      <c r="M25">
        <v>62</v>
      </c>
    </row>
    <row r="26" spans="3:13" x14ac:dyDescent="0.25">
      <c r="C26" s="2"/>
      <c r="G26">
        <v>276</v>
      </c>
      <c r="M26">
        <v>63</v>
      </c>
    </row>
    <row r="27" spans="3:13" x14ac:dyDescent="0.25">
      <c r="C27" s="2"/>
      <c r="G27">
        <v>277</v>
      </c>
      <c r="M27">
        <v>64</v>
      </c>
    </row>
    <row r="28" spans="3:13" x14ac:dyDescent="0.25">
      <c r="C28" s="2"/>
      <c r="G28">
        <v>278</v>
      </c>
      <c r="M28">
        <v>65</v>
      </c>
    </row>
    <row r="29" spans="3:13" x14ac:dyDescent="0.25">
      <c r="C29" s="2"/>
      <c r="G29">
        <v>279</v>
      </c>
      <c r="M29">
        <v>66</v>
      </c>
    </row>
    <row r="30" spans="3:13" x14ac:dyDescent="0.25">
      <c r="C30" s="2"/>
      <c r="G30">
        <v>280</v>
      </c>
      <c r="M30">
        <v>67</v>
      </c>
    </row>
    <row r="31" spans="3:13" x14ac:dyDescent="0.25">
      <c r="C31" s="2"/>
      <c r="G31">
        <v>341</v>
      </c>
      <c r="M31">
        <v>68</v>
      </c>
    </row>
    <row r="32" spans="3:13" x14ac:dyDescent="0.25">
      <c r="C32" s="2"/>
      <c r="G32">
        <v>342</v>
      </c>
      <c r="M32">
        <v>69</v>
      </c>
    </row>
    <row r="33" spans="3:13" x14ac:dyDescent="0.25">
      <c r="C33" s="2"/>
      <c r="G33">
        <v>349</v>
      </c>
      <c r="M33">
        <v>70</v>
      </c>
    </row>
    <row r="34" spans="3:13" x14ac:dyDescent="0.25">
      <c r="C34" s="2"/>
      <c r="G34">
        <v>350</v>
      </c>
      <c r="M34">
        <v>76</v>
      </c>
    </row>
    <row r="35" spans="3:13" x14ac:dyDescent="0.25">
      <c r="C35" s="2"/>
      <c r="G35">
        <v>397</v>
      </c>
      <c r="M35">
        <v>83</v>
      </c>
    </row>
    <row r="36" spans="3:13" x14ac:dyDescent="0.25">
      <c r="C36" s="2"/>
      <c r="G36">
        <v>398</v>
      </c>
      <c r="M36">
        <v>85</v>
      </c>
    </row>
    <row r="37" spans="3:13" x14ac:dyDescent="0.25">
      <c r="C37" s="2"/>
      <c r="G37">
        <v>432</v>
      </c>
      <c r="M37">
        <v>86</v>
      </c>
    </row>
    <row r="38" spans="3:13" x14ac:dyDescent="0.25">
      <c r="C38" s="2"/>
      <c r="G38">
        <v>436</v>
      </c>
      <c r="M38">
        <v>88</v>
      </c>
    </row>
    <row r="39" spans="3:13" x14ac:dyDescent="0.25">
      <c r="M39">
        <v>89</v>
      </c>
    </row>
    <row r="40" spans="3:13" x14ac:dyDescent="0.25">
      <c r="M40">
        <v>90</v>
      </c>
    </row>
    <row r="41" spans="3:13" x14ac:dyDescent="0.25">
      <c r="M41">
        <v>91</v>
      </c>
    </row>
    <row r="42" spans="3:13" x14ac:dyDescent="0.25">
      <c r="M42">
        <v>93</v>
      </c>
    </row>
    <row r="43" spans="3:13" x14ac:dyDescent="0.25">
      <c r="M43">
        <v>94</v>
      </c>
    </row>
    <row r="44" spans="3:13" x14ac:dyDescent="0.25">
      <c r="M44">
        <v>97</v>
      </c>
    </row>
    <row r="45" spans="3:13" x14ac:dyDescent="0.25">
      <c r="M45">
        <v>98</v>
      </c>
    </row>
    <row r="46" spans="3:13" x14ac:dyDescent="0.25">
      <c r="M46">
        <v>99</v>
      </c>
    </row>
    <row r="47" spans="3:13" x14ac:dyDescent="0.25">
      <c r="M47">
        <v>100</v>
      </c>
    </row>
    <row r="48" spans="3:13" x14ac:dyDescent="0.25">
      <c r="M48">
        <v>101</v>
      </c>
    </row>
    <row r="49" spans="13:13" x14ac:dyDescent="0.25">
      <c r="M49">
        <v>104</v>
      </c>
    </row>
    <row r="50" spans="13:13" x14ac:dyDescent="0.25">
      <c r="M50">
        <v>105</v>
      </c>
    </row>
    <row r="51" spans="13:13" x14ac:dyDescent="0.25">
      <c r="M51">
        <v>106</v>
      </c>
    </row>
    <row r="52" spans="13:13" x14ac:dyDescent="0.25">
      <c r="M52">
        <v>107</v>
      </c>
    </row>
    <row r="53" spans="13:13" x14ac:dyDescent="0.25">
      <c r="M53">
        <v>108</v>
      </c>
    </row>
    <row r="54" spans="13:13" x14ac:dyDescent="0.25">
      <c r="M54">
        <v>109</v>
      </c>
    </row>
    <row r="55" spans="13:13" x14ac:dyDescent="0.25">
      <c r="M55">
        <v>111</v>
      </c>
    </row>
    <row r="56" spans="13:13" x14ac:dyDescent="0.25">
      <c r="M56">
        <v>112</v>
      </c>
    </row>
    <row r="57" spans="13:13" x14ac:dyDescent="0.25">
      <c r="M57">
        <v>113</v>
      </c>
    </row>
    <row r="58" spans="13:13" x14ac:dyDescent="0.25">
      <c r="M58">
        <v>114</v>
      </c>
    </row>
    <row r="59" spans="13:13" x14ac:dyDescent="0.25">
      <c r="M59">
        <v>125</v>
      </c>
    </row>
    <row r="60" spans="13:13" x14ac:dyDescent="0.25">
      <c r="M60">
        <v>126</v>
      </c>
    </row>
    <row r="61" spans="13:13" x14ac:dyDescent="0.25">
      <c r="M61">
        <v>127</v>
      </c>
    </row>
    <row r="62" spans="13:13" x14ac:dyDescent="0.25">
      <c r="M62">
        <v>128</v>
      </c>
    </row>
    <row r="63" spans="13:13" x14ac:dyDescent="0.25">
      <c r="M63">
        <v>129</v>
      </c>
    </row>
    <row r="64" spans="13:13" x14ac:dyDescent="0.25">
      <c r="M64">
        <v>130</v>
      </c>
    </row>
    <row r="65" spans="13:13" x14ac:dyDescent="0.25">
      <c r="M65">
        <v>131</v>
      </c>
    </row>
    <row r="66" spans="13:13" x14ac:dyDescent="0.25">
      <c r="M66">
        <v>132</v>
      </c>
    </row>
    <row r="67" spans="13:13" x14ac:dyDescent="0.25">
      <c r="M67">
        <v>133</v>
      </c>
    </row>
    <row r="68" spans="13:13" x14ac:dyDescent="0.25">
      <c r="M68">
        <v>135</v>
      </c>
    </row>
    <row r="69" spans="13:13" x14ac:dyDescent="0.25">
      <c r="M69">
        <v>145</v>
      </c>
    </row>
    <row r="70" spans="13:13" x14ac:dyDescent="0.25">
      <c r="M70">
        <v>146</v>
      </c>
    </row>
    <row r="71" spans="13:13" x14ac:dyDescent="0.25">
      <c r="M71">
        <v>147</v>
      </c>
    </row>
    <row r="72" spans="13:13" x14ac:dyDescent="0.25">
      <c r="M72">
        <v>179</v>
      </c>
    </row>
    <row r="73" spans="13:13" x14ac:dyDescent="0.25">
      <c r="M73">
        <v>180</v>
      </c>
    </row>
    <row r="74" spans="13:13" x14ac:dyDescent="0.25">
      <c r="M74">
        <v>181</v>
      </c>
    </row>
    <row r="75" spans="13:13" x14ac:dyDescent="0.25">
      <c r="M75">
        <v>187</v>
      </c>
    </row>
    <row r="76" spans="13:13" x14ac:dyDescent="0.25">
      <c r="M76">
        <v>199</v>
      </c>
    </row>
    <row r="77" spans="13:13" x14ac:dyDescent="0.25">
      <c r="M77">
        <v>200</v>
      </c>
    </row>
    <row r="78" spans="13:13" x14ac:dyDescent="0.25">
      <c r="M78">
        <v>201</v>
      </c>
    </row>
    <row r="79" spans="13:13" x14ac:dyDescent="0.25">
      <c r="M79">
        <v>206</v>
      </c>
    </row>
    <row r="80" spans="13:13" x14ac:dyDescent="0.25">
      <c r="M80">
        <v>209</v>
      </c>
    </row>
    <row r="81" spans="13:13" x14ac:dyDescent="0.25">
      <c r="M81">
        <v>210</v>
      </c>
    </row>
    <row r="82" spans="13:13" x14ac:dyDescent="0.25">
      <c r="M82">
        <v>212</v>
      </c>
    </row>
    <row r="83" spans="13:13" x14ac:dyDescent="0.25">
      <c r="M83">
        <v>218</v>
      </c>
    </row>
    <row r="84" spans="13:13" x14ac:dyDescent="0.25">
      <c r="M84">
        <v>227</v>
      </c>
    </row>
    <row r="85" spans="13:13" x14ac:dyDescent="0.25">
      <c r="M85">
        <v>228</v>
      </c>
    </row>
    <row r="86" spans="13:13" x14ac:dyDescent="0.25">
      <c r="M86">
        <v>234</v>
      </c>
    </row>
    <row r="87" spans="13:13" x14ac:dyDescent="0.25">
      <c r="M87">
        <v>235</v>
      </c>
    </row>
    <row r="88" spans="13:13" x14ac:dyDescent="0.25">
      <c r="M88">
        <v>236</v>
      </c>
    </row>
    <row r="89" spans="13:13" x14ac:dyDescent="0.25">
      <c r="M89">
        <v>237</v>
      </c>
    </row>
    <row r="90" spans="13:13" x14ac:dyDescent="0.25">
      <c r="M90">
        <v>238</v>
      </c>
    </row>
    <row r="91" spans="13:13" x14ac:dyDescent="0.25">
      <c r="M91">
        <v>239</v>
      </c>
    </row>
    <row r="92" spans="13:13" x14ac:dyDescent="0.25">
      <c r="M92">
        <v>243</v>
      </c>
    </row>
    <row r="93" spans="13:13" x14ac:dyDescent="0.25">
      <c r="M93">
        <v>244</v>
      </c>
    </row>
    <row r="94" spans="13:13" x14ac:dyDescent="0.25">
      <c r="M94">
        <v>245</v>
      </c>
    </row>
    <row r="95" spans="13:13" x14ac:dyDescent="0.25">
      <c r="M95">
        <v>246</v>
      </c>
    </row>
    <row r="96" spans="13:13" x14ac:dyDescent="0.25">
      <c r="M96">
        <v>247</v>
      </c>
    </row>
    <row r="97" spans="13:13" x14ac:dyDescent="0.25">
      <c r="M97">
        <v>248</v>
      </c>
    </row>
    <row r="98" spans="13:13" x14ac:dyDescent="0.25">
      <c r="M98">
        <v>253</v>
      </c>
    </row>
    <row r="99" spans="13:13" x14ac:dyDescent="0.25">
      <c r="M99">
        <v>281</v>
      </c>
    </row>
    <row r="100" spans="13:13" x14ac:dyDescent="0.25">
      <c r="M100">
        <v>282</v>
      </c>
    </row>
    <row r="101" spans="13:13" x14ac:dyDescent="0.25">
      <c r="M101">
        <v>283</v>
      </c>
    </row>
    <row r="102" spans="13:13" x14ac:dyDescent="0.25">
      <c r="M102">
        <v>284</v>
      </c>
    </row>
    <row r="103" spans="13:13" x14ac:dyDescent="0.25">
      <c r="M103">
        <v>285</v>
      </c>
    </row>
    <row r="104" spans="13:13" x14ac:dyDescent="0.25">
      <c r="M104">
        <v>286</v>
      </c>
    </row>
    <row r="105" spans="13:13" x14ac:dyDescent="0.25">
      <c r="M105">
        <v>287</v>
      </c>
    </row>
    <row r="106" spans="13:13" x14ac:dyDescent="0.25">
      <c r="M106">
        <v>288</v>
      </c>
    </row>
    <row r="107" spans="13:13" x14ac:dyDescent="0.25">
      <c r="M107">
        <v>289</v>
      </c>
    </row>
    <row r="108" spans="13:13" x14ac:dyDescent="0.25">
      <c r="M108">
        <v>290</v>
      </c>
    </row>
    <row r="109" spans="13:13" x14ac:dyDescent="0.25">
      <c r="M109">
        <v>291</v>
      </c>
    </row>
    <row r="110" spans="13:13" x14ac:dyDescent="0.25">
      <c r="M110">
        <v>292</v>
      </c>
    </row>
    <row r="111" spans="13:13" x14ac:dyDescent="0.25">
      <c r="M111">
        <v>293</v>
      </c>
    </row>
    <row r="112" spans="13:13" x14ac:dyDescent="0.25">
      <c r="M112">
        <v>294</v>
      </c>
    </row>
    <row r="113" spans="13:13" x14ac:dyDescent="0.25">
      <c r="M113">
        <v>315</v>
      </c>
    </row>
    <row r="114" spans="13:13" x14ac:dyDescent="0.25">
      <c r="M114">
        <v>320</v>
      </c>
    </row>
    <row r="115" spans="13:13" x14ac:dyDescent="0.25">
      <c r="M115">
        <v>321</v>
      </c>
    </row>
    <row r="116" spans="13:13" x14ac:dyDescent="0.25">
      <c r="M116">
        <v>322</v>
      </c>
    </row>
    <row r="117" spans="13:13" x14ac:dyDescent="0.25">
      <c r="M117">
        <v>326</v>
      </c>
    </row>
    <row r="118" spans="13:13" x14ac:dyDescent="0.25">
      <c r="M118">
        <v>327</v>
      </c>
    </row>
    <row r="119" spans="13:13" x14ac:dyDescent="0.25">
      <c r="M119">
        <v>328</v>
      </c>
    </row>
    <row r="120" spans="13:13" x14ac:dyDescent="0.25">
      <c r="M120">
        <v>329</v>
      </c>
    </row>
    <row r="121" spans="13:13" x14ac:dyDescent="0.25">
      <c r="M121">
        <v>334</v>
      </c>
    </row>
    <row r="122" spans="13:13" x14ac:dyDescent="0.25">
      <c r="M122">
        <v>354</v>
      </c>
    </row>
    <row r="123" spans="13:13" x14ac:dyDescent="0.25">
      <c r="M123">
        <v>355</v>
      </c>
    </row>
    <row r="124" spans="13:13" x14ac:dyDescent="0.25">
      <c r="M124">
        <v>356</v>
      </c>
    </row>
    <row r="125" spans="13:13" x14ac:dyDescent="0.25">
      <c r="M125">
        <v>380</v>
      </c>
    </row>
    <row r="126" spans="13:13" x14ac:dyDescent="0.25">
      <c r="M126">
        <v>381</v>
      </c>
    </row>
    <row r="127" spans="13:13" x14ac:dyDescent="0.25">
      <c r="M127">
        <v>382</v>
      </c>
    </row>
    <row r="128" spans="13:13" x14ac:dyDescent="0.25">
      <c r="M128">
        <v>383</v>
      </c>
    </row>
    <row r="129" spans="13:13" x14ac:dyDescent="0.25">
      <c r="M129">
        <v>384</v>
      </c>
    </row>
    <row r="130" spans="13:13" x14ac:dyDescent="0.25">
      <c r="M130">
        <v>405</v>
      </c>
    </row>
    <row r="131" spans="13:13" x14ac:dyDescent="0.25">
      <c r="M131">
        <v>406</v>
      </c>
    </row>
    <row r="132" spans="13:13" x14ac:dyDescent="0.25">
      <c r="M132">
        <v>407</v>
      </c>
    </row>
    <row r="133" spans="13:13" x14ac:dyDescent="0.25">
      <c r="M133">
        <v>417</v>
      </c>
    </row>
    <row r="134" spans="13:13" x14ac:dyDescent="0.25">
      <c r="M134">
        <v>418</v>
      </c>
    </row>
    <row r="135" spans="13:13" x14ac:dyDescent="0.25">
      <c r="M135">
        <v>419</v>
      </c>
    </row>
    <row r="136" spans="13:13" x14ac:dyDescent="0.25">
      <c r="M136">
        <v>420</v>
      </c>
    </row>
    <row r="137" spans="13:13" x14ac:dyDescent="0.25">
      <c r="M137">
        <v>421</v>
      </c>
    </row>
    <row r="138" spans="13:13" x14ac:dyDescent="0.25">
      <c r="M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Sets data</vt:lpstr>
      <vt:lpstr>ESO Dungeon constants</vt:lpstr>
      <vt:lpstr>ESO zone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2019-05-13T11:47:32Z</dcterms:modified>
</cp:coreProperties>
</file>