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zieg\Documents\Elder Scrolls Online\live\AddOns\LibSets\"/>
    </mc:Choice>
  </mc:AlternateContent>
  <bookViews>
    <workbookView xWindow="-120" yWindow="-120" windowWidth="29040" windowHeight="15405" tabRatio="888"/>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dumped WayshrineInfo" sheetId="18" r:id="rId8"/>
    <sheet name="ESO wayshrine names" sheetId="12" r:id="rId9"/>
    <sheet name="LibSets constants" sheetId="2" r:id="rId10"/>
  </sheets>
  <definedNames>
    <definedName name="_xlnm._FilterDatabase" localSheetId="7" hidden="1">'ESO dumped WayshrineInfo'!$A$2:$I$2</definedName>
    <definedName name="_xlnm._FilterDatabase" localSheetId="3" hidden="1">'ESO dumped ZoneData'!$A$2:$E$789</definedName>
    <definedName name="_xlnm._FilterDatabase" localSheetId="2" hidden="1">'ESO Dungeon constants'!$A$2:$J$94</definedName>
    <definedName name="_xlnm._FilterDatabase" localSheetId="5" hidden="1">'ESO map constants'!$A$2:$F$2</definedName>
    <definedName name="_xlnm._FilterDatabase" localSheetId="8" hidden="1">'ESO wayshrine names'!$A$2:$B$2</definedName>
    <definedName name="_xlnm._FilterDatabase" localSheetId="6" hidden="1">'ESO wayshrine node constants'!$A$2:$J$418</definedName>
    <definedName name="_xlnm._FilterDatabase" localSheetId="4" hidden="1">'ESO zone constants'!$A$1:$L$779</definedName>
    <definedName name="_xlnm._FilterDatabase" localSheetId="9" hidden="1">'LibSets constants'!#REF!</definedName>
    <definedName name="_xlnm._FilterDatabase" localSheetId="1" hidden="1">'Set comments'!$A$2:$D$2</definedName>
    <definedName name="_xlnm._FilterDatabase" localSheetId="0" hidden="1">'Sets data'!$A$2:$BA$499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73" i="15" l="1"/>
  <c r="C473" i="15"/>
  <c r="B474" i="15"/>
  <c r="C474" i="15"/>
  <c r="B475" i="15"/>
  <c r="C475" i="15"/>
  <c r="B476" i="15"/>
  <c r="C476" i="15"/>
  <c r="B477" i="15"/>
  <c r="C477" i="15"/>
  <c r="B478" i="15"/>
  <c r="C478" i="15"/>
  <c r="B479" i="15"/>
  <c r="C479" i="15"/>
  <c r="B480" i="15"/>
  <c r="C480" i="15"/>
  <c r="V451" i="4" l="1"/>
  <c r="W451" i="4"/>
  <c r="X451" i="4"/>
  <c r="AA451" i="4"/>
  <c r="AB451" i="4"/>
  <c r="AC451" i="4"/>
  <c r="AF451" i="4"/>
  <c r="AG451" i="4"/>
  <c r="AH451" i="4"/>
  <c r="AK451" i="4"/>
  <c r="AL451" i="4"/>
  <c r="AM451" i="4"/>
  <c r="AP451" i="4"/>
  <c r="AQ451" i="4"/>
  <c r="AR451" i="4"/>
  <c r="AU451" i="4"/>
  <c r="AV451" i="4"/>
  <c r="AY451" i="4"/>
  <c r="AZ451" i="4"/>
  <c r="V452" i="4"/>
  <c r="W452" i="4"/>
  <c r="X452" i="4"/>
  <c r="AA452" i="4"/>
  <c r="AB452" i="4"/>
  <c r="AC452" i="4"/>
  <c r="AF452" i="4"/>
  <c r="AG452" i="4"/>
  <c r="AH452" i="4"/>
  <c r="AK452" i="4"/>
  <c r="AL452" i="4"/>
  <c r="AM452" i="4"/>
  <c r="AP452" i="4"/>
  <c r="AQ452" i="4"/>
  <c r="AR452" i="4"/>
  <c r="AU452" i="4"/>
  <c r="AV452" i="4"/>
  <c r="AY452" i="4"/>
  <c r="AZ452" i="4"/>
  <c r="V453" i="4"/>
  <c r="W453" i="4"/>
  <c r="X453" i="4"/>
  <c r="AA453" i="4"/>
  <c r="AB453" i="4"/>
  <c r="AC453" i="4"/>
  <c r="AF453" i="4"/>
  <c r="AG453" i="4"/>
  <c r="AH453" i="4"/>
  <c r="AK453" i="4"/>
  <c r="AL453" i="4"/>
  <c r="AM453" i="4"/>
  <c r="AP453" i="4"/>
  <c r="AQ453" i="4"/>
  <c r="AR453" i="4"/>
  <c r="AU453" i="4"/>
  <c r="AV453" i="4"/>
  <c r="AY453" i="4"/>
  <c r="AZ453" i="4"/>
  <c r="X473" i="4"/>
  <c r="AA473" i="4"/>
  <c r="AB473" i="4"/>
  <c r="AC473" i="4"/>
  <c r="AF473" i="4"/>
  <c r="AG473" i="4"/>
  <c r="AH473" i="4"/>
  <c r="AK473" i="4"/>
  <c r="AL473" i="4"/>
  <c r="AM473" i="4"/>
  <c r="AP473" i="4"/>
  <c r="AQ473" i="4"/>
  <c r="AR473" i="4"/>
  <c r="AU473" i="4"/>
  <c r="AV473" i="4"/>
  <c r="AY473" i="4"/>
  <c r="AZ473" i="4"/>
  <c r="V454" i="4"/>
  <c r="W454" i="4"/>
  <c r="X454" i="4"/>
  <c r="AA454" i="4"/>
  <c r="AB454" i="4"/>
  <c r="AC454" i="4"/>
  <c r="AF454" i="4"/>
  <c r="AG454" i="4"/>
  <c r="AH454" i="4"/>
  <c r="AK454" i="4"/>
  <c r="AL454" i="4"/>
  <c r="AM454" i="4"/>
  <c r="AP454" i="4"/>
  <c r="AQ454" i="4"/>
  <c r="AR454" i="4"/>
  <c r="AU454" i="4"/>
  <c r="AV454" i="4"/>
  <c r="AY454" i="4"/>
  <c r="AZ454" i="4"/>
  <c r="V455" i="4"/>
  <c r="W455" i="4"/>
  <c r="X455" i="4"/>
  <c r="AA455" i="4"/>
  <c r="AB455" i="4"/>
  <c r="AC455" i="4"/>
  <c r="AF455" i="4"/>
  <c r="AG455" i="4"/>
  <c r="AH455" i="4"/>
  <c r="AK455" i="4"/>
  <c r="AL455" i="4"/>
  <c r="AM455" i="4"/>
  <c r="AP455" i="4"/>
  <c r="AQ455" i="4"/>
  <c r="AR455" i="4"/>
  <c r="AU455" i="4"/>
  <c r="AV455" i="4"/>
  <c r="AY455" i="4"/>
  <c r="AZ455" i="4"/>
  <c r="V456" i="4"/>
  <c r="W456" i="4"/>
  <c r="X456" i="4"/>
  <c r="AA456" i="4"/>
  <c r="AB456" i="4"/>
  <c r="AC456" i="4"/>
  <c r="AF456" i="4"/>
  <c r="AG456" i="4"/>
  <c r="AH456" i="4"/>
  <c r="AK456" i="4"/>
  <c r="AL456" i="4"/>
  <c r="AM456" i="4"/>
  <c r="AP456" i="4"/>
  <c r="AQ456" i="4"/>
  <c r="AR456" i="4"/>
  <c r="AU456" i="4"/>
  <c r="AV456" i="4"/>
  <c r="AY456" i="4"/>
  <c r="AZ456" i="4"/>
  <c r="X472" i="4"/>
  <c r="AA472" i="4"/>
  <c r="AB472" i="4"/>
  <c r="AC472" i="4"/>
  <c r="AF472" i="4"/>
  <c r="AG472" i="4"/>
  <c r="AH472" i="4"/>
  <c r="AK472" i="4"/>
  <c r="AL472" i="4"/>
  <c r="AM472" i="4"/>
  <c r="AP472" i="4"/>
  <c r="AQ472" i="4"/>
  <c r="AR472" i="4"/>
  <c r="AU472" i="4"/>
  <c r="AV472" i="4"/>
  <c r="AY472" i="4"/>
  <c r="AZ472" i="4"/>
  <c r="I427" i="8"/>
  <c r="I428" i="8"/>
  <c r="J428" i="8"/>
  <c r="I429" i="8"/>
  <c r="I430" i="8"/>
  <c r="I431" i="8"/>
  <c r="I432" i="8"/>
  <c r="J432" i="8"/>
  <c r="I433" i="8"/>
  <c r="E427" i="8"/>
  <c r="F427" i="8" s="1"/>
  <c r="E428" i="8"/>
  <c r="E429" i="8"/>
  <c r="F429" i="8" s="1"/>
  <c r="E430" i="8"/>
  <c r="F430" i="8" s="1"/>
  <c r="E431" i="8"/>
  <c r="F431" i="8" s="1"/>
  <c r="E432" i="8"/>
  <c r="F432" i="8" s="1"/>
  <c r="E433" i="8"/>
  <c r="F433" i="8" s="1"/>
  <c r="I101" i="5"/>
  <c r="J101" i="5"/>
  <c r="I102" i="5"/>
  <c r="J102" i="5"/>
  <c r="I103" i="5"/>
  <c r="J103" i="5"/>
  <c r="I104" i="5"/>
  <c r="J104" i="5"/>
  <c r="D780" i="7"/>
  <c r="F780" i="7"/>
  <c r="H780" i="7"/>
  <c r="I780" i="7"/>
  <c r="K780" i="7"/>
  <c r="L780" i="7"/>
  <c r="D781" i="7"/>
  <c r="F781" i="7"/>
  <c r="H781" i="7"/>
  <c r="I781" i="7"/>
  <c r="K781" i="7"/>
  <c r="L781" i="7"/>
  <c r="D782" i="7"/>
  <c r="F782" i="7"/>
  <c r="G782" i="7"/>
  <c r="H782" i="7"/>
  <c r="I782" i="7"/>
  <c r="K782" i="7"/>
  <c r="L782" i="7"/>
  <c r="D783" i="7"/>
  <c r="F783" i="7"/>
  <c r="H783" i="7"/>
  <c r="I783" i="7"/>
  <c r="K783" i="7"/>
  <c r="L783" i="7"/>
  <c r="D784" i="7"/>
  <c r="F784" i="7"/>
  <c r="G784" i="7"/>
  <c r="H784" i="7"/>
  <c r="I784" i="7"/>
  <c r="K784" i="7"/>
  <c r="L784" i="7"/>
  <c r="D785" i="7"/>
  <c r="F785" i="7"/>
  <c r="H785" i="7"/>
  <c r="I785" i="7"/>
  <c r="K785" i="7"/>
  <c r="L785" i="7"/>
  <c r="D786" i="7"/>
  <c r="F786" i="7"/>
  <c r="H786" i="7"/>
  <c r="I786" i="7"/>
  <c r="K786" i="7"/>
  <c r="L786" i="7"/>
  <c r="D787" i="7"/>
  <c r="F787" i="7"/>
  <c r="H787" i="7"/>
  <c r="I787" i="7"/>
  <c r="K787" i="7"/>
  <c r="L787" i="7"/>
  <c r="D788" i="7"/>
  <c r="F788" i="7"/>
  <c r="H788" i="7"/>
  <c r="I788" i="7"/>
  <c r="K788" i="7"/>
  <c r="L788" i="7"/>
  <c r="E777" i="14"/>
  <c r="E778" i="14"/>
  <c r="E779" i="14"/>
  <c r="E780" i="14"/>
  <c r="E781" i="14"/>
  <c r="E782" i="14"/>
  <c r="E783" i="14"/>
  <c r="E784" i="14"/>
  <c r="E785" i="14"/>
  <c r="E786" i="14"/>
  <c r="E787" i="14"/>
  <c r="E788" i="14"/>
  <c r="E789" i="14"/>
  <c r="J430" i="8" l="1"/>
  <c r="F428" i="8"/>
  <c r="J433" i="8"/>
  <c r="J431" i="8"/>
  <c r="J429" i="8"/>
  <c r="J427" i="8"/>
  <c r="Q499" i="4"/>
  <c r="V499" i="4"/>
  <c r="W499" i="4"/>
  <c r="Q451" i="4"/>
  <c r="BA451" i="4" s="1"/>
  <c r="Q452" i="4"/>
  <c r="BA452" i="4" s="1"/>
  <c r="Q453" i="4"/>
  <c r="BA453" i="4" s="1"/>
  <c r="Q473" i="4"/>
  <c r="BA473" i="4" s="1"/>
  <c r="Q454" i="4"/>
  <c r="BA454" i="4" s="1"/>
  <c r="Q455" i="4"/>
  <c r="BA455" i="4" s="1"/>
  <c r="Q456" i="4"/>
  <c r="BA456" i="4" s="1"/>
  <c r="Q472" i="4"/>
  <c r="BA472" i="4" s="1"/>
  <c r="D473" i="4"/>
  <c r="D454" i="4"/>
  <c r="D455" i="4"/>
  <c r="D456" i="4"/>
  <c r="D472" i="4"/>
  <c r="D453" i="4"/>
  <c r="D452" i="4"/>
  <c r="D451" i="4"/>
  <c r="AZ471" i="4" l="1"/>
  <c r="AY471" i="4"/>
  <c r="AV471" i="4"/>
  <c r="AU471" i="4"/>
  <c r="AR471" i="4"/>
  <c r="AQ471" i="4"/>
  <c r="AP471" i="4"/>
  <c r="AM471" i="4"/>
  <c r="AL471" i="4"/>
  <c r="AK471" i="4"/>
  <c r="AH471" i="4"/>
  <c r="AG471" i="4"/>
  <c r="AF471" i="4"/>
  <c r="AC471" i="4"/>
  <c r="AB471" i="4"/>
  <c r="AA471" i="4"/>
  <c r="X471" i="4"/>
  <c r="W471" i="4"/>
  <c r="V471" i="4"/>
  <c r="Q471" i="4"/>
  <c r="BA471" i="4" s="1"/>
  <c r="D471" i="4"/>
  <c r="P279" i="4"/>
  <c r="P280" i="4"/>
  <c r="P281" i="4"/>
  <c r="P282" i="4"/>
  <c r="P287" i="4"/>
  <c r="P328" i="4"/>
  <c r="P329" i="4"/>
  <c r="P423" i="4"/>
  <c r="P424" i="4"/>
  <c r="P425" i="4"/>
  <c r="P426" i="4"/>
  <c r="P441" i="4"/>
  <c r="P443" i="4"/>
  <c r="P445" i="4"/>
  <c r="P447" i="4"/>
  <c r="P448" i="4"/>
  <c r="P449" i="4"/>
  <c r="P450" i="4"/>
  <c r="P458" i="4"/>
  <c r="P459" i="4"/>
  <c r="P457" i="4"/>
  <c r="Q4" i="4"/>
  <c r="Q5" i="4"/>
  <c r="Q6" i="4"/>
  <c r="Q7" i="4"/>
  <c r="Q8" i="4"/>
  <c r="Q9" i="4"/>
  <c r="Q10" i="4"/>
  <c r="Q11" i="4"/>
  <c r="Q12" i="4"/>
  <c r="Q13" i="4"/>
  <c r="Q14" i="4"/>
  <c r="Q15" i="4"/>
  <c r="Q16" i="4"/>
  <c r="Q17" i="4"/>
  <c r="Q18" i="4"/>
  <c r="Q19" i="4"/>
  <c r="Q20" i="4"/>
  <c r="Q23" i="4"/>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8" i="4"/>
  <c r="Q399" i="4"/>
  <c r="Q400" i="4"/>
  <c r="Q401" i="4"/>
  <c r="Q402" i="4"/>
  <c r="Q403" i="4"/>
  <c r="Q404" i="4"/>
  <c r="Q405" i="4"/>
  <c r="Q412" i="4"/>
  <c r="Q413" i="4"/>
  <c r="Q414" i="4"/>
  <c r="Q415" i="4"/>
  <c r="Q416" i="4"/>
  <c r="Q417" i="4"/>
  <c r="Q418" i="4"/>
  <c r="Q419" i="4"/>
  <c r="Q420" i="4"/>
  <c r="Q421" i="4"/>
  <c r="Q422"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23" i="4"/>
  <c r="Q424" i="4"/>
  <c r="Q425" i="4"/>
  <c r="Q426" i="4"/>
  <c r="Q432" i="4"/>
  <c r="Q433" i="4"/>
  <c r="Q434" i="4"/>
  <c r="Q435" i="4"/>
  <c r="Q436" i="4"/>
  <c r="Q437" i="4"/>
  <c r="Q438" i="4"/>
  <c r="Q439" i="4"/>
  <c r="Q440" i="4"/>
  <c r="Q441" i="4"/>
  <c r="Q442" i="4"/>
  <c r="Q443" i="4"/>
  <c r="Q444" i="4"/>
  <c r="Q445" i="4"/>
  <c r="Q447" i="4"/>
  <c r="Q448" i="4"/>
  <c r="Q449" i="4"/>
  <c r="Q450" i="4"/>
  <c r="Q457" i="4"/>
  <c r="Q458" i="4"/>
  <c r="Q459" i="4"/>
  <c r="Q460" i="4"/>
  <c r="Q461" i="4"/>
  <c r="Q462" i="4"/>
  <c r="Q463" i="4"/>
  <c r="Q464" i="4"/>
  <c r="Q465" i="4"/>
  <c r="Q466" i="4"/>
  <c r="Q467" i="4"/>
  <c r="Q468" i="4"/>
  <c r="Q469" i="4"/>
  <c r="Q470" i="4"/>
  <c r="Q3" i="4"/>
  <c r="S460" i="4"/>
  <c r="T460" i="4" s="1"/>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4" i="15"/>
  <c r="C454" i="15"/>
  <c r="B455" i="15"/>
  <c r="C455" i="15"/>
  <c r="B456" i="15"/>
  <c r="C456" i="15"/>
  <c r="B457" i="15"/>
  <c r="C457" i="15"/>
  <c r="B458" i="15"/>
  <c r="C458" i="15"/>
  <c r="B459" i="15"/>
  <c r="C459" i="15"/>
  <c r="B460" i="15"/>
  <c r="C460" i="15"/>
  <c r="B461" i="15"/>
  <c r="C461" i="15"/>
  <c r="B462" i="15"/>
  <c r="C462" i="15"/>
  <c r="B463" i="15"/>
  <c r="C463" i="15"/>
  <c r="B464" i="15"/>
  <c r="C464" i="15"/>
  <c r="B465" i="15"/>
  <c r="C465" i="15"/>
  <c r="B466" i="15"/>
  <c r="C466" i="15"/>
  <c r="B467" i="15"/>
  <c r="C467" i="15"/>
  <c r="B468" i="15"/>
  <c r="C468" i="15"/>
  <c r="B469" i="15"/>
  <c r="C469" i="15"/>
  <c r="B470" i="15"/>
  <c r="C470" i="15"/>
  <c r="B471" i="15"/>
  <c r="C471" i="15"/>
  <c r="B472" i="15"/>
  <c r="C472" i="15"/>
  <c r="S423" i="4" l="1"/>
  <c r="T423" i="4" s="1"/>
  <c r="V423" i="4"/>
  <c r="W423" i="4"/>
  <c r="X423" i="4"/>
  <c r="AA423" i="4"/>
  <c r="AB423" i="4"/>
  <c r="AC423" i="4"/>
  <c r="AF423" i="4"/>
  <c r="AG423" i="4"/>
  <c r="AH423" i="4"/>
  <c r="AK423" i="4"/>
  <c r="AL423" i="4"/>
  <c r="AM423" i="4"/>
  <c r="AP423" i="4"/>
  <c r="AQ423" i="4"/>
  <c r="AR423" i="4"/>
  <c r="AU423" i="4"/>
  <c r="AV423" i="4"/>
  <c r="AY423" i="4"/>
  <c r="AZ423" i="4"/>
  <c r="BA423" i="4"/>
  <c r="S424" i="4"/>
  <c r="T424" i="4" s="1"/>
  <c r="V424" i="4"/>
  <c r="W424" i="4"/>
  <c r="X424" i="4"/>
  <c r="AA424" i="4"/>
  <c r="AB424" i="4"/>
  <c r="AC424" i="4"/>
  <c r="AF424" i="4"/>
  <c r="AG424" i="4"/>
  <c r="AH424" i="4"/>
  <c r="AK424" i="4"/>
  <c r="AL424" i="4"/>
  <c r="AM424" i="4"/>
  <c r="AP424" i="4"/>
  <c r="AQ424" i="4"/>
  <c r="AR424" i="4"/>
  <c r="AU424" i="4"/>
  <c r="AV424" i="4"/>
  <c r="AY424" i="4"/>
  <c r="AZ424" i="4"/>
  <c r="BA424" i="4"/>
  <c r="S425" i="4"/>
  <c r="T425" i="4" s="1"/>
  <c r="V425" i="4"/>
  <c r="W425" i="4"/>
  <c r="X425" i="4"/>
  <c r="AA425" i="4"/>
  <c r="AB425" i="4"/>
  <c r="AC425" i="4"/>
  <c r="AF425" i="4"/>
  <c r="AG425" i="4"/>
  <c r="AH425" i="4"/>
  <c r="AK425" i="4"/>
  <c r="AL425" i="4"/>
  <c r="AM425" i="4"/>
  <c r="AP425" i="4"/>
  <c r="AQ425" i="4"/>
  <c r="AR425" i="4"/>
  <c r="AU425" i="4"/>
  <c r="AV425" i="4"/>
  <c r="AY425" i="4"/>
  <c r="AZ425" i="4"/>
  <c r="BA425" i="4"/>
  <c r="S426" i="4"/>
  <c r="T426" i="4" s="1"/>
  <c r="V426" i="4"/>
  <c r="W426" i="4"/>
  <c r="X426" i="4"/>
  <c r="AA426" i="4"/>
  <c r="AB426" i="4"/>
  <c r="AC426" i="4"/>
  <c r="AF426" i="4"/>
  <c r="AG426" i="4"/>
  <c r="AH426" i="4"/>
  <c r="AK426" i="4"/>
  <c r="AL426" i="4"/>
  <c r="AM426" i="4"/>
  <c r="AP426" i="4"/>
  <c r="AQ426" i="4"/>
  <c r="AR426" i="4"/>
  <c r="AU426" i="4"/>
  <c r="AV426" i="4"/>
  <c r="AY426" i="4"/>
  <c r="AZ426" i="4"/>
  <c r="BA426" i="4"/>
  <c r="V427" i="4"/>
  <c r="W427" i="4"/>
  <c r="X427" i="4"/>
  <c r="AA427" i="4"/>
  <c r="AB427" i="4"/>
  <c r="AC427" i="4"/>
  <c r="AF427" i="4"/>
  <c r="AG427" i="4"/>
  <c r="AH427" i="4"/>
  <c r="AK427" i="4"/>
  <c r="AL427" i="4"/>
  <c r="AM427" i="4"/>
  <c r="AP427" i="4"/>
  <c r="AQ427" i="4"/>
  <c r="AR427" i="4"/>
  <c r="AU427" i="4"/>
  <c r="AV427" i="4"/>
  <c r="AY427" i="4"/>
  <c r="AZ427" i="4"/>
  <c r="V428" i="4"/>
  <c r="W428" i="4"/>
  <c r="X428" i="4"/>
  <c r="AA428" i="4"/>
  <c r="AB428" i="4"/>
  <c r="AC428" i="4"/>
  <c r="AF428" i="4"/>
  <c r="AG428" i="4"/>
  <c r="AH428" i="4"/>
  <c r="AK428" i="4"/>
  <c r="AL428" i="4"/>
  <c r="AM428" i="4"/>
  <c r="AP428" i="4"/>
  <c r="AQ428" i="4"/>
  <c r="AR428" i="4"/>
  <c r="AU428" i="4"/>
  <c r="AV428" i="4"/>
  <c r="AY428" i="4"/>
  <c r="AZ428" i="4"/>
  <c r="V429" i="4"/>
  <c r="W429" i="4"/>
  <c r="X429" i="4"/>
  <c r="AA429" i="4"/>
  <c r="AB429" i="4"/>
  <c r="AC429" i="4"/>
  <c r="AF429" i="4"/>
  <c r="AG429" i="4"/>
  <c r="AH429" i="4"/>
  <c r="AK429" i="4"/>
  <c r="AL429" i="4"/>
  <c r="AM429" i="4"/>
  <c r="AP429" i="4"/>
  <c r="AQ429" i="4"/>
  <c r="AR429" i="4"/>
  <c r="AU429" i="4"/>
  <c r="AV429" i="4"/>
  <c r="AY429" i="4"/>
  <c r="AZ429" i="4"/>
  <c r="V430" i="4"/>
  <c r="W430" i="4"/>
  <c r="X430" i="4"/>
  <c r="AA430" i="4"/>
  <c r="AB430" i="4"/>
  <c r="AC430" i="4"/>
  <c r="AF430" i="4"/>
  <c r="AG430" i="4"/>
  <c r="AH430" i="4"/>
  <c r="AK430" i="4"/>
  <c r="AL430" i="4"/>
  <c r="AM430" i="4"/>
  <c r="AP430" i="4"/>
  <c r="AQ430" i="4"/>
  <c r="AR430" i="4"/>
  <c r="AU430" i="4"/>
  <c r="AV430" i="4"/>
  <c r="AY430" i="4"/>
  <c r="AZ430" i="4"/>
  <c r="V431" i="4"/>
  <c r="W431" i="4"/>
  <c r="X431" i="4"/>
  <c r="AA431" i="4"/>
  <c r="AB431" i="4"/>
  <c r="AC431" i="4"/>
  <c r="AF431" i="4"/>
  <c r="AG431" i="4"/>
  <c r="AH431" i="4"/>
  <c r="AK431" i="4"/>
  <c r="AL431" i="4"/>
  <c r="AM431" i="4"/>
  <c r="AP431" i="4"/>
  <c r="AQ431" i="4"/>
  <c r="AR431" i="4"/>
  <c r="AU431" i="4"/>
  <c r="AV431" i="4"/>
  <c r="AY431" i="4"/>
  <c r="AZ431" i="4"/>
  <c r="V432" i="4"/>
  <c r="W432" i="4"/>
  <c r="X432" i="4"/>
  <c r="AA432" i="4"/>
  <c r="AB432" i="4"/>
  <c r="AC432" i="4"/>
  <c r="AF432" i="4"/>
  <c r="AG432" i="4"/>
  <c r="AH432" i="4"/>
  <c r="AK432" i="4"/>
  <c r="AL432" i="4"/>
  <c r="AM432" i="4"/>
  <c r="AP432" i="4"/>
  <c r="AQ432" i="4"/>
  <c r="AR432" i="4"/>
  <c r="AU432" i="4"/>
  <c r="AV432" i="4"/>
  <c r="AY432" i="4"/>
  <c r="AZ432" i="4"/>
  <c r="BA432" i="4"/>
  <c r="V433" i="4"/>
  <c r="W433" i="4"/>
  <c r="X433" i="4"/>
  <c r="AA433" i="4"/>
  <c r="AB433" i="4"/>
  <c r="AC433" i="4"/>
  <c r="AF433" i="4"/>
  <c r="AG433" i="4"/>
  <c r="AH433" i="4"/>
  <c r="AK433" i="4"/>
  <c r="AL433" i="4"/>
  <c r="AM433" i="4"/>
  <c r="AP433" i="4"/>
  <c r="AQ433" i="4"/>
  <c r="AR433" i="4"/>
  <c r="AU433" i="4"/>
  <c r="AV433" i="4"/>
  <c r="AY433" i="4"/>
  <c r="AZ433" i="4"/>
  <c r="BA433" i="4"/>
  <c r="V434" i="4"/>
  <c r="W434" i="4"/>
  <c r="X434" i="4"/>
  <c r="AA434" i="4"/>
  <c r="AB434" i="4"/>
  <c r="AC434" i="4"/>
  <c r="AF434" i="4"/>
  <c r="AG434" i="4"/>
  <c r="AH434" i="4"/>
  <c r="AK434" i="4"/>
  <c r="AL434" i="4"/>
  <c r="AM434" i="4"/>
  <c r="AP434" i="4"/>
  <c r="AQ434" i="4"/>
  <c r="AR434" i="4"/>
  <c r="AU434" i="4"/>
  <c r="AV434" i="4"/>
  <c r="AY434" i="4"/>
  <c r="AZ434" i="4"/>
  <c r="BA434" i="4"/>
  <c r="V435" i="4"/>
  <c r="W435" i="4"/>
  <c r="X435" i="4"/>
  <c r="AA435" i="4"/>
  <c r="AB435" i="4"/>
  <c r="AC435" i="4"/>
  <c r="AF435" i="4"/>
  <c r="AG435" i="4"/>
  <c r="AH435" i="4"/>
  <c r="AK435" i="4"/>
  <c r="AL435" i="4"/>
  <c r="AM435" i="4"/>
  <c r="AP435" i="4"/>
  <c r="AQ435" i="4"/>
  <c r="AR435" i="4"/>
  <c r="AU435" i="4"/>
  <c r="AV435" i="4"/>
  <c r="AY435" i="4"/>
  <c r="AZ435" i="4"/>
  <c r="BA435" i="4"/>
  <c r="V436" i="4"/>
  <c r="W436" i="4"/>
  <c r="X436" i="4"/>
  <c r="AA436" i="4"/>
  <c r="AB436" i="4"/>
  <c r="AC436" i="4"/>
  <c r="AF436" i="4"/>
  <c r="AG436" i="4"/>
  <c r="AH436" i="4"/>
  <c r="AK436" i="4"/>
  <c r="AL436" i="4"/>
  <c r="AM436" i="4"/>
  <c r="AP436" i="4"/>
  <c r="AQ436" i="4"/>
  <c r="AR436" i="4"/>
  <c r="AU436" i="4"/>
  <c r="AV436" i="4"/>
  <c r="AY436" i="4"/>
  <c r="AZ436" i="4"/>
  <c r="BA436" i="4"/>
  <c r="V437" i="4"/>
  <c r="W437" i="4"/>
  <c r="X437" i="4"/>
  <c r="AA437" i="4"/>
  <c r="AB437" i="4"/>
  <c r="AC437" i="4"/>
  <c r="AF437" i="4"/>
  <c r="AG437" i="4"/>
  <c r="AH437" i="4"/>
  <c r="AK437" i="4"/>
  <c r="AL437" i="4"/>
  <c r="AM437" i="4"/>
  <c r="AP437" i="4"/>
  <c r="AQ437" i="4"/>
  <c r="AR437" i="4"/>
  <c r="AU437" i="4"/>
  <c r="AV437" i="4"/>
  <c r="AY437" i="4"/>
  <c r="AZ437" i="4"/>
  <c r="BA437" i="4"/>
  <c r="V438" i="4"/>
  <c r="W438" i="4"/>
  <c r="X438" i="4"/>
  <c r="AA438" i="4"/>
  <c r="AB438" i="4"/>
  <c r="AC438" i="4"/>
  <c r="AF438" i="4"/>
  <c r="AG438" i="4"/>
  <c r="AH438" i="4"/>
  <c r="AK438" i="4"/>
  <c r="AL438" i="4"/>
  <c r="AM438" i="4"/>
  <c r="AP438" i="4"/>
  <c r="AQ438" i="4"/>
  <c r="AR438" i="4"/>
  <c r="AU438" i="4"/>
  <c r="AV438" i="4"/>
  <c r="AY438" i="4"/>
  <c r="AZ438" i="4"/>
  <c r="BA438" i="4"/>
  <c r="V439" i="4"/>
  <c r="W439" i="4"/>
  <c r="X439" i="4"/>
  <c r="AA439" i="4"/>
  <c r="AB439" i="4"/>
  <c r="AC439" i="4"/>
  <c r="AF439" i="4"/>
  <c r="AG439" i="4"/>
  <c r="AH439" i="4"/>
  <c r="AK439" i="4"/>
  <c r="AL439" i="4"/>
  <c r="AM439" i="4"/>
  <c r="AP439" i="4"/>
  <c r="AQ439" i="4"/>
  <c r="AR439" i="4"/>
  <c r="AU439" i="4"/>
  <c r="AV439" i="4"/>
  <c r="AY439" i="4"/>
  <c r="AZ439" i="4"/>
  <c r="BA439" i="4"/>
  <c r="V440" i="4"/>
  <c r="W440" i="4"/>
  <c r="X440" i="4"/>
  <c r="AA440" i="4"/>
  <c r="AB440" i="4"/>
  <c r="AC440" i="4"/>
  <c r="AF440" i="4"/>
  <c r="AG440" i="4"/>
  <c r="AH440" i="4"/>
  <c r="AK440" i="4"/>
  <c r="AL440" i="4"/>
  <c r="AM440" i="4"/>
  <c r="AP440" i="4"/>
  <c r="AQ440" i="4"/>
  <c r="AR440" i="4"/>
  <c r="AU440" i="4"/>
  <c r="AV440" i="4"/>
  <c r="AW440" i="4"/>
  <c r="AX440" i="4"/>
  <c r="AY440" i="4"/>
  <c r="AZ440" i="4"/>
  <c r="BA440" i="4"/>
  <c r="S441" i="4"/>
  <c r="T441" i="4" s="1"/>
  <c r="V441" i="4"/>
  <c r="W441" i="4"/>
  <c r="X441" i="4"/>
  <c r="AA441" i="4"/>
  <c r="AB441" i="4"/>
  <c r="AC441" i="4"/>
  <c r="AF441" i="4"/>
  <c r="AG441" i="4"/>
  <c r="AH441" i="4"/>
  <c r="AK441" i="4"/>
  <c r="AL441" i="4"/>
  <c r="AM441" i="4"/>
  <c r="AP441" i="4"/>
  <c r="AQ441" i="4"/>
  <c r="AR441" i="4"/>
  <c r="AU441" i="4"/>
  <c r="AV441" i="4"/>
  <c r="AY441" i="4"/>
  <c r="AZ441" i="4"/>
  <c r="BA441" i="4"/>
  <c r="V442" i="4"/>
  <c r="W442" i="4"/>
  <c r="X442" i="4"/>
  <c r="AA442" i="4"/>
  <c r="AB442" i="4"/>
  <c r="AC442" i="4"/>
  <c r="AF442" i="4"/>
  <c r="AG442" i="4"/>
  <c r="AH442" i="4"/>
  <c r="AK442" i="4"/>
  <c r="AL442" i="4"/>
  <c r="AM442" i="4"/>
  <c r="AP442" i="4"/>
  <c r="AQ442" i="4"/>
  <c r="AR442" i="4"/>
  <c r="AU442" i="4"/>
  <c r="AV442" i="4"/>
  <c r="AW442" i="4"/>
  <c r="AX442" i="4"/>
  <c r="AY442" i="4"/>
  <c r="AZ442" i="4"/>
  <c r="BA442" i="4"/>
  <c r="S443" i="4"/>
  <c r="T443" i="4" s="1"/>
  <c r="V443" i="4"/>
  <c r="W443" i="4"/>
  <c r="X443" i="4"/>
  <c r="AA443" i="4"/>
  <c r="AB443" i="4"/>
  <c r="AC443" i="4"/>
  <c r="AF443" i="4"/>
  <c r="AG443" i="4"/>
  <c r="AH443" i="4"/>
  <c r="AK443" i="4"/>
  <c r="AL443" i="4"/>
  <c r="AM443" i="4"/>
  <c r="AP443" i="4"/>
  <c r="AQ443" i="4"/>
  <c r="AR443" i="4"/>
  <c r="AU443" i="4"/>
  <c r="AV443" i="4"/>
  <c r="AY443" i="4"/>
  <c r="AZ443" i="4"/>
  <c r="BA443" i="4"/>
  <c r="V444" i="4"/>
  <c r="W444" i="4"/>
  <c r="X444" i="4"/>
  <c r="AA444" i="4"/>
  <c r="AB444" i="4"/>
  <c r="AC444" i="4"/>
  <c r="AF444" i="4"/>
  <c r="AG444" i="4"/>
  <c r="AH444" i="4"/>
  <c r="AK444" i="4"/>
  <c r="AL444" i="4"/>
  <c r="AM444" i="4"/>
  <c r="AP444" i="4"/>
  <c r="AQ444" i="4"/>
  <c r="AR444" i="4"/>
  <c r="AU444" i="4"/>
  <c r="AV444" i="4"/>
  <c r="AW444" i="4"/>
  <c r="AX444" i="4"/>
  <c r="AY444" i="4"/>
  <c r="AZ444" i="4"/>
  <c r="BA444" i="4"/>
  <c r="V445" i="4"/>
  <c r="W445" i="4"/>
  <c r="X445" i="4"/>
  <c r="AA445" i="4"/>
  <c r="AB445" i="4"/>
  <c r="AC445" i="4"/>
  <c r="AF445" i="4"/>
  <c r="AG445" i="4"/>
  <c r="AH445" i="4"/>
  <c r="AK445" i="4"/>
  <c r="AL445" i="4"/>
  <c r="AM445" i="4"/>
  <c r="AP445" i="4"/>
  <c r="AQ445" i="4"/>
  <c r="AR445" i="4"/>
  <c r="AU445" i="4"/>
  <c r="AV445" i="4"/>
  <c r="AY445" i="4"/>
  <c r="AZ445" i="4"/>
  <c r="BA445" i="4"/>
  <c r="V446" i="4"/>
  <c r="W446" i="4"/>
  <c r="X446" i="4"/>
  <c r="AA446" i="4"/>
  <c r="AB446" i="4"/>
  <c r="AC446" i="4"/>
  <c r="AF446" i="4"/>
  <c r="AG446" i="4"/>
  <c r="AH446" i="4"/>
  <c r="AK446" i="4"/>
  <c r="AL446" i="4"/>
  <c r="AM446" i="4"/>
  <c r="AP446" i="4"/>
  <c r="AQ446" i="4"/>
  <c r="AR446" i="4"/>
  <c r="AU446" i="4"/>
  <c r="AV446" i="4"/>
  <c r="AY446" i="4"/>
  <c r="AZ446" i="4"/>
  <c r="S447" i="4"/>
  <c r="T447" i="4" s="1"/>
  <c r="V447" i="4"/>
  <c r="W447" i="4"/>
  <c r="X447" i="4"/>
  <c r="AA447" i="4"/>
  <c r="AB447" i="4"/>
  <c r="AC447" i="4"/>
  <c r="AF447" i="4"/>
  <c r="AG447" i="4"/>
  <c r="AH447" i="4"/>
  <c r="AK447" i="4"/>
  <c r="AL447" i="4"/>
  <c r="AM447" i="4"/>
  <c r="AP447" i="4"/>
  <c r="AQ447" i="4"/>
  <c r="AR447" i="4"/>
  <c r="AU447" i="4"/>
  <c r="AV447" i="4"/>
  <c r="AY447" i="4"/>
  <c r="AZ447" i="4"/>
  <c r="BA447" i="4"/>
  <c r="S448" i="4"/>
  <c r="T448" i="4" s="1"/>
  <c r="V448" i="4"/>
  <c r="W448" i="4"/>
  <c r="X448" i="4"/>
  <c r="AA448" i="4"/>
  <c r="AB448" i="4"/>
  <c r="AC448" i="4"/>
  <c r="AF448" i="4"/>
  <c r="AG448" i="4"/>
  <c r="AH448" i="4"/>
  <c r="AK448" i="4"/>
  <c r="AL448" i="4"/>
  <c r="AM448" i="4"/>
  <c r="AP448" i="4"/>
  <c r="AQ448" i="4"/>
  <c r="AR448" i="4"/>
  <c r="AU448" i="4"/>
  <c r="AV448" i="4"/>
  <c r="AY448" i="4"/>
  <c r="AZ448" i="4"/>
  <c r="BA448" i="4"/>
  <c r="S449" i="4"/>
  <c r="T449" i="4" s="1"/>
  <c r="V449" i="4"/>
  <c r="W449" i="4"/>
  <c r="X449" i="4"/>
  <c r="AA449" i="4"/>
  <c r="AB449" i="4"/>
  <c r="AC449" i="4"/>
  <c r="AF449" i="4"/>
  <c r="AG449" i="4"/>
  <c r="AH449" i="4"/>
  <c r="AK449" i="4"/>
  <c r="AL449" i="4"/>
  <c r="AM449" i="4"/>
  <c r="AP449" i="4"/>
  <c r="AQ449" i="4"/>
  <c r="AR449" i="4"/>
  <c r="AU449" i="4"/>
  <c r="AV449" i="4"/>
  <c r="AY449" i="4"/>
  <c r="AZ449" i="4"/>
  <c r="BA449" i="4"/>
  <c r="S450" i="4"/>
  <c r="T450" i="4" s="1"/>
  <c r="V450" i="4"/>
  <c r="W450" i="4"/>
  <c r="X450" i="4"/>
  <c r="AA450" i="4"/>
  <c r="AB450" i="4"/>
  <c r="AC450" i="4"/>
  <c r="AF450" i="4"/>
  <c r="AG450" i="4"/>
  <c r="AH450" i="4"/>
  <c r="AK450" i="4"/>
  <c r="AL450" i="4"/>
  <c r="AM450" i="4"/>
  <c r="AP450" i="4"/>
  <c r="AQ450" i="4"/>
  <c r="AR450" i="4"/>
  <c r="AU450" i="4"/>
  <c r="AV450" i="4"/>
  <c r="AY450" i="4"/>
  <c r="AZ450" i="4"/>
  <c r="BA450" i="4"/>
  <c r="S457" i="4"/>
  <c r="T457" i="4" s="1"/>
  <c r="V457" i="4"/>
  <c r="W457" i="4"/>
  <c r="X457" i="4"/>
  <c r="AA457" i="4"/>
  <c r="AB457" i="4"/>
  <c r="AC457" i="4"/>
  <c r="AF457" i="4"/>
  <c r="AG457" i="4"/>
  <c r="AH457" i="4"/>
  <c r="AK457" i="4"/>
  <c r="AL457" i="4"/>
  <c r="AM457" i="4"/>
  <c r="AP457" i="4"/>
  <c r="AQ457" i="4"/>
  <c r="AR457" i="4"/>
  <c r="AU457" i="4"/>
  <c r="AV457" i="4"/>
  <c r="AY457" i="4"/>
  <c r="AZ457" i="4"/>
  <c r="BA457" i="4"/>
  <c r="S458" i="4"/>
  <c r="T458" i="4" s="1"/>
  <c r="V458" i="4"/>
  <c r="W458" i="4"/>
  <c r="X458" i="4"/>
  <c r="AA458" i="4"/>
  <c r="AB458" i="4"/>
  <c r="AC458" i="4"/>
  <c r="AF458" i="4"/>
  <c r="AG458" i="4"/>
  <c r="AH458" i="4"/>
  <c r="AK458" i="4"/>
  <c r="AL458" i="4"/>
  <c r="AM458" i="4"/>
  <c r="AP458" i="4"/>
  <c r="AQ458" i="4"/>
  <c r="AR458" i="4"/>
  <c r="AU458" i="4"/>
  <c r="AV458" i="4"/>
  <c r="AY458" i="4"/>
  <c r="AZ458" i="4"/>
  <c r="BA458" i="4"/>
  <c r="V459" i="4"/>
  <c r="W459" i="4"/>
  <c r="X459" i="4"/>
  <c r="AA459" i="4"/>
  <c r="AB459" i="4"/>
  <c r="AC459" i="4"/>
  <c r="AF459" i="4"/>
  <c r="AG459" i="4"/>
  <c r="AH459" i="4"/>
  <c r="AK459" i="4"/>
  <c r="AL459" i="4"/>
  <c r="AM459" i="4"/>
  <c r="AP459" i="4"/>
  <c r="AQ459" i="4"/>
  <c r="AR459" i="4"/>
  <c r="AU459" i="4"/>
  <c r="AV459" i="4"/>
  <c r="AY459" i="4"/>
  <c r="AZ459" i="4"/>
  <c r="BA459" i="4"/>
  <c r="V460" i="4"/>
  <c r="W460" i="4"/>
  <c r="X460" i="4"/>
  <c r="AA460" i="4"/>
  <c r="AB460" i="4"/>
  <c r="AC460" i="4"/>
  <c r="AF460" i="4"/>
  <c r="AG460" i="4"/>
  <c r="AH460" i="4"/>
  <c r="AK460" i="4"/>
  <c r="AL460" i="4"/>
  <c r="AM460" i="4"/>
  <c r="AP460" i="4"/>
  <c r="AQ460" i="4"/>
  <c r="AR460" i="4"/>
  <c r="AU460" i="4"/>
  <c r="AV460" i="4"/>
  <c r="AY460" i="4"/>
  <c r="AZ460" i="4"/>
  <c r="BA460" i="4"/>
  <c r="S461" i="4"/>
  <c r="T461" i="4" s="1"/>
  <c r="V461" i="4"/>
  <c r="W461" i="4"/>
  <c r="X461" i="4"/>
  <c r="AA461" i="4"/>
  <c r="AB461" i="4"/>
  <c r="AC461" i="4"/>
  <c r="AF461" i="4"/>
  <c r="AG461" i="4"/>
  <c r="AH461" i="4"/>
  <c r="AK461" i="4"/>
  <c r="AL461" i="4"/>
  <c r="AM461" i="4"/>
  <c r="AP461" i="4"/>
  <c r="AQ461" i="4"/>
  <c r="AR461" i="4"/>
  <c r="AU461" i="4"/>
  <c r="AV461" i="4"/>
  <c r="AY461" i="4"/>
  <c r="AZ461" i="4"/>
  <c r="BA461" i="4"/>
  <c r="S462" i="4"/>
  <c r="T462" i="4" s="1"/>
  <c r="V462" i="4"/>
  <c r="W462" i="4"/>
  <c r="X462" i="4"/>
  <c r="AA462" i="4"/>
  <c r="AB462" i="4"/>
  <c r="AC462" i="4"/>
  <c r="AF462" i="4"/>
  <c r="AG462" i="4"/>
  <c r="AH462" i="4"/>
  <c r="AK462" i="4"/>
  <c r="AL462" i="4"/>
  <c r="AM462" i="4"/>
  <c r="AP462" i="4"/>
  <c r="AQ462" i="4"/>
  <c r="AR462" i="4"/>
  <c r="AU462" i="4"/>
  <c r="AV462" i="4"/>
  <c r="AY462" i="4"/>
  <c r="AZ462" i="4"/>
  <c r="BA462" i="4"/>
  <c r="S463" i="4"/>
  <c r="T463" i="4" s="1"/>
  <c r="V463" i="4"/>
  <c r="W463" i="4"/>
  <c r="X463" i="4"/>
  <c r="AA463" i="4"/>
  <c r="AB463" i="4"/>
  <c r="AC463" i="4"/>
  <c r="AF463" i="4"/>
  <c r="AG463" i="4"/>
  <c r="AH463" i="4"/>
  <c r="AK463" i="4"/>
  <c r="AL463" i="4"/>
  <c r="AM463" i="4"/>
  <c r="AP463" i="4"/>
  <c r="AQ463" i="4"/>
  <c r="AR463" i="4"/>
  <c r="AU463" i="4"/>
  <c r="AV463" i="4"/>
  <c r="AY463" i="4"/>
  <c r="AZ463" i="4"/>
  <c r="BA463" i="4"/>
  <c r="S464" i="4"/>
  <c r="T464" i="4" s="1"/>
  <c r="V464" i="4"/>
  <c r="W464" i="4"/>
  <c r="X464" i="4"/>
  <c r="AA464" i="4"/>
  <c r="AB464" i="4"/>
  <c r="AC464" i="4"/>
  <c r="AF464" i="4"/>
  <c r="AG464" i="4"/>
  <c r="AH464" i="4"/>
  <c r="AK464" i="4"/>
  <c r="AL464" i="4"/>
  <c r="AM464" i="4"/>
  <c r="AP464" i="4"/>
  <c r="AQ464" i="4"/>
  <c r="AR464" i="4"/>
  <c r="AU464" i="4"/>
  <c r="AV464" i="4"/>
  <c r="AY464" i="4"/>
  <c r="AZ464" i="4"/>
  <c r="BA464" i="4"/>
  <c r="S465" i="4"/>
  <c r="T465" i="4" s="1"/>
  <c r="V465" i="4"/>
  <c r="W465" i="4"/>
  <c r="X465" i="4"/>
  <c r="AA465" i="4"/>
  <c r="AB465" i="4"/>
  <c r="AC465" i="4"/>
  <c r="AF465" i="4"/>
  <c r="AG465" i="4"/>
  <c r="AH465" i="4"/>
  <c r="AK465" i="4"/>
  <c r="AL465" i="4"/>
  <c r="AM465" i="4"/>
  <c r="AP465" i="4"/>
  <c r="AQ465" i="4"/>
  <c r="AR465" i="4"/>
  <c r="AU465" i="4"/>
  <c r="AV465" i="4"/>
  <c r="AY465" i="4"/>
  <c r="AZ465" i="4"/>
  <c r="BA465" i="4"/>
  <c r="S466" i="4"/>
  <c r="T466" i="4" s="1"/>
  <c r="V466" i="4"/>
  <c r="W466" i="4"/>
  <c r="X466" i="4"/>
  <c r="AA466" i="4"/>
  <c r="AB466" i="4"/>
  <c r="AC466" i="4"/>
  <c r="AF466" i="4"/>
  <c r="AG466" i="4"/>
  <c r="AH466" i="4"/>
  <c r="AK466" i="4"/>
  <c r="AL466" i="4"/>
  <c r="AM466" i="4"/>
  <c r="AP466" i="4"/>
  <c r="AQ466" i="4"/>
  <c r="AR466" i="4"/>
  <c r="AU466" i="4"/>
  <c r="AV466" i="4"/>
  <c r="AY466" i="4"/>
  <c r="AZ466" i="4"/>
  <c r="BA466" i="4"/>
  <c r="V467" i="4"/>
  <c r="W467" i="4"/>
  <c r="X467" i="4"/>
  <c r="AA467" i="4"/>
  <c r="AB467" i="4"/>
  <c r="AC467" i="4"/>
  <c r="AF467" i="4"/>
  <c r="AG467" i="4"/>
  <c r="AH467" i="4"/>
  <c r="AK467" i="4"/>
  <c r="AL467" i="4"/>
  <c r="AM467" i="4"/>
  <c r="AP467" i="4"/>
  <c r="AQ467" i="4"/>
  <c r="AR467" i="4"/>
  <c r="AU467" i="4"/>
  <c r="AV467" i="4"/>
  <c r="AY467" i="4"/>
  <c r="AZ467" i="4"/>
  <c r="BA467" i="4"/>
  <c r="S468" i="4"/>
  <c r="T468" i="4" s="1"/>
  <c r="V468" i="4"/>
  <c r="W468" i="4"/>
  <c r="X468" i="4"/>
  <c r="AA468" i="4"/>
  <c r="AB468" i="4"/>
  <c r="AC468" i="4"/>
  <c r="AF468" i="4"/>
  <c r="AG468" i="4"/>
  <c r="AH468" i="4"/>
  <c r="AK468" i="4"/>
  <c r="AL468" i="4"/>
  <c r="AM468" i="4"/>
  <c r="AP468" i="4"/>
  <c r="AQ468" i="4"/>
  <c r="AR468" i="4"/>
  <c r="AU468" i="4"/>
  <c r="AV468" i="4"/>
  <c r="AY468" i="4"/>
  <c r="AZ468" i="4"/>
  <c r="BA468" i="4"/>
  <c r="S469" i="4"/>
  <c r="T469" i="4" s="1"/>
  <c r="V469" i="4"/>
  <c r="W469" i="4"/>
  <c r="X469" i="4"/>
  <c r="AA469" i="4"/>
  <c r="AB469" i="4"/>
  <c r="AC469" i="4"/>
  <c r="AF469" i="4"/>
  <c r="AG469" i="4"/>
  <c r="AH469" i="4"/>
  <c r="AK469" i="4"/>
  <c r="AL469" i="4"/>
  <c r="AM469" i="4"/>
  <c r="AP469" i="4"/>
  <c r="AQ469" i="4"/>
  <c r="AR469" i="4"/>
  <c r="AU469" i="4"/>
  <c r="AV469" i="4"/>
  <c r="AY469" i="4"/>
  <c r="AZ469" i="4"/>
  <c r="BA469" i="4"/>
  <c r="S470" i="4"/>
  <c r="T470" i="4" s="1"/>
  <c r="V470" i="4"/>
  <c r="W470" i="4"/>
  <c r="X470" i="4"/>
  <c r="AA470" i="4"/>
  <c r="AB470" i="4"/>
  <c r="AC470" i="4"/>
  <c r="AF470" i="4"/>
  <c r="AG470" i="4"/>
  <c r="AH470" i="4"/>
  <c r="AK470" i="4"/>
  <c r="AL470" i="4"/>
  <c r="AM470" i="4"/>
  <c r="AP470" i="4"/>
  <c r="AQ470" i="4"/>
  <c r="AR470" i="4"/>
  <c r="AU470" i="4"/>
  <c r="AV470" i="4"/>
  <c r="AY470" i="4"/>
  <c r="AZ470" i="4"/>
  <c r="BA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474" i="4"/>
  <c r="AH475" i="4"/>
  <c r="AH476" i="4"/>
  <c r="AH477" i="4"/>
  <c r="AH478" i="4"/>
  <c r="AH479" i="4"/>
  <c r="AH480" i="4"/>
  <c r="AH481" i="4"/>
  <c r="AH482" i="4"/>
  <c r="AH483" i="4"/>
  <c r="AH484" i="4"/>
  <c r="AH485" i="4"/>
  <c r="AH486" i="4"/>
  <c r="AH487" i="4"/>
  <c r="AH488" i="4"/>
  <c r="AH489" i="4"/>
  <c r="AH490" i="4"/>
  <c r="AH491" i="4"/>
  <c r="AH492" i="4"/>
  <c r="AH493" i="4"/>
  <c r="AH494" i="4"/>
  <c r="AH495" i="4"/>
  <c r="AH496" i="4"/>
  <c r="AH497" i="4"/>
  <c r="AH498" i="4"/>
  <c r="AH499"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8" i="4"/>
  <c r="AZ8" i="4"/>
  <c r="BA8" i="4"/>
  <c r="AY16" i="4"/>
  <c r="AZ16" i="4"/>
  <c r="BA16" i="4"/>
  <c r="AY70" i="4"/>
  <c r="AZ70" i="4"/>
  <c r="BA70" i="4"/>
  <c r="AY178" i="4"/>
  <c r="AZ178" i="4"/>
  <c r="BA178" i="4"/>
  <c r="AY180" i="4"/>
  <c r="AZ180" i="4"/>
  <c r="BA180" i="4"/>
  <c r="AY181" i="4"/>
  <c r="AZ181" i="4"/>
  <c r="BA181" i="4"/>
  <c r="AY182" i="4"/>
  <c r="AZ182" i="4"/>
  <c r="BA182" i="4"/>
  <c r="AY183" i="4"/>
  <c r="AZ183" i="4"/>
  <c r="BA183" i="4"/>
  <c r="AY184" i="4"/>
  <c r="AZ184" i="4"/>
  <c r="BA184" i="4"/>
  <c r="AY267" i="4"/>
  <c r="AZ267" i="4"/>
  <c r="BA267" i="4"/>
  <c r="AY268" i="4"/>
  <c r="AZ268" i="4"/>
  <c r="BA268" i="4"/>
  <c r="AY269" i="4"/>
  <c r="AZ269" i="4"/>
  <c r="BA269" i="4"/>
  <c r="AY270" i="4"/>
  <c r="AZ270" i="4"/>
  <c r="BA270" i="4"/>
  <c r="AY271" i="4"/>
  <c r="AZ271" i="4"/>
  <c r="BA271" i="4"/>
  <c r="AY272" i="4"/>
  <c r="AZ272" i="4"/>
  <c r="BA272" i="4"/>
  <c r="AY322" i="4"/>
  <c r="AZ322" i="4"/>
  <c r="BA322" i="4"/>
  <c r="AY323" i="4"/>
  <c r="AZ323" i="4"/>
  <c r="BA323" i="4"/>
  <c r="AY324" i="4"/>
  <c r="AZ324" i="4"/>
  <c r="BA324" i="4"/>
  <c r="AY325" i="4"/>
  <c r="AZ325" i="4"/>
  <c r="BA325" i="4"/>
  <c r="AY326" i="4"/>
  <c r="AZ326" i="4"/>
  <c r="BA326" i="4"/>
  <c r="AY327" i="4"/>
  <c r="AZ327" i="4"/>
  <c r="BA327" i="4"/>
  <c r="AY358" i="4"/>
  <c r="AZ358" i="4"/>
  <c r="BA358" i="4"/>
  <c r="AY359" i="4"/>
  <c r="AZ359" i="4"/>
  <c r="BA359" i="4"/>
  <c r="AY360" i="4"/>
  <c r="AZ360" i="4"/>
  <c r="BA360" i="4"/>
  <c r="AY361" i="4"/>
  <c r="AZ361" i="4"/>
  <c r="BA361" i="4"/>
  <c r="AY362" i="4"/>
  <c r="AZ362" i="4"/>
  <c r="BA362" i="4"/>
  <c r="AY363" i="4"/>
  <c r="AZ363" i="4"/>
  <c r="BA363" i="4"/>
  <c r="AY370" i="4"/>
  <c r="AZ370" i="4"/>
  <c r="BA370" i="4"/>
  <c r="AY371" i="4"/>
  <c r="AZ371" i="4"/>
  <c r="BA371" i="4"/>
  <c r="AY372" i="4"/>
  <c r="AZ372" i="4"/>
  <c r="BA372" i="4"/>
  <c r="AY373" i="4"/>
  <c r="AZ373" i="4"/>
  <c r="BA373" i="4"/>
  <c r="AY374" i="4"/>
  <c r="AZ374" i="4"/>
  <c r="BA374" i="4"/>
  <c r="AY375" i="4"/>
  <c r="AZ375" i="4"/>
  <c r="BA375" i="4"/>
  <c r="AY474" i="4"/>
  <c r="AZ474" i="4"/>
  <c r="BA474" i="4"/>
  <c r="AY475" i="4"/>
  <c r="AZ475" i="4"/>
  <c r="BA475" i="4"/>
  <c r="AY476" i="4"/>
  <c r="AZ476" i="4"/>
  <c r="BA476" i="4"/>
  <c r="AY477" i="4"/>
  <c r="AZ477" i="4"/>
  <c r="BA477" i="4"/>
  <c r="AY478" i="4"/>
  <c r="AZ478" i="4"/>
  <c r="BA478" i="4"/>
  <c r="AY479" i="4"/>
  <c r="AZ479" i="4"/>
  <c r="BA479" i="4"/>
  <c r="AY480" i="4"/>
  <c r="AZ480" i="4"/>
  <c r="BA480" i="4"/>
  <c r="AY481" i="4"/>
  <c r="AZ481" i="4"/>
  <c r="BA481" i="4"/>
  <c r="AY482" i="4"/>
  <c r="AZ482" i="4"/>
  <c r="BA482" i="4"/>
  <c r="AY483" i="4"/>
  <c r="AZ483" i="4"/>
  <c r="BA483" i="4"/>
  <c r="AY484" i="4"/>
  <c r="AZ484" i="4"/>
  <c r="BA484" i="4"/>
  <c r="AY485" i="4"/>
  <c r="AZ485" i="4"/>
  <c r="BA485" i="4"/>
  <c r="AY486" i="4"/>
  <c r="AZ486" i="4"/>
  <c r="BA486" i="4"/>
  <c r="AY487" i="4"/>
  <c r="AZ487" i="4"/>
  <c r="BA487" i="4"/>
  <c r="AY488" i="4"/>
  <c r="AZ488" i="4"/>
  <c r="BA488" i="4"/>
  <c r="AY489" i="4"/>
  <c r="AZ489" i="4"/>
  <c r="BA489" i="4"/>
  <c r="AY490" i="4"/>
  <c r="AZ490" i="4"/>
  <c r="BA490" i="4"/>
  <c r="AY491" i="4"/>
  <c r="AZ491" i="4"/>
  <c r="BA491" i="4"/>
  <c r="AY492" i="4"/>
  <c r="AZ492" i="4"/>
  <c r="BA492" i="4"/>
  <c r="AY493" i="4"/>
  <c r="AZ493" i="4"/>
  <c r="BA493" i="4"/>
  <c r="AY494" i="4"/>
  <c r="AZ494" i="4"/>
  <c r="BA494" i="4"/>
  <c r="AY495" i="4"/>
  <c r="AZ495" i="4"/>
  <c r="BA495" i="4"/>
  <c r="AY496" i="4"/>
  <c r="AZ496" i="4"/>
  <c r="BA496" i="4"/>
  <c r="AY497" i="4"/>
  <c r="AZ497" i="4"/>
  <c r="BA497" i="4"/>
  <c r="AY498" i="4"/>
  <c r="AZ498" i="4"/>
  <c r="BA498" i="4"/>
  <c r="AY499" i="4"/>
  <c r="AZ499" i="4"/>
  <c r="BA499" i="4"/>
  <c r="AY279" i="4"/>
  <c r="AZ279" i="4"/>
  <c r="BA279" i="4"/>
  <c r="AY280" i="4"/>
  <c r="AZ280" i="4"/>
  <c r="BA280" i="4"/>
  <c r="AY281" i="4"/>
  <c r="AZ281" i="4"/>
  <c r="BA281" i="4"/>
  <c r="AY282" i="4"/>
  <c r="AZ282" i="4"/>
  <c r="BA282" i="4"/>
  <c r="AY287" i="4"/>
  <c r="AZ287" i="4"/>
  <c r="BA287" i="4"/>
  <c r="AY21" i="4"/>
  <c r="AZ21" i="4"/>
  <c r="AY22" i="4"/>
  <c r="AZ22" i="4"/>
  <c r="AY24" i="4"/>
  <c r="AZ24" i="4"/>
  <c r="AY25" i="4"/>
  <c r="AZ25" i="4"/>
  <c r="AY26" i="4"/>
  <c r="AZ26" i="4"/>
  <c r="AY27" i="4"/>
  <c r="AZ27" i="4"/>
  <c r="AY30" i="4"/>
  <c r="AZ30" i="4"/>
  <c r="AY33" i="4"/>
  <c r="AZ33" i="4"/>
  <c r="AY36" i="4"/>
  <c r="AZ36" i="4"/>
  <c r="AY55" i="4"/>
  <c r="AZ55" i="4"/>
  <c r="AY56" i="4"/>
  <c r="AZ56" i="4"/>
  <c r="AY57" i="4"/>
  <c r="AZ57" i="4"/>
  <c r="AY60" i="4"/>
  <c r="AZ60" i="4"/>
  <c r="AY61" i="4"/>
  <c r="AZ61" i="4"/>
  <c r="AY62" i="4"/>
  <c r="AZ62" i="4"/>
  <c r="AY63" i="4"/>
  <c r="AZ63" i="4"/>
  <c r="AY64" i="4"/>
  <c r="AZ64" i="4"/>
  <c r="AY66" i="4"/>
  <c r="AZ66" i="4"/>
  <c r="BA66" i="4"/>
  <c r="AY69" i="4"/>
  <c r="AZ69" i="4"/>
  <c r="BA69" i="4"/>
  <c r="AY74" i="4"/>
  <c r="AZ74" i="4"/>
  <c r="BA74" i="4"/>
  <c r="AY77" i="4"/>
  <c r="AZ77" i="4"/>
  <c r="BA77" i="4"/>
  <c r="AY129" i="4"/>
  <c r="AZ129" i="4"/>
  <c r="AY136" i="4"/>
  <c r="AZ136" i="4"/>
  <c r="AY149" i="4"/>
  <c r="AZ149" i="4"/>
  <c r="AY150" i="4"/>
  <c r="AZ150" i="4"/>
  <c r="AY151" i="4"/>
  <c r="AZ151" i="4"/>
  <c r="AY174" i="4"/>
  <c r="AZ174" i="4"/>
  <c r="AY175" i="4"/>
  <c r="AZ175" i="4"/>
  <c r="AW176" i="4"/>
  <c r="AX176" i="4"/>
  <c r="AY176" i="4"/>
  <c r="AZ176" i="4"/>
  <c r="BA176" i="4"/>
  <c r="AY186" i="4"/>
  <c r="AZ186" i="4"/>
  <c r="AY187" i="4"/>
  <c r="AZ187" i="4"/>
  <c r="AY188" i="4"/>
  <c r="AZ188" i="4"/>
  <c r="AY189" i="4"/>
  <c r="AZ189" i="4"/>
  <c r="AY202" i="4"/>
  <c r="AZ202" i="4"/>
  <c r="AY203" i="4"/>
  <c r="AZ203" i="4"/>
  <c r="AY204" i="4"/>
  <c r="AZ204" i="4"/>
  <c r="AY276" i="4"/>
  <c r="AZ276" i="4"/>
  <c r="AY277" i="4"/>
  <c r="AZ277" i="4"/>
  <c r="AY278" i="4"/>
  <c r="AZ278" i="4"/>
  <c r="AY304" i="4"/>
  <c r="AZ304" i="4"/>
  <c r="AY305" i="4"/>
  <c r="AZ305" i="4"/>
  <c r="AY306" i="4"/>
  <c r="AZ306" i="4"/>
  <c r="AY333" i="4"/>
  <c r="AZ333" i="4"/>
  <c r="AY334" i="4"/>
  <c r="AZ334" i="4"/>
  <c r="AY335" i="4"/>
  <c r="AZ335" i="4"/>
  <c r="AY355" i="4"/>
  <c r="AZ355" i="4"/>
  <c r="AY356" i="4"/>
  <c r="AZ356" i="4"/>
  <c r="AY357" i="4"/>
  <c r="AZ357" i="4"/>
  <c r="AY384" i="4"/>
  <c r="AZ384" i="4"/>
  <c r="AY385" i="4"/>
  <c r="AZ385" i="4"/>
  <c r="AY386" i="4"/>
  <c r="AZ386" i="4"/>
  <c r="AY409" i="4"/>
  <c r="AZ409" i="4"/>
  <c r="AY410" i="4"/>
  <c r="AZ410" i="4"/>
  <c r="AY411" i="4"/>
  <c r="AZ411" i="4"/>
  <c r="AY420" i="4"/>
  <c r="AZ420" i="4"/>
  <c r="BA420" i="4"/>
  <c r="AY421" i="4"/>
  <c r="AZ421" i="4"/>
  <c r="BA421" i="4"/>
  <c r="AY422" i="4"/>
  <c r="AZ422" i="4"/>
  <c r="BA422" i="4"/>
  <c r="AY9" i="4"/>
  <c r="AZ9" i="4"/>
  <c r="BA9" i="4"/>
  <c r="AY23" i="4"/>
  <c r="AZ23" i="4"/>
  <c r="BA23" i="4"/>
  <c r="AY32" i="4"/>
  <c r="AZ32" i="4"/>
  <c r="BA32" i="4"/>
  <c r="AY34" i="4"/>
  <c r="AZ34" i="4"/>
  <c r="BA34" i="4"/>
  <c r="AY41" i="4"/>
  <c r="AZ41" i="4"/>
  <c r="BA41" i="4"/>
  <c r="AY45" i="4"/>
  <c r="AZ45" i="4"/>
  <c r="BA45" i="4"/>
  <c r="AY49" i="4"/>
  <c r="AZ49" i="4"/>
  <c r="BA49" i="4"/>
  <c r="AY58" i="4"/>
  <c r="AZ58" i="4"/>
  <c r="BA58" i="4"/>
  <c r="AY65" i="4"/>
  <c r="AZ65" i="4"/>
  <c r="BA65" i="4"/>
  <c r="AY67" i="4"/>
  <c r="AZ67" i="4"/>
  <c r="BA67" i="4"/>
  <c r="AY71" i="4"/>
  <c r="AZ71" i="4"/>
  <c r="BA71" i="4"/>
  <c r="AY79" i="4"/>
  <c r="AZ79" i="4"/>
  <c r="BA79" i="4"/>
  <c r="AY82" i="4"/>
  <c r="AZ82" i="4"/>
  <c r="BA82" i="4"/>
  <c r="AY83" i="4"/>
  <c r="AZ83" i="4"/>
  <c r="BA83" i="4"/>
  <c r="AY86" i="4"/>
  <c r="AZ86" i="4"/>
  <c r="BA86" i="4"/>
  <c r="AY90" i="4"/>
  <c r="AZ90" i="4"/>
  <c r="BA90" i="4"/>
  <c r="AY91" i="4"/>
  <c r="AZ91" i="4"/>
  <c r="BA91" i="4"/>
  <c r="AY93" i="4"/>
  <c r="AZ93" i="4"/>
  <c r="BA93" i="4"/>
  <c r="AY95" i="4"/>
  <c r="AZ95" i="4"/>
  <c r="BA95" i="4"/>
  <c r="AY106" i="4"/>
  <c r="AZ106" i="4"/>
  <c r="BA106" i="4"/>
  <c r="AY107" i="4"/>
  <c r="AZ107" i="4"/>
  <c r="BA107" i="4"/>
  <c r="AY108" i="4"/>
  <c r="AZ108" i="4"/>
  <c r="BA108" i="4"/>
  <c r="AY109" i="4"/>
  <c r="AZ109" i="4"/>
  <c r="BA109" i="4"/>
  <c r="AY110" i="4"/>
  <c r="AZ110" i="4"/>
  <c r="BA110" i="4"/>
  <c r="AY111" i="4"/>
  <c r="AZ111" i="4"/>
  <c r="BA111" i="4"/>
  <c r="AY112" i="4"/>
  <c r="AZ112" i="4"/>
  <c r="BA112" i="4"/>
  <c r="AY113" i="4"/>
  <c r="AZ113" i="4"/>
  <c r="BA113" i="4"/>
  <c r="AY114" i="4"/>
  <c r="AZ114" i="4"/>
  <c r="BA114" i="4"/>
  <c r="AY196" i="4"/>
  <c r="AZ196" i="4"/>
  <c r="BA196" i="4"/>
  <c r="AY197" i="4"/>
  <c r="AZ197" i="4"/>
  <c r="BA197" i="4"/>
  <c r="AY198" i="4"/>
  <c r="AZ198" i="4"/>
  <c r="BA198" i="4"/>
  <c r="AY199" i="4"/>
  <c r="AZ199" i="4"/>
  <c r="BA199" i="4"/>
  <c r="AY200" i="4"/>
  <c r="AZ200" i="4"/>
  <c r="BA200" i="4"/>
  <c r="AY201" i="4"/>
  <c r="AZ201" i="4"/>
  <c r="BA201" i="4"/>
  <c r="AY364" i="4"/>
  <c r="AZ364" i="4"/>
  <c r="BA364" i="4"/>
  <c r="AY365" i="4"/>
  <c r="AZ365" i="4"/>
  <c r="BA365" i="4"/>
  <c r="AY366" i="4"/>
  <c r="AZ366" i="4"/>
  <c r="BA366" i="4"/>
  <c r="AY367" i="4"/>
  <c r="AZ367" i="4"/>
  <c r="BA367" i="4"/>
  <c r="AY368" i="4"/>
  <c r="AZ368" i="4"/>
  <c r="BA368" i="4"/>
  <c r="AY369" i="4"/>
  <c r="AZ369" i="4"/>
  <c r="BA369" i="4"/>
  <c r="AY171" i="4"/>
  <c r="AZ171" i="4"/>
  <c r="BA171" i="4"/>
  <c r="AY172" i="4"/>
  <c r="AZ172" i="4"/>
  <c r="BA172" i="4"/>
  <c r="AY173" i="4"/>
  <c r="AZ173" i="4"/>
  <c r="BA173" i="4"/>
  <c r="AY3" i="4"/>
  <c r="AZ3" i="4"/>
  <c r="BA3" i="4"/>
  <c r="AY12" i="4"/>
  <c r="AZ12" i="4"/>
  <c r="BA12" i="4"/>
  <c r="AY13" i="4"/>
  <c r="AZ13" i="4"/>
  <c r="BA13" i="4"/>
  <c r="AY17" i="4"/>
  <c r="AZ17" i="4"/>
  <c r="BA17" i="4"/>
  <c r="AY19" i="4"/>
  <c r="AZ19" i="4"/>
  <c r="BA19" i="4"/>
  <c r="AY28" i="4"/>
  <c r="AZ28" i="4"/>
  <c r="BA28" i="4"/>
  <c r="AY35" i="4"/>
  <c r="AZ35" i="4"/>
  <c r="BA35" i="4"/>
  <c r="AY37" i="4"/>
  <c r="AZ37" i="4"/>
  <c r="BA37" i="4"/>
  <c r="AY43" i="4"/>
  <c r="AZ43" i="4"/>
  <c r="BA43" i="4"/>
  <c r="AY53" i="4"/>
  <c r="AZ53" i="4"/>
  <c r="BA53" i="4"/>
  <c r="AY54" i="4"/>
  <c r="AZ54" i="4"/>
  <c r="BA54" i="4"/>
  <c r="AY59" i="4"/>
  <c r="AZ59" i="4"/>
  <c r="BA59" i="4"/>
  <c r="AY73" i="4"/>
  <c r="AZ73" i="4"/>
  <c r="BA73" i="4"/>
  <c r="AY78" i="4"/>
  <c r="AZ78" i="4"/>
  <c r="BA78" i="4"/>
  <c r="AY84" i="4"/>
  <c r="AZ84" i="4"/>
  <c r="BA84" i="4"/>
  <c r="AY85" i="4"/>
  <c r="AZ85" i="4"/>
  <c r="BA85" i="4"/>
  <c r="AY92" i="4"/>
  <c r="AZ92" i="4"/>
  <c r="BA92" i="4"/>
  <c r="AY97" i="4"/>
  <c r="AZ97" i="4"/>
  <c r="BA97" i="4"/>
  <c r="AY98" i="4"/>
  <c r="AZ98" i="4"/>
  <c r="BA98" i="4"/>
  <c r="AY99" i="4"/>
  <c r="AZ99" i="4"/>
  <c r="BA99" i="4"/>
  <c r="AY100" i="4"/>
  <c r="AZ100" i="4"/>
  <c r="BA100" i="4"/>
  <c r="AY101" i="4"/>
  <c r="AZ101" i="4"/>
  <c r="BA101" i="4"/>
  <c r="AY102" i="4"/>
  <c r="AZ102" i="4"/>
  <c r="BA102" i="4"/>
  <c r="AY103" i="4"/>
  <c r="AZ103" i="4"/>
  <c r="BA103" i="4"/>
  <c r="AY104" i="4"/>
  <c r="AZ104" i="4"/>
  <c r="BA104" i="4"/>
  <c r="AY105" i="4"/>
  <c r="AZ105" i="4"/>
  <c r="BA105" i="4"/>
  <c r="AY115" i="4"/>
  <c r="AZ115" i="4"/>
  <c r="BA115" i="4"/>
  <c r="AY130" i="4"/>
  <c r="AZ130" i="4"/>
  <c r="BA130" i="4"/>
  <c r="AY131" i="4"/>
  <c r="AZ131" i="4"/>
  <c r="BA131" i="4"/>
  <c r="AY132" i="4"/>
  <c r="AZ132" i="4"/>
  <c r="BA132" i="4"/>
  <c r="AY133" i="4"/>
  <c r="AZ133" i="4"/>
  <c r="BA133" i="4"/>
  <c r="AY134" i="4"/>
  <c r="AZ134" i="4"/>
  <c r="BA134" i="4"/>
  <c r="AY135" i="4"/>
  <c r="AZ135" i="4"/>
  <c r="BA135" i="4"/>
  <c r="AY156" i="4"/>
  <c r="AZ156" i="4"/>
  <c r="BA156" i="4"/>
  <c r="AY157" i="4"/>
  <c r="AZ157" i="4"/>
  <c r="BA157" i="4"/>
  <c r="AY158" i="4"/>
  <c r="AZ158" i="4"/>
  <c r="BA158" i="4"/>
  <c r="AY160" i="4"/>
  <c r="AZ160" i="4"/>
  <c r="BA160" i="4"/>
  <c r="AY161" i="4"/>
  <c r="AZ161" i="4"/>
  <c r="BA161" i="4"/>
  <c r="AY162" i="4"/>
  <c r="AZ162" i="4"/>
  <c r="BA162" i="4"/>
  <c r="AY163" i="4"/>
  <c r="AZ163" i="4"/>
  <c r="BA163" i="4"/>
  <c r="AY164" i="4"/>
  <c r="AZ164" i="4"/>
  <c r="BA164" i="4"/>
  <c r="AY165" i="4"/>
  <c r="AZ165" i="4"/>
  <c r="BA165" i="4"/>
  <c r="AY166" i="4"/>
  <c r="AZ166" i="4"/>
  <c r="BA166" i="4"/>
  <c r="AY167" i="4"/>
  <c r="AZ167" i="4"/>
  <c r="BA167" i="4"/>
  <c r="AY214" i="4"/>
  <c r="AZ214" i="4"/>
  <c r="BA214" i="4"/>
  <c r="AY215" i="4"/>
  <c r="AZ215" i="4"/>
  <c r="BA215" i="4"/>
  <c r="AY216" i="4"/>
  <c r="AZ216" i="4"/>
  <c r="BA216" i="4"/>
  <c r="AY217" i="4"/>
  <c r="AZ217" i="4"/>
  <c r="BA217" i="4"/>
  <c r="AY218" i="4"/>
  <c r="AZ218" i="4"/>
  <c r="BA218" i="4"/>
  <c r="AY219" i="4"/>
  <c r="AZ219" i="4"/>
  <c r="BA219" i="4"/>
  <c r="AY251" i="4"/>
  <c r="AZ251" i="4"/>
  <c r="BA251" i="4"/>
  <c r="AY252" i="4"/>
  <c r="AZ252" i="4"/>
  <c r="BA252" i="4"/>
  <c r="AY253" i="4"/>
  <c r="AZ253" i="4"/>
  <c r="BA253" i="4"/>
  <c r="AY254" i="4"/>
  <c r="AZ254" i="4"/>
  <c r="BA254" i="4"/>
  <c r="AY255" i="4"/>
  <c r="AZ255" i="4"/>
  <c r="BA255" i="4"/>
  <c r="AY256" i="4"/>
  <c r="AZ256" i="4"/>
  <c r="BA256" i="4"/>
  <c r="AY257" i="4"/>
  <c r="AZ257" i="4"/>
  <c r="BA257" i="4"/>
  <c r="AY258" i="4"/>
  <c r="AZ258" i="4"/>
  <c r="BA258" i="4"/>
  <c r="AY259" i="4"/>
  <c r="AZ259" i="4"/>
  <c r="BA259" i="4"/>
  <c r="AY260" i="4"/>
  <c r="AZ260" i="4"/>
  <c r="BA260" i="4"/>
  <c r="AY261" i="4"/>
  <c r="AZ261" i="4"/>
  <c r="BA261" i="4"/>
  <c r="AY262" i="4"/>
  <c r="AZ262" i="4"/>
  <c r="BA262" i="4"/>
  <c r="AY263" i="4"/>
  <c r="AZ263" i="4"/>
  <c r="BA263" i="4"/>
  <c r="AY264" i="4"/>
  <c r="AZ264" i="4"/>
  <c r="BA264" i="4"/>
  <c r="AY265" i="4"/>
  <c r="AZ265" i="4"/>
  <c r="BA265" i="4"/>
  <c r="AY266" i="4"/>
  <c r="AZ266" i="4"/>
  <c r="BA266" i="4"/>
  <c r="AY288" i="4"/>
  <c r="AZ288" i="4"/>
  <c r="BA288" i="4"/>
  <c r="AY289" i="4"/>
  <c r="AZ289" i="4"/>
  <c r="BA289" i="4"/>
  <c r="AY290" i="4"/>
  <c r="AZ290" i="4"/>
  <c r="BA290" i="4"/>
  <c r="AY291" i="4"/>
  <c r="AZ291" i="4"/>
  <c r="BA291" i="4"/>
  <c r="AY292" i="4"/>
  <c r="AZ292" i="4"/>
  <c r="BA292" i="4"/>
  <c r="AY293" i="4"/>
  <c r="AZ293" i="4"/>
  <c r="BA293" i="4"/>
  <c r="AY296" i="4"/>
  <c r="AZ296" i="4"/>
  <c r="BA296" i="4"/>
  <c r="AY297" i="4"/>
  <c r="AZ297" i="4"/>
  <c r="BA297" i="4"/>
  <c r="AY298" i="4"/>
  <c r="AZ298" i="4"/>
  <c r="BA298" i="4"/>
  <c r="AY299" i="4"/>
  <c r="AZ299" i="4"/>
  <c r="BA299" i="4"/>
  <c r="AY300" i="4"/>
  <c r="AZ300" i="4"/>
  <c r="BA300" i="4"/>
  <c r="AY301" i="4"/>
  <c r="AZ301" i="4"/>
  <c r="BA301" i="4"/>
  <c r="AY346" i="4"/>
  <c r="AZ346" i="4"/>
  <c r="BA346" i="4"/>
  <c r="AY347" i="4"/>
  <c r="AZ347" i="4"/>
  <c r="BA347" i="4"/>
  <c r="AY348" i="4"/>
  <c r="AZ348" i="4"/>
  <c r="BA348" i="4"/>
  <c r="AY349" i="4"/>
  <c r="AZ349" i="4"/>
  <c r="BA349" i="4"/>
  <c r="AY350" i="4"/>
  <c r="AZ350" i="4"/>
  <c r="BA350" i="4"/>
  <c r="AY351" i="4"/>
  <c r="AZ351" i="4"/>
  <c r="BA351" i="4"/>
  <c r="AY376" i="4"/>
  <c r="AZ376" i="4"/>
  <c r="BA376" i="4"/>
  <c r="AY377" i="4"/>
  <c r="AZ377" i="4"/>
  <c r="BA377" i="4"/>
  <c r="AY378" i="4"/>
  <c r="AZ378" i="4"/>
  <c r="BA378" i="4"/>
  <c r="AY380" i="4"/>
  <c r="AZ380" i="4"/>
  <c r="BA380" i="4"/>
  <c r="AY381" i="4"/>
  <c r="AZ381" i="4"/>
  <c r="BA381" i="4"/>
  <c r="AY382" i="4"/>
  <c r="AZ382" i="4"/>
  <c r="BA382" i="4"/>
  <c r="AY398" i="4"/>
  <c r="AZ398" i="4"/>
  <c r="BA398" i="4"/>
  <c r="AY399" i="4"/>
  <c r="AZ399" i="4"/>
  <c r="BA399" i="4"/>
  <c r="AY400" i="4"/>
  <c r="AZ400" i="4"/>
  <c r="BA400" i="4"/>
  <c r="AY401" i="4"/>
  <c r="AZ401" i="4"/>
  <c r="BA401" i="4"/>
  <c r="AY402" i="4"/>
  <c r="AZ402" i="4"/>
  <c r="BA402" i="4"/>
  <c r="AY403" i="4"/>
  <c r="AZ403" i="4"/>
  <c r="BA403" i="4"/>
  <c r="AY412" i="4"/>
  <c r="AZ412" i="4"/>
  <c r="BA412" i="4"/>
  <c r="AY413" i="4"/>
  <c r="AZ413" i="4"/>
  <c r="BA413" i="4"/>
  <c r="AY414" i="4"/>
  <c r="AZ414" i="4"/>
  <c r="BA414" i="4"/>
  <c r="AY415" i="4"/>
  <c r="AZ415" i="4"/>
  <c r="BA415" i="4"/>
  <c r="AY416" i="4"/>
  <c r="AZ416" i="4"/>
  <c r="BA416" i="4"/>
  <c r="AY417" i="4"/>
  <c r="AZ417" i="4"/>
  <c r="BA417" i="4"/>
  <c r="AY152" i="4"/>
  <c r="AZ152" i="4"/>
  <c r="BA152" i="4"/>
  <c r="AY153" i="4"/>
  <c r="AZ153" i="4"/>
  <c r="BA153" i="4"/>
  <c r="AY154" i="4"/>
  <c r="AZ154" i="4"/>
  <c r="BA154" i="4"/>
  <c r="AY168" i="4"/>
  <c r="AZ168" i="4"/>
  <c r="BA168" i="4"/>
  <c r="AY169" i="4"/>
  <c r="AZ169" i="4"/>
  <c r="BA169" i="4"/>
  <c r="AY170" i="4"/>
  <c r="AZ170" i="4"/>
  <c r="BA170" i="4"/>
  <c r="AY208" i="4"/>
  <c r="AZ208" i="4"/>
  <c r="BA208" i="4"/>
  <c r="AY209" i="4"/>
  <c r="AZ209" i="4"/>
  <c r="BA209" i="4"/>
  <c r="AY210" i="4"/>
  <c r="AZ210" i="4"/>
  <c r="BA210" i="4"/>
  <c r="AY211" i="4"/>
  <c r="AZ211" i="4"/>
  <c r="BA211" i="4"/>
  <c r="AY137" i="4"/>
  <c r="AZ137" i="4"/>
  <c r="BA137" i="4"/>
  <c r="AY138" i="4"/>
  <c r="AZ138" i="4"/>
  <c r="BA138" i="4"/>
  <c r="AY139" i="4"/>
  <c r="AZ139" i="4"/>
  <c r="BA139" i="4"/>
  <c r="AY140" i="4"/>
  <c r="AZ140" i="4"/>
  <c r="BA140" i="4"/>
  <c r="AY141" i="4"/>
  <c r="AZ141" i="4"/>
  <c r="BA141" i="4"/>
  <c r="AY142" i="4"/>
  <c r="AZ142" i="4"/>
  <c r="BA142" i="4"/>
  <c r="AY143" i="4"/>
  <c r="AZ143" i="4"/>
  <c r="BA143" i="4"/>
  <c r="AY144" i="4"/>
  <c r="AZ144" i="4"/>
  <c r="BA144" i="4"/>
  <c r="AY145" i="4"/>
  <c r="AZ145" i="4"/>
  <c r="BA145" i="4"/>
  <c r="AY155" i="4"/>
  <c r="AZ155" i="4"/>
  <c r="BA155" i="4"/>
  <c r="AY212" i="4"/>
  <c r="AZ212" i="4"/>
  <c r="BA212" i="4"/>
  <c r="AY213" i="4"/>
  <c r="AZ213" i="4"/>
  <c r="BA213" i="4"/>
  <c r="AW220" i="4"/>
  <c r="AX220" i="4"/>
  <c r="AY220" i="4"/>
  <c r="AZ220" i="4"/>
  <c r="BA220" i="4"/>
  <c r="AY221" i="4"/>
  <c r="AZ221" i="4"/>
  <c r="BA221" i="4"/>
  <c r="AY222" i="4"/>
  <c r="AZ222" i="4"/>
  <c r="BA222" i="4"/>
  <c r="AY223" i="4"/>
  <c r="AZ223" i="4"/>
  <c r="BA223" i="4"/>
  <c r="AY224" i="4"/>
  <c r="AZ224" i="4"/>
  <c r="BA224" i="4"/>
  <c r="AY225" i="4"/>
  <c r="AZ225" i="4"/>
  <c r="BA225" i="4"/>
  <c r="AY226" i="4"/>
  <c r="AZ226" i="4"/>
  <c r="BA226" i="4"/>
  <c r="AY227" i="4"/>
  <c r="AZ227" i="4"/>
  <c r="BA227" i="4"/>
  <c r="AY228" i="4"/>
  <c r="AZ228" i="4"/>
  <c r="BA228" i="4"/>
  <c r="AY229" i="4"/>
  <c r="AZ229" i="4"/>
  <c r="BA229" i="4"/>
  <c r="AY230" i="4"/>
  <c r="AZ230" i="4"/>
  <c r="BA230" i="4"/>
  <c r="AY231" i="4"/>
  <c r="AZ231" i="4"/>
  <c r="BA231" i="4"/>
  <c r="AY232" i="4"/>
  <c r="AZ232" i="4"/>
  <c r="BA232" i="4"/>
  <c r="AY233" i="4"/>
  <c r="AZ233" i="4"/>
  <c r="BA233" i="4"/>
  <c r="AY234" i="4"/>
  <c r="AZ234" i="4"/>
  <c r="BA234" i="4"/>
  <c r="AY235" i="4"/>
  <c r="AZ235" i="4"/>
  <c r="BA235" i="4"/>
  <c r="AY236" i="4"/>
  <c r="AZ236" i="4"/>
  <c r="BA236" i="4"/>
  <c r="AY294" i="4"/>
  <c r="AZ294" i="4"/>
  <c r="BA294" i="4"/>
  <c r="AY295" i="4"/>
  <c r="AZ295" i="4"/>
  <c r="BA295" i="4"/>
  <c r="AY302" i="4"/>
  <c r="AZ302" i="4"/>
  <c r="BA302" i="4"/>
  <c r="AY303" i="4"/>
  <c r="AZ303" i="4"/>
  <c r="BA303" i="4"/>
  <c r="AY344" i="4"/>
  <c r="AZ344" i="4"/>
  <c r="BA344" i="4"/>
  <c r="AY345" i="4"/>
  <c r="AZ345" i="4"/>
  <c r="BA345" i="4"/>
  <c r="AY379" i="4"/>
  <c r="AZ379" i="4"/>
  <c r="BA379" i="4"/>
  <c r="AY383" i="4"/>
  <c r="AZ383" i="4"/>
  <c r="BA383" i="4"/>
  <c r="AY404" i="4"/>
  <c r="AZ404" i="4"/>
  <c r="BA404" i="4"/>
  <c r="AY405" i="4"/>
  <c r="AZ405" i="4"/>
  <c r="BA405" i="4"/>
  <c r="AY418" i="4"/>
  <c r="AZ418" i="4"/>
  <c r="BA418" i="4"/>
  <c r="AY419" i="4"/>
  <c r="AZ419" i="4"/>
  <c r="BA419" i="4"/>
  <c r="AY4" i="4"/>
  <c r="AZ4" i="4"/>
  <c r="BA4" i="4"/>
  <c r="AY5" i="4"/>
  <c r="AZ5" i="4"/>
  <c r="BA5" i="4"/>
  <c r="AY6" i="4"/>
  <c r="AZ6" i="4"/>
  <c r="BA6" i="4"/>
  <c r="AY10" i="4"/>
  <c r="AZ10" i="4"/>
  <c r="BA10" i="4"/>
  <c r="AY11" i="4"/>
  <c r="AZ11" i="4"/>
  <c r="BA11" i="4"/>
  <c r="AY14" i="4"/>
  <c r="AZ14" i="4"/>
  <c r="BA14" i="4"/>
  <c r="AY15" i="4"/>
  <c r="AZ15" i="4"/>
  <c r="BA15" i="4"/>
  <c r="AY18" i="4"/>
  <c r="AZ18" i="4"/>
  <c r="BA18" i="4"/>
  <c r="AY20" i="4"/>
  <c r="AZ20" i="4"/>
  <c r="BA20" i="4"/>
  <c r="AY29" i="4"/>
  <c r="AZ29" i="4"/>
  <c r="BA29" i="4"/>
  <c r="AY31" i="4"/>
  <c r="AZ31" i="4"/>
  <c r="BA31" i="4"/>
  <c r="AY38" i="4"/>
  <c r="AZ38" i="4"/>
  <c r="BA38" i="4"/>
  <c r="AY39" i="4"/>
  <c r="AZ39" i="4"/>
  <c r="BA39" i="4"/>
  <c r="AY40" i="4"/>
  <c r="AZ40" i="4"/>
  <c r="BA40" i="4"/>
  <c r="AY42" i="4"/>
  <c r="AZ42" i="4"/>
  <c r="BA42" i="4"/>
  <c r="AY44" i="4"/>
  <c r="AZ44" i="4"/>
  <c r="BA44" i="4"/>
  <c r="AY46" i="4"/>
  <c r="AZ46" i="4"/>
  <c r="BA46" i="4"/>
  <c r="AY47" i="4"/>
  <c r="AZ47" i="4"/>
  <c r="BA47" i="4"/>
  <c r="AY48" i="4"/>
  <c r="AZ48" i="4"/>
  <c r="BA48" i="4"/>
  <c r="AY50" i="4"/>
  <c r="AZ50" i="4"/>
  <c r="BA50" i="4"/>
  <c r="AY51" i="4"/>
  <c r="AZ51" i="4"/>
  <c r="BA51" i="4"/>
  <c r="AY52" i="4"/>
  <c r="AZ52" i="4"/>
  <c r="BA52" i="4"/>
  <c r="AY68" i="4"/>
  <c r="AZ68" i="4"/>
  <c r="BA68" i="4"/>
  <c r="AY72" i="4"/>
  <c r="AZ72" i="4"/>
  <c r="BA72" i="4"/>
  <c r="AY75" i="4"/>
  <c r="AZ75" i="4"/>
  <c r="BA75" i="4"/>
  <c r="AY76" i="4"/>
  <c r="AZ76" i="4"/>
  <c r="BA76" i="4"/>
  <c r="AY80" i="4"/>
  <c r="AZ80" i="4"/>
  <c r="BA80" i="4"/>
  <c r="AY81" i="4"/>
  <c r="AZ81" i="4"/>
  <c r="BA81" i="4"/>
  <c r="AY87" i="4"/>
  <c r="AZ87" i="4"/>
  <c r="BA87" i="4"/>
  <c r="AY88" i="4"/>
  <c r="AZ88" i="4"/>
  <c r="BA88" i="4"/>
  <c r="AY89" i="4"/>
  <c r="AZ89" i="4"/>
  <c r="BA89" i="4"/>
  <c r="AY94" i="4"/>
  <c r="AZ94" i="4"/>
  <c r="BA94" i="4"/>
  <c r="AY96" i="4"/>
  <c r="AZ96" i="4"/>
  <c r="BA96" i="4"/>
  <c r="AY116" i="4"/>
  <c r="AZ116" i="4"/>
  <c r="BA116" i="4"/>
  <c r="AY126" i="4"/>
  <c r="AZ126" i="4"/>
  <c r="BA126" i="4"/>
  <c r="AY127" i="4"/>
  <c r="AZ127" i="4"/>
  <c r="BA127" i="4"/>
  <c r="AY128" i="4"/>
  <c r="AZ128" i="4"/>
  <c r="BA128" i="4"/>
  <c r="AY159" i="4"/>
  <c r="AZ159" i="4"/>
  <c r="BA159" i="4"/>
  <c r="AY177" i="4"/>
  <c r="AZ177" i="4"/>
  <c r="BA177" i="4"/>
  <c r="AY179" i="4"/>
  <c r="AZ179" i="4"/>
  <c r="BA179" i="4"/>
  <c r="AY185" i="4"/>
  <c r="AZ185" i="4"/>
  <c r="BA185" i="4"/>
  <c r="AY190" i="4"/>
  <c r="AZ190" i="4"/>
  <c r="BA190" i="4"/>
  <c r="AY191" i="4"/>
  <c r="AZ191" i="4"/>
  <c r="BA191" i="4"/>
  <c r="AY205" i="4"/>
  <c r="AZ205" i="4"/>
  <c r="BA205" i="4"/>
  <c r="AY206" i="4"/>
  <c r="AZ206" i="4"/>
  <c r="BA206" i="4"/>
  <c r="AY207" i="4"/>
  <c r="AZ207" i="4"/>
  <c r="BA207" i="4"/>
  <c r="AY237" i="4"/>
  <c r="AZ237" i="4"/>
  <c r="BA237" i="4"/>
  <c r="AY238" i="4"/>
  <c r="AZ238" i="4"/>
  <c r="BA238" i="4"/>
  <c r="AY239" i="4"/>
  <c r="AZ239" i="4"/>
  <c r="BA239" i="4"/>
  <c r="AY240" i="4"/>
  <c r="AZ240" i="4"/>
  <c r="BA240" i="4"/>
  <c r="AY241" i="4"/>
  <c r="AZ241" i="4"/>
  <c r="BA241" i="4"/>
  <c r="AY242" i="4"/>
  <c r="AZ242" i="4"/>
  <c r="BA242" i="4"/>
  <c r="AY243" i="4"/>
  <c r="AZ243" i="4"/>
  <c r="BA243" i="4"/>
  <c r="AY244" i="4"/>
  <c r="AZ244" i="4"/>
  <c r="BA244" i="4"/>
  <c r="AY245" i="4"/>
  <c r="AZ245" i="4"/>
  <c r="BA245" i="4"/>
  <c r="AY246" i="4"/>
  <c r="AZ246" i="4"/>
  <c r="BA246" i="4"/>
  <c r="AY247" i="4"/>
  <c r="AZ247" i="4"/>
  <c r="BA247" i="4"/>
  <c r="AY248" i="4"/>
  <c r="AZ248" i="4"/>
  <c r="BA248" i="4"/>
  <c r="AY249" i="4"/>
  <c r="AZ249" i="4"/>
  <c r="BA249" i="4"/>
  <c r="AY250" i="4"/>
  <c r="AZ250" i="4"/>
  <c r="BA250" i="4"/>
  <c r="AY273" i="4"/>
  <c r="AZ273" i="4"/>
  <c r="BA273" i="4"/>
  <c r="AY274" i="4"/>
  <c r="AZ274" i="4"/>
  <c r="BA274" i="4"/>
  <c r="AY275" i="4"/>
  <c r="AZ275" i="4"/>
  <c r="BA275" i="4"/>
  <c r="AY307" i="4"/>
  <c r="AZ307" i="4"/>
  <c r="BA307" i="4"/>
  <c r="AY308" i="4"/>
  <c r="AZ308" i="4"/>
  <c r="BA308" i="4"/>
  <c r="AY309" i="4"/>
  <c r="AZ309" i="4"/>
  <c r="BA309" i="4"/>
  <c r="AY330" i="4"/>
  <c r="AZ330" i="4"/>
  <c r="BA330" i="4"/>
  <c r="AY331" i="4"/>
  <c r="AZ331" i="4"/>
  <c r="BA331" i="4"/>
  <c r="AY332" i="4"/>
  <c r="AZ332" i="4"/>
  <c r="BA332" i="4"/>
  <c r="AY352" i="4"/>
  <c r="AZ352" i="4"/>
  <c r="BA352" i="4"/>
  <c r="AY353" i="4"/>
  <c r="AZ353" i="4"/>
  <c r="BA353" i="4"/>
  <c r="AY354" i="4"/>
  <c r="AZ354" i="4"/>
  <c r="BA354" i="4"/>
  <c r="AY387" i="4"/>
  <c r="AZ387" i="4"/>
  <c r="AY388" i="4"/>
  <c r="AZ388" i="4"/>
  <c r="AY389" i="4"/>
  <c r="AZ389" i="4"/>
  <c r="AY406" i="4"/>
  <c r="AZ406" i="4"/>
  <c r="AY407" i="4"/>
  <c r="AZ407" i="4"/>
  <c r="AY408" i="4"/>
  <c r="AZ408" i="4"/>
  <c r="AY328" i="4"/>
  <c r="AZ328" i="4"/>
  <c r="BA328" i="4"/>
  <c r="AY329" i="4"/>
  <c r="AZ329" i="4"/>
  <c r="BA329" i="4"/>
  <c r="AY117" i="4"/>
  <c r="AZ117" i="4"/>
  <c r="BA117" i="4"/>
  <c r="AY118" i="4"/>
  <c r="AZ118" i="4"/>
  <c r="BA118" i="4"/>
  <c r="AY119" i="4"/>
  <c r="AZ119" i="4"/>
  <c r="BA119" i="4"/>
  <c r="AY120" i="4"/>
  <c r="AZ120" i="4"/>
  <c r="BA120" i="4"/>
  <c r="AY121" i="4"/>
  <c r="AZ121" i="4"/>
  <c r="BA121" i="4"/>
  <c r="AY122" i="4"/>
  <c r="AZ122" i="4"/>
  <c r="BA122" i="4"/>
  <c r="AY123" i="4"/>
  <c r="AZ123" i="4"/>
  <c r="BA123" i="4"/>
  <c r="AY124" i="4"/>
  <c r="AZ124" i="4"/>
  <c r="BA124" i="4"/>
  <c r="AY125" i="4"/>
  <c r="AZ125" i="4"/>
  <c r="BA125" i="4"/>
  <c r="AY146" i="4"/>
  <c r="AZ146" i="4"/>
  <c r="BA146" i="4"/>
  <c r="AY147" i="4"/>
  <c r="AZ147" i="4"/>
  <c r="BA147" i="4"/>
  <c r="AY148" i="4"/>
  <c r="AZ148" i="4"/>
  <c r="BA148" i="4"/>
  <c r="AY192" i="4"/>
  <c r="AZ192" i="4"/>
  <c r="BA192" i="4"/>
  <c r="AY193" i="4"/>
  <c r="AZ193" i="4"/>
  <c r="BA193" i="4"/>
  <c r="AY194" i="4"/>
  <c r="AZ194" i="4"/>
  <c r="BA194" i="4"/>
  <c r="AY195" i="4"/>
  <c r="AZ195" i="4"/>
  <c r="BA195" i="4"/>
  <c r="AY283" i="4"/>
  <c r="AZ283" i="4"/>
  <c r="BA283" i="4"/>
  <c r="AY284" i="4"/>
  <c r="AZ284" i="4"/>
  <c r="BA284" i="4"/>
  <c r="AY285" i="4"/>
  <c r="AZ285" i="4"/>
  <c r="BA285" i="4"/>
  <c r="AY286" i="4"/>
  <c r="AZ286" i="4"/>
  <c r="BA286" i="4"/>
  <c r="AY310" i="4"/>
  <c r="AZ310" i="4"/>
  <c r="BA310" i="4"/>
  <c r="AY311" i="4"/>
  <c r="AZ311" i="4"/>
  <c r="BA311" i="4"/>
  <c r="AY312" i="4"/>
  <c r="AZ312" i="4"/>
  <c r="BA312" i="4"/>
  <c r="AY313" i="4"/>
  <c r="AZ313" i="4"/>
  <c r="BA313" i="4"/>
  <c r="AY314" i="4"/>
  <c r="AZ314" i="4"/>
  <c r="BA314" i="4"/>
  <c r="AY315" i="4"/>
  <c r="AZ315" i="4"/>
  <c r="BA315" i="4"/>
  <c r="AY316" i="4"/>
  <c r="AZ316" i="4"/>
  <c r="BA316" i="4"/>
  <c r="AY317" i="4"/>
  <c r="AZ317" i="4"/>
  <c r="BA317" i="4"/>
  <c r="AY318" i="4"/>
  <c r="AZ318" i="4"/>
  <c r="BA318" i="4"/>
  <c r="AY319" i="4"/>
  <c r="AZ319" i="4"/>
  <c r="BA319" i="4"/>
  <c r="AY320" i="4"/>
  <c r="AZ320" i="4"/>
  <c r="BA320" i="4"/>
  <c r="AY321" i="4"/>
  <c r="AZ321" i="4"/>
  <c r="BA321" i="4"/>
  <c r="AY336" i="4"/>
  <c r="AZ336" i="4"/>
  <c r="BA336" i="4"/>
  <c r="AY337" i="4"/>
  <c r="AZ337" i="4"/>
  <c r="BA337" i="4"/>
  <c r="AY338" i="4"/>
  <c r="AZ338" i="4"/>
  <c r="BA338" i="4"/>
  <c r="AY339" i="4"/>
  <c r="AZ339" i="4"/>
  <c r="BA339" i="4"/>
  <c r="AY340" i="4"/>
  <c r="AZ340" i="4"/>
  <c r="BA340" i="4"/>
  <c r="AY341" i="4"/>
  <c r="AZ341" i="4"/>
  <c r="BA341" i="4"/>
  <c r="AY342" i="4"/>
  <c r="AZ342" i="4"/>
  <c r="BA342" i="4"/>
  <c r="AY343" i="4"/>
  <c r="AZ343" i="4"/>
  <c r="BA343" i="4"/>
  <c r="AY390" i="4"/>
  <c r="AZ390" i="4"/>
  <c r="AY391" i="4"/>
  <c r="AZ391" i="4"/>
  <c r="AY392" i="4"/>
  <c r="AZ392" i="4"/>
  <c r="AY393" i="4"/>
  <c r="AZ393" i="4"/>
  <c r="AY394" i="4"/>
  <c r="AZ394" i="4"/>
  <c r="AY395" i="4"/>
  <c r="AZ395" i="4"/>
  <c r="AY396" i="4"/>
  <c r="AZ396" i="4"/>
  <c r="AY397" i="4"/>
  <c r="AZ397"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474" i="4"/>
  <c r="AR475" i="4"/>
  <c r="AR476" i="4"/>
  <c r="AR477" i="4"/>
  <c r="AR478" i="4"/>
  <c r="AR479" i="4"/>
  <c r="AR480" i="4"/>
  <c r="AR481" i="4"/>
  <c r="AR482" i="4"/>
  <c r="AR483" i="4"/>
  <c r="AR484" i="4"/>
  <c r="AR485" i="4"/>
  <c r="AR486" i="4"/>
  <c r="AR487" i="4"/>
  <c r="AR488" i="4"/>
  <c r="AR489" i="4"/>
  <c r="AR490" i="4"/>
  <c r="AR491" i="4"/>
  <c r="AR492" i="4"/>
  <c r="AR493" i="4"/>
  <c r="AR494" i="4"/>
  <c r="AR495" i="4"/>
  <c r="AR496" i="4"/>
  <c r="AR497" i="4"/>
  <c r="AR498" i="4"/>
  <c r="AR499"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406" i="4"/>
  <c r="AR407" i="4"/>
  <c r="AR408"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474" i="4"/>
  <c r="AM475" i="4"/>
  <c r="AM476" i="4"/>
  <c r="AM477" i="4"/>
  <c r="AM478" i="4"/>
  <c r="AM479" i="4"/>
  <c r="AM480" i="4"/>
  <c r="AM481" i="4"/>
  <c r="AM482" i="4"/>
  <c r="AM483" i="4"/>
  <c r="AM484" i="4"/>
  <c r="AM485" i="4"/>
  <c r="AM486" i="4"/>
  <c r="AM487" i="4"/>
  <c r="AM488" i="4"/>
  <c r="AM489" i="4"/>
  <c r="AM490" i="4"/>
  <c r="AM491" i="4"/>
  <c r="AM492" i="4"/>
  <c r="AM493" i="4"/>
  <c r="AM494" i="4"/>
  <c r="AM495" i="4"/>
  <c r="AM496" i="4"/>
  <c r="AM497" i="4"/>
  <c r="AM498" i="4"/>
  <c r="AM499"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D151" i="4"/>
  <c r="AD150" i="4"/>
  <c r="AD149" i="4"/>
  <c r="Y151" i="4"/>
  <c r="Y150" i="4"/>
  <c r="Y149"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474" i="4"/>
  <c r="AC475" i="4"/>
  <c r="AC476" i="4"/>
  <c r="AC477" i="4"/>
  <c r="AC478" i="4"/>
  <c r="AC479" i="4"/>
  <c r="AC480" i="4"/>
  <c r="AC481" i="4"/>
  <c r="AC482" i="4"/>
  <c r="AC483" i="4"/>
  <c r="AC484" i="4"/>
  <c r="AC485" i="4"/>
  <c r="AC486" i="4"/>
  <c r="AC487" i="4"/>
  <c r="AC488" i="4"/>
  <c r="AC489" i="4"/>
  <c r="AC490" i="4"/>
  <c r="AC491" i="4"/>
  <c r="AC492" i="4"/>
  <c r="AC493" i="4"/>
  <c r="AC494" i="4"/>
  <c r="AC495" i="4"/>
  <c r="AC496" i="4"/>
  <c r="AC497" i="4"/>
  <c r="AC498" i="4"/>
  <c r="AC499" i="4"/>
  <c r="AC279" i="4"/>
  <c r="AC280" i="4"/>
  <c r="AC281" i="4"/>
  <c r="AC282" i="4"/>
  <c r="AC287" i="4"/>
  <c r="AC176" i="4"/>
  <c r="AC355" i="4"/>
  <c r="AC356" i="4"/>
  <c r="AC357" i="4"/>
  <c r="AC409" i="4"/>
  <c r="AC410" i="4"/>
  <c r="AC411"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87" i="4"/>
  <c r="AC388" i="4"/>
  <c r="AC389" i="4"/>
  <c r="AC406" i="4"/>
  <c r="AC407" i="4"/>
  <c r="AC408"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474" i="4"/>
  <c r="X475" i="4"/>
  <c r="X476" i="4"/>
  <c r="X477" i="4"/>
  <c r="X478" i="4"/>
  <c r="X479" i="4"/>
  <c r="X480" i="4"/>
  <c r="X481" i="4"/>
  <c r="X482" i="4"/>
  <c r="X483" i="4"/>
  <c r="X484" i="4"/>
  <c r="X485" i="4"/>
  <c r="X486" i="4"/>
  <c r="X487" i="4"/>
  <c r="X488" i="4"/>
  <c r="X489" i="4"/>
  <c r="X490" i="4"/>
  <c r="X491" i="4"/>
  <c r="X492" i="4"/>
  <c r="X493" i="4"/>
  <c r="X494" i="4"/>
  <c r="X495" i="4"/>
  <c r="X496" i="4"/>
  <c r="X497" i="4"/>
  <c r="X498" i="4"/>
  <c r="X499" i="4"/>
  <c r="X279" i="4"/>
  <c r="X280" i="4"/>
  <c r="X281" i="4"/>
  <c r="X282" i="4"/>
  <c r="X287" i="4"/>
  <c r="X176" i="4"/>
  <c r="X355" i="4"/>
  <c r="X356" i="4"/>
  <c r="X357" i="4"/>
  <c r="X409" i="4"/>
  <c r="X410" i="4"/>
  <c r="X411"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87" i="4"/>
  <c r="X388" i="4"/>
  <c r="X389" i="4"/>
  <c r="X406" i="4"/>
  <c r="X407" i="4"/>
  <c r="X408"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S282" i="4"/>
  <c r="S287" i="4"/>
  <c r="S220" i="4"/>
  <c r="T220" i="4" s="1"/>
  <c r="S328" i="4"/>
  <c r="T328" i="4" s="1"/>
  <c r="S329" i="4"/>
  <c r="T329" i="4" s="1"/>
  <c r="AX441" i="4" l="1"/>
  <c r="S471" i="4"/>
  <c r="AW287" i="4"/>
  <c r="T287" i="4"/>
  <c r="AW282" i="4"/>
  <c r="T282" i="4"/>
  <c r="AW280" i="4"/>
  <c r="T280" i="4"/>
  <c r="AX279" i="4"/>
  <c r="S279" i="4"/>
  <c r="S459" i="4"/>
  <c r="T459" i="4" s="1"/>
  <c r="S445" i="4"/>
  <c r="T445" i="4" s="1"/>
  <c r="AX281" i="4"/>
  <c r="S281" i="4"/>
  <c r="S467" i="4"/>
  <c r="T467" i="4" s="1"/>
  <c r="AX328" i="4"/>
  <c r="AX329" i="4"/>
  <c r="AX445" i="4"/>
  <c r="AX425" i="4"/>
  <c r="AX457" i="4"/>
  <c r="AX443" i="4"/>
  <c r="AX282" i="4"/>
  <c r="AX280" i="4"/>
  <c r="AX450" i="4"/>
  <c r="AX459" i="4"/>
  <c r="AX426" i="4"/>
  <c r="AX458" i="4"/>
  <c r="AX449" i="4"/>
  <c r="AW470" i="4"/>
  <c r="AW461" i="4"/>
  <c r="AW458" i="4"/>
  <c r="AW426" i="4"/>
  <c r="AW464" i="4"/>
  <c r="AW449" i="4"/>
  <c r="AW468" i="4"/>
  <c r="AW443" i="4"/>
  <c r="AW424" i="4"/>
  <c r="AW462" i="4"/>
  <c r="AW450" i="4"/>
  <c r="AW447" i="4"/>
  <c r="AW457" i="4"/>
  <c r="AW425" i="4"/>
  <c r="AW469" i="4"/>
  <c r="AW466" i="4"/>
  <c r="AW460" i="4"/>
  <c r="AW463" i="4"/>
  <c r="AW448" i="4"/>
  <c r="AW441" i="4"/>
  <c r="AW423" i="4"/>
  <c r="AX448" i="4"/>
  <c r="AX424" i="4"/>
  <c r="AX447" i="4"/>
  <c r="AX423" i="4"/>
  <c r="BA149" i="4"/>
  <c r="BA151" i="4"/>
  <c r="BA150" i="4"/>
  <c r="AX287" i="4"/>
  <c r="D743" i="7"/>
  <c r="F743" i="7"/>
  <c r="G743" i="7"/>
  <c r="H743" i="7"/>
  <c r="I743" i="7"/>
  <c r="K743" i="7"/>
  <c r="L743" i="7"/>
  <c r="D744" i="7"/>
  <c r="F744" i="7"/>
  <c r="G744" i="7"/>
  <c r="H744" i="7"/>
  <c r="I744" i="7"/>
  <c r="K744" i="7"/>
  <c r="L744" i="7"/>
  <c r="D745" i="7"/>
  <c r="F745" i="7"/>
  <c r="H745" i="7"/>
  <c r="I745" i="7"/>
  <c r="K745" i="7"/>
  <c r="L745" i="7"/>
  <c r="D746" i="7"/>
  <c r="F746" i="7"/>
  <c r="H746" i="7"/>
  <c r="I746" i="7"/>
  <c r="K746" i="7"/>
  <c r="L746" i="7"/>
  <c r="D747" i="7"/>
  <c r="F747" i="7"/>
  <c r="H747" i="7"/>
  <c r="I747" i="7"/>
  <c r="K747" i="7"/>
  <c r="L747" i="7"/>
  <c r="D748" i="7"/>
  <c r="F748" i="7"/>
  <c r="H748" i="7"/>
  <c r="I748" i="7"/>
  <c r="K748" i="7"/>
  <c r="L748" i="7"/>
  <c r="D749" i="7"/>
  <c r="F749" i="7"/>
  <c r="G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G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73" i="7"/>
  <c r="F773" i="7"/>
  <c r="G773" i="7"/>
  <c r="H773" i="7"/>
  <c r="I773" i="7"/>
  <c r="K773" i="7"/>
  <c r="L773" i="7"/>
  <c r="D774" i="7"/>
  <c r="F774" i="7"/>
  <c r="H774" i="7"/>
  <c r="I774" i="7"/>
  <c r="K774" i="7"/>
  <c r="L774" i="7"/>
  <c r="D777" i="7"/>
  <c r="F777" i="7"/>
  <c r="H777" i="7"/>
  <c r="I777" i="7"/>
  <c r="K777" i="7"/>
  <c r="L777" i="7"/>
  <c r="D778" i="7"/>
  <c r="F778" i="7"/>
  <c r="G778" i="7"/>
  <c r="H778" i="7"/>
  <c r="I778" i="7"/>
  <c r="K778" i="7"/>
  <c r="L778" i="7"/>
  <c r="D779" i="7"/>
  <c r="F779" i="7"/>
  <c r="H779" i="7"/>
  <c r="I779" i="7"/>
  <c r="K779" i="7"/>
  <c r="L779" i="7"/>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38" i="9"/>
  <c r="E39" i="9"/>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41" i="7"/>
  <c r="D742" i="7"/>
  <c r="D771" i="7"/>
  <c r="D772" i="7"/>
  <c r="D739" i="7"/>
  <c r="D740" i="7"/>
  <c r="D767" i="7"/>
  <c r="D768" i="7"/>
  <c r="D769" i="7"/>
  <c r="D770" i="7"/>
  <c r="D775" i="7"/>
  <c r="D776" i="7"/>
  <c r="D2" i="7"/>
  <c r="D421" i="8"/>
  <c r="E421" i="8"/>
  <c r="F421" i="8" s="1"/>
  <c r="I421" i="8"/>
  <c r="D422" i="8"/>
  <c r="Q446" i="4" s="1"/>
  <c r="BA446" i="4" s="1"/>
  <c r="E422" i="8"/>
  <c r="F422" i="8" s="1"/>
  <c r="I422" i="8"/>
  <c r="D423" i="8"/>
  <c r="E423" i="8"/>
  <c r="J423" i="8" s="1"/>
  <c r="I423" i="8"/>
  <c r="D424" i="8"/>
  <c r="E424" i="8"/>
  <c r="J424" i="8" s="1"/>
  <c r="I424" i="8"/>
  <c r="D425" i="8"/>
  <c r="E425" i="8"/>
  <c r="G425" i="8" s="1"/>
  <c r="I425" i="8"/>
  <c r="D426" i="8"/>
  <c r="E426" i="8"/>
  <c r="F426" i="8" s="1"/>
  <c r="I426" i="8"/>
  <c r="E186" i="8"/>
  <c r="E187" i="8"/>
  <c r="E188" i="8"/>
  <c r="E189" i="8"/>
  <c r="E190" i="8"/>
  <c r="E191" i="8"/>
  <c r="E192" i="8"/>
  <c r="E193" i="8"/>
  <c r="E194" i="8"/>
  <c r="E195" i="8"/>
  <c r="E196" i="8"/>
  <c r="E197" i="8"/>
  <c r="E198" i="8"/>
  <c r="E199" i="8"/>
  <c r="E200" i="8"/>
  <c r="E201" i="8"/>
  <c r="E202" i="8"/>
  <c r="E203" i="8"/>
  <c r="E204" i="8"/>
  <c r="E205" i="8"/>
  <c r="G205" i="8" s="1"/>
  <c r="E206" i="8"/>
  <c r="E207" i="8"/>
  <c r="E208" i="8"/>
  <c r="E209" i="8"/>
  <c r="E210" i="8"/>
  <c r="E211" i="8"/>
  <c r="E212" i="8"/>
  <c r="E213" i="8"/>
  <c r="E214" i="8"/>
  <c r="E215" i="8"/>
  <c r="E216" i="8"/>
  <c r="F216" i="8" s="1"/>
  <c r="E217" i="8"/>
  <c r="G217" i="8" s="1"/>
  <c r="E218" i="8"/>
  <c r="E219" i="8"/>
  <c r="E220" i="8"/>
  <c r="E221" i="8"/>
  <c r="E222" i="8"/>
  <c r="F222" i="8" s="1"/>
  <c r="E223" i="8"/>
  <c r="E224" i="8"/>
  <c r="E225" i="8"/>
  <c r="E226" i="8"/>
  <c r="E227" i="8"/>
  <c r="E228" i="8"/>
  <c r="E229" i="8"/>
  <c r="E230" i="8"/>
  <c r="E231" i="8"/>
  <c r="E232" i="8"/>
  <c r="E233" i="8"/>
  <c r="E234" i="8"/>
  <c r="E235" i="8"/>
  <c r="E236" i="8"/>
  <c r="E237" i="8"/>
  <c r="E238" i="8"/>
  <c r="E239" i="8"/>
  <c r="E240" i="8"/>
  <c r="G240" i="8" s="1"/>
  <c r="E241" i="8"/>
  <c r="E242" i="8"/>
  <c r="E243" i="8"/>
  <c r="E244" i="8"/>
  <c r="E245" i="8"/>
  <c r="E246" i="8"/>
  <c r="E247" i="8"/>
  <c r="E248" i="8"/>
  <c r="E249" i="8"/>
  <c r="E250" i="8"/>
  <c r="E251" i="8"/>
  <c r="G251" i="8" s="1"/>
  <c r="E252" i="8"/>
  <c r="E253" i="8"/>
  <c r="E254" i="8"/>
  <c r="E255" i="8"/>
  <c r="E256" i="8"/>
  <c r="E257" i="8"/>
  <c r="E258" i="8"/>
  <c r="E259" i="8"/>
  <c r="E260" i="8"/>
  <c r="E261" i="8"/>
  <c r="E262" i="8"/>
  <c r="E263" i="8"/>
  <c r="F263" i="8" s="1"/>
  <c r="E264" i="8"/>
  <c r="E265" i="8"/>
  <c r="E266" i="8"/>
  <c r="E267" i="8"/>
  <c r="E268" i="8"/>
  <c r="E269" i="8"/>
  <c r="E270" i="8"/>
  <c r="E271" i="8"/>
  <c r="E272" i="8"/>
  <c r="E273" i="8"/>
  <c r="E274" i="8"/>
  <c r="E275" i="8"/>
  <c r="G275" i="8" s="1"/>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F377" i="8" s="1"/>
  <c r="E378" i="8"/>
  <c r="E379" i="8"/>
  <c r="E380" i="8"/>
  <c r="E381" i="8"/>
  <c r="E382" i="8"/>
  <c r="E383" i="8"/>
  <c r="E384" i="8"/>
  <c r="E385" i="8"/>
  <c r="G385" i="8" s="1"/>
  <c r="E386" i="8"/>
  <c r="E387" i="8"/>
  <c r="E388" i="8"/>
  <c r="E389" i="8"/>
  <c r="E390" i="8"/>
  <c r="F390" i="8" s="1"/>
  <c r="E391" i="8"/>
  <c r="E392" i="8"/>
  <c r="E393" i="8"/>
  <c r="E394" i="8"/>
  <c r="E395" i="8"/>
  <c r="E396" i="8"/>
  <c r="E397" i="8"/>
  <c r="E398" i="8"/>
  <c r="E399" i="8"/>
  <c r="E400" i="8"/>
  <c r="E401" i="8"/>
  <c r="E402" i="8"/>
  <c r="E403" i="8"/>
  <c r="E404" i="8"/>
  <c r="E405" i="8"/>
  <c r="E406" i="8"/>
  <c r="E407" i="8"/>
  <c r="F407" i="8" s="1"/>
  <c r="E408" i="8"/>
  <c r="E409" i="8"/>
  <c r="E410" i="8"/>
  <c r="F410" i="8" s="1"/>
  <c r="E411" i="8"/>
  <c r="F411" i="8" s="1"/>
  <c r="E412" i="8"/>
  <c r="E413" i="8"/>
  <c r="E414" i="8"/>
  <c r="E415" i="8"/>
  <c r="E416" i="8"/>
  <c r="E417" i="8"/>
  <c r="E418" i="8"/>
  <c r="F418" i="8" s="1"/>
  <c r="E419" i="8"/>
  <c r="E420" i="8"/>
  <c r="F205" i="8"/>
  <c r="F218" i="8"/>
  <c r="F386" i="8"/>
  <c r="G218" i="8"/>
  <c r="G38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G56" i="8" s="1"/>
  <c r="E57" i="8"/>
  <c r="E58" i="8"/>
  <c r="E59" i="8"/>
  <c r="E60" i="8"/>
  <c r="E61" i="8"/>
  <c r="E62" i="8"/>
  <c r="E63" i="8"/>
  <c r="E64" i="8"/>
  <c r="E65" i="8"/>
  <c r="E66" i="8"/>
  <c r="E67" i="8"/>
  <c r="E68" i="8"/>
  <c r="E69" i="8"/>
  <c r="E70" i="8"/>
  <c r="E71" i="8"/>
  <c r="E72" i="8"/>
  <c r="G72" i="8" s="1"/>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3" i="8"/>
  <c r="D103" i="5" l="1"/>
  <c r="D104" i="5"/>
  <c r="D101" i="5"/>
  <c r="D102" i="5"/>
  <c r="G785" i="7"/>
  <c r="G786" i="7"/>
  <c r="G748" i="7"/>
  <c r="G432" i="8"/>
  <c r="G780" i="7"/>
  <c r="G788" i="7"/>
  <c r="G787" i="7"/>
  <c r="G783" i="7"/>
  <c r="G431" i="8"/>
  <c r="G427" i="8"/>
  <c r="G430" i="8"/>
  <c r="G433" i="8"/>
  <c r="G428" i="8"/>
  <c r="G429" i="8"/>
  <c r="G751" i="7"/>
  <c r="G781" i="7"/>
  <c r="G752" i="7"/>
  <c r="G409" i="8"/>
  <c r="F38" i="9"/>
  <c r="G774" i="7"/>
  <c r="G756" i="7"/>
  <c r="G750" i="7"/>
  <c r="G408" i="8"/>
  <c r="G777" i="7"/>
  <c r="G757" i="7"/>
  <c r="G764" i="7"/>
  <c r="G759" i="7"/>
  <c r="P499" i="4"/>
  <c r="P455" i="4"/>
  <c r="P453" i="4"/>
  <c r="P473" i="4"/>
  <c r="P452" i="4"/>
  <c r="P456" i="4"/>
  <c r="P472" i="4"/>
  <c r="P454" i="4"/>
  <c r="P451" i="4"/>
  <c r="P120" i="4"/>
  <c r="AX120" i="4" s="1"/>
  <c r="P327" i="4"/>
  <c r="AX327" i="4" s="1"/>
  <c r="P247" i="4"/>
  <c r="AX247" i="4" s="1"/>
  <c r="P183" i="4"/>
  <c r="AX183" i="4" s="1"/>
  <c r="P119" i="4"/>
  <c r="AX119" i="4" s="1"/>
  <c r="P416" i="4"/>
  <c r="AX416" i="4" s="1"/>
  <c r="P72" i="4"/>
  <c r="AX72" i="4" s="1"/>
  <c r="P481" i="4"/>
  <c r="AX481" i="4" s="1"/>
  <c r="P366" i="4"/>
  <c r="AX366" i="4" s="1"/>
  <c r="P302" i="4"/>
  <c r="AX302" i="4" s="1"/>
  <c r="P238" i="4"/>
  <c r="AX238" i="4" s="1"/>
  <c r="P110" i="4"/>
  <c r="AX110" i="4" s="1"/>
  <c r="P46" i="4"/>
  <c r="AX46" i="4" s="1"/>
  <c r="P444" i="4"/>
  <c r="P405" i="4"/>
  <c r="AX405" i="4" s="1"/>
  <c r="P341" i="4"/>
  <c r="AX341" i="4" s="1"/>
  <c r="P213" i="4"/>
  <c r="AX213" i="4" s="1"/>
  <c r="P149" i="4"/>
  <c r="P85" i="4"/>
  <c r="AX85" i="4" s="1"/>
  <c r="P248" i="4"/>
  <c r="AX248" i="4" s="1"/>
  <c r="P465" i="4"/>
  <c r="AX465" i="4" s="1"/>
  <c r="P404" i="4"/>
  <c r="AX404" i="4" s="1"/>
  <c r="P340" i="4"/>
  <c r="AX340" i="4" s="1"/>
  <c r="P140" i="4"/>
  <c r="AX140" i="4" s="1"/>
  <c r="P76" i="4"/>
  <c r="AX76" i="4" s="1"/>
  <c r="P12" i="4"/>
  <c r="P96" i="4"/>
  <c r="AX96" i="4" s="1"/>
  <c r="P323" i="4"/>
  <c r="AX323" i="4" s="1"/>
  <c r="P259" i="4"/>
  <c r="AX259" i="4" s="1"/>
  <c r="P195" i="4"/>
  <c r="AX195" i="4" s="1"/>
  <c r="P131" i="4"/>
  <c r="AX131" i="4" s="1"/>
  <c r="P67" i="4"/>
  <c r="P491" i="4"/>
  <c r="AX491" i="4" s="1"/>
  <c r="P493" i="4"/>
  <c r="AX493" i="4" s="1"/>
  <c r="P378" i="4"/>
  <c r="AX378" i="4" s="1"/>
  <c r="P314" i="4"/>
  <c r="AX314" i="4" s="1"/>
  <c r="P242" i="4"/>
  <c r="AX242" i="4" s="1"/>
  <c r="P178" i="4"/>
  <c r="AX178" i="4" s="1"/>
  <c r="P114" i="4"/>
  <c r="P50" i="4"/>
  <c r="AX50" i="4" s="1"/>
  <c r="P264" i="4"/>
  <c r="AX264" i="4" s="1"/>
  <c r="P462" i="4"/>
  <c r="AX462" i="4" s="1"/>
  <c r="P401" i="4"/>
  <c r="AX401" i="4" s="1"/>
  <c r="P337" i="4"/>
  <c r="AX337" i="4" s="1"/>
  <c r="P257" i="4"/>
  <c r="P193" i="4"/>
  <c r="AX193" i="4" s="1"/>
  <c r="P65" i="4"/>
  <c r="P471" i="4"/>
  <c r="AX471" i="4" s="1"/>
  <c r="AH102" i="4"/>
  <c r="AM98" i="4"/>
  <c r="AC66" i="4"/>
  <c r="AC384" i="4"/>
  <c r="AC100" i="4"/>
  <c r="AC148" i="4"/>
  <c r="X74" i="4"/>
  <c r="X386" i="4"/>
  <c r="X23" i="4"/>
  <c r="X67" i="4"/>
  <c r="X93" i="4"/>
  <c r="X112" i="4"/>
  <c r="X201" i="4"/>
  <c r="X102" i="4"/>
  <c r="X133" i="4"/>
  <c r="X255" i="4"/>
  <c r="P127" i="4"/>
  <c r="AX127" i="4" s="1"/>
  <c r="P128" i="4"/>
  <c r="AX128" i="4" s="1"/>
  <c r="P54" i="4"/>
  <c r="AX54" i="4" s="1"/>
  <c r="P93" i="4"/>
  <c r="P212" i="4"/>
  <c r="AX212" i="4" s="1"/>
  <c r="P331" i="4"/>
  <c r="AX331" i="4" s="1"/>
  <c r="P9" i="4"/>
  <c r="P80" i="4"/>
  <c r="AX80" i="4" s="1"/>
  <c r="P498" i="4"/>
  <c r="AX498" i="4" s="1"/>
  <c r="P383" i="4"/>
  <c r="AX383" i="4" s="1"/>
  <c r="P319" i="4"/>
  <c r="AX319" i="4" s="1"/>
  <c r="P239" i="4"/>
  <c r="AX239" i="4" s="1"/>
  <c r="P111" i="4"/>
  <c r="AX111" i="4" s="1"/>
  <c r="P47" i="4"/>
  <c r="AX47" i="4" s="1"/>
  <c r="P376" i="4"/>
  <c r="AX376" i="4" s="1"/>
  <c r="P40" i="4"/>
  <c r="AX40" i="4" s="1"/>
  <c r="P422" i="4"/>
  <c r="AX422" i="4" s="1"/>
  <c r="P358" i="4"/>
  <c r="AX358" i="4" s="1"/>
  <c r="P294" i="4"/>
  <c r="AX294" i="4" s="1"/>
  <c r="P230" i="4"/>
  <c r="AX230" i="4" s="1"/>
  <c r="P166" i="4"/>
  <c r="P102" i="4"/>
  <c r="P38" i="4"/>
  <c r="AX38" i="4" s="1"/>
  <c r="P436" i="4"/>
  <c r="AX436" i="4" s="1"/>
  <c r="P269" i="4"/>
  <c r="AX269" i="4" s="1"/>
  <c r="P205" i="4"/>
  <c r="AX205" i="4" s="1"/>
  <c r="P141" i="4"/>
  <c r="AX141" i="4" s="1"/>
  <c r="P77" i="4"/>
  <c r="P13" i="4"/>
  <c r="P216" i="4"/>
  <c r="AX216" i="4" s="1"/>
  <c r="P435" i="4"/>
  <c r="AX435" i="4" s="1"/>
  <c r="P332" i="4"/>
  <c r="AX332" i="4" s="1"/>
  <c r="P268" i="4"/>
  <c r="AX268" i="4" s="1"/>
  <c r="P196" i="4"/>
  <c r="P132" i="4"/>
  <c r="AX132" i="4" s="1"/>
  <c r="P68" i="4"/>
  <c r="AX68" i="4" s="1"/>
  <c r="P4" i="4"/>
  <c r="AX4" i="4" s="1"/>
  <c r="P494" i="4"/>
  <c r="AX494" i="4" s="1"/>
  <c r="P379" i="4"/>
  <c r="AX379" i="4" s="1"/>
  <c r="P315" i="4"/>
  <c r="AX315" i="4" s="1"/>
  <c r="P251" i="4"/>
  <c r="P123" i="4"/>
  <c r="AX123" i="4" s="1"/>
  <c r="P59" i="4"/>
  <c r="AX59" i="4" s="1"/>
  <c r="P400" i="4"/>
  <c r="AX400" i="4" s="1"/>
  <c r="P485" i="4"/>
  <c r="AX485" i="4" s="1"/>
  <c r="P370" i="4"/>
  <c r="AX370" i="4" s="1"/>
  <c r="P234" i="4"/>
  <c r="AX234" i="4" s="1"/>
  <c r="P170" i="4"/>
  <c r="AX170" i="4" s="1"/>
  <c r="P106" i="4"/>
  <c r="AX106" i="4" s="1"/>
  <c r="P42" i="4"/>
  <c r="AX42" i="4" s="1"/>
  <c r="P200" i="4"/>
  <c r="P440" i="4"/>
  <c r="P321" i="4"/>
  <c r="AX321" i="4" s="1"/>
  <c r="P249" i="4"/>
  <c r="AX249" i="4" s="1"/>
  <c r="P185" i="4"/>
  <c r="AX185" i="4" s="1"/>
  <c r="P121" i="4"/>
  <c r="AX121" i="4" s="1"/>
  <c r="AR97" i="4"/>
  <c r="AM99" i="4"/>
  <c r="AC69" i="4"/>
  <c r="AC385" i="4"/>
  <c r="AC101" i="4"/>
  <c r="X77" i="4"/>
  <c r="X32" i="4"/>
  <c r="X71" i="4"/>
  <c r="X95" i="4"/>
  <c r="X113" i="4"/>
  <c r="X37" i="4"/>
  <c r="X103" i="4"/>
  <c r="X134" i="4"/>
  <c r="X163" i="4"/>
  <c r="X256" i="4"/>
  <c r="X237" i="4"/>
  <c r="P191" i="4"/>
  <c r="AX191" i="4" s="1"/>
  <c r="P246" i="4"/>
  <c r="AX246" i="4" s="1"/>
  <c r="P285" i="4"/>
  <c r="AX285" i="4" s="1"/>
  <c r="P412" i="4"/>
  <c r="AX412" i="4" s="1"/>
  <c r="P11" i="4"/>
  <c r="AX11" i="4" s="1"/>
  <c r="P58" i="4"/>
  <c r="P265" i="4"/>
  <c r="AX265" i="4" s="1"/>
  <c r="AH101" i="4"/>
  <c r="AM97" i="4"/>
  <c r="P360" i="4"/>
  <c r="AX360" i="4" s="1"/>
  <c r="P48" i="4"/>
  <c r="AX48" i="4" s="1"/>
  <c r="P490" i="4"/>
  <c r="AX490" i="4" s="1"/>
  <c r="P375" i="4"/>
  <c r="AX375" i="4" s="1"/>
  <c r="P311" i="4"/>
  <c r="AX311" i="4" s="1"/>
  <c r="P231" i="4"/>
  <c r="AX231" i="4" s="1"/>
  <c r="P167" i="4"/>
  <c r="AX167" i="4" s="1"/>
  <c r="P103" i="4"/>
  <c r="P39" i="4"/>
  <c r="AX39" i="4" s="1"/>
  <c r="P336" i="4"/>
  <c r="AX336" i="4" s="1"/>
  <c r="P468" i="4"/>
  <c r="AX468" i="4" s="1"/>
  <c r="P414" i="4"/>
  <c r="AX414" i="4" s="1"/>
  <c r="P350" i="4"/>
  <c r="AX350" i="4" s="1"/>
  <c r="P286" i="4"/>
  <c r="AX286" i="4" s="1"/>
  <c r="P222" i="4"/>
  <c r="AX222" i="4" s="1"/>
  <c r="P158" i="4"/>
  <c r="AX158" i="4" s="1"/>
  <c r="P94" i="4"/>
  <c r="AX94" i="4" s="1"/>
  <c r="P325" i="4"/>
  <c r="AX325" i="4" s="1"/>
  <c r="P261" i="4"/>
  <c r="AX261" i="4" s="1"/>
  <c r="P197" i="4"/>
  <c r="P133" i="4"/>
  <c r="P69" i="4"/>
  <c r="P5" i="4"/>
  <c r="AX5" i="4" s="1"/>
  <c r="P184" i="4"/>
  <c r="AX184" i="4" s="1"/>
  <c r="P324" i="4"/>
  <c r="AX324" i="4" s="1"/>
  <c r="P260" i="4"/>
  <c r="AX260" i="4" s="1"/>
  <c r="P124" i="4"/>
  <c r="AX124" i="4" s="1"/>
  <c r="P469" i="4"/>
  <c r="AX469" i="4" s="1"/>
  <c r="P486" i="4"/>
  <c r="AX486" i="4" s="1"/>
  <c r="P371" i="4"/>
  <c r="AX371" i="4" s="1"/>
  <c r="P307" i="4"/>
  <c r="AX307" i="4" s="1"/>
  <c r="P243" i="4"/>
  <c r="AX243" i="4" s="1"/>
  <c r="P179" i="4"/>
  <c r="AX179" i="4" s="1"/>
  <c r="P115" i="4"/>
  <c r="P51" i="4"/>
  <c r="AX51" i="4" s="1"/>
  <c r="P344" i="4"/>
  <c r="AX344" i="4" s="1"/>
  <c r="P477" i="4"/>
  <c r="AX477" i="4" s="1"/>
  <c r="P362" i="4"/>
  <c r="AX362" i="4" s="1"/>
  <c r="P298" i="4"/>
  <c r="AX298" i="4" s="1"/>
  <c r="P226" i="4"/>
  <c r="AX226" i="4" s="1"/>
  <c r="P162" i="4"/>
  <c r="AX162" i="4" s="1"/>
  <c r="P98" i="4"/>
  <c r="P34" i="4"/>
  <c r="P160" i="4"/>
  <c r="AX160" i="4" s="1"/>
  <c r="P432" i="4"/>
  <c r="AX432" i="4" s="1"/>
  <c r="P313" i="4"/>
  <c r="AX313" i="4" s="1"/>
  <c r="P241" i="4"/>
  <c r="AX241" i="4" s="1"/>
  <c r="P177" i="4"/>
  <c r="AX177" i="4" s="1"/>
  <c r="P113" i="4"/>
  <c r="P49" i="4"/>
  <c r="AR98" i="4"/>
  <c r="AM100" i="4"/>
  <c r="AC74" i="4"/>
  <c r="AC386" i="4"/>
  <c r="AC102" i="4"/>
  <c r="X34" i="4"/>
  <c r="X79" i="4"/>
  <c r="X114" i="4"/>
  <c r="X43" i="4"/>
  <c r="X92" i="4"/>
  <c r="X135" i="4"/>
  <c r="X257" i="4"/>
  <c r="P255" i="4"/>
  <c r="P182" i="4"/>
  <c r="AX182" i="4" s="1"/>
  <c r="P29" i="4"/>
  <c r="AX29" i="4" s="1"/>
  <c r="P20" i="4"/>
  <c r="AX20" i="4" s="1"/>
  <c r="P75" i="4"/>
  <c r="AX75" i="4" s="1"/>
  <c r="P122" i="4"/>
  <c r="AX122" i="4" s="1"/>
  <c r="P137" i="4"/>
  <c r="AX137" i="4" s="1"/>
  <c r="AR237" i="4"/>
  <c r="P32" i="4"/>
  <c r="P482" i="4"/>
  <c r="AX482" i="4" s="1"/>
  <c r="P367" i="4"/>
  <c r="AX367" i="4" s="1"/>
  <c r="P303" i="4"/>
  <c r="AX303" i="4" s="1"/>
  <c r="P223" i="4"/>
  <c r="AX223" i="4" s="1"/>
  <c r="P159" i="4"/>
  <c r="AX159" i="4" s="1"/>
  <c r="P95" i="4"/>
  <c r="AX95" i="4" s="1"/>
  <c r="P31" i="4"/>
  <c r="AX31" i="4" s="1"/>
  <c r="P288" i="4"/>
  <c r="AX288" i="4" s="1"/>
  <c r="P467" i="4"/>
  <c r="AX467" i="4" s="1"/>
  <c r="P342" i="4"/>
  <c r="AX342" i="4" s="1"/>
  <c r="P214" i="4"/>
  <c r="AX214" i="4" s="1"/>
  <c r="P150" i="4"/>
  <c r="P86" i="4"/>
  <c r="P496" i="4"/>
  <c r="AX496" i="4" s="1"/>
  <c r="P381" i="4"/>
  <c r="AX381" i="4" s="1"/>
  <c r="P317" i="4"/>
  <c r="AX317" i="4" s="1"/>
  <c r="P253" i="4"/>
  <c r="P125" i="4"/>
  <c r="AX125" i="4" s="1"/>
  <c r="P461" i="4"/>
  <c r="AX461" i="4" s="1"/>
  <c r="P144" i="4"/>
  <c r="AX144" i="4" s="1"/>
  <c r="P495" i="4"/>
  <c r="AX495" i="4" s="1"/>
  <c r="P380" i="4"/>
  <c r="AX380" i="4" s="1"/>
  <c r="P316" i="4"/>
  <c r="AX316" i="4" s="1"/>
  <c r="P252" i="4"/>
  <c r="P180" i="4"/>
  <c r="AX180" i="4" s="1"/>
  <c r="P116" i="4"/>
  <c r="AX116" i="4" s="1"/>
  <c r="P52" i="4"/>
  <c r="AX52" i="4" s="1"/>
  <c r="P475" i="4"/>
  <c r="AX475" i="4" s="1"/>
  <c r="P478" i="4"/>
  <c r="AX478" i="4" s="1"/>
  <c r="P363" i="4"/>
  <c r="AX363" i="4" s="1"/>
  <c r="P299" i="4"/>
  <c r="AX299" i="4" s="1"/>
  <c r="P235" i="4"/>
  <c r="AX235" i="4" s="1"/>
  <c r="P171" i="4"/>
  <c r="AX171" i="4" s="1"/>
  <c r="P107" i="4"/>
  <c r="AX107" i="4" s="1"/>
  <c r="P43" i="4"/>
  <c r="P272" i="4"/>
  <c r="AX272" i="4" s="1"/>
  <c r="P418" i="4"/>
  <c r="AX418" i="4" s="1"/>
  <c r="P354" i="4"/>
  <c r="AX354" i="4" s="1"/>
  <c r="P290" i="4"/>
  <c r="AX290" i="4" s="1"/>
  <c r="P218" i="4"/>
  <c r="AX218" i="4" s="1"/>
  <c r="P154" i="4"/>
  <c r="AX154" i="4" s="1"/>
  <c r="P90" i="4"/>
  <c r="P104" i="4"/>
  <c r="AX104" i="4" s="1"/>
  <c r="P492" i="4"/>
  <c r="AX492" i="4" s="1"/>
  <c r="P377" i="4"/>
  <c r="AX377" i="4" s="1"/>
  <c r="P233" i="4"/>
  <c r="AX233" i="4" s="1"/>
  <c r="P169" i="4"/>
  <c r="AX169" i="4" s="1"/>
  <c r="P105" i="4"/>
  <c r="AX105" i="4" s="1"/>
  <c r="P41" i="4"/>
  <c r="AH97" i="4"/>
  <c r="AR99" i="4"/>
  <c r="AM101" i="4"/>
  <c r="AC77" i="4"/>
  <c r="X41" i="4"/>
  <c r="X82" i="4"/>
  <c r="X196" i="4"/>
  <c r="X12" i="4"/>
  <c r="X97" i="4"/>
  <c r="X258" i="4"/>
  <c r="P489" i="4"/>
  <c r="AX489" i="4" s="1"/>
  <c r="P466" i="4"/>
  <c r="AX466" i="4" s="1"/>
  <c r="P157" i="4"/>
  <c r="AX157" i="4" s="1"/>
  <c r="P284" i="4"/>
  <c r="AX284" i="4" s="1"/>
  <c r="P267" i="4"/>
  <c r="AX267" i="4" s="1"/>
  <c r="P322" i="4"/>
  <c r="AX322" i="4" s="1"/>
  <c r="P470" i="4"/>
  <c r="AX470" i="4" s="1"/>
  <c r="P73" i="4"/>
  <c r="AX73" i="4" s="1"/>
  <c r="P256" i="4"/>
  <c r="P8" i="4"/>
  <c r="AX8" i="4" s="1"/>
  <c r="P474" i="4"/>
  <c r="AX474" i="4" s="1"/>
  <c r="P359" i="4"/>
  <c r="AX359" i="4" s="1"/>
  <c r="P295" i="4"/>
  <c r="AX295" i="4" s="1"/>
  <c r="P215" i="4"/>
  <c r="AX215" i="4" s="1"/>
  <c r="P151" i="4"/>
  <c r="P87" i="4"/>
  <c r="AX87" i="4" s="1"/>
  <c r="P23" i="4"/>
  <c r="P232" i="4"/>
  <c r="AX232" i="4" s="1"/>
  <c r="P437" i="4"/>
  <c r="AX437" i="4" s="1"/>
  <c r="P398" i="4"/>
  <c r="AX398" i="4" s="1"/>
  <c r="P270" i="4"/>
  <c r="AX270" i="4" s="1"/>
  <c r="P206" i="4"/>
  <c r="AX206" i="4" s="1"/>
  <c r="P142" i="4"/>
  <c r="AX142" i="4" s="1"/>
  <c r="P78" i="4"/>
  <c r="P14" i="4"/>
  <c r="AX14" i="4" s="1"/>
  <c r="P488" i="4"/>
  <c r="AX488" i="4" s="1"/>
  <c r="P373" i="4"/>
  <c r="AX373" i="4" s="1"/>
  <c r="P309" i="4"/>
  <c r="AX309" i="4" s="1"/>
  <c r="P245" i="4"/>
  <c r="AX245" i="4" s="1"/>
  <c r="P181" i="4"/>
  <c r="AX181" i="4" s="1"/>
  <c r="P117" i="4"/>
  <c r="AX117" i="4" s="1"/>
  <c r="P53" i="4"/>
  <c r="AX53" i="4" s="1"/>
  <c r="P483" i="4"/>
  <c r="AX483" i="4" s="1"/>
  <c r="P112" i="4"/>
  <c r="P487" i="4"/>
  <c r="AX487" i="4" s="1"/>
  <c r="P372" i="4"/>
  <c r="AX372" i="4" s="1"/>
  <c r="P308" i="4"/>
  <c r="AX308" i="4" s="1"/>
  <c r="P244" i="4"/>
  <c r="AX244" i="4" s="1"/>
  <c r="P172" i="4"/>
  <c r="AX172" i="4" s="1"/>
  <c r="P108" i="4"/>
  <c r="AX108" i="4" s="1"/>
  <c r="P44" i="4"/>
  <c r="AX44" i="4" s="1"/>
  <c r="P368" i="4"/>
  <c r="AX368" i="4" s="1"/>
  <c r="P419" i="4"/>
  <c r="AX419" i="4" s="1"/>
  <c r="P291" i="4"/>
  <c r="AX291" i="4" s="1"/>
  <c r="P227" i="4"/>
  <c r="AX227" i="4" s="1"/>
  <c r="P163" i="4"/>
  <c r="P99" i="4"/>
  <c r="P35" i="4"/>
  <c r="AX35" i="4" s="1"/>
  <c r="P434" i="4"/>
  <c r="AX434" i="4" s="1"/>
  <c r="P346" i="4"/>
  <c r="AX346" i="4" s="1"/>
  <c r="P274" i="4"/>
  <c r="AX274" i="4" s="1"/>
  <c r="P210" i="4"/>
  <c r="AX210" i="4" s="1"/>
  <c r="P146" i="4"/>
  <c r="P82" i="4"/>
  <c r="P18" i="4"/>
  <c r="AX18" i="4" s="1"/>
  <c r="P484" i="4"/>
  <c r="AX484" i="4" s="1"/>
  <c r="P369" i="4"/>
  <c r="AX369" i="4" s="1"/>
  <c r="P297" i="4"/>
  <c r="AX297" i="4" s="1"/>
  <c r="P225" i="4"/>
  <c r="AX225" i="4" s="1"/>
  <c r="P161" i="4"/>
  <c r="AX161" i="4" s="1"/>
  <c r="P97" i="4"/>
  <c r="AH98" i="4"/>
  <c r="AR100" i="4"/>
  <c r="AM102" i="4"/>
  <c r="X45" i="4"/>
  <c r="X83" i="4"/>
  <c r="X197" i="4"/>
  <c r="X13" i="4"/>
  <c r="X98" i="4"/>
  <c r="X115" i="4"/>
  <c r="X166" i="4"/>
  <c r="X251" i="4"/>
  <c r="X146" i="4"/>
  <c r="P399" i="4"/>
  <c r="AX399" i="4" s="1"/>
  <c r="P310" i="4"/>
  <c r="AX310" i="4" s="1"/>
  <c r="P413" i="4"/>
  <c r="AX413" i="4" s="1"/>
  <c r="P296" i="4"/>
  <c r="AX296" i="4" s="1"/>
  <c r="P148" i="4"/>
  <c r="P250" i="4"/>
  <c r="AX250" i="4" s="1"/>
  <c r="P345" i="4"/>
  <c r="AX345" i="4" s="1"/>
  <c r="P224" i="4"/>
  <c r="AX224" i="4" s="1"/>
  <c r="P460" i="4"/>
  <c r="AX460" i="4" s="1"/>
  <c r="P415" i="4"/>
  <c r="AX415" i="4" s="1"/>
  <c r="P351" i="4"/>
  <c r="AX351" i="4" s="1"/>
  <c r="P271" i="4"/>
  <c r="AX271" i="4" s="1"/>
  <c r="P207" i="4"/>
  <c r="AX207" i="4" s="1"/>
  <c r="P143" i="4"/>
  <c r="AX143" i="4" s="1"/>
  <c r="P79" i="4"/>
  <c r="P15" i="4"/>
  <c r="AX15" i="4" s="1"/>
  <c r="P208" i="4"/>
  <c r="AX208" i="4" s="1"/>
  <c r="P326" i="4"/>
  <c r="AX326" i="4" s="1"/>
  <c r="P262" i="4"/>
  <c r="AX262" i="4" s="1"/>
  <c r="P198" i="4"/>
  <c r="P134" i="4"/>
  <c r="P70" i="4"/>
  <c r="AX70" i="4" s="1"/>
  <c r="P6" i="4"/>
  <c r="AX6" i="4" s="1"/>
  <c r="P480" i="4"/>
  <c r="AX480" i="4" s="1"/>
  <c r="P365" i="4"/>
  <c r="AX365" i="4" s="1"/>
  <c r="P301" i="4"/>
  <c r="AX301" i="4" s="1"/>
  <c r="P237" i="4"/>
  <c r="P173" i="4"/>
  <c r="AX173" i="4" s="1"/>
  <c r="P109" i="4"/>
  <c r="AX109" i="4" s="1"/>
  <c r="P45" i="4"/>
  <c r="P88" i="4"/>
  <c r="AX88" i="4" s="1"/>
  <c r="P479" i="4"/>
  <c r="AX479" i="4" s="1"/>
  <c r="P364" i="4"/>
  <c r="AX364" i="4" s="1"/>
  <c r="P300" i="4"/>
  <c r="AX300" i="4" s="1"/>
  <c r="P236" i="4"/>
  <c r="AX236" i="4" s="1"/>
  <c r="P164" i="4"/>
  <c r="AX164" i="4" s="1"/>
  <c r="P100" i="4"/>
  <c r="P312" i="4"/>
  <c r="AX312" i="4" s="1"/>
  <c r="P347" i="4"/>
  <c r="AX347" i="4" s="1"/>
  <c r="P283" i="4"/>
  <c r="AX283" i="4" s="1"/>
  <c r="P219" i="4"/>
  <c r="AX219" i="4" s="1"/>
  <c r="P155" i="4"/>
  <c r="AX155" i="4" s="1"/>
  <c r="P91" i="4"/>
  <c r="P3" i="4"/>
  <c r="AX3" i="4" s="1"/>
  <c r="P402" i="4"/>
  <c r="AX402" i="4" s="1"/>
  <c r="P338" i="4"/>
  <c r="AX338" i="4" s="1"/>
  <c r="P266" i="4"/>
  <c r="AX266" i="4" s="1"/>
  <c r="P138" i="4"/>
  <c r="AX138" i="4" s="1"/>
  <c r="P74" i="4"/>
  <c r="P10" i="4"/>
  <c r="AX10" i="4" s="1"/>
  <c r="P464" i="4"/>
  <c r="AX464" i="4" s="1"/>
  <c r="P476" i="4"/>
  <c r="AX476" i="4" s="1"/>
  <c r="P361" i="4"/>
  <c r="AX361" i="4" s="1"/>
  <c r="P289" i="4"/>
  <c r="AX289" i="4" s="1"/>
  <c r="P217" i="4"/>
  <c r="AX217" i="4" s="1"/>
  <c r="P153" i="4"/>
  <c r="AX153" i="4" s="1"/>
  <c r="P89" i="4"/>
  <c r="AX89" i="4" s="1"/>
  <c r="AH99" i="4"/>
  <c r="AR101" i="4"/>
  <c r="AM237" i="4"/>
  <c r="AC97" i="4"/>
  <c r="X49" i="4"/>
  <c r="X86" i="4"/>
  <c r="X198" i="4"/>
  <c r="X17" i="4"/>
  <c r="X99" i="4"/>
  <c r="X130" i="4"/>
  <c r="X252" i="4"/>
  <c r="X147" i="4"/>
  <c r="P438" i="4"/>
  <c r="AX438" i="4" s="1"/>
  <c r="P439" i="4"/>
  <c r="AX439" i="4" s="1"/>
  <c r="P118" i="4"/>
  <c r="AX118" i="4" s="1"/>
  <c r="P221" i="4"/>
  <c r="AX221" i="4" s="1"/>
  <c r="P348" i="4"/>
  <c r="AX348" i="4" s="1"/>
  <c r="P433" i="4"/>
  <c r="AX433" i="4" s="1"/>
  <c r="P320" i="4"/>
  <c r="AX320" i="4" s="1"/>
  <c r="P201" i="4"/>
  <c r="AX201" i="4" s="1"/>
  <c r="P192" i="4"/>
  <c r="AX192" i="4" s="1"/>
  <c r="P446" i="4"/>
  <c r="AX446" i="4" s="1"/>
  <c r="P343" i="4"/>
  <c r="AX343" i="4" s="1"/>
  <c r="P263" i="4"/>
  <c r="AX263" i="4" s="1"/>
  <c r="P199" i="4"/>
  <c r="P135" i="4"/>
  <c r="P71" i="4"/>
  <c r="AX71" i="4" s="1"/>
  <c r="P7" i="4"/>
  <c r="P168" i="4"/>
  <c r="AX168" i="4" s="1"/>
  <c r="P497" i="4"/>
  <c r="AX497" i="4" s="1"/>
  <c r="P382" i="4"/>
  <c r="AX382" i="4" s="1"/>
  <c r="P318" i="4"/>
  <c r="AX318" i="4" s="1"/>
  <c r="P254" i="4"/>
  <c r="P190" i="4"/>
  <c r="AX190" i="4" s="1"/>
  <c r="P126" i="4"/>
  <c r="AX126" i="4" s="1"/>
  <c r="P16" i="4"/>
  <c r="AX16" i="4" s="1"/>
  <c r="P421" i="4"/>
  <c r="AX421" i="4" s="1"/>
  <c r="P293" i="4"/>
  <c r="AX293" i="4" s="1"/>
  <c r="P229" i="4"/>
  <c r="AX229" i="4" s="1"/>
  <c r="P165" i="4"/>
  <c r="AX165" i="4" s="1"/>
  <c r="P101" i="4"/>
  <c r="P37" i="4"/>
  <c r="AX37" i="4" s="1"/>
  <c r="P352" i="4"/>
  <c r="AX352" i="4" s="1"/>
  <c r="P420" i="4"/>
  <c r="AX420" i="4" s="1"/>
  <c r="P292" i="4"/>
  <c r="AX292" i="4" s="1"/>
  <c r="P228" i="4"/>
  <c r="AX228" i="4" s="1"/>
  <c r="P156" i="4"/>
  <c r="AX156" i="4" s="1"/>
  <c r="P92" i="4"/>
  <c r="P28" i="4"/>
  <c r="AX28" i="4" s="1"/>
  <c r="P240" i="4"/>
  <c r="AX240" i="4" s="1"/>
  <c r="P403" i="4"/>
  <c r="AX403" i="4" s="1"/>
  <c r="P339" i="4"/>
  <c r="AX339" i="4" s="1"/>
  <c r="P275" i="4"/>
  <c r="AX275" i="4" s="1"/>
  <c r="P211" i="4"/>
  <c r="AX211" i="4" s="1"/>
  <c r="P147" i="4"/>
  <c r="P83" i="4"/>
  <c r="P19" i="4"/>
  <c r="P463" i="4"/>
  <c r="AX463" i="4" s="1"/>
  <c r="P330" i="4"/>
  <c r="AX330" i="4" s="1"/>
  <c r="P258" i="4"/>
  <c r="P194" i="4"/>
  <c r="AX194" i="4" s="1"/>
  <c r="P130" i="4"/>
  <c r="P66" i="4"/>
  <c r="P442" i="4"/>
  <c r="P417" i="4"/>
  <c r="AX417" i="4" s="1"/>
  <c r="P353" i="4"/>
  <c r="AX353" i="4" s="1"/>
  <c r="P273" i="4"/>
  <c r="AX273" i="4" s="1"/>
  <c r="P209" i="4"/>
  <c r="AX209" i="4" s="1"/>
  <c r="P145" i="4"/>
  <c r="AX145" i="4" s="1"/>
  <c r="P81" i="4"/>
  <c r="AX81" i="4" s="1"/>
  <c r="P17" i="4"/>
  <c r="AH100" i="4"/>
  <c r="AR102" i="4"/>
  <c r="AC98" i="4"/>
  <c r="AC146" i="4"/>
  <c r="X66" i="4"/>
  <c r="X384" i="4"/>
  <c r="X58" i="4"/>
  <c r="X90" i="4"/>
  <c r="X199" i="4"/>
  <c r="X19" i="4"/>
  <c r="X100" i="4"/>
  <c r="X253" i="4"/>
  <c r="X148" i="4"/>
  <c r="P152" i="4"/>
  <c r="AX152" i="4" s="1"/>
  <c r="P374" i="4"/>
  <c r="AX374" i="4" s="1"/>
  <c r="P349" i="4"/>
  <c r="AX349" i="4" s="1"/>
  <c r="P84" i="4"/>
  <c r="AX84" i="4" s="1"/>
  <c r="P139" i="4"/>
  <c r="AX139" i="4" s="1"/>
  <c r="X385" i="4"/>
  <c r="X65" i="4"/>
  <c r="X200" i="4"/>
  <c r="X254" i="4"/>
  <c r="AC99" i="4"/>
  <c r="X91" i="4"/>
  <c r="X78" i="4"/>
  <c r="X69" i="4"/>
  <c r="X101" i="4"/>
  <c r="AC147" i="4"/>
  <c r="X9" i="4"/>
  <c r="G413" i="8"/>
  <c r="G765" i="7"/>
  <c r="G746" i="7"/>
  <c r="G412" i="8"/>
  <c r="G747" i="7"/>
  <c r="G761" i="7"/>
  <c r="G754" i="7"/>
  <c r="AW471" i="4"/>
  <c r="T471" i="4"/>
  <c r="AW279" i="4"/>
  <c r="T279" i="4"/>
  <c r="AW281" i="4"/>
  <c r="T281" i="4"/>
  <c r="AW445" i="4"/>
  <c r="AW467" i="4"/>
  <c r="AW459" i="4"/>
  <c r="AW465" i="4"/>
  <c r="G411" i="8"/>
  <c r="G410" i="8"/>
  <c r="F217" i="8"/>
  <c r="F409" i="8"/>
  <c r="G424" i="8"/>
  <c r="F385" i="8"/>
  <c r="G377" i="8"/>
  <c r="F251" i="8"/>
  <c r="G779" i="7"/>
  <c r="G760" i="7"/>
  <c r="F39" i="9"/>
  <c r="G762" i="7"/>
  <c r="G763" i="7"/>
  <c r="G753" i="7"/>
  <c r="G766" i="7"/>
  <c r="G745" i="7"/>
  <c r="D100" i="5"/>
  <c r="D99" i="5"/>
  <c r="E99" i="5" s="1"/>
  <c r="F424" i="8"/>
  <c r="G390" i="8"/>
  <c r="G222" i="8"/>
  <c r="G216" i="8"/>
  <c r="F275" i="8"/>
  <c r="F413" i="8"/>
  <c r="F412" i="8"/>
  <c r="J425" i="8"/>
  <c r="F240" i="8"/>
  <c r="G423" i="8"/>
  <c r="G263" i="8"/>
  <c r="G407" i="8"/>
  <c r="F425" i="8"/>
  <c r="J421" i="8"/>
  <c r="F408" i="8"/>
  <c r="G418" i="8"/>
  <c r="F423" i="8"/>
  <c r="J426" i="8"/>
  <c r="J422" i="8"/>
  <c r="G421" i="8"/>
  <c r="G426" i="8"/>
  <c r="G422" i="8"/>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135" i="4" l="1"/>
  <c r="AX454" i="4"/>
  <c r="AX472" i="4"/>
  <c r="AX456" i="4"/>
  <c r="AX256" i="4"/>
  <c r="AX452" i="4"/>
  <c r="E102" i="5"/>
  <c r="F102" i="5"/>
  <c r="G102" i="5" s="1"/>
  <c r="AX79" i="4"/>
  <c r="AX473" i="4"/>
  <c r="E101" i="5"/>
  <c r="F101" i="5"/>
  <c r="G101" i="5" s="1"/>
  <c r="AX453" i="4"/>
  <c r="E104" i="5"/>
  <c r="F104" i="5"/>
  <c r="G104" i="5" s="1"/>
  <c r="AX455" i="4"/>
  <c r="E103" i="5"/>
  <c r="F103" i="5"/>
  <c r="G103" i="5" s="1"/>
  <c r="AX451" i="4"/>
  <c r="AX82" i="4"/>
  <c r="AX163" i="4"/>
  <c r="AX41" i="4"/>
  <c r="AX130" i="4"/>
  <c r="AX112" i="4"/>
  <c r="AX113" i="4"/>
  <c r="AX74" i="4"/>
  <c r="AX45" i="4"/>
  <c r="AX133" i="4"/>
  <c r="AX103" i="4"/>
  <c r="AX83" i="4"/>
  <c r="AX134" i="4"/>
  <c r="AX101" i="4"/>
  <c r="AX198" i="4"/>
  <c r="AX43" i="4"/>
  <c r="AX255" i="4"/>
  <c r="AX258" i="4"/>
  <c r="AX97" i="4"/>
  <c r="AX78" i="4"/>
  <c r="AX23" i="4"/>
  <c r="AX253" i="4"/>
  <c r="AX146" i="4"/>
  <c r="AX196" i="4"/>
  <c r="AX166" i="4"/>
  <c r="AX9" i="4"/>
  <c r="AX17" i="4"/>
  <c r="AX19" i="4"/>
  <c r="AX91" i="4"/>
  <c r="AX100" i="4"/>
  <c r="AX49" i="4"/>
  <c r="AX34" i="4"/>
  <c r="AX251" i="4"/>
  <c r="AX12" i="4"/>
  <c r="AX99" i="4"/>
  <c r="AX66" i="4"/>
  <c r="AX92" i="4"/>
  <c r="AX98" i="4"/>
  <c r="AX115" i="4"/>
  <c r="AX69" i="4"/>
  <c r="AX65" i="4"/>
  <c r="AX67" i="4"/>
  <c r="AX102" i="4"/>
  <c r="AX147" i="4"/>
  <c r="AX32" i="4"/>
  <c r="AX114" i="4"/>
  <c r="AX237" i="4"/>
  <c r="AX90" i="4"/>
  <c r="AX86" i="4"/>
  <c r="AX197" i="4"/>
  <c r="AX499" i="4"/>
  <c r="AX254" i="4"/>
  <c r="AX199" i="4"/>
  <c r="AX148" i="4"/>
  <c r="AX200" i="4"/>
  <c r="AX93" i="4"/>
  <c r="AX257" i="4"/>
  <c r="AX77" i="4"/>
  <c r="AX252" i="4"/>
  <c r="AX58" i="4"/>
  <c r="AX13" i="4"/>
  <c r="F99" i="5"/>
  <c r="G99" i="5" s="1"/>
  <c r="F100" i="5"/>
  <c r="G100" i="5" s="1"/>
  <c r="E100" i="5"/>
  <c r="E744" i="14"/>
  <c r="E745" i="14"/>
  <c r="E746" i="14"/>
  <c r="E747" i="14"/>
  <c r="E748" i="14"/>
  <c r="E749" i="14"/>
  <c r="E750" i="14"/>
  <c r="E751" i="14"/>
  <c r="B739" i="7"/>
  <c r="C739" i="7"/>
  <c r="H739" i="7"/>
  <c r="K739" i="7"/>
  <c r="L739" i="7"/>
  <c r="B740" i="7"/>
  <c r="C740" i="7"/>
  <c r="H740" i="7"/>
  <c r="K740" i="7"/>
  <c r="L740" i="7"/>
  <c r="B767" i="7"/>
  <c r="C767" i="7"/>
  <c r="H767" i="7"/>
  <c r="K767" i="7"/>
  <c r="L767" i="7"/>
  <c r="B768" i="7"/>
  <c r="C768" i="7"/>
  <c r="H768" i="7"/>
  <c r="K768" i="7"/>
  <c r="L768" i="7"/>
  <c r="B769" i="7"/>
  <c r="C769" i="7"/>
  <c r="H769" i="7"/>
  <c r="K769" i="7"/>
  <c r="L769" i="7"/>
  <c r="B770" i="7"/>
  <c r="C770" i="7"/>
  <c r="H770" i="7"/>
  <c r="K770" i="7"/>
  <c r="L770" i="7"/>
  <c r="B775" i="7"/>
  <c r="C775" i="7"/>
  <c r="H775" i="7"/>
  <c r="K775" i="7"/>
  <c r="L775" i="7"/>
  <c r="B776" i="7"/>
  <c r="C776" i="7"/>
  <c r="G776" i="7" s="1"/>
  <c r="H776" i="7"/>
  <c r="K776" i="7"/>
  <c r="L776" i="7"/>
  <c r="D416" i="8"/>
  <c r="J416" i="8"/>
  <c r="D417" i="8"/>
  <c r="D418" i="8"/>
  <c r="D419" i="8"/>
  <c r="D420" i="8"/>
  <c r="D98" i="5" l="1"/>
  <c r="D97" i="5"/>
  <c r="D95" i="5"/>
  <c r="D96" i="5"/>
  <c r="I740" i="7"/>
  <c r="I768" i="7"/>
  <c r="F770" i="7"/>
  <c r="I769" i="7"/>
  <c r="F739" i="7"/>
  <c r="I739" i="7"/>
  <c r="J418" i="8"/>
  <c r="I776" i="7"/>
  <c r="I775" i="7"/>
  <c r="F768" i="7"/>
  <c r="F767" i="7"/>
  <c r="I767" i="7"/>
  <c r="F775" i="7"/>
  <c r="I770" i="7"/>
  <c r="F776" i="7"/>
  <c r="F740" i="7"/>
  <c r="F769" i="7"/>
  <c r="J419" i="8"/>
  <c r="J420" i="8"/>
  <c r="J417" i="8"/>
  <c r="E734" i="14"/>
  <c r="E735" i="14"/>
  <c r="E736" i="14"/>
  <c r="E737" i="14"/>
  <c r="E738" i="14"/>
  <c r="E739" i="14"/>
  <c r="E740" i="14"/>
  <c r="E741" i="14"/>
  <c r="E742" i="14"/>
  <c r="E743" i="14"/>
  <c r="D412" i="4"/>
  <c r="D413" i="4"/>
  <c r="D414" i="4"/>
  <c r="D418" i="4"/>
  <c r="D415" i="4"/>
  <c r="D416" i="4"/>
  <c r="D417" i="4"/>
  <c r="D419" i="4"/>
  <c r="D420" i="4"/>
  <c r="D421" i="4"/>
  <c r="D422" i="4"/>
  <c r="F96" i="5" l="1"/>
  <c r="G96" i="5" s="1"/>
  <c r="E96" i="5"/>
  <c r="E95" i="5"/>
  <c r="F95" i="5"/>
  <c r="G95" i="5" s="1"/>
  <c r="E97" i="5"/>
  <c r="F97" i="5"/>
  <c r="G97" i="5" s="1"/>
  <c r="F98" i="5"/>
  <c r="G98" i="5" s="1"/>
  <c r="E98" i="5"/>
  <c r="I99" i="5"/>
  <c r="J99" i="5"/>
  <c r="I100" i="5"/>
  <c r="J100" i="5"/>
  <c r="I97" i="5"/>
  <c r="J97" i="5"/>
  <c r="I98" i="5"/>
  <c r="J98" i="5"/>
  <c r="J95" i="5"/>
  <c r="J96" i="5"/>
  <c r="I95" i="5"/>
  <c r="I96" i="5"/>
  <c r="AW328" i="4" l="1"/>
  <c r="AW329" i="4"/>
  <c r="V407" i="4" l="1"/>
  <c r="V408" i="4"/>
  <c r="V409" i="4"/>
  <c r="V410" i="4"/>
  <c r="V411" i="4"/>
  <c r="V406" i="4"/>
  <c r="D406" i="4"/>
  <c r="D407" i="4"/>
  <c r="D408" i="4"/>
  <c r="D409" i="4"/>
  <c r="D410" i="4"/>
  <c r="D411" i="4"/>
  <c r="C3" i="8"/>
  <c r="D3" i="8" s="1"/>
  <c r="Q21" i="4" s="1"/>
  <c r="P21" i="4" s="1"/>
  <c r="C4" i="8"/>
  <c r="D4" i="8" s="1"/>
  <c r="C5" i="8"/>
  <c r="D5" i="8" s="1"/>
  <c r="C6" i="8"/>
  <c r="D6" i="8" s="1"/>
  <c r="C7" i="8"/>
  <c r="D7" i="8" s="1"/>
  <c r="C8" i="8"/>
  <c r="D8" i="8" s="1"/>
  <c r="C9" i="8"/>
  <c r="D9" i="8" s="1"/>
  <c r="Q36" i="4" s="1"/>
  <c r="P36" i="4" s="1"/>
  <c r="C10" i="8"/>
  <c r="D10" i="8" s="1"/>
  <c r="C11" i="8"/>
  <c r="D11" i="8" s="1"/>
  <c r="Q60" i="4" s="1"/>
  <c r="P60" i="4" s="1"/>
  <c r="C12" i="8"/>
  <c r="D12" i="8" s="1"/>
  <c r="C13" i="8"/>
  <c r="D13" i="8" s="1"/>
  <c r="C14" i="8"/>
  <c r="D14" i="8" s="1"/>
  <c r="C15" i="8"/>
  <c r="D15" i="8" s="1"/>
  <c r="Q30" i="4" s="1"/>
  <c r="P30" i="4" s="1"/>
  <c r="C16" i="8"/>
  <c r="D16" i="8" s="1"/>
  <c r="C17" i="8"/>
  <c r="D17" i="8" s="1"/>
  <c r="Q22" i="4" s="1"/>
  <c r="P22" i="4" s="1"/>
  <c r="C18" i="8"/>
  <c r="D18" i="8" s="1"/>
  <c r="C19" i="8"/>
  <c r="D19" i="8" s="1"/>
  <c r="C20" i="8"/>
  <c r="D20" i="8" s="1"/>
  <c r="C21" i="8"/>
  <c r="D21" i="8" s="1"/>
  <c r="Q57" i="4" s="1"/>
  <c r="P57" i="4" s="1"/>
  <c r="C22" i="8"/>
  <c r="D22" i="8" s="1"/>
  <c r="C23" i="8"/>
  <c r="D23" i="8" s="1"/>
  <c r="C24" i="8"/>
  <c r="D24" i="8" s="1"/>
  <c r="C25" i="8"/>
  <c r="D25" i="8" s="1"/>
  <c r="Q26" i="4" s="1"/>
  <c r="P26" i="4" s="1"/>
  <c r="C26" i="8"/>
  <c r="D26" i="8" s="1"/>
  <c r="AD57" i="4" s="1"/>
  <c r="C27" i="8"/>
  <c r="D27" i="8" s="1"/>
  <c r="C28" i="8"/>
  <c r="D28" i="8" s="1"/>
  <c r="C29" i="8"/>
  <c r="D29" i="8" s="1"/>
  <c r="C30" i="8"/>
  <c r="D30" i="8" s="1"/>
  <c r="C31" i="8"/>
  <c r="D31" i="8" s="1"/>
  <c r="C32" i="8"/>
  <c r="D32" i="8" s="1"/>
  <c r="C33" i="8"/>
  <c r="D33" i="8" s="1"/>
  <c r="C34" i="8"/>
  <c r="D34" i="8" s="1"/>
  <c r="AD26" i="4" s="1"/>
  <c r="C35" i="8"/>
  <c r="D35" i="8" s="1"/>
  <c r="C36" i="8"/>
  <c r="D36" i="8" s="1"/>
  <c r="Q33" i="4" s="1"/>
  <c r="P33" i="4" s="1"/>
  <c r="C37" i="8"/>
  <c r="D37" i="8" s="1"/>
  <c r="Q61" i="4" s="1"/>
  <c r="P61" i="4" s="1"/>
  <c r="C38" i="8"/>
  <c r="D38" i="8" s="1"/>
  <c r="C39" i="8"/>
  <c r="D39" i="8" s="1"/>
  <c r="C40" i="8"/>
  <c r="D40" i="8" s="1"/>
  <c r="C41" i="8"/>
  <c r="D41" i="8" s="1"/>
  <c r="Q62" i="4" s="1"/>
  <c r="P62" i="4" s="1"/>
  <c r="C42" i="8"/>
  <c r="D42" i="8" s="1"/>
  <c r="C43" i="8"/>
  <c r="D43" i="8" s="1"/>
  <c r="C44" i="8"/>
  <c r="D44" i="8" s="1"/>
  <c r="C45" i="8"/>
  <c r="D45" i="8" s="1"/>
  <c r="C46" i="8"/>
  <c r="D46" i="8" s="1"/>
  <c r="C47" i="8"/>
  <c r="D47" i="8" s="1"/>
  <c r="C48" i="8"/>
  <c r="D48" i="8" s="1"/>
  <c r="C49" i="8"/>
  <c r="D49" i="8" s="1"/>
  <c r="C50" i="8"/>
  <c r="D50" i="8" s="1"/>
  <c r="AD30" i="4" s="1"/>
  <c r="C51" i="8"/>
  <c r="D51" i="8" s="1"/>
  <c r="C52" i="8"/>
  <c r="D52" i="8" s="1"/>
  <c r="C53" i="8"/>
  <c r="D53" i="8" s="1"/>
  <c r="AD60" i="4" s="1"/>
  <c r="C54" i="8"/>
  <c r="D54" i="8" s="1"/>
  <c r="C55" i="8"/>
  <c r="D55" i="8" s="1"/>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7" i="8"/>
  <c r="C380" i="8"/>
  <c r="C381" i="8"/>
  <c r="C382" i="8"/>
  <c r="C384" i="8"/>
  <c r="C385" i="8"/>
  <c r="C386" i="8"/>
  <c r="C387" i="8"/>
  <c r="C390" i="8"/>
  <c r="D410" i="8"/>
  <c r="D394" i="8"/>
  <c r="J394" i="8"/>
  <c r="D395" i="8"/>
  <c r="J395" i="8"/>
  <c r="D396" i="8"/>
  <c r="D397" i="8"/>
  <c r="J397" i="8"/>
  <c r="D398" i="8"/>
  <c r="Q411" i="4" s="1"/>
  <c r="J398" i="8"/>
  <c r="D399" i="8"/>
  <c r="J399" i="8"/>
  <c r="D400" i="8"/>
  <c r="D401" i="8"/>
  <c r="J401" i="8"/>
  <c r="J402" i="8"/>
  <c r="D403" i="8"/>
  <c r="J403" i="8"/>
  <c r="D404" i="8"/>
  <c r="D405" i="8"/>
  <c r="J405" i="8"/>
  <c r="D406" i="8"/>
  <c r="J406" i="8"/>
  <c r="D407" i="8"/>
  <c r="J407" i="8"/>
  <c r="D408" i="8"/>
  <c r="D409" i="8"/>
  <c r="Q431" i="4" s="1"/>
  <c r="J409" i="8"/>
  <c r="J410" i="8"/>
  <c r="D411" i="8"/>
  <c r="J411" i="8"/>
  <c r="D412" i="8"/>
  <c r="D413" i="8"/>
  <c r="J413" i="8"/>
  <c r="D414" i="8"/>
  <c r="J414" i="8"/>
  <c r="D415" i="8"/>
  <c r="J415" i="8"/>
  <c r="B720" i="7"/>
  <c r="C720" i="7"/>
  <c r="H720" i="7"/>
  <c r="K720" i="7"/>
  <c r="L720" i="7"/>
  <c r="B721" i="7"/>
  <c r="C721" i="7"/>
  <c r="H721" i="7"/>
  <c r="K721" i="7"/>
  <c r="L721" i="7"/>
  <c r="B722" i="7"/>
  <c r="C722" i="7"/>
  <c r="G722" i="7" s="1"/>
  <c r="H722" i="7"/>
  <c r="K722" i="7"/>
  <c r="L722" i="7"/>
  <c r="B723" i="7"/>
  <c r="C723" i="7"/>
  <c r="H723" i="7"/>
  <c r="K723" i="7"/>
  <c r="L723" i="7"/>
  <c r="B724" i="7"/>
  <c r="C724" i="7"/>
  <c r="H724" i="7"/>
  <c r="K724" i="7"/>
  <c r="L724" i="7"/>
  <c r="B725" i="7"/>
  <c r="C725" i="7"/>
  <c r="H725" i="7"/>
  <c r="K725" i="7"/>
  <c r="L725" i="7"/>
  <c r="B726" i="7"/>
  <c r="C726" i="7"/>
  <c r="G726" i="7" s="1"/>
  <c r="H726" i="7"/>
  <c r="K726" i="7"/>
  <c r="L726" i="7"/>
  <c r="B732" i="7"/>
  <c r="C732" i="7"/>
  <c r="H732" i="7"/>
  <c r="K732" i="7"/>
  <c r="L732" i="7"/>
  <c r="B733" i="7"/>
  <c r="C733" i="7"/>
  <c r="G733" i="7" s="1"/>
  <c r="H733" i="7"/>
  <c r="K733" i="7"/>
  <c r="L733" i="7"/>
  <c r="B734" i="7"/>
  <c r="C734" i="7"/>
  <c r="H734" i="7"/>
  <c r="K734" i="7"/>
  <c r="L734" i="7"/>
  <c r="B735" i="7"/>
  <c r="C735" i="7"/>
  <c r="G735" i="7" s="1"/>
  <c r="H735" i="7"/>
  <c r="K735" i="7"/>
  <c r="L735" i="7"/>
  <c r="B736" i="7"/>
  <c r="C736" i="7"/>
  <c r="G736" i="7" s="1"/>
  <c r="H736" i="7"/>
  <c r="K736" i="7"/>
  <c r="L736" i="7"/>
  <c r="B737" i="7"/>
  <c r="C737" i="7"/>
  <c r="H737" i="7"/>
  <c r="K737" i="7"/>
  <c r="L737" i="7"/>
  <c r="B738" i="7"/>
  <c r="C738" i="7"/>
  <c r="H738" i="7"/>
  <c r="K738" i="7"/>
  <c r="L738" i="7"/>
  <c r="E721" i="14"/>
  <c r="E722" i="14"/>
  <c r="E723" i="14"/>
  <c r="E724" i="14"/>
  <c r="E725" i="14"/>
  <c r="E726" i="14"/>
  <c r="E727" i="14"/>
  <c r="E728" i="14"/>
  <c r="E729" i="14"/>
  <c r="E730" i="14"/>
  <c r="E731" i="14"/>
  <c r="E732" i="14"/>
  <c r="E733" i="14"/>
  <c r="B772" i="7"/>
  <c r="C772" i="7"/>
  <c r="H772" i="7"/>
  <c r="K772" i="7"/>
  <c r="L772" i="7"/>
  <c r="B771" i="7"/>
  <c r="C771" i="7"/>
  <c r="H771" i="7"/>
  <c r="K771" i="7"/>
  <c r="L771" i="7"/>
  <c r="Q427" i="4" l="1"/>
  <c r="Q430" i="4"/>
  <c r="Q428" i="4"/>
  <c r="Q429" i="4"/>
  <c r="Q410" i="4"/>
  <c r="Q409" i="4"/>
  <c r="BA411" i="4"/>
  <c r="P411" i="4"/>
  <c r="AX411" i="4" s="1"/>
  <c r="BA431" i="4"/>
  <c r="P431" i="4"/>
  <c r="AX431" i="4" s="1"/>
  <c r="Q406" i="4"/>
  <c r="Q407" i="4"/>
  <c r="Q408" i="4"/>
  <c r="F771" i="7"/>
  <c r="G771" i="7"/>
  <c r="F738" i="7"/>
  <c r="G738" i="7"/>
  <c r="I734" i="7"/>
  <c r="G734" i="7"/>
  <c r="F401" i="8"/>
  <c r="F394" i="8"/>
  <c r="F403" i="8"/>
  <c r="F395" i="8"/>
  <c r="F404" i="8"/>
  <c r="F414" i="8"/>
  <c r="F397" i="8"/>
  <c r="F406" i="8"/>
  <c r="F399" i="8"/>
  <c r="F400" i="8"/>
  <c r="F396" i="8"/>
  <c r="F398" i="8"/>
  <c r="F405" i="8"/>
  <c r="F415" i="8"/>
  <c r="F721" i="7"/>
  <c r="G721" i="7"/>
  <c r="F725" i="7"/>
  <c r="G725" i="7"/>
  <c r="I732" i="7"/>
  <c r="G732" i="7"/>
  <c r="F723" i="7"/>
  <c r="G723" i="7"/>
  <c r="G395" i="8"/>
  <c r="G404" i="8"/>
  <c r="G414" i="8"/>
  <c r="G396" i="8"/>
  <c r="G405" i="8"/>
  <c r="G415" i="8"/>
  <c r="G397" i="8"/>
  <c r="G406" i="8"/>
  <c r="G399" i="8"/>
  <c r="G394" i="8"/>
  <c r="F37" i="9"/>
  <c r="G400" i="8"/>
  <c r="G403" i="8"/>
  <c r="G398" i="8"/>
  <c r="G401" i="8"/>
  <c r="I772" i="7"/>
  <c r="G772" i="7"/>
  <c r="I737" i="7"/>
  <c r="G737" i="7"/>
  <c r="I724" i="7"/>
  <c r="G724" i="7"/>
  <c r="F720" i="7"/>
  <c r="G720" i="7"/>
  <c r="E37" i="9"/>
  <c r="D402" i="8"/>
  <c r="I720" i="7"/>
  <c r="J400" i="8"/>
  <c r="J396" i="8"/>
  <c r="J412" i="8"/>
  <c r="J404" i="8"/>
  <c r="J408" i="8"/>
  <c r="I738" i="7"/>
  <c r="I721" i="7"/>
  <c r="I736" i="7"/>
  <c r="F722" i="7"/>
  <c r="I771" i="7"/>
  <c r="F736" i="7"/>
  <c r="I723" i="7"/>
  <c r="F772" i="7"/>
  <c r="F732" i="7"/>
  <c r="F733" i="7"/>
  <c r="F726" i="7"/>
  <c r="I725" i="7"/>
  <c r="F734" i="7"/>
  <c r="I726" i="7"/>
  <c r="I733" i="7"/>
  <c r="F735" i="7"/>
  <c r="F724" i="7"/>
  <c r="F737" i="7"/>
  <c r="I735" i="7"/>
  <c r="I722" i="7"/>
  <c r="AZ7" i="4"/>
  <c r="AY7" i="4"/>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9" i="4"/>
  <c r="AU38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486" i="4"/>
  <c r="AU486" i="4"/>
  <c r="AV485" i="4"/>
  <c r="AU485" i="4"/>
  <c r="AV484" i="4"/>
  <c r="AU484" i="4"/>
  <c r="AV483" i="4"/>
  <c r="AU483" i="4"/>
  <c r="AV482" i="4"/>
  <c r="AU482" i="4"/>
  <c r="AV481" i="4"/>
  <c r="AU481" i="4"/>
  <c r="AV480" i="4"/>
  <c r="AU480" i="4"/>
  <c r="AV479" i="4"/>
  <c r="AU479" i="4"/>
  <c r="AV478" i="4"/>
  <c r="AU478" i="4"/>
  <c r="AV477" i="4"/>
  <c r="AU477" i="4"/>
  <c r="AV476" i="4"/>
  <c r="AU476" i="4"/>
  <c r="AV475" i="4"/>
  <c r="AU475" i="4"/>
  <c r="AV474" i="4"/>
  <c r="AU474" i="4"/>
  <c r="AV499" i="4"/>
  <c r="AU499" i="4"/>
  <c r="AV498" i="4"/>
  <c r="AU498" i="4"/>
  <c r="AV497" i="4"/>
  <c r="AU497" i="4"/>
  <c r="AV496" i="4"/>
  <c r="AU496" i="4"/>
  <c r="AV495" i="4"/>
  <c r="AU495" i="4"/>
  <c r="AV494" i="4"/>
  <c r="AU494" i="4"/>
  <c r="AV493" i="4"/>
  <c r="AU493" i="4"/>
  <c r="AV492" i="4"/>
  <c r="AU492" i="4"/>
  <c r="AV491" i="4"/>
  <c r="AU491" i="4"/>
  <c r="AV490" i="4"/>
  <c r="AU490" i="4"/>
  <c r="AV489" i="4"/>
  <c r="AU489" i="4"/>
  <c r="AV488" i="4"/>
  <c r="AU488" i="4"/>
  <c r="AV487" i="4"/>
  <c r="AU487"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486" i="4"/>
  <c r="AP486" i="4"/>
  <c r="AQ485" i="4"/>
  <c r="AP485" i="4"/>
  <c r="AQ484" i="4"/>
  <c r="AP484" i="4"/>
  <c r="AQ483" i="4"/>
  <c r="AP483" i="4"/>
  <c r="AQ482" i="4"/>
  <c r="AP482" i="4"/>
  <c r="AQ481" i="4"/>
  <c r="AP481" i="4"/>
  <c r="AQ480" i="4"/>
  <c r="AP480" i="4"/>
  <c r="AQ479" i="4"/>
  <c r="AP479" i="4"/>
  <c r="AQ478" i="4"/>
  <c r="AP478" i="4"/>
  <c r="AQ477" i="4"/>
  <c r="AP477" i="4"/>
  <c r="AQ476" i="4"/>
  <c r="AP476" i="4"/>
  <c r="AQ475" i="4"/>
  <c r="AP475" i="4"/>
  <c r="AQ474" i="4"/>
  <c r="AP474" i="4"/>
  <c r="AQ499" i="4"/>
  <c r="AP499" i="4"/>
  <c r="AQ498" i="4"/>
  <c r="AP498" i="4"/>
  <c r="AQ497" i="4"/>
  <c r="AP497" i="4"/>
  <c r="AQ496" i="4"/>
  <c r="AP496" i="4"/>
  <c r="AQ495" i="4"/>
  <c r="AP495" i="4"/>
  <c r="AQ494" i="4"/>
  <c r="AP494" i="4"/>
  <c r="AQ493" i="4"/>
  <c r="AP493" i="4"/>
  <c r="AQ492" i="4"/>
  <c r="AP492" i="4"/>
  <c r="AQ491" i="4"/>
  <c r="AP491" i="4"/>
  <c r="AQ490" i="4"/>
  <c r="AP490" i="4"/>
  <c r="AQ489" i="4"/>
  <c r="AP489" i="4"/>
  <c r="AQ488" i="4"/>
  <c r="AP488" i="4"/>
  <c r="AQ487" i="4"/>
  <c r="AP487"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486" i="4"/>
  <c r="AK486" i="4"/>
  <c r="AL485" i="4"/>
  <c r="AK485" i="4"/>
  <c r="AL484" i="4"/>
  <c r="AK484" i="4"/>
  <c r="AL483" i="4"/>
  <c r="AK483" i="4"/>
  <c r="AL482" i="4"/>
  <c r="AK482" i="4"/>
  <c r="AL481" i="4"/>
  <c r="AK481" i="4"/>
  <c r="AL480" i="4"/>
  <c r="AK480" i="4"/>
  <c r="AL479" i="4"/>
  <c r="AK479" i="4"/>
  <c r="AL478" i="4"/>
  <c r="AK478" i="4"/>
  <c r="AL477" i="4"/>
  <c r="AK477" i="4"/>
  <c r="AL476" i="4"/>
  <c r="AK476" i="4"/>
  <c r="AL475" i="4"/>
  <c r="AK475" i="4"/>
  <c r="AL474" i="4"/>
  <c r="AK474" i="4"/>
  <c r="AL499" i="4"/>
  <c r="AK499" i="4"/>
  <c r="AL498" i="4"/>
  <c r="AK498" i="4"/>
  <c r="AL497" i="4"/>
  <c r="AK497" i="4"/>
  <c r="AL496" i="4"/>
  <c r="AK496" i="4"/>
  <c r="AL495" i="4"/>
  <c r="AK495" i="4"/>
  <c r="AL494" i="4"/>
  <c r="AK494" i="4"/>
  <c r="AL493" i="4"/>
  <c r="AK493" i="4"/>
  <c r="AL492" i="4"/>
  <c r="AK492" i="4"/>
  <c r="AL491" i="4"/>
  <c r="AK491" i="4"/>
  <c r="AL490" i="4"/>
  <c r="AK490" i="4"/>
  <c r="AL489" i="4"/>
  <c r="AK489" i="4"/>
  <c r="AL488" i="4"/>
  <c r="AK488" i="4"/>
  <c r="AL487" i="4"/>
  <c r="AK487"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486" i="4"/>
  <c r="AF486" i="4"/>
  <c r="AG485" i="4"/>
  <c r="AF485" i="4"/>
  <c r="AG484" i="4"/>
  <c r="AF484" i="4"/>
  <c r="AG483" i="4"/>
  <c r="AF483" i="4"/>
  <c r="AG482" i="4"/>
  <c r="AF482" i="4"/>
  <c r="AG481" i="4"/>
  <c r="AF481" i="4"/>
  <c r="AG480" i="4"/>
  <c r="AF480" i="4"/>
  <c r="AG479" i="4"/>
  <c r="AF479" i="4"/>
  <c r="AG478" i="4"/>
  <c r="AF478" i="4"/>
  <c r="AG477" i="4"/>
  <c r="AF477" i="4"/>
  <c r="AG476" i="4"/>
  <c r="AF476" i="4"/>
  <c r="AG475" i="4"/>
  <c r="AF475" i="4"/>
  <c r="AG474" i="4"/>
  <c r="AF474" i="4"/>
  <c r="AG499" i="4"/>
  <c r="AF499" i="4"/>
  <c r="AG498" i="4"/>
  <c r="AF498" i="4"/>
  <c r="AG497" i="4"/>
  <c r="AF497" i="4"/>
  <c r="AG496" i="4"/>
  <c r="AF496" i="4"/>
  <c r="AG495" i="4"/>
  <c r="AF495" i="4"/>
  <c r="AG494" i="4"/>
  <c r="AF494" i="4"/>
  <c r="AG493" i="4"/>
  <c r="AF493" i="4"/>
  <c r="AG492" i="4"/>
  <c r="AF492" i="4"/>
  <c r="AG491" i="4"/>
  <c r="AF491" i="4"/>
  <c r="AG490" i="4"/>
  <c r="AF490" i="4"/>
  <c r="AG489" i="4"/>
  <c r="AF489" i="4"/>
  <c r="AG488" i="4"/>
  <c r="AF488" i="4"/>
  <c r="AG487" i="4"/>
  <c r="AF487"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486" i="4"/>
  <c r="AB485" i="4"/>
  <c r="AB484" i="4"/>
  <c r="AB483" i="4"/>
  <c r="AB482" i="4"/>
  <c r="AB481" i="4"/>
  <c r="AB480" i="4"/>
  <c r="AB479" i="4"/>
  <c r="AB478" i="4"/>
  <c r="AB477" i="4"/>
  <c r="AB476" i="4"/>
  <c r="AB475" i="4"/>
  <c r="AB474" i="4"/>
  <c r="AB499" i="4"/>
  <c r="AB498" i="4"/>
  <c r="AB497" i="4"/>
  <c r="AB496" i="4"/>
  <c r="AB495" i="4"/>
  <c r="AB494" i="4"/>
  <c r="AB493" i="4"/>
  <c r="AB492" i="4"/>
  <c r="AB491" i="4"/>
  <c r="AB490" i="4"/>
  <c r="AB489" i="4"/>
  <c r="AB488" i="4"/>
  <c r="AB487"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486" i="4"/>
  <c r="AA485" i="4"/>
  <c r="AA484" i="4"/>
  <c r="AA483" i="4"/>
  <c r="AA482" i="4"/>
  <c r="AA481" i="4"/>
  <c r="AA480" i="4"/>
  <c r="AA479" i="4"/>
  <c r="AA478" i="4"/>
  <c r="AA477" i="4"/>
  <c r="AA476" i="4"/>
  <c r="AA475" i="4"/>
  <c r="AA474" i="4"/>
  <c r="AA499" i="4"/>
  <c r="AA498" i="4"/>
  <c r="AA497" i="4"/>
  <c r="AA496" i="4"/>
  <c r="AA495" i="4"/>
  <c r="AA494" i="4"/>
  <c r="AA493" i="4"/>
  <c r="AA492" i="4"/>
  <c r="AA491" i="4"/>
  <c r="AA490" i="4"/>
  <c r="AA489" i="4"/>
  <c r="AA488" i="4"/>
  <c r="AA487"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89" i="4"/>
  <c r="W388" i="4"/>
  <c r="W387" i="4"/>
  <c r="W354" i="4"/>
  <c r="W353"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486" i="4"/>
  <c r="W485" i="4"/>
  <c r="W484" i="4"/>
  <c r="W483" i="4"/>
  <c r="W482" i="4"/>
  <c r="W481" i="4"/>
  <c r="W480" i="4"/>
  <c r="W479" i="4"/>
  <c r="W478" i="4"/>
  <c r="W477" i="4"/>
  <c r="W476" i="4"/>
  <c r="W475" i="4"/>
  <c r="W474" i="4"/>
  <c r="W498" i="4"/>
  <c r="W497" i="4"/>
  <c r="W496" i="4"/>
  <c r="W495" i="4"/>
  <c r="W494" i="4"/>
  <c r="W493" i="4"/>
  <c r="W492" i="4"/>
  <c r="W491" i="4"/>
  <c r="W490" i="4"/>
  <c r="W489" i="4"/>
  <c r="W488" i="4"/>
  <c r="W487"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486" i="4"/>
  <c r="V485" i="4"/>
  <c r="V484" i="4"/>
  <c r="V483" i="4"/>
  <c r="V482" i="4"/>
  <c r="V481" i="4"/>
  <c r="V480" i="4"/>
  <c r="V479" i="4"/>
  <c r="V478" i="4"/>
  <c r="V477" i="4"/>
  <c r="V476" i="4"/>
  <c r="V475" i="4"/>
  <c r="V474" i="4"/>
  <c r="V498" i="4"/>
  <c r="V497" i="4"/>
  <c r="V496" i="4"/>
  <c r="V495" i="4"/>
  <c r="V494" i="4"/>
  <c r="V493" i="4"/>
  <c r="V492" i="4"/>
  <c r="V491" i="4"/>
  <c r="V490" i="4"/>
  <c r="V489" i="4"/>
  <c r="V488" i="4"/>
  <c r="V487"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BA409" i="4" l="1"/>
  <c r="P409" i="4"/>
  <c r="AX409" i="4" s="1"/>
  <c r="BA408" i="4"/>
  <c r="P408" i="4"/>
  <c r="AX408" i="4" s="1"/>
  <c r="BA410" i="4"/>
  <c r="P410" i="4"/>
  <c r="AX410" i="4" s="1"/>
  <c r="BA407" i="4"/>
  <c r="P407" i="4"/>
  <c r="AX407" i="4" s="1"/>
  <c r="BA429" i="4"/>
  <c r="P429" i="4"/>
  <c r="AX429" i="4" s="1"/>
  <c r="BA406" i="4"/>
  <c r="P406" i="4"/>
  <c r="AX406" i="4" s="1"/>
  <c r="BA428" i="4"/>
  <c r="P428" i="4"/>
  <c r="AX428" i="4" s="1"/>
  <c r="BA430" i="4"/>
  <c r="P430" i="4"/>
  <c r="AX430" i="4" s="1"/>
  <c r="BA427" i="4"/>
  <c r="P427" i="4"/>
  <c r="AX427" i="4" s="1"/>
  <c r="J5" i="8"/>
  <c r="J6" i="8"/>
  <c r="J7" i="8"/>
  <c r="J8" i="8"/>
  <c r="J9" i="8"/>
  <c r="J10" i="8"/>
  <c r="J11" i="8"/>
  <c r="J17" i="8"/>
  <c r="J18" i="8"/>
  <c r="J19" i="8"/>
  <c r="J22" i="8"/>
  <c r="J23" i="8"/>
  <c r="J24" i="8"/>
  <c r="J25" i="8"/>
  <c r="J26" i="8"/>
  <c r="J27" i="8"/>
  <c r="J28" i="8"/>
  <c r="J32" i="8"/>
  <c r="J33" i="8"/>
  <c r="J34" i="8"/>
  <c r="J35" i="8"/>
  <c r="J36" i="8"/>
  <c r="J40" i="8"/>
  <c r="J41" i="8"/>
  <c r="J42" i="8"/>
  <c r="J43" i="8"/>
  <c r="J44" i="8"/>
  <c r="J47" i="8"/>
  <c r="J48" i="8"/>
  <c r="J49" i="8"/>
  <c r="J50" i="8"/>
  <c r="J51" i="8"/>
  <c r="J52" i="8"/>
  <c r="J55" i="8"/>
  <c r="J57" i="8"/>
  <c r="J58" i="8"/>
  <c r="J59" i="8"/>
  <c r="J60" i="8"/>
  <c r="J63" i="8"/>
  <c r="J65" i="8"/>
  <c r="J66" i="8"/>
  <c r="J67" i="8"/>
  <c r="J68" i="8"/>
  <c r="J70" i="8"/>
  <c r="J71" i="8"/>
  <c r="J73" i="8"/>
  <c r="J74" i="8"/>
  <c r="J75" i="8"/>
  <c r="J76" i="8"/>
  <c r="J79" i="8"/>
  <c r="J80" i="8"/>
  <c r="J81" i="8"/>
  <c r="J82" i="8"/>
  <c r="J83" i="8"/>
  <c r="J84" i="8"/>
  <c r="J87" i="8"/>
  <c r="J88" i="8"/>
  <c r="J89" i="8"/>
  <c r="J90" i="8"/>
  <c r="J91" i="8"/>
  <c r="J92" i="8"/>
  <c r="J96" i="8"/>
  <c r="J97" i="8"/>
  <c r="J98" i="8"/>
  <c r="J99" i="8"/>
  <c r="J100" i="8"/>
  <c r="J101" i="8"/>
  <c r="J104" i="8"/>
  <c r="J105" i="8"/>
  <c r="J106" i="8"/>
  <c r="J107" i="8"/>
  <c r="J108" i="8"/>
  <c r="J110" i="8"/>
  <c r="J111" i="8"/>
  <c r="J112" i="8"/>
  <c r="J113" i="8"/>
  <c r="J114" i="8"/>
  <c r="J115" i="8"/>
  <c r="J116" i="8"/>
  <c r="J119" i="8"/>
  <c r="J120" i="8"/>
  <c r="J121" i="8"/>
  <c r="J122" i="8"/>
  <c r="J123" i="8"/>
  <c r="J124" i="8"/>
  <c r="J126" i="8"/>
  <c r="J127" i="8"/>
  <c r="J128" i="8"/>
  <c r="J129" i="8"/>
  <c r="J130" i="8"/>
  <c r="J131" i="8"/>
  <c r="J132" i="8"/>
  <c r="J133" i="8"/>
  <c r="J135" i="8"/>
  <c r="J136" i="8"/>
  <c r="J137" i="8"/>
  <c r="J138" i="8"/>
  <c r="J139" i="8"/>
  <c r="J140" i="8"/>
  <c r="J143" i="8"/>
  <c r="J144" i="8"/>
  <c r="J145" i="8"/>
  <c r="J146" i="8"/>
  <c r="J147" i="8"/>
  <c r="J148" i="8"/>
  <c r="J150" i="8"/>
  <c r="J151" i="8"/>
  <c r="J152" i="8"/>
  <c r="J153" i="8"/>
  <c r="J154" i="8"/>
  <c r="J155" i="8"/>
  <c r="J156" i="8"/>
  <c r="J159" i="8"/>
  <c r="J160" i="8"/>
  <c r="J161" i="8"/>
  <c r="J162" i="8"/>
  <c r="J163" i="8"/>
  <c r="J164" i="8"/>
  <c r="J165" i="8"/>
  <c r="J167" i="8"/>
  <c r="J168" i="8"/>
  <c r="J169" i="8"/>
  <c r="J170" i="8"/>
  <c r="J171" i="8"/>
  <c r="J172" i="8"/>
  <c r="J175" i="8"/>
  <c r="J176" i="8"/>
  <c r="J177" i="8"/>
  <c r="J178" i="8"/>
  <c r="J179" i="8"/>
  <c r="J180" i="8"/>
  <c r="J182" i="8"/>
  <c r="J183" i="8"/>
  <c r="J184" i="8"/>
  <c r="J185" i="8"/>
  <c r="J186" i="8"/>
  <c r="J187" i="8"/>
  <c r="J188" i="8"/>
  <c r="J191" i="8"/>
  <c r="J193" i="8"/>
  <c r="J194" i="8"/>
  <c r="J195" i="8"/>
  <c r="J196" i="8"/>
  <c r="J197" i="8"/>
  <c r="J199" i="8"/>
  <c r="J200" i="8"/>
  <c r="J201" i="8"/>
  <c r="J202" i="8"/>
  <c r="J203" i="8"/>
  <c r="J204" i="8"/>
  <c r="J207" i="8"/>
  <c r="J208" i="8"/>
  <c r="J209" i="8"/>
  <c r="J210" i="8"/>
  <c r="J211" i="8"/>
  <c r="J212" i="8"/>
  <c r="J215" i="8"/>
  <c r="J216" i="8"/>
  <c r="J217" i="8"/>
  <c r="J218" i="8"/>
  <c r="J219" i="8"/>
  <c r="J220" i="8"/>
  <c r="J221" i="8"/>
  <c r="J223" i="8"/>
  <c r="J224" i="8"/>
  <c r="J225" i="8"/>
  <c r="J226" i="8"/>
  <c r="J227" i="8"/>
  <c r="J228" i="8"/>
  <c r="J229" i="8"/>
  <c r="J231" i="8"/>
  <c r="J232" i="8"/>
  <c r="J233" i="8"/>
  <c r="J234" i="8"/>
  <c r="J235" i="8"/>
  <c r="J236" i="8"/>
  <c r="J238" i="8"/>
  <c r="J239" i="8"/>
  <c r="J240" i="8"/>
  <c r="J241" i="8"/>
  <c r="J242" i="8"/>
  <c r="J243" i="8"/>
  <c r="J244" i="8"/>
  <c r="J247" i="8"/>
  <c r="J248" i="8"/>
  <c r="J249" i="8"/>
  <c r="J250" i="8"/>
  <c r="J251" i="8"/>
  <c r="J252" i="8"/>
  <c r="J253" i="8"/>
  <c r="J255" i="8"/>
  <c r="J256" i="8"/>
  <c r="J257" i="8"/>
  <c r="J258" i="8"/>
  <c r="J259" i="8"/>
  <c r="J260" i="8"/>
  <c r="J261" i="8"/>
  <c r="J263" i="8"/>
  <c r="J264" i="8"/>
  <c r="J265" i="8"/>
  <c r="J266" i="8"/>
  <c r="J267" i="8"/>
  <c r="J268" i="8"/>
  <c r="J270" i="8"/>
  <c r="J271" i="8"/>
  <c r="J272" i="8"/>
  <c r="J273" i="8"/>
  <c r="J274" i="8"/>
  <c r="J275" i="8"/>
  <c r="J276" i="8"/>
  <c r="J279" i="8"/>
  <c r="J280" i="8"/>
  <c r="J281" i="8"/>
  <c r="J282" i="8"/>
  <c r="J283" i="8"/>
  <c r="J284" i="8"/>
  <c r="J285" i="8"/>
  <c r="J287" i="8"/>
  <c r="J289" i="8"/>
  <c r="J290" i="8"/>
  <c r="J291" i="8"/>
  <c r="J292" i="8"/>
  <c r="J293" i="8"/>
  <c r="J295" i="8"/>
  <c r="J296" i="8"/>
  <c r="J297" i="8"/>
  <c r="J298" i="8"/>
  <c r="J299" i="8"/>
  <c r="J300" i="8"/>
  <c r="J302" i="8"/>
  <c r="J303" i="8"/>
  <c r="J304" i="8"/>
  <c r="J305" i="8"/>
  <c r="J306" i="8"/>
  <c r="J307" i="8"/>
  <c r="J308" i="8"/>
  <c r="J309" i="8"/>
  <c r="J311" i="8"/>
  <c r="J312" i="8"/>
  <c r="J313" i="8"/>
  <c r="J314" i="8"/>
  <c r="J315" i="8"/>
  <c r="J316" i="8"/>
  <c r="J317" i="8"/>
  <c r="J319" i="8"/>
  <c r="J320" i="8"/>
  <c r="J321" i="8"/>
  <c r="J322" i="8"/>
  <c r="J323" i="8"/>
  <c r="J324" i="8"/>
  <c r="J325" i="8"/>
  <c r="J327" i="8"/>
  <c r="J328" i="8"/>
  <c r="J329" i="8"/>
  <c r="J330" i="8"/>
  <c r="J331" i="8"/>
  <c r="J332" i="8"/>
  <c r="J335" i="8"/>
  <c r="J336" i="8"/>
  <c r="J337" i="8"/>
  <c r="J338" i="8"/>
  <c r="J339" i="8"/>
  <c r="J340" i="8"/>
  <c r="J342" i="8"/>
  <c r="J343" i="8"/>
  <c r="J344" i="8"/>
  <c r="J345" i="8"/>
  <c r="J346" i="8"/>
  <c r="J347" i="8"/>
  <c r="J348" i="8"/>
  <c r="J349" i="8"/>
  <c r="J351" i="8"/>
  <c r="J352" i="8"/>
  <c r="J353" i="8"/>
  <c r="J354" i="8"/>
  <c r="J355" i="8"/>
  <c r="J356" i="8"/>
  <c r="J357" i="8"/>
  <c r="J358" i="8"/>
  <c r="J359" i="8"/>
  <c r="J360" i="8"/>
  <c r="J361" i="8"/>
  <c r="J362" i="8"/>
  <c r="J363" i="8"/>
  <c r="J364" i="8"/>
  <c r="J366" i="8"/>
  <c r="J367" i="8"/>
  <c r="J368" i="8"/>
  <c r="J369" i="8"/>
  <c r="J370" i="8"/>
  <c r="J371" i="8"/>
  <c r="J372" i="8"/>
  <c r="J373" i="8"/>
  <c r="J374" i="8"/>
  <c r="J375" i="8"/>
  <c r="J376" i="8"/>
  <c r="J377" i="8"/>
  <c r="J378" i="8"/>
  <c r="J379" i="8"/>
  <c r="J380" i="8"/>
  <c r="J381" i="8"/>
  <c r="J382" i="8"/>
  <c r="J383" i="8"/>
  <c r="J384" i="8"/>
  <c r="J385" i="8"/>
  <c r="J386" i="8"/>
  <c r="J387" i="8"/>
  <c r="J388" i="8"/>
  <c r="J389" i="8"/>
  <c r="J391" i="8"/>
  <c r="J392" i="8"/>
  <c r="J393" i="8"/>
  <c r="J3" i="8"/>
  <c r="J4" i="8"/>
  <c r="J12" i="8"/>
  <c r="J13" i="8"/>
  <c r="J14" i="8"/>
  <c r="J15" i="8"/>
  <c r="J16" i="8"/>
  <c r="J20" i="8"/>
  <c r="J21" i="8"/>
  <c r="J29" i="8"/>
  <c r="J30" i="8"/>
  <c r="J31" i="8"/>
  <c r="J37" i="8"/>
  <c r="J38" i="8"/>
  <c r="J39" i="8"/>
  <c r="J45" i="8"/>
  <c r="J46" i="8"/>
  <c r="J53" i="8"/>
  <c r="J54" i="8"/>
  <c r="J61" i="8"/>
  <c r="J62" i="8"/>
  <c r="J64" i="8"/>
  <c r="J69" i="8"/>
  <c r="J77" i="8"/>
  <c r="J78" i="8"/>
  <c r="J85" i="8"/>
  <c r="J86" i="8"/>
  <c r="J93" i="8"/>
  <c r="J94" i="8"/>
  <c r="J95" i="8"/>
  <c r="J102" i="8"/>
  <c r="J103" i="8"/>
  <c r="J109" i="8"/>
  <c r="J117" i="8"/>
  <c r="J118" i="8"/>
  <c r="J125" i="8"/>
  <c r="J134" i="8"/>
  <c r="J141" i="8"/>
  <c r="J142" i="8"/>
  <c r="J149" i="8"/>
  <c r="J157" i="8"/>
  <c r="J158" i="8"/>
  <c r="J166" i="8"/>
  <c r="J173" i="8"/>
  <c r="J174" i="8"/>
  <c r="J181" i="8"/>
  <c r="J189" i="8"/>
  <c r="J190" i="8"/>
  <c r="J192" i="8"/>
  <c r="J198" i="8"/>
  <c r="J205" i="8"/>
  <c r="J206" i="8"/>
  <c r="J213" i="8"/>
  <c r="J214" i="8"/>
  <c r="J222" i="8"/>
  <c r="J230" i="8"/>
  <c r="J237" i="8"/>
  <c r="J245" i="8"/>
  <c r="J246" i="8"/>
  <c r="J254" i="8"/>
  <c r="J262" i="8"/>
  <c r="J269" i="8"/>
  <c r="J277" i="8"/>
  <c r="J278" i="8"/>
  <c r="J286" i="8"/>
  <c r="J288" i="8"/>
  <c r="J294" i="8"/>
  <c r="J301" i="8"/>
  <c r="J310" i="8"/>
  <c r="J318" i="8"/>
  <c r="J326" i="8"/>
  <c r="J333" i="8"/>
  <c r="J334" i="8"/>
  <c r="J341" i="8"/>
  <c r="J350" i="8"/>
  <c r="J365" i="8"/>
  <c r="J390" i="8" l="1"/>
  <c r="J72" i="8"/>
  <c r="J56" i="8"/>
  <c r="F72" i="8"/>
  <c r="F56" i="8"/>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5" i="7"/>
  <c r="L716" i="7"/>
  <c r="L717" i="7"/>
  <c r="L718" i="7"/>
  <c r="L719" i="7"/>
  <c r="L727" i="7"/>
  <c r="L728" i="7"/>
  <c r="L729" i="7"/>
  <c r="L730" i="7"/>
  <c r="L731" i="7"/>
  <c r="L741" i="7"/>
  <c r="L742" i="7"/>
  <c r="L293" i="7"/>
  <c r="L713" i="7"/>
  <c r="L714" i="7"/>
  <c r="K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5" i="7"/>
  <c r="K716" i="7"/>
  <c r="K717" i="7"/>
  <c r="K718" i="7"/>
  <c r="K719" i="7"/>
  <c r="K727" i="7"/>
  <c r="K728" i="7"/>
  <c r="K729" i="7"/>
  <c r="K730" i="7"/>
  <c r="K731" i="7"/>
  <c r="K741" i="7"/>
  <c r="K742" i="7"/>
  <c r="K293" i="7"/>
  <c r="K713" i="7"/>
  <c r="K714" i="7"/>
  <c r="L2" i="7"/>
  <c r="K2" i="7"/>
  <c r="D405" i="4" l="1"/>
  <c r="D404" i="4"/>
  <c r="D403" i="4"/>
  <c r="D402" i="4"/>
  <c r="D401" i="4"/>
  <c r="D400" i="4"/>
  <c r="D399" i="4"/>
  <c r="D398" i="4"/>
  <c r="H727" i="7"/>
  <c r="H728" i="7"/>
  <c r="H729" i="7"/>
  <c r="H730" i="7"/>
  <c r="H731" i="7"/>
  <c r="H741" i="7"/>
  <c r="H742" i="7"/>
  <c r="H293" i="7"/>
  <c r="H713" i="7"/>
  <c r="H714" i="7"/>
  <c r="C293" i="7"/>
  <c r="C713" i="7"/>
  <c r="C714" i="7"/>
  <c r="B713" i="7"/>
  <c r="B714" i="7"/>
  <c r="B293"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3" i="14"/>
  <c r="C727" i="7"/>
  <c r="C728" i="7"/>
  <c r="C729" i="7"/>
  <c r="G729" i="7" s="1"/>
  <c r="C730" i="7"/>
  <c r="C731" i="7"/>
  <c r="C741" i="7"/>
  <c r="C742" i="7"/>
  <c r="B727" i="7"/>
  <c r="B728" i="7"/>
  <c r="B729" i="7"/>
  <c r="B730" i="7"/>
  <c r="B731" i="7"/>
  <c r="B741" i="7"/>
  <c r="B742" i="7"/>
  <c r="C2" i="7"/>
  <c r="G2" i="7" s="1"/>
  <c r="C3" i="7"/>
  <c r="G3" i="7" s="1"/>
  <c r="C4" i="7"/>
  <c r="C5" i="7"/>
  <c r="G5" i="7" s="1"/>
  <c r="C6" i="7"/>
  <c r="G6" i="7" s="1"/>
  <c r="C7" i="7"/>
  <c r="C8" i="7"/>
  <c r="C9" i="7"/>
  <c r="C10" i="7"/>
  <c r="G10" i="7" s="1"/>
  <c r="C11" i="7"/>
  <c r="G11" i="7" s="1"/>
  <c r="C12" i="7"/>
  <c r="G12" i="7" s="1"/>
  <c r="C13" i="7"/>
  <c r="C14" i="7"/>
  <c r="C15" i="7"/>
  <c r="G15" i="7" s="1"/>
  <c r="C16" i="7"/>
  <c r="G16" i="7" s="1"/>
  <c r="C17" i="7"/>
  <c r="G17" i="7" s="1"/>
  <c r="C18" i="7"/>
  <c r="G18" i="7" s="1"/>
  <c r="C19" i="7"/>
  <c r="G19" i="7" s="1"/>
  <c r="C20" i="7"/>
  <c r="G20" i="7" s="1"/>
  <c r="C21" i="7"/>
  <c r="C22" i="7"/>
  <c r="C23" i="7"/>
  <c r="C24" i="7"/>
  <c r="C25" i="7"/>
  <c r="C26" i="7"/>
  <c r="C27" i="7"/>
  <c r="G27" i="7" s="1"/>
  <c r="C28" i="7"/>
  <c r="C29" i="7"/>
  <c r="C30" i="7"/>
  <c r="C31" i="7"/>
  <c r="C32" i="7"/>
  <c r="C33" i="7"/>
  <c r="C34" i="7"/>
  <c r="C35" i="7"/>
  <c r="G35" i="7" s="1"/>
  <c r="C36" i="7"/>
  <c r="C37" i="7"/>
  <c r="C38" i="7"/>
  <c r="G38" i="7" s="1"/>
  <c r="C39" i="7"/>
  <c r="C40" i="7"/>
  <c r="C41" i="7"/>
  <c r="C42" i="7"/>
  <c r="C43" i="7"/>
  <c r="G43" i="7" s="1"/>
  <c r="C44" i="7"/>
  <c r="C45" i="7"/>
  <c r="C46" i="7"/>
  <c r="G46" i="7" s="1"/>
  <c r="C47" i="7"/>
  <c r="C48" i="7"/>
  <c r="C49" i="7"/>
  <c r="C50" i="7"/>
  <c r="C51" i="7"/>
  <c r="G51" i="7" s="1"/>
  <c r="C52" i="7"/>
  <c r="C53" i="7"/>
  <c r="C54" i="7"/>
  <c r="C55" i="7"/>
  <c r="C56" i="7"/>
  <c r="C57" i="7"/>
  <c r="C58" i="7"/>
  <c r="C59" i="7"/>
  <c r="G59" i="7" s="1"/>
  <c r="C60" i="7"/>
  <c r="C61" i="7"/>
  <c r="C62" i="7"/>
  <c r="C63" i="7"/>
  <c r="C64" i="7"/>
  <c r="C65" i="7"/>
  <c r="C66" i="7"/>
  <c r="C67" i="7"/>
  <c r="G67" i="7" s="1"/>
  <c r="C68" i="7"/>
  <c r="C69" i="7"/>
  <c r="C70" i="7"/>
  <c r="C71" i="7"/>
  <c r="C72" i="7"/>
  <c r="C73" i="7"/>
  <c r="C74" i="7"/>
  <c r="C75" i="7"/>
  <c r="G75" i="7" s="1"/>
  <c r="C76" i="7"/>
  <c r="C77" i="7"/>
  <c r="C78" i="7"/>
  <c r="C79" i="7"/>
  <c r="C80" i="7"/>
  <c r="C81" i="7"/>
  <c r="C82" i="7"/>
  <c r="C83" i="7"/>
  <c r="G83" i="7" s="1"/>
  <c r="C84" i="7"/>
  <c r="C85" i="7"/>
  <c r="C86" i="7"/>
  <c r="C87" i="7"/>
  <c r="C88" i="7"/>
  <c r="C89" i="7"/>
  <c r="C90" i="7"/>
  <c r="C91" i="7"/>
  <c r="G91" i="7" s="1"/>
  <c r="C92" i="7"/>
  <c r="C93" i="7"/>
  <c r="C94" i="7"/>
  <c r="C95" i="7"/>
  <c r="C96" i="7"/>
  <c r="C97" i="7"/>
  <c r="C98" i="7"/>
  <c r="C99" i="7"/>
  <c r="G99" i="7" s="1"/>
  <c r="C100" i="7"/>
  <c r="G100" i="7" s="1"/>
  <c r="C101" i="7"/>
  <c r="C102" i="7"/>
  <c r="C103" i="7"/>
  <c r="C104" i="7"/>
  <c r="C105" i="7"/>
  <c r="C106" i="7"/>
  <c r="C107" i="7"/>
  <c r="G107" i="7" s="1"/>
  <c r="C108" i="7"/>
  <c r="C109" i="7"/>
  <c r="G109" i="7" s="1"/>
  <c r="C110" i="7"/>
  <c r="G110" i="7" s="1"/>
  <c r="C111" i="7"/>
  <c r="G111" i="7" s="1"/>
  <c r="C112" i="7"/>
  <c r="C113" i="7"/>
  <c r="C114" i="7"/>
  <c r="C115" i="7"/>
  <c r="G115" i="7" s="1"/>
  <c r="C116" i="7"/>
  <c r="C117" i="7"/>
  <c r="C118" i="7"/>
  <c r="C119" i="7"/>
  <c r="C120" i="7"/>
  <c r="C121" i="7"/>
  <c r="C122" i="7"/>
  <c r="C123" i="7"/>
  <c r="G123" i="7" s="1"/>
  <c r="C124" i="7"/>
  <c r="C125" i="7"/>
  <c r="C126" i="7"/>
  <c r="C127" i="7"/>
  <c r="C128" i="7"/>
  <c r="C129" i="7"/>
  <c r="C130" i="7"/>
  <c r="C131" i="7"/>
  <c r="C132" i="7"/>
  <c r="C133" i="7"/>
  <c r="C134" i="7"/>
  <c r="C135" i="7"/>
  <c r="C136" i="7"/>
  <c r="C137" i="7"/>
  <c r="C138" i="7"/>
  <c r="C139" i="7"/>
  <c r="G139" i="7" s="1"/>
  <c r="C140" i="7"/>
  <c r="C141" i="7"/>
  <c r="C142" i="7"/>
  <c r="C143" i="7"/>
  <c r="C144" i="7"/>
  <c r="C145" i="7"/>
  <c r="C146" i="7"/>
  <c r="C147" i="7"/>
  <c r="G147" i="7" s="1"/>
  <c r="C148" i="7"/>
  <c r="C149" i="7"/>
  <c r="C150" i="7"/>
  <c r="C151" i="7"/>
  <c r="C152" i="7"/>
  <c r="C153" i="7"/>
  <c r="C154" i="7"/>
  <c r="C155" i="7"/>
  <c r="G155" i="7" s="1"/>
  <c r="C156" i="7"/>
  <c r="C157" i="7"/>
  <c r="C158" i="7"/>
  <c r="C159" i="7"/>
  <c r="C160" i="7"/>
  <c r="C161" i="7"/>
  <c r="C162" i="7"/>
  <c r="C163" i="7"/>
  <c r="G163" i="7" s="1"/>
  <c r="C164" i="7"/>
  <c r="C165" i="7"/>
  <c r="C166" i="7"/>
  <c r="C167" i="7"/>
  <c r="C168" i="7"/>
  <c r="C169" i="7"/>
  <c r="C170" i="7"/>
  <c r="C171" i="7"/>
  <c r="G171" i="7" s="1"/>
  <c r="C172" i="7"/>
  <c r="C173" i="7"/>
  <c r="C174" i="7"/>
  <c r="C175" i="7"/>
  <c r="C176" i="7"/>
  <c r="C177" i="7"/>
  <c r="C178" i="7"/>
  <c r="C179" i="7"/>
  <c r="G179" i="7" s="1"/>
  <c r="C180" i="7"/>
  <c r="G180" i="7" s="1"/>
  <c r="C181" i="7"/>
  <c r="G181" i="7" s="1"/>
  <c r="C182" i="7"/>
  <c r="C183" i="7"/>
  <c r="C184" i="7"/>
  <c r="C185" i="7"/>
  <c r="C186" i="7"/>
  <c r="C187" i="7"/>
  <c r="G187" i="7" s="1"/>
  <c r="C188" i="7"/>
  <c r="C189" i="7"/>
  <c r="C190" i="7"/>
  <c r="C191" i="7"/>
  <c r="C192" i="7"/>
  <c r="C193" i="7"/>
  <c r="C194" i="7"/>
  <c r="C195" i="7"/>
  <c r="G195" i="7" s="1"/>
  <c r="C196" i="7"/>
  <c r="C197" i="7"/>
  <c r="C198" i="7"/>
  <c r="C199" i="7"/>
  <c r="C200" i="7"/>
  <c r="C201" i="7"/>
  <c r="C202" i="7"/>
  <c r="C203" i="7"/>
  <c r="G203" i="7" s="1"/>
  <c r="C204" i="7"/>
  <c r="C205" i="7"/>
  <c r="C206" i="7"/>
  <c r="C207" i="7"/>
  <c r="C208" i="7"/>
  <c r="C209" i="7"/>
  <c r="C210" i="7"/>
  <c r="C211" i="7"/>
  <c r="G211" i="7" s="1"/>
  <c r="C212" i="7"/>
  <c r="C213" i="7"/>
  <c r="C214" i="7"/>
  <c r="C215" i="7"/>
  <c r="C216" i="7"/>
  <c r="C217" i="7"/>
  <c r="C218" i="7"/>
  <c r="C219" i="7"/>
  <c r="G219" i="7" s="1"/>
  <c r="C220" i="7"/>
  <c r="C221" i="7"/>
  <c r="C222" i="7"/>
  <c r="C223" i="7"/>
  <c r="C224" i="7"/>
  <c r="C225" i="7"/>
  <c r="C226" i="7"/>
  <c r="C227" i="7"/>
  <c r="C228" i="7"/>
  <c r="C229" i="7"/>
  <c r="C230" i="7"/>
  <c r="C231" i="7"/>
  <c r="C232" i="7"/>
  <c r="C233" i="7"/>
  <c r="C234" i="7"/>
  <c r="C235" i="7"/>
  <c r="C236" i="7"/>
  <c r="C237" i="7"/>
  <c r="C238" i="7"/>
  <c r="C239" i="7"/>
  <c r="C240" i="7"/>
  <c r="C241" i="7"/>
  <c r="C242" i="7"/>
  <c r="C243" i="7"/>
  <c r="G243" i="7" s="1"/>
  <c r="C244" i="7"/>
  <c r="C245" i="7"/>
  <c r="C246" i="7"/>
  <c r="C247" i="7"/>
  <c r="C248" i="7"/>
  <c r="C249" i="7"/>
  <c r="C250" i="7"/>
  <c r="C251" i="7"/>
  <c r="G251" i="7" s="1"/>
  <c r="C252" i="7"/>
  <c r="C253" i="7"/>
  <c r="C254" i="7"/>
  <c r="C255" i="7"/>
  <c r="C256" i="7"/>
  <c r="C257" i="7"/>
  <c r="C258" i="7"/>
  <c r="C259" i="7"/>
  <c r="G259" i="7" s="1"/>
  <c r="C260" i="7"/>
  <c r="C261" i="7"/>
  <c r="C262" i="7"/>
  <c r="C263" i="7"/>
  <c r="C264" i="7"/>
  <c r="C265" i="7"/>
  <c r="C266" i="7"/>
  <c r="C267" i="7"/>
  <c r="G267" i="7" s="1"/>
  <c r="C268" i="7"/>
  <c r="C269" i="7"/>
  <c r="C270" i="7"/>
  <c r="C271" i="7"/>
  <c r="C272" i="7"/>
  <c r="C273" i="7"/>
  <c r="C274" i="7"/>
  <c r="C275" i="7"/>
  <c r="G275" i="7" s="1"/>
  <c r="C276" i="7"/>
  <c r="C277" i="7"/>
  <c r="C278" i="7"/>
  <c r="C279" i="7"/>
  <c r="C280" i="7"/>
  <c r="C281" i="7"/>
  <c r="C282" i="7"/>
  <c r="C283" i="7"/>
  <c r="G283" i="7" s="1"/>
  <c r="C284" i="7"/>
  <c r="C285" i="7"/>
  <c r="C286" i="7"/>
  <c r="C287" i="7"/>
  <c r="C288" i="7"/>
  <c r="C289" i="7"/>
  <c r="G289" i="7" s="1"/>
  <c r="C290" i="7"/>
  <c r="G290" i="7" s="1"/>
  <c r="C291" i="7"/>
  <c r="G291" i="7" s="1"/>
  <c r="C292" i="7"/>
  <c r="G292" i="7" s="1"/>
  <c r="C294" i="7"/>
  <c r="G294" i="7" s="1"/>
  <c r="C295" i="7"/>
  <c r="G295" i="7" s="1"/>
  <c r="C296" i="7"/>
  <c r="G296" i="7" s="1"/>
  <c r="C297" i="7"/>
  <c r="C298" i="7"/>
  <c r="C299" i="7"/>
  <c r="C300" i="7"/>
  <c r="G300" i="7" s="1"/>
  <c r="C301" i="7"/>
  <c r="C302" i="7"/>
  <c r="C303" i="7"/>
  <c r="C304" i="7"/>
  <c r="C305" i="7"/>
  <c r="G305" i="7" s="1"/>
  <c r="C306" i="7"/>
  <c r="G306" i="7" s="1"/>
  <c r="C307" i="7"/>
  <c r="G307" i="7" s="1"/>
  <c r="C308" i="7"/>
  <c r="G308" i="7" s="1"/>
  <c r="C309" i="7"/>
  <c r="C310" i="7"/>
  <c r="C311" i="7"/>
  <c r="C312" i="7"/>
  <c r="C313" i="7"/>
  <c r="C314" i="7"/>
  <c r="C315" i="7"/>
  <c r="C316" i="7"/>
  <c r="G316" i="7" s="1"/>
  <c r="C317" i="7"/>
  <c r="C318" i="7"/>
  <c r="C319" i="7"/>
  <c r="C320" i="7"/>
  <c r="C321" i="7"/>
  <c r="C322" i="7"/>
  <c r="C323" i="7"/>
  <c r="C324" i="7"/>
  <c r="G324" i="7" s="1"/>
  <c r="C325" i="7"/>
  <c r="C326" i="7"/>
  <c r="C327" i="7"/>
  <c r="C328" i="7"/>
  <c r="C329" i="7"/>
  <c r="C330" i="7"/>
  <c r="C331" i="7"/>
  <c r="C332" i="7"/>
  <c r="G332" i="7" s="1"/>
  <c r="C333" i="7"/>
  <c r="C334" i="7"/>
  <c r="C335" i="7"/>
  <c r="C336" i="7"/>
  <c r="G336" i="7" s="1"/>
  <c r="C337" i="7"/>
  <c r="C338" i="7"/>
  <c r="C339" i="7"/>
  <c r="C340" i="7"/>
  <c r="G340" i="7" s="1"/>
  <c r="C341" i="7"/>
  <c r="C342" i="7"/>
  <c r="C343" i="7"/>
  <c r="C344" i="7"/>
  <c r="C345" i="7"/>
  <c r="C346" i="7"/>
  <c r="C347" i="7"/>
  <c r="G347" i="7" s="1"/>
  <c r="C348" i="7"/>
  <c r="G348" i="7" s="1"/>
  <c r="C349" i="7"/>
  <c r="G349" i="7" s="1"/>
  <c r="C350" i="7"/>
  <c r="C351" i="7"/>
  <c r="C352" i="7"/>
  <c r="C353" i="7"/>
  <c r="C354" i="7"/>
  <c r="C355" i="7"/>
  <c r="C356" i="7"/>
  <c r="G356" i="7" s="1"/>
  <c r="C357" i="7"/>
  <c r="C358" i="7"/>
  <c r="C359" i="7"/>
  <c r="C360" i="7"/>
  <c r="C361" i="7"/>
  <c r="C362" i="7"/>
  <c r="C363" i="7"/>
  <c r="C364" i="7"/>
  <c r="G364" i="7" s="1"/>
  <c r="C365" i="7"/>
  <c r="C366" i="7"/>
  <c r="C367" i="7"/>
  <c r="C368" i="7"/>
  <c r="C369" i="7"/>
  <c r="C370" i="7"/>
  <c r="C371" i="7"/>
  <c r="C372" i="7"/>
  <c r="G372" i="7" s="1"/>
  <c r="C373" i="7"/>
  <c r="G373" i="7" s="1"/>
  <c r="C374" i="7"/>
  <c r="C375" i="7"/>
  <c r="C376" i="7"/>
  <c r="C377" i="7"/>
  <c r="C378" i="7"/>
  <c r="C379" i="7"/>
  <c r="C380" i="7"/>
  <c r="G380" i="7" s="1"/>
  <c r="C381" i="7"/>
  <c r="C382" i="7"/>
  <c r="C383" i="7"/>
  <c r="C384" i="7"/>
  <c r="C385" i="7"/>
  <c r="C386" i="7"/>
  <c r="C387" i="7"/>
  <c r="C388" i="7"/>
  <c r="G388" i="7" s="1"/>
  <c r="C389" i="7"/>
  <c r="C390" i="7"/>
  <c r="C391" i="7"/>
  <c r="C392" i="7"/>
  <c r="C393" i="7"/>
  <c r="C394" i="7"/>
  <c r="C395" i="7"/>
  <c r="C396" i="7"/>
  <c r="G396" i="7" s="1"/>
  <c r="C397" i="7"/>
  <c r="C398" i="7"/>
  <c r="C399" i="7"/>
  <c r="C400" i="7"/>
  <c r="C401" i="7"/>
  <c r="C402" i="7"/>
  <c r="C403" i="7"/>
  <c r="C404" i="7"/>
  <c r="G404" i="7" s="1"/>
  <c r="C405" i="7"/>
  <c r="C406" i="7"/>
  <c r="C407" i="7"/>
  <c r="C408" i="7"/>
  <c r="G408" i="7" s="1"/>
  <c r="C409" i="7"/>
  <c r="C410" i="7"/>
  <c r="C411" i="7"/>
  <c r="C412" i="7"/>
  <c r="G412" i="7" s="1"/>
  <c r="C413" i="7"/>
  <c r="C414" i="7"/>
  <c r="C415" i="7"/>
  <c r="C416" i="7"/>
  <c r="C417" i="7"/>
  <c r="C418" i="7"/>
  <c r="C419" i="7"/>
  <c r="C420" i="7"/>
  <c r="G420" i="7" s="1"/>
  <c r="C421" i="7"/>
  <c r="C422" i="7"/>
  <c r="C423" i="7"/>
  <c r="C424" i="7"/>
  <c r="C425" i="7"/>
  <c r="C426" i="7"/>
  <c r="C427" i="7"/>
  <c r="C428" i="7"/>
  <c r="G428" i="7" s="1"/>
  <c r="C429" i="7"/>
  <c r="C430" i="7"/>
  <c r="C431" i="7"/>
  <c r="C432" i="7"/>
  <c r="C433" i="7"/>
  <c r="C434" i="7"/>
  <c r="C435" i="7"/>
  <c r="C436" i="7"/>
  <c r="G436" i="7" s="1"/>
  <c r="C437" i="7"/>
  <c r="C438" i="7"/>
  <c r="C439" i="7"/>
  <c r="C440" i="7"/>
  <c r="C441" i="7"/>
  <c r="C442" i="7"/>
  <c r="G442" i="7" s="1"/>
  <c r="C443" i="7"/>
  <c r="C444" i="7"/>
  <c r="G444" i="7" s="1"/>
  <c r="C445" i="7"/>
  <c r="C446" i="7"/>
  <c r="C447" i="7"/>
  <c r="C448" i="7"/>
  <c r="G448" i="7" s="1"/>
  <c r="C449" i="7"/>
  <c r="C450" i="7"/>
  <c r="C451" i="7"/>
  <c r="C452" i="7"/>
  <c r="G452" i="7" s="1"/>
  <c r="C453" i="7"/>
  <c r="C454" i="7"/>
  <c r="C455" i="7"/>
  <c r="C456" i="7"/>
  <c r="C457" i="7"/>
  <c r="C458" i="7"/>
  <c r="C459" i="7"/>
  <c r="C460" i="7"/>
  <c r="G460" i="7" s="1"/>
  <c r="C461" i="7"/>
  <c r="C462" i="7"/>
  <c r="C463" i="7"/>
  <c r="C464" i="7"/>
  <c r="C465" i="7"/>
  <c r="C466" i="7"/>
  <c r="C467" i="7"/>
  <c r="G467" i="7" s="1"/>
  <c r="C468" i="7"/>
  <c r="G468" i="7" s="1"/>
  <c r="C469" i="7"/>
  <c r="C470" i="7"/>
  <c r="C471" i="7"/>
  <c r="C472" i="7"/>
  <c r="C473" i="7"/>
  <c r="C474" i="7"/>
  <c r="C475" i="7"/>
  <c r="C476" i="7"/>
  <c r="C477" i="7"/>
  <c r="C478" i="7"/>
  <c r="C479" i="7"/>
  <c r="C480" i="7"/>
  <c r="C481" i="7"/>
  <c r="C482" i="7"/>
  <c r="C483" i="7"/>
  <c r="C484" i="7"/>
  <c r="G484" i="7" s="1"/>
  <c r="C485" i="7"/>
  <c r="C486" i="7"/>
  <c r="C487" i="7"/>
  <c r="C488" i="7"/>
  <c r="C489" i="7"/>
  <c r="C490" i="7"/>
  <c r="C491" i="7"/>
  <c r="C492" i="7"/>
  <c r="G492" i="7" s="1"/>
  <c r="C493" i="7"/>
  <c r="C494" i="7"/>
  <c r="C495" i="7"/>
  <c r="C496" i="7"/>
  <c r="C497" i="7"/>
  <c r="C498" i="7"/>
  <c r="C499" i="7"/>
  <c r="C500" i="7"/>
  <c r="G500" i="7" s="1"/>
  <c r="C501" i="7"/>
  <c r="C502" i="7"/>
  <c r="C503" i="7"/>
  <c r="C504" i="7"/>
  <c r="C505" i="7"/>
  <c r="C506" i="7"/>
  <c r="C507" i="7"/>
  <c r="C508" i="7"/>
  <c r="G508" i="7" s="1"/>
  <c r="C509" i="7"/>
  <c r="C510" i="7"/>
  <c r="C511" i="7"/>
  <c r="C512" i="7"/>
  <c r="C513" i="7"/>
  <c r="C514" i="7"/>
  <c r="C515" i="7"/>
  <c r="C516" i="7"/>
  <c r="G516" i="7" s="1"/>
  <c r="C517" i="7"/>
  <c r="C518" i="7"/>
  <c r="C519" i="7"/>
  <c r="C520" i="7"/>
  <c r="C521" i="7"/>
  <c r="C522" i="7"/>
  <c r="C523" i="7"/>
  <c r="C524" i="7"/>
  <c r="G524" i="7" s="1"/>
  <c r="C525" i="7"/>
  <c r="C526" i="7"/>
  <c r="C527" i="7"/>
  <c r="C528" i="7"/>
  <c r="G528" i="7" s="1"/>
  <c r="C529" i="7"/>
  <c r="C530" i="7"/>
  <c r="C531" i="7"/>
  <c r="C532" i="7"/>
  <c r="G532" i="7" s="1"/>
  <c r="C533" i="7"/>
  <c r="C534" i="7"/>
  <c r="C535" i="7"/>
  <c r="C536" i="7"/>
  <c r="C537" i="7"/>
  <c r="C538" i="7"/>
  <c r="C539" i="7"/>
  <c r="C540" i="7"/>
  <c r="G540" i="7" s="1"/>
  <c r="C541" i="7"/>
  <c r="C542" i="7"/>
  <c r="C543" i="7"/>
  <c r="G543" i="7" s="1"/>
  <c r="C544" i="7"/>
  <c r="C545" i="7"/>
  <c r="C546" i="7"/>
  <c r="C547" i="7"/>
  <c r="C548" i="7"/>
  <c r="G548" i="7" s="1"/>
  <c r="C549" i="7"/>
  <c r="C550" i="7"/>
  <c r="C551" i="7"/>
  <c r="C552" i="7"/>
  <c r="C553" i="7"/>
  <c r="C554" i="7"/>
  <c r="C555" i="7"/>
  <c r="C556" i="7"/>
  <c r="G556" i="7" s="1"/>
  <c r="C557" i="7"/>
  <c r="C558" i="7"/>
  <c r="C559" i="7"/>
  <c r="C560" i="7"/>
  <c r="C561" i="7"/>
  <c r="C562" i="7"/>
  <c r="C563" i="7"/>
  <c r="C564" i="7"/>
  <c r="G564" i="7" s="1"/>
  <c r="C565" i="7"/>
  <c r="C566" i="7"/>
  <c r="C567" i="7"/>
  <c r="C568" i="7"/>
  <c r="C569" i="7"/>
  <c r="C570" i="7"/>
  <c r="C571" i="7"/>
  <c r="C572" i="7"/>
  <c r="G572" i="7" s="1"/>
  <c r="C573" i="7"/>
  <c r="C574" i="7"/>
  <c r="C575" i="7"/>
  <c r="C576" i="7"/>
  <c r="C577" i="7"/>
  <c r="C578" i="7"/>
  <c r="C579" i="7"/>
  <c r="C580" i="7"/>
  <c r="G580" i="7" s="1"/>
  <c r="C581" i="7"/>
  <c r="C582" i="7"/>
  <c r="C583" i="7"/>
  <c r="C584" i="7"/>
  <c r="C585" i="7"/>
  <c r="C586" i="7"/>
  <c r="C587" i="7"/>
  <c r="C588" i="7"/>
  <c r="G588" i="7" s="1"/>
  <c r="C589" i="7"/>
  <c r="G589" i="7" s="1"/>
  <c r="C590" i="7"/>
  <c r="C591" i="7"/>
  <c r="C592" i="7"/>
  <c r="C593" i="7"/>
  <c r="C594" i="7"/>
  <c r="C595" i="7"/>
  <c r="C596" i="7"/>
  <c r="G596" i="7" s="1"/>
  <c r="C597" i="7"/>
  <c r="C598" i="7"/>
  <c r="C599" i="7"/>
  <c r="C600" i="7"/>
  <c r="C601" i="7"/>
  <c r="C602" i="7"/>
  <c r="C603" i="7"/>
  <c r="C604" i="7"/>
  <c r="G604" i="7" s="1"/>
  <c r="C605" i="7"/>
  <c r="C606" i="7"/>
  <c r="C607" i="7"/>
  <c r="C608" i="7"/>
  <c r="C609" i="7"/>
  <c r="C610" i="7"/>
  <c r="G610" i="7" s="1"/>
  <c r="C611" i="7"/>
  <c r="C612" i="7"/>
  <c r="G612" i="7" s="1"/>
  <c r="C613" i="7"/>
  <c r="C614" i="7"/>
  <c r="C615" i="7"/>
  <c r="C616" i="7"/>
  <c r="G616" i="7" s="1"/>
  <c r="C617" i="7"/>
  <c r="C618" i="7"/>
  <c r="C619" i="7"/>
  <c r="C620" i="7"/>
  <c r="G620" i="7" s="1"/>
  <c r="C621" i="7"/>
  <c r="C622" i="7"/>
  <c r="C623" i="7"/>
  <c r="C624" i="7"/>
  <c r="C625" i="7"/>
  <c r="C626" i="7"/>
  <c r="C627" i="7"/>
  <c r="C628" i="7"/>
  <c r="G628" i="7" s="1"/>
  <c r="C629" i="7"/>
  <c r="C630" i="7"/>
  <c r="C631" i="7"/>
  <c r="C632" i="7"/>
  <c r="C633" i="7"/>
  <c r="C634" i="7"/>
  <c r="C635" i="7"/>
  <c r="C636" i="7"/>
  <c r="G636" i="7" s="1"/>
  <c r="C637" i="7"/>
  <c r="C638" i="7"/>
  <c r="C639" i="7"/>
  <c r="C640" i="7"/>
  <c r="C641" i="7"/>
  <c r="C642" i="7"/>
  <c r="C643" i="7"/>
  <c r="C644" i="7"/>
  <c r="G644" i="7" s="1"/>
  <c r="C645" i="7"/>
  <c r="C646" i="7"/>
  <c r="C647" i="7"/>
  <c r="C648" i="7"/>
  <c r="C649" i="7"/>
  <c r="C650" i="7"/>
  <c r="C651" i="7"/>
  <c r="C652" i="7"/>
  <c r="G652" i="7" s="1"/>
  <c r="C653" i="7"/>
  <c r="C654" i="7"/>
  <c r="C655" i="7"/>
  <c r="C656" i="7"/>
  <c r="C657" i="7"/>
  <c r="C658" i="7"/>
  <c r="C659" i="7"/>
  <c r="C660" i="7"/>
  <c r="G660" i="7" s="1"/>
  <c r="C661" i="7"/>
  <c r="C662" i="7"/>
  <c r="C663" i="7"/>
  <c r="C664" i="7"/>
  <c r="C665" i="7"/>
  <c r="C666" i="7"/>
  <c r="C667" i="7"/>
  <c r="C668" i="7"/>
  <c r="G668" i="7" s="1"/>
  <c r="C669" i="7"/>
  <c r="C670" i="7"/>
  <c r="C671" i="7"/>
  <c r="C672" i="7"/>
  <c r="C673" i="7"/>
  <c r="C674" i="7"/>
  <c r="C675" i="7"/>
  <c r="C676" i="7"/>
  <c r="G676" i="7" s="1"/>
  <c r="C677" i="7"/>
  <c r="C678" i="7"/>
  <c r="C679" i="7"/>
  <c r="C680" i="7"/>
  <c r="G680" i="7" s="1"/>
  <c r="C681" i="7"/>
  <c r="G681" i="7" s="1"/>
  <c r="C682" i="7"/>
  <c r="C683" i="7"/>
  <c r="C684" i="7"/>
  <c r="G684" i="7" s="1"/>
  <c r="C685" i="7"/>
  <c r="C686" i="7"/>
  <c r="C687" i="7"/>
  <c r="C688" i="7"/>
  <c r="C689" i="7"/>
  <c r="C690" i="7"/>
  <c r="C691" i="7"/>
  <c r="C692" i="7"/>
  <c r="G692" i="7" s="1"/>
  <c r="C693" i="7"/>
  <c r="C694" i="7"/>
  <c r="C695" i="7"/>
  <c r="C696" i="7"/>
  <c r="C697" i="7"/>
  <c r="C698" i="7"/>
  <c r="G698" i="7" s="1"/>
  <c r="C699" i="7"/>
  <c r="G699" i="7" s="1"/>
  <c r="C700" i="7"/>
  <c r="G700" i="7" s="1"/>
  <c r="C701" i="7"/>
  <c r="C702" i="7"/>
  <c r="C703" i="7"/>
  <c r="C704" i="7"/>
  <c r="C705" i="7"/>
  <c r="C706" i="7"/>
  <c r="C707" i="7"/>
  <c r="G707" i="7" s="1"/>
  <c r="C708" i="7"/>
  <c r="G708" i="7" s="1"/>
  <c r="C709" i="7"/>
  <c r="C710" i="7"/>
  <c r="C711" i="7"/>
  <c r="C712" i="7"/>
  <c r="C715" i="7"/>
  <c r="C716" i="7"/>
  <c r="C717" i="7"/>
  <c r="C718" i="7"/>
  <c r="G718" i="7" s="1"/>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F173" i="8" s="1"/>
  <c r="B111" i="7"/>
  <c r="F287" i="8" s="1"/>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F336" i="8" s="1"/>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F316" i="8" s="1"/>
  <c r="B306" i="7"/>
  <c r="B307" i="7"/>
  <c r="F292" i="8" s="1"/>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15" i="9"/>
  <c r="F21" i="9"/>
  <c r="F35" i="9"/>
  <c r="D92" i="5" l="1"/>
  <c r="D91" i="5"/>
  <c r="D93" i="5"/>
  <c r="D94" i="5"/>
  <c r="F381" i="8"/>
  <c r="F372" i="8"/>
  <c r="F304" i="8"/>
  <c r="F384" i="8"/>
  <c r="G330" i="8"/>
  <c r="G338" i="8"/>
  <c r="G332" i="8"/>
  <c r="G339" i="8"/>
  <c r="G331" i="8"/>
  <c r="F31" i="9"/>
  <c r="G329" i="8"/>
  <c r="G164" i="8"/>
  <c r="G303" i="8"/>
  <c r="G165" i="8"/>
  <c r="G312" i="8"/>
  <c r="G158" i="8"/>
  <c r="G250" i="8"/>
  <c r="G159" i="8"/>
  <c r="G313" i="8"/>
  <c r="G146" i="8"/>
  <c r="G160" i="8"/>
  <c r="G283" i="8"/>
  <c r="G363" i="8"/>
  <c r="G161" i="8"/>
  <c r="F18" i="9"/>
  <c r="G163" i="8"/>
  <c r="G183" i="8"/>
  <c r="G162" i="8"/>
  <c r="G52" i="8"/>
  <c r="G172" i="8"/>
  <c r="G53" i="8"/>
  <c r="G54" i="8"/>
  <c r="G80" i="8"/>
  <c r="G252" i="8"/>
  <c r="G300" i="8"/>
  <c r="G308" i="8"/>
  <c r="G253" i="8"/>
  <c r="G55" i="8"/>
  <c r="G190" i="8"/>
  <c r="G87" i="8"/>
  <c r="G50" i="8"/>
  <c r="F10" i="9"/>
  <c r="G297" i="8"/>
  <c r="G49" i="8"/>
  <c r="G51" i="8"/>
  <c r="G286" i="8"/>
  <c r="G108" i="8"/>
  <c r="G101" i="8"/>
  <c r="G109" i="8"/>
  <c r="G102" i="8"/>
  <c r="G104" i="8"/>
  <c r="G103" i="8"/>
  <c r="F9" i="9"/>
  <c r="G291" i="8"/>
  <c r="G106" i="8"/>
  <c r="G186" i="8"/>
  <c r="G105" i="8"/>
  <c r="G107" i="8"/>
  <c r="F352" i="8"/>
  <c r="F365" i="8"/>
  <c r="F346" i="8"/>
  <c r="F347" i="8"/>
  <c r="F348" i="8"/>
  <c r="F356" i="8"/>
  <c r="F342" i="8"/>
  <c r="F350" i="8"/>
  <c r="F358" i="8"/>
  <c r="F344" i="8"/>
  <c r="F360" i="8"/>
  <c r="F345" i="8"/>
  <c r="F361" i="8"/>
  <c r="F349" i="8"/>
  <c r="F351" i="8"/>
  <c r="F357" i="8"/>
  <c r="F359" i="8"/>
  <c r="F341" i="8"/>
  <c r="F343" i="8"/>
  <c r="F354" i="8"/>
  <c r="F243" i="8"/>
  <c r="F244" i="8"/>
  <c r="F382" i="8"/>
  <c r="F246" i="8"/>
  <c r="F245" i="8"/>
  <c r="F335" i="8"/>
  <c r="F370" i="8"/>
  <c r="F380" i="8"/>
  <c r="F371" i="8"/>
  <c r="F366" i="8"/>
  <c r="F368" i="8"/>
  <c r="F369" i="8"/>
  <c r="F367" i="8"/>
  <c r="F315" i="8"/>
  <c r="F417" i="8"/>
  <c r="F305" i="8"/>
  <c r="F295" i="8"/>
  <c r="F333" i="8"/>
  <c r="F419" i="8"/>
  <c r="G717" i="7"/>
  <c r="G691" i="7"/>
  <c r="G683" i="7"/>
  <c r="G675" i="7"/>
  <c r="G667" i="7"/>
  <c r="G659" i="7"/>
  <c r="G651" i="7"/>
  <c r="G288" i="8"/>
  <c r="G210" i="8"/>
  <c r="G309" i="8"/>
  <c r="G317" i="8"/>
  <c r="G203" i="8"/>
  <c r="G23" i="8"/>
  <c r="G169" i="8"/>
  <c r="G189" i="8"/>
  <c r="G170" i="8"/>
  <c r="F8" i="9"/>
  <c r="G209" i="8"/>
  <c r="G257" i="8"/>
  <c r="G171" i="8"/>
  <c r="G167" i="8"/>
  <c r="G166" i="8"/>
  <c r="G168" i="8"/>
  <c r="G235" i="7"/>
  <c r="G254" i="8"/>
  <c r="G124" i="8"/>
  <c r="G207" i="8"/>
  <c r="G125" i="8"/>
  <c r="G280" i="8"/>
  <c r="G126" i="8"/>
  <c r="G277" i="8"/>
  <c r="G307" i="8"/>
  <c r="G179" i="8"/>
  <c r="F16" i="9"/>
  <c r="G175" i="8"/>
  <c r="G177" i="8"/>
  <c r="G176" i="8"/>
  <c r="G178" i="8"/>
  <c r="G123" i="8"/>
  <c r="G129" i="8"/>
  <c r="G192" i="8"/>
  <c r="G132" i="8"/>
  <c r="G148" i="8"/>
  <c r="G133" i="8"/>
  <c r="G141" i="8"/>
  <c r="G336" i="8"/>
  <c r="G134" i="8"/>
  <c r="G142" i="8"/>
  <c r="G136" i="8"/>
  <c r="G130" i="8"/>
  <c r="G131" i="8"/>
  <c r="G135" i="8"/>
  <c r="G147" i="8"/>
  <c r="G182" i="8"/>
  <c r="G138" i="8"/>
  <c r="G137" i="8"/>
  <c r="F24" i="9"/>
  <c r="G156" i="8"/>
  <c r="G149" i="8"/>
  <c r="G296" i="8"/>
  <c r="G150" i="8"/>
  <c r="G298" i="8"/>
  <c r="G362" i="8"/>
  <c r="G260" i="8"/>
  <c r="G145" i="8"/>
  <c r="F17" i="9"/>
  <c r="G152" i="8"/>
  <c r="G154" i="8"/>
  <c r="G153" i="8"/>
  <c r="G151" i="8"/>
  <c r="G155" i="8"/>
  <c r="G195" i="8"/>
  <c r="G28" i="8"/>
  <c r="G279" i="8"/>
  <c r="G311" i="8"/>
  <c r="G29" i="8"/>
  <c r="G256" i="8"/>
  <c r="G30" i="8"/>
  <c r="G32" i="8"/>
  <c r="G301" i="8"/>
  <c r="G82" i="8"/>
  <c r="G83" i="8"/>
  <c r="G26" i="8"/>
  <c r="G31" i="8"/>
  <c r="F11" i="9"/>
  <c r="G34" i="8"/>
  <c r="G196" i="8"/>
  <c r="G27" i="8"/>
  <c r="G201" i="8"/>
  <c r="G81" i="8"/>
  <c r="G206" i="8"/>
  <c r="G334" i="8"/>
  <c r="G4" i="8"/>
  <c r="G3" i="8"/>
  <c r="G5" i="8"/>
  <c r="G6" i="8"/>
  <c r="G22" i="8"/>
  <c r="G8" i="8"/>
  <c r="G64" i="8"/>
  <c r="G284" i="8"/>
  <c r="G7" i="8"/>
  <c r="G281" i="8"/>
  <c r="G9" i="8"/>
  <c r="G10" i="8"/>
  <c r="G191" i="8"/>
  <c r="G211" i="8"/>
  <c r="G289" i="8"/>
  <c r="G66" i="8"/>
  <c r="F3" i="9"/>
  <c r="G259" i="8"/>
  <c r="F299" i="8"/>
  <c r="F261" i="8"/>
  <c r="G716" i="7"/>
  <c r="G706" i="7"/>
  <c r="G690" i="7"/>
  <c r="G682" i="7"/>
  <c r="G674" i="7"/>
  <c r="G666" i="7"/>
  <c r="G658" i="7"/>
  <c r="G650" i="7"/>
  <c r="G642" i="7"/>
  <c r="G634" i="7"/>
  <c r="G626" i="7"/>
  <c r="G618" i="7"/>
  <c r="G602" i="7"/>
  <c r="G594" i="7"/>
  <c r="G586" i="7"/>
  <c r="G578" i="7"/>
  <c r="G570" i="7"/>
  <c r="G562" i="7"/>
  <c r="G554" i="7"/>
  <c r="G546" i="7"/>
  <c r="G538" i="7"/>
  <c r="G530" i="7"/>
  <c r="G522" i="7"/>
  <c r="G514" i="7"/>
  <c r="G506" i="7"/>
  <c r="G498" i="7"/>
  <c r="G490" i="7"/>
  <c r="G482" i="7"/>
  <c r="G474" i="7"/>
  <c r="G466" i="7"/>
  <c r="G458" i="7"/>
  <c r="G450" i="7"/>
  <c r="G434" i="7"/>
  <c r="G426" i="7"/>
  <c r="G418" i="7"/>
  <c r="G410" i="7"/>
  <c r="G294" i="8"/>
  <c r="G310" i="8"/>
  <c r="G20" i="8"/>
  <c r="G255" i="8"/>
  <c r="G21" i="8"/>
  <c r="G16" i="8"/>
  <c r="G24" i="8"/>
  <c r="G25" i="8"/>
  <c r="G18" i="8"/>
  <c r="F5" i="9"/>
  <c r="G355" i="8"/>
  <c r="G33" i="8"/>
  <c r="G187" i="8"/>
  <c r="G17" i="8"/>
  <c r="G58" i="8"/>
  <c r="G19" i="8"/>
  <c r="G227" i="7"/>
  <c r="G270" i="8"/>
  <c r="G326" i="8"/>
  <c r="G271" i="8"/>
  <c r="G327" i="8"/>
  <c r="G264" i="8"/>
  <c r="G272" i="8"/>
  <c r="G320" i="8"/>
  <c r="G328" i="8"/>
  <c r="G266" i="8"/>
  <c r="G274" i="8"/>
  <c r="G322" i="8"/>
  <c r="G268" i="8"/>
  <c r="G276" i="8"/>
  <c r="G269" i="8"/>
  <c r="G325" i="8"/>
  <c r="G323" i="8"/>
  <c r="F30" i="9"/>
  <c r="G265" i="8"/>
  <c r="G267" i="8"/>
  <c r="G321" i="8"/>
  <c r="G273" i="8"/>
  <c r="G198" i="8"/>
  <c r="G199" i="8"/>
  <c r="G197" i="8"/>
  <c r="F26" i="9"/>
  <c r="G292" i="8"/>
  <c r="G143" i="8"/>
  <c r="G144" i="8"/>
  <c r="F22" i="9"/>
  <c r="G278" i="8"/>
  <c r="G44" i="8"/>
  <c r="G60" i="8"/>
  <c r="G45" i="8"/>
  <c r="G61" i="8"/>
  <c r="G157" i="8"/>
  <c r="G46" i="8"/>
  <c r="G62" i="8"/>
  <c r="G306" i="8"/>
  <c r="G48" i="8"/>
  <c r="G47" i="8"/>
  <c r="G59" i="8"/>
  <c r="G194" i="8"/>
  <c r="G63" i="8"/>
  <c r="G139" i="8"/>
  <c r="F6" i="9"/>
  <c r="G68" i="8"/>
  <c r="G76" i="8"/>
  <c r="G100" i="8"/>
  <c r="F12" i="9"/>
  <c r="G69" i="8"/>
  <c r="G77" i="8"/>
  <c r="G208" i="8"/>
  <c r="G70" i="8"/>
  <c r="G78" i="8"/>
  <c r="G110" i="8"/>
  <c r="G258" i="8"/>
  <c r="G282" i="8"/>
  <c r="G290" i="8"/>
  <c r="G285" i="8"/>
  <c r="G67" i="8"/>
  <c r="G71" i="8"/>
  <c r="G74" i="8"/>
  <c r="G79" i="8"/>
  <c r="G43" i="8"/>
  <c r="G73" i="8"/>
  <c r="G75" i="8"/>
  <c r="F210" i="8"/>
  <c r="F288" i="8"/>
  <c r="F209" i="8"/>
  <c r="F257" i="8"/>
  <c r="F317" i="8"/>
  <c r="F309" i="8"/>
  <c r="F355" i="8"/>
  <c r="F294" i="8"/>
  <c r="F310" i="8"/>
  <c r="F255" i="8"/>
  <c r="G715" i="7"/>
  <c r="G705" i="7"/>
  <c r="G476" i="7"/>
  <c r="G131" i="7"/>
  <c r="G214" i="8"/>
  <c r="G262" i="8"/>
  <c r="G302" i="8"/>
  <c r="G318" i="8"/>
  <c r="G215" i="8"/>
  <c r="G223" i="8"/>
  <c r="G319" i="8"/>
  <c r="G224" i="8"/>
  <c r="G226" i="8"/>
  <c r="G212" i="8"/>
  <c r="G220" i="8"/>
  <c r="G228" i="8"/>
  <c r="G324" i="8"/>
  <c r="G213" i="8"/>
  <c r="G221" i="8"/>
  <c r="G229" i="8"/>
  <c r="G337" i="8"/>
  <c r="F25" i="9"/>
  <c r="G225" i="8"/>
  <c r="G227" i="8"/>
  <c r="G219" i="8"/>
  <c r="G387" i="8"/>
  <c r="F28" i="9"/>
  <c r="G247" i="8"/>
  <c r="G248" i="8"/>
  <c r="G249" i="8"/>
  <c r="G353" i="8"/>
  <c r="G116" i="8"/>
  <c r="G117" i="8"/>
  <c r="G118" i="8"/>
  <c r="G314" i="8"/>
  <c r="G112" i="8"/>
  <c r="G120" i="8"/>
  <c r="G364" i="8"/>
  <c r="G293" i="8"/>
  <c r="G114" i="8"/>
  <c r="G115" i="8"/>
  <c r="G119" i="8"/>
  <c r="G122" i="8"/>
  <c r="G111" i="8"/>
  <c r="F13" i="9"/>
  <c r="G113" i="8"/>
  <c r="G121" i="8"/>
  <c r="G185" i="8"/>
  <c r="G769" i="7"/>
  <c r="F330" i="8"/>
  <c r="F338" i="8"/>
  <c r="F331" i="8"/>
  <c r="F339" i="8"/>
  <c r="F332" i="8"/>
  <c r="F329" i="8"/>
  <c r="F250" i="8"/>
  <c r="F283" i="8"/>
  <c r="F363" i="8"/>
  <c r="F312" i="8"/>
  <c r="F313" i="8"/>
  <c r="F303" i="8"/>
  <c r="F252" i="8"/>
  <c r="F300" i="8"/>
  <c r="F308" i="8"/>
  <c r="F297" i="8"/>
  <c r="F253" i="8"/>
  <c r="F291" i="8"/>
  <c r="F286" i="8"/>
  <c r="G712" i="7"/>
  <c r="G704" i="7"/>
  <c r="G696" i="7"/>
  <c r="G688" i="7"/>
  <c r="G672" i="7"/>
  <c r="G664" i="7"/>
  <c r="G656" i="7"/>
  <c r="G648" i="7"/>
  <c r="G640" i="7"/>
  <c r="G632" i="7"/>
  <c r="G624" i="7"/>
  <c r="G608" i="7"/>
  <c r="G600" i="7"/>
  <c r="G592" i="7"/>
  <c r="G584" i="7"/>
  <c r="F393" i="8"/>
  <c r="F375" i="8"/>
  <c r="F379" i="8"/>
  <c r="F374" i="8"/>
  <c r="F376" i="8"/>
  <c r="F389" i="8"/>
  <c r="F402" i="8"/>
  <c r="F383" i="8"/>
  <c r="F391" i="8"/>
  <c r="F373" i="8"/>
  <c r="F378" i="8"/>
  <c r="F392" i="8"/>
  <c r="F388" i="8"/>
  <c r="G230" i="8"/>
  <c r="G238" i="8"/>
  <c r="G231" i="8"/>
  <c r="G239" i="8"/>
  <c r="G232" i="8"/>
  <c r="G416" i="8"/>
  <c r="G234" i="8"/>
  <c r="G242" i="8"/>
  <c r="G236" i="8"/>
  <c r="G340" i="8"/>
  <c r="G237" i="8"/>
  <c r="F27" i="9"/>
  <c r="G233" i="8"/>
  <c r="G235" i="8"/>
  <c r="G241" i="8"/>
  <c r="G420" i="8"/>
  <c r="G775" i="7"/>
  <c r="G739" i="7"/>
  <c r="G375" i="8"/>
  <c r="F36" i="9"/>
  <c r="G376" i="8"/>
  <c r="G379" i="8"/>
  <c r="G389" i="8"/>
  <c r="G378" i="8"/>
  <c r="G393" i="8"/>
  <c r="G374" i="8"/>
  <c r="G373" i="8"/>
  <c r="G391" i="8"/>
  <c r="G402" i="8"/>
  <c r="G383" i="8"/>
  <c r="G392" i="8"/>
  <c r="G388" i="8"/>
  <c r="G140" i="8"/>
  <c r="G180" i="8"/>
  <c r="F20" i="9"/>
  <c r="G316" i="8"/>
  <c r="G181" i="8"/>
  <c r="G384" i="8"/>
  <c r="G92" i="8"/>
  <c r="G93" i="8"/>
  <c r="G304" i="8"/>
  <c r="G94" i="8"/>
  <c r="G96" i="8"/>
  <c r="G98" i="8"/>
  <c r="G99" i="8"/>
  <c r="G90" i="8"/>
  <c r="G372" i="8"/>
  <c r="G95" i="8"/>
  <c r="G97" i="8"/>
  <c r="F14" i="9"/>
  <c r="G381" i="8"/>
  <c r="G89" i="8"/>
  <c r="G91" i="8"/>
  <c r="G193" i="8"/>
  <c r="G770" i="7"/>
  <c r="G767" i="7"/>
  <c r="G768" i="7"/>
  <c r="F226" i="8"/>
  <c r="F219" i="8"/>
  <c r="F227" i="8"/>
  <c r="F212" i="8"/>
  <c r="F220" i="8"/>
  <c r="F228" i="8"/>
  <c r="F324" i="8"/>
  <c r="F214" i="8"/>
  <c r="F262" i="8"/>
  <c r="F302" i="8"/>
  <c r="F318" i="8"/>
  <c r="F215" i="8"/>
  <c r="F223" i="8"/>
  <c r="F224" i="8"/>
  <c r="F387" i="8"/>
  <c r="F225" i="8"/>
  <c r="F337" i="8"/>
  <c r="F221" i="8"/>
  <c r="F319" i="8"/>
  <c r="F229" i="8"/>
  <c r="F213" i="8"/>
  <c r="F234" i="8"/>
  <c r="F242" i="8"/>
  <c r="F235" i="8"/>
  <c r="F236" i="8"/>
  <c r="F340" i="8"/>
  <c r="F230" i="8"/>
  <c r="F238" i="8"/>
  <c r="F231" i="8"/>
  <c r="F239" i="8"/>
  <c r="F232" i="8"/>
  <c r="F420" i="8"/>
  <c r="F233" i="8"/>
  <c r="F241" i="8"/>
  <c r="F237" i="8"/>
  <c r="F416" i="8"/>
  <c r="F307" i="8"/>
  <c r="F254" i="8"/>
  <c r="F207" i="8"/>
  <c r="F280" i="8"/>
  <c r="F277" i="8"/>
  <c r="F298" i="8"/>
  <c r="F362" i="8"/>
  <c r="F260" i="8"/>
  <c r="F296" i="8"/>
  <c r="F256" i="8"/>
  <c r="F301" i="8"/>
  <c r="F279" i="8"/>
  <c r="F311" i="8"/>
  <c r="F211" i="8"/>
  <c r="F259" i="8"/>
  <c r="F284" i="8"/>
  <c r="F206" i="8"/>
  <c r="F334" i="8"/>
  <c r="F281" i="8"/>
  <c r="F289" i="8"/>
  <c r="G711" i="7"/>
  <c r="G703" i="7"/>
  <c r="G695" i="7"/>
  <c r="G687" i="7"/>
  <c r="G679" i="7"/>
  <c r="G671" i="7"/>
  <c r="G663" i="7"/>
  <c r="G655" i="7"/>
  <c r="G647" i="7"/>
  <c r="G639" i="7"/>
  <c r="G631" i="7"/>
  <c r="G623" i="7"/>
  <c r="G615" i="7"/>
  <c r="G607" i="7"/>
  <c r="G599" i="7"/>
  <c r="G591" i="7"/>
  <c r="G583" i="7"/>
  <c r="G575" i="7"/>
  <c r="G567" i="7"/>
  <c r="G559" i="7"/>
  <c r="G551" i="7"/>
  <c r="G535" i="7"/>
  <c r="G527" i="7"/>
  <c r="G519" i="7"/>
  <c r="G511" i="7"/>
  <c r="G503" i="7"/>
  <c r="G495" i="7"/>
  <c r="G487" i="7"/>
  <c r="G479" i="7"/>
  <c r="G471" i="7"/>
  <c r="G463" i="7"/>
  <c r="G455" i="7"/>
  <c r="G447" i="7"/>
  <c r="G439" i="7"/>
  <c r="G431" i="7"/>
  <c r="G423" i="7"/>
  <c r="G415" i="7"/>
  <c r="G407" i="7"/>
  <c r="G399" i="7"/>
  <c r="G391" i="7"/>
  <c r="G383" i="7"/>
  <c r="G375" i="7"/>
  <c r="G246" i="8"/>
  <c r="G335" i="8"/>
  <c r="G354" i="8"/>
  <c r="G244" i="8"/>
  <c r="G245" i="8"/>
  <c r="G382" i="8"/>
  <c r="F29" i="9"/>
  <c r="G243" i="8"/>
  <c r="G366" i="8"/>
  <c r="G367" i="8"/>
  <c r="G368" i="8"/>
  <c r="G370" i="8"/>
  <c r="F34" i="9"/>
  <c r="G380" i="8"/>
  <c r="G369" i="8"/>
  <c r="G371" i="8"/>
  <c r="G287" i="8"/>
  <c r="G128" i="8"/>
  <c r="G127" i="8"/>
  <c r="G174" i="8"/>
  <c r="F19" i="9"/>
  <c r="G36" i="8"/>
  <c r="G295" i="8"/>
  <c r="G37" i="8"/>
  <c r="G200" i="8"/>
  <c r="G38" i="8"/>
  <c r="G202" i="8"/>
  <c r="G419" i="8"/>
  <c r="G40" i="8"/>
  <c r="G39" i="8"/>
  <c r="F7" i="9"/>
  <c r="G41" i="8"/>
  <c r="G315" i="8"/>
  <c r="G42" i="8"/>
  <c r="G417" i="8"/>
  <c r="G184" i="8"/>
  <c r="G65" i="8"/>
  <c r="G35" i="8"/>
  <c r="G305" i="8"/>
  <c r="G333" i="8"/>
  <c r="G740" i="7"/>
  <c r="F266" i="8"/>
  <c r="F274" i="8"/>
  <c r="F322" i="8"/>
  <c r="F267" i="8"/>
  <c r="F323" i="8"/>
  <c r="F268" i="8"/>
  <c r="F276" i="8"/>
  <c r="F270" i="8"/>
  <c r="F326" i="8"/>
  <c r="F264" i="8"/>
  <c r="F272" i="8"/>
  <c r="F320" i="8"/>
  <c r="F328" i="8"/>
  <c r="F265" i="8"/>
  <c r="F273" i="8"/>
  <c r="F321" i="8"/>
  <c r="F325" i="8"/>
  <c r="F269" i="8"/>
  <c r="F327" i="8"/>
  <c r="F271" i="8"/>
  <c r="F306" i="8"/>
  <c r="F278" i="8"/>
  <c r="F258" i="8"/>
  <c r="F282" i="8"/>
  <c r="F290" i="8"/>
  <c r="F208" i="8"/>
  <c r="F285" i="8"/>
  <c r="G710" i="7"/>
  <c r="G702" i="7"/>
  <c r="G352" i="8"/>
  <c r="F33" i="9"/>
  <c r="G365" i="8"/>
  <c r="G342" i="8"/>
  <c r="G350" i="8"/>
  <c r="G358" i="8"/>
  <c r="G343" i="8"/>
  <c r="G351" i="8"/>
  <c r="G359" i="8"/>
  <c r="G344" i="8"/>
  <c r="G360" i="8"/>
  <c r="G346" i="8"/>
  <c r="G348" i="8"/>
  <c r="G356" i="8"/>
  <c r="G357" i="8"/>
  <c r="G361" i="8"/>
  <c r="G341" i="8"/>
  <c r="G347" i="8"/>
  <c r="G349" i="8"/>
  <c r="F32" i="9"/>
  <c r="G345" i="8"/>
  <c r="G173" i="8"/>
  <c r="F23" i="9"/>
  <c r="G12" i="8"/>
  <c r="G84" i="8"/>
  <c r="G188" i="8"/>
  <c r="F4" i="9"/>
  <c r="G13" i="8"/>
  <c r="G85" i="8"/>
  <c r="G14" i="8"/>
  <c r="G86" i="8"/>
  <c r="G88" i="8"/>
  <c r="G204" i="8"/>
  <c r="G261" i="8"/>
  <c r="G57" i="8"/>
  <c r="G15" i="8"/>
  <c r="G299" i="8"/>
  <c r="G11" i="8"/>
  <c r="G643" i="7"/>
  <c r="G635" i="7"/>
  <c r="G627" i="7"/>
  <c r="G619" i="7"/>
  <c r="G611" i="7"/>
  <c r="G603" i="7"/>
  <c r="G595" i="7"/>
  <c r="G587" i="7"/>
  <c r="G579" i="7"/>
  <c r="G571" i="7"/>
  <c r="G563" i="7"/>
  <c r="G555" i="7"/>
  <c r="G547" i="7"/>
  <c r="G539" i="7"/>
  <c r="G531" i="7"/>
  <c r="G523" i="7"/>
  <c r="G515" i="7"/>
  <c r="G507" i="7"/>
  <c r="G499" i="7"/>
  <c r="G491" i="7"/>
  <c r="G483" i="7"/>
  <c r="G475" i="7"/>
  <c r="G459" i="7"/>
  <c r="G451" i="7"/>
  <c r="G443" i="7"/>
  <c r="G435" i="7"/>
  <c r="G427" i="7"/>
  <c r="G419" i="7"/>
  <c r="G411" i="7"/>
  <c r="G403" i="7"/>
  <c r="G395" i="7"/>
  <c r="G387" i="7"/>
  <c r="G379" i="7"/>
  <c r="G371" i="7"/>
  <c r="G363" i="7"/>
  <c r="G355" i="7"/>
  <c r="G339" i="7"/>
  <c r="G331" i="7"/>
  <c r="G323" i="7"/>
  <c r="G315" i="7"/>
  <c r="G299"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742" i="7"/>
  <c r="G402" i="7"/>
  <c r="G394" i="7"/>
  <c r="G386" i="7"/>
  <c r="G378" i="7"/>
  <c r="G370" i="7"/>
  <c r="G362" i="7"/>
  <c r="G354" i="7"/>
  <c r="G346" i="7"/>
  <c r="G338" i="7"/>
  <c r="G330" i="7"/>
  <c r="G322" i="7"/>
  <c r="G314" i="7"/>
  <c r="G298" i="7"/>
  <c r="G281" i="7"/>
  <c r="G273" i="7"/>
  <c r="G265" i="7"/>
  <c r="G257" i="7"/>
  <c r="G249" i="7"/>
  <c r="G241" i="7"/>
  <c r="G233" i="7"/>
  <c r="G225" i="7"/>
  <c r="G217" i="7"/>
  <c r="G209" i="7"/>
  <c r="G201" i="7"/>
  <c r="G193" i="7"/>
  <c r="G185" i="7"/>
  <c r="G177" i="7"/>
  <c r="G169" i="7"/>
  <c r="G161" i="7"/>
  <c r="G153" i="7"/>
  <c r="G145" i="7"/>
  <c r="G137" i="7"/>
  <c r="G129" i="7"/>
  <c r="G121" i="7"/>
  <c r="G113" i="7"/>
  <c r="G105" i="7"/>
  <c r="G97" i="7"/>
  <c r="G89" i="7"/>
  <c r="G81" i="7"/>
  <c r="G73" i="7"/>
  <c r="G65" i="7"/>
  <c r="G57" i="7"/>
  <c r="G49" i="7"/>
  <c r="G41" i="7"/>
  <c r="G33" i="7"/>
  <c r="G25" i="7"/>
  <c r="G9" i="7"/>
  <c r="F741" i="7"/>
  <c r="G741" i="7"/>
  <c r="G697" i="7"/>
  <c r="G689"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3" i="7"/>
  <c r="G425" i="7"/>
  <c r="G417" i="7"/>
  <c r="G409" i="7"/>
  <c r="G401" i="7"/>
  <c r="G393" i="7"/>
  <c r="G385" i="7"/>
  <c r="G377" i="7"/>
  <c r="G369" i="7"/>
  <c r="G361" i="7"/>
  <c r="G353" i="7"/>
  <c r="G345" i="7"/>
  <c r="G337" i="7"/>
  <c r="G329" i="7"/>
  <c r="G321" i="7"/>
  <c r="G313" i="7"/>
  <c r="G297" i="7"/>
  <c r="G288" i="7"/>
  <c r="G280" i="7"/>
  <c r="G272" i="7"/>
  <c r="G264" i="7"/>
  <c r="G256" i="7"/>
  <c r="G248" i="7"/>
  <c r="G240" i="7"/>
  <c r="G232" i="7"/>
  <c r="G224" i="7"/>
  <c r="G216" i="7"/>
  <c r="G208" i="7"/>
  <c r="G200" i="7"/>
  <c r="G192" i="7"/>
  <c r="G184" i="7"/>
  <c r="G176" i="7"/>
  <c r="G168" i="7"/>
  <c r="G160" i="7"/>
  <c r="G152" i="7"/>
  <c r="G144" i="7"/>
  <c r="G136" i="7"/>
  <c r="G128" i="7"/>
  <c r="G120" i="7"/>
  <c r="G112" i="7"/>
  <c r="G104" i="7"/>
  <c r="G96" i="7"/>
  <c r="G88" i="7"/>
  <c r="G80" i="7"/>
  <c r="G72" i="7"/>
  <c r="G64" i="7"/>
  <c r="G56" i="7"/>
  <c r="G48" i="7"/>
  <c r="G40" i="7"/>
  <c r="G32" i="7"/>
  <c r="G24" i="7"/>
  <c r="G8" i="7"/>
  <c r="F731" i="7"/>
  <c r="G731" i="7"/>
  <c r="G714" i="7"/>
  <c r="G576" i="7"/>
  <c r="G568" i="7"/>
  <c r="G560" i="7"/>
  <c r="G552" i="7"/>
  <c r="G544" i="7"/>
  <c r="G536" i="7"/>
  <c r="G520" i="7"/>
  <c r="G512" i="7"/>
  <c r="G504" i="7"/>
  <c r="G496" i="7"/>
  <c r="G488" i="7"/>
  <c r="G480" i="7"/>
  <c r="G472" i="7"/>
  <c r="G464" i="7"/>
  <c r="G456" i="7"/>
  <c r="G440" i="7"/>
  <c r="G432" i="7"/>
  <c r="G424" i="7"/>
  <c r="G416" i="7"/>
  <c r="G400" i="7"/>
  <c r="G392" i="7"/>
  <c r="G384" i="7"/>
  <c r="G376" i="7"/>
  <c r="G368" i="7"/>
  <c r="G360" i="7"/>
  <c r="G352" i="7"/>
  <c r="G344" i="7"/>
  <c r="G328" i="7"/>
  <c r="G320" i="7"/>
  <c r="G312" i="7"/>
  <c r="G304" i="7"/>
  <c r="G287" i="7"/>
  <c r="G279" i="7"/>
  <c r="G271" i="7"/>
  <c r="G263" i="7"/>
  <c r="G255" i="7"/>
  <c r="G247" i="7"/>
  <c r="G239" i="7"/>
  <c r="G231" i="7"/>
  <c r="G223" i="7"/>
  <c r="G215" i="7"/>
  <c r="G207" i="7"/>
  <c r="G199" i="7"/>
  <c r="G191" i="7"/>
  <c r="G183" i="7"/>
  <c r="G175" i="7"/>
  <c r="G167" i="7"/>
  <c r="G159" i="7"/>
  <c r="G151" i="7"/>
  <c r="G143" i="7"/>
  <c r="G135" i="7"/>
  <c r="G127" i="7"/>
  <c r="G119" i="7"/>
  <c r="G103" i="7"/>
  <c r="G95" i="7"/>
  <c r="G87" i="7"/>
  <c r="G79" i="7"/>
  <c r="G71" i="7"/>
  <c r="G63" i="7"/>
  <c r="G55" i="7"/>
  <c r="G47" i="7"/>
  <c r="G39" i="7"/>
  <c r="G31" i="7"/>
  <c r="G23" i="7"/>
  <c r="G7" i="7"/>
  <c r="G730" i="7"/>
  <c r="I713" i="7"/>
  <c r="G713" i="7"/>
  <c r="G367" i="7"/>
  <c r="G359" i="7"/>
  <c r="G351" i="7"/>
  <c r="G343" i="7"/>
  <c r="G335" i="7"/>
  <c r="G327" i="7"/>
  <c r="G319" i="7"/>
  <c r="G311" i="7"/>
  <c r="G303" i="7"/>
  <c r="G286" i="7"/>
  <c r="G278" i="7"/>
  <c r="G270" i="7"/>
  <c r="G262" i="7"/>
  <c r="G254" i="7"/>
  <c r="G246" i="7"/>
  <c r="G238" i="7"/>
  <c r="G230" i="7"/>
  <c r="G222" i="7"/>
  <c r="G214" i="7"/>
  <c r="G206" i="7"/>
  <c r="G198" i="7"/>
  <c r="G190" i="7"/>
  <c r="G182" i="7"/>
  <c r="G174" i="7"/>
  <c r="G166" i="7"/>
  <c r="G158" i="7"/>
  <c r="G150" i="7"/>
  <c r="G142" i="7"/>
  <c r="G134" i="7"/>
  <c r="G126" i="7"/>
  <c r="G118" i="7"/>
  <c r="G102" i="7"/>
  <c r="G94" i="7"/>
  <c r="G86" i="7"/>
  <c r="G78" i="7"/>
  <c r="G70" i="7"/>
  <c r="G62" i="7"/>
  <c r="G54" i="7"/>
  <c r="G30" i="7"/>
  <c r="G22" i="7"/>
  <c r="G14" i="7"/>
  <c r="I293" i="7"/>
  <c r="G293" i="7"/>
  <c r="G694" i="7"/>
  <c r="G686" i="7"/>
  <c r="G678" i="7"/>
  <c r="G670" i="7"/>
  <c r="G662" i="7"/>
  <c r="G654" i="7"/>
  <c r="G646" i="7"/>
  <c r="G638" i="7"/>
  <c r="G630" i="7"/>
  <c r="G622" i="7"/>
  <c r="G614" i="7"/>
  <c r="G606" i="7"/>
  <c r="G598" i="7"/>
  <c r="G590" i="7"/>
  <c r="G582" i="7"/>
  <c r="G574" i="7"/>
  <c r="G566" i="7"/>
  <c r="G558" i="7"/>
  <c r="G550" i="7"/>
  <c r="G542" i="7"/>
  <c r="G534" i="7"/>
  <c r="G526" i="7"/>
  <c r="G518" i="7"/>
  <c r="G510" i="7"/>
  <c r="G502" i="7"/>
  <c r="G494" i="7"/>
  <c r="G486" i="7"/>
  <c r="G478" i="7"/>
  <c r="G470" i="7"/>
  <c r="G462" i="7"/>
  <c r="G454" i="7"/>
  <c r="G446" i="7"/>
  <c r="G438" i="7"/>
  <c r="G430" i="7"/>
  <c r="G422" i="7"/>
  <c r="G414" i="7"/>
  <c r="G406" i="7"/>
  <c r="G398" i="7"/>
  <c r="G390" i="7"/>
  <c r="G382" i="7"/>
  <c r="G374" i="7"/>
  <c r="G366" i="7"/>
  <c r="G358" i="7"/>
  <c r="G350" i="7"/>
  <c r="G342" i="7"/>
  <c r="G334" i="7"/>
  <c r="G326" i="7"/>
  <c r="G318" i="7"/>
  <c r="G310" i="7"/>
  <c r="G302" i="7"/>
  <c r="G285" i="7"/>
  <c r="G277" i="7"/>
  <c r="G269" i="7"/>
  <c r="G261" i="7"/>
  <c r="G253" i="7"/>
  <c r="G245" i="7"/>
  <c r="G237" i="7"/>
  <c r="G229" i="7"/>
  <c r="G221" i="7"/>
  <c r="G213" i="7"/>
  <c r="G205" i="7"/>
  <c r="G197" i="7"/>
  <c r="G189" i="7"/>
  <c r="G173" i="7"/>
  <c r="G165" i="7"/>
  <c r="G157" i="7"/>
  <c r="G149" i="7"/>
  <c r="G141" i="7"/>
  <c r="G133" i="7"/>
  <c r="G125" i="7"/>
  <c r="G117" i="7"/>
  <c r="G101" i="7"/>
  <c r="G93" i="7"/>
  <c r="G85" i="7"/>
  <c r="G77" i="7"/>
  <c r="G69" i="7"/>
  <c r="G61" i="7"/>
  <c r="G53" i="7"/>
  <c r="G45" i="7"/>
  <c r="G37" i="7"/>
  <c r="G29" i="7"/>
  <c r="G21" i="7"/>
  <c r="G13" i="7"/>
  <c r="G728" i="7"/>
  <c r="F247" i="8"/>
  <c r="F248" i="8"/>
  <c r="F249" i="8"/>
  <c r="F353" i="8"/>
  <c r="F314" i="8"/>
  <c r="F364" i="8"/>
  <c r="F293" i="8"/>
  <c r="G719" i="7"/>
  <c r="G709" i="7"/>
  <c r="G701" i="7"/>
  <c r="G693" i="7"/>
  <c r="G685" i="7"/>
  <c r="G677" i="7"/>
  <c r="G669" i="7"/>
  <c r="G661" i="7"/>
  <c r="G653" i="7"/>
  <c r="G645" i="7"/>
  <c r="G637" i="7"/>
  <c r="G629" i="7"/>
  <c r="G621" i="7"/>
  <c r="G613" i="7"/>
  <c r="G605" i="7"/>
  <c r="G597" i="7"/>
  <c r="G581" i="7"/>
  <c r="G573" i="7"/>
  <c r="G565" i="7"/>
  <c r="G557" i="7"/>
  <c r="G549" i="7"/>
  <c r="G541" i="7"/>
  <c r="G533" i="7"/>
  <c r="G525" i="7"/>
  <c r="G517" i="7"/>
  <c r="G509" i="7"/>
  <c r="G501" i="7"/>
  <c r="G493" i="7"/>
  <c r="G485" i="7"/>
  <c r="G477" i="7"/>
  <c r="G469" i="7"/>
  <c r="G461" i="7"/>
  <c r="G453" i="7"/>
  <c r="G445" i="7"/>
  <c r="G437" i="7"/>
  <c r="G429" i="7"/>
  <c r="G421" i="7"/>
  <c r="G413" i="7"/>
  <c r="G405" i="7"/>
  <c r="G397" i="7"/>
  <c r="G389" i="7"/>
  <c r="G381" i="7"/>
  <c r="G365" i="7"/>
  <c r="G357" i="7"/>
  <c r="G341" i="7"/>
  <c r="G333" i="7"/>
  <c r="G325" i="7"/>
  <c r="G317" i="7"/>
  <c r="G309" i="7"/>
  <c r="G301" i="7"/>
  <c r="G284" i="7"/>
  <c r="G276" i="7"/>
  <c r="G268" i="7"/>
  <c r="G260" i="7"/>
  <c r="G252" i="7"/>
  <c r="G244" i="7"/>
  <c r="G236" i="7"/>
  <c r="G228" i="7"/>
  <c r="G220" i="7"/>
  <c r="G212" i="7"/>
  <c r="G204" i="7"/>
  <c r="G196" i="7"/>
  <c r="G188" i="7"/>
  <c r="G172" i="7"/>
  <c r="G164" i="7"/>
  <c r="G156" i="7"/>
  <c r="G148" i="7"/>
  <c r="G140" i="7"/>
  <c r="G132" i="7"/>
  <c r="G124" i="7"/>
  <c r="G116" i="7"/>
  <c r="G108" i="7"/>
  <c r="G92" i="7"/>
  <c r="G84" i="7"/>
  <c r="G76" i="7"/>
  <c r="G68" i="7"/>
  <c r="G60" i="7"/>
  <c r="G52" i="7"/>
  <c r="G44" i="7"/>
  <c r="G36" i="7"/>
  <c r="G28" i="7"/>
  <c r="G4" i="7"/>
  <c r="G727" i="7"/>
  <c r="F168" i="8"/>
  <c r="F169" i="8"/>
  <c r="F170" i="8"/>
  <c r="F171" i="8"/>
  <c r="F189" i="8"/>
  <c r="F23" i="8"/>
  <c r="F166" i="8"/>
  <c r="F167" i="8"/>
  <c r="F176" i="8"/>
  <c r="F192" i="8"/>
  <c r="F125" i="8"/>
  <c r="F129" i="8"/>
  <c r="F177" i="8"/>
  <c r="F179" i="8"/>
  <c r="F178" i="8"/>
  <c r="F123" i="8"/>
  <c r="F124" i="8"/>
  <c r="F175" i="8"/>
  <c r="F126" i="8"/>
  <c r="F136" i="8"/>
  <c r="F131" i="8"/>
  <c r="F137" i="8"/>
  <c r="F147" i="8"/>
  <c r="F130" i="8"/>
  <c r="F138" i="8"/>
  <c r="F141" i="8"/>
  <c r="F132" i="8"/>
  <c r="F148" i="8"/>
  <c r="F133" i="8"/>
  <c r="F142" i="8"/>
  <c r="F135" i="8"/>
  <c r="F182" i="8"/>
  <c r="F134" i="8"/>
  <c r="F152" i="8"/>
  <c r="F149" i="8"/>
  <c r="F145" i="8"/>
  <c r="F153" i="8"/>
  <c r="F154" i="8"/>
  <c r="F155" i="8"/>
  <c r="F195" i="8"/>
  <c r="F156" i="8"/>
  <c r="F150" i="8"/>
  <c r="F151" i="8"/>
  <c r="F30" i="8"/>
  <c r="F32" i="8"/>
  <c r="F81" i="8"/>
  <c r="F26" i="8"/>
  <c r="F34" i="8"/>
  <c r="F82" i="8"/>
  <c r="F28" i="8"/>
  <c r="F31" i="8"/>
  <c r="F196" i="8"/>
  <c r="F27" i="8"/>
  <c r="F29" i="8"/>
  <c r="F83" i="8"/>
  <c r="F6" i="8"/>
  <c r="F22" i="8"/>
  <c r="F8" i="8"/>
  <c r="F9" i="8"/>
  <c r="F10" i="8"/>
  <c r="F66" i="8"/>
  <c r="F4" i="8"/>
  <c r="F3" i="8"/>
  <c r="F64" i="8"/>
  <c r="F5" i="8"/>
  <c r="F191" i="8"/>
  <c r="F7" i="8"/>
  <c r="F144" i="8"/>
  <c r="F143" i="8"/>
  <c r="F46" i="8"/>
  <c r="F62" i="8"/>
  <c r="F48" i="8"/>
  <c r="F44" i="8"/>
  <c r="F60" i="8"/>
  <c r="F59" i="8"/>
  <c r="F139" i="8"/>
  <c r="F45" i="8"/>
  <c r="F157" i="8"/>
  <c r="F194" i="8"/>
  <c r="F61" i="8"/>
  <c r="F63" i="8"/>
  <c r="F47" i="8"/>
  <c r="F70" i="8"/>
  <c r="F78" i="8"/>
  <c r="F73" i="8"/>
  <c r="F74" i="8"/>
  <c r="F68" i="8"/>
  <c r="F76" i="8"/>
  <c r="F100" i="8"/>
  <c r="F69" i="8"/>
  <c r="F79" i="8"/>
  <c r="F71" i="8"/>
  <c r="F75" i="8"/>
  <c r="F43" i="8"/>
  <c r="F77" i="8"/>
  <c r="F110" i="8"/>
  <c r="F67" i="8"/>
  <c r="F112" i="8"/>
  <c r="F120" i="8"/>
  <c r="F115" i="8"/>
  <c r="F113" i="8"/>
  <c r="F121" i="8"/>
  <c r="F185" i="8"/>
  <c r="F114" i="8"/>
  <c r="F122" i="8"/>
  <c r="F116" i="8"/>
  <c r="F117" i="8"/>
  <c r="F111" i="8"/>
  <c r="F118" i="8"/>
  <c r="F119" i="8"/>
  <c r="F160" i="8"/>
  <c r="F163" i="8"/>
  <c r="F161" i="8"/>
  <c r="F146" i="8"/>
  <c r="F162" i="8"/>
  <c r="F164" i="8"/>
  <c r="F165" i="8"/>
  <c r="F183" i="8"/>
  <c r="F158" i="8"/>
  <c r="F159" i="8"/>
  <c r="F102" i="8"/>
  <c r="F106" i="8"/>
  <c r="F108" i="8"/>
  <c r="F101" i="8"/>
  <c r="F109" i="8"/>
  <c r="F103" i="8"/>
  <c r="F105" i="8"/>
  <c r="F104" i="8"/>
  <c r="F186" i="8"/>
  <c r="F107" i="8"/>
  <c r="F181" i="8"/>
  <c r="F140" i="8"/>
  <c r="F180" i="8"/>
  <c r="F94" i="8"/>
  <c r="F89" i="8"/>
  <c r="F97" i="8"/>
  <c r="F90" i="8"/>
  <c r="F98" i="8"/>
  <c r="F92" i="8"/>
  <c r="F193" i="8"/>
  <c r="F91" i="8"/>
  <c r="F93" i="8"/>
  <c r="F95" i="8"/>
  <c r="F96" i="8"/>
  <c r="F99" i="8"/>
  <c r="F16" i="8"/>
  <c r="F24" i="8"/>
  <c r="F17" i="8"/>
  <c r="F25" i="8"/>
  <c r="F33" i="8"/>
  <c r="F18" i="8"/>
  <c r="F58" i="8"/>
  <c r="F20" i="8"/>
  <c r="F187" i="8"/>
  <c r="F19" i="8"/>
  <c r="F21" i="8"/>
  <c r="F128" i="8"/>
  <c r="F174" i="8"/>
  <c r="F127" i="8"/>
  <c r="F38" i="8"/>
  <c r="F40" i="8"/>
  <c r="F41" i="8"/>
  <c r="F65" i="8"/>
  <c r="F42" i="8"/>
  <c r="F36" i="8"/>
  <c r="F184" i="8"/>
  <c r="F35" i="8"/>
  <c r="F37" i="8"/>
  <c r="F39" i="8"/>
  <c r="F54" i="8"/>
  <c r="F49" i="8"/>
  <c r="F50" i="8"/>
  <c r="F52" i="8"/>
  <c r="F53" i="8"/>
  <c r="F55" i="8"/>
  <c r="F87" i="8"/>
  <c r="F172" i="8"/>
  <c r="F51" i="8"/>
  <c r="F80" i="8"/>
  <c r="F190" i="8"/>
  <c r="F14" i="8"/>
  <c r="F86" i="8"/>
  <c r="F57" i="8"/>
  <c r="F12" i="8"/>
  <c r="F84" i="8"/>
  <c r="F11" i="8"/>
  <c r="F85" i="8"/>
  <c r="F13" i="8"/>
  <c r="F15" i="8"/>
  <c r="F88" i="8"/>
  <c r="F188" i="8"/>
  <c r="F714" i="7"/>
  <c r="I730" i="7"/>
  <c r="I742" i="7"/>
  <c r="F730" i="7"/>
  <c r="F713" i="7"/>
  <c r="F728" i="7"/>
  <c r="F729" i="7"/>
  <c r="I714" i="7"/>
  <c r="I741" i="7"/>
  <c r="I729" i="7"/>
  <c r="F293" i="7"/>
  <c r="F727" i="7"/>
  <c r="F742" i="7"/>
  <c r="I728" i="7"/>
  <c r="I731" i="7"/>
  <c r="I727" i="7"/>
  <c r="F94" i="5" l="1"/>
  <c r="G94" i="5" s="1"/>
  <c r="E94" i="5"/>
  <c r="E93" i="5"/>
  <c r="F93" i="5"/>
  <c r="G93" i="5" s="1"/>
  <c r="E91" i="5"/>
  <c r="F91" i="5"/>
  <c r="G91" i="5" s="1"/>
  <c r="E92" i="5"/>
  <c r="F92" i="5"/>
  <c r="G92" i="5" s="1"/>
  <c r="D390" i="4" l="1"/>
  <c r="D394" i="4"/>
  <c r="AC150" i="4" l="1"/>
  <c r="AC149" i="4"/>
  <c r="AC151" i="4"/>
  <c r="X150" i="4"/>
  <c r="X149" i="4"/>
  <c r="X151" i="4"/>
  <c r="AX149" i="4" l="1"/>
  <c r="AX150" i="4"/>
  <c r="AX151"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3" i="7" l="1"/>
  <c r="I3" i="7"/>
  <c r="H4" i="7"/>
  <c r="I4" i="7"/>
  <c r="H5" i="7"/>
  <c r="I5" i="7"/>
  <c r="H6" i="7"/>
  <c r="I6" i="7"/>
  <c r="H7" i="7"/>
  <c r="I7" i="7"/>
  <c r="H8" i="7"/>
  <c r="I8" i="7"/>
  <c r="H9" i="7"/>
  <c r="I9" i="7"/>
  <c r="H10" i="7"/>
  <c r="I10" i="7"/>
  <c r="H11" i="7"/>
  <c r="I11" i="7"/>
  <c r="H12" i="7"/>
  <c r="I12" i="7"/>
  <c r="H13" i="7"/>
  <c r="I13" i="7"/>
  <c r="H14" i="7"/>
  <c r="I14" i="7"/>
  <c r="H15" i="7"/>
  <c r="I15" i="7"/>
  <c r="H16" i="7"/>
  <c r="I16" i="7"/>
  <c r="H17" i="7"/>
  <c r="I17" i="7"/>
  <c r="H18" i="7"/>
  <c r="I18" i="7"/>
  <c r="H19" i="7"/>
  <c r="I19" i="7"/>
  <c r="H20" i="7"/>
  <c r="I20" i="7"/>
  <c r="H21" i="7"/>
  <c r="I21" i="7"/>
  <c r="H22" i="7"/>
  <c r="I22" i="7"/>
  <c r="H23" i="7"/>
  <c r="I23" i="7"/>
  <c r="H24" i="7"/>
  <c r="I24" i="7"/>
  <c r="H25" i="7"/>
  <c r="I25" i="7"/>
  <c r="H26" i="7"/>
  <c r="I26" i="7"/>
  <c r="H27" i="7"/>
  <c r="I27" i="7"/>
  <c r="H28" i="7"/>
  <c r="I28" i="7"/>
  <c r="H29" i="7"/>
  <c r="I29" i="7"/>
  <c r="H30" i="7"/>
  <c r="I30" i="7"/>
  <c r="H31" i="7"/>
  <c r="I31" i="7"/>
  <c r="H32" i="7"/>
  <c r="I32" i="7"/>
  <c r="H33" i="7"/>
  <c r="I33" i="7"/>
  <c r="H34" i="7"/>
  <c r="I34" i="7"/>
  <c r="H35" i="7"/>
  <c r="I35" i="7"/>
  <c r="H36" i="7"/>
  <c r="I36" i="7"/>
  <c r="H37" i="7"/>
  <c r="I37" i="7"/>
  <c r="H38" i="7"/>
  <c r="I38" i="7"/>
  <c r="H39" i="7"/>
  <c r="I39" i="7"/>
  <c r="H40" i="7"/>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39" i="7"/>
  <c r="I439" i="7"/>
  <c r="H440" i="7"/>
  <c r="I440" i="7"/>
  <c r="H441" i="7"/>
  <c r="I441" i="7"/>
  <c r="H442" i="7"/>
  <c r="I442" i="7"/>
  <c r="H443" i="7"/>
  <c r="I443" i="7"/>
  <c r="H444" i="7"/>
  <c r="I444" i="7"/>
  <c r="H445" i="7"/>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I466" i="7"/>
  <c r="H467" i="7"/>
  <c r="I467" i="7"/>
  <c r="H468" i="7"/>
  <c r="I468" i="7"/>
  <c r="H469" i="7"/>
  <c r="I469" i="7"/>
  <c r="H470" i="7"/>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I544" i="7"/>
  <c r="H545" i="7"/>
  <c r="I545" i="7"/>
  <c r="H546" i="7"/>
  <c r="I546" i="7"/>
  <c r="H547" i="7"/>
  <c r="I547" i="7"/>
  <c r="H548" i="7"/>
  <c r="I548" i="7"/>
  <c r="H549" i="7"/>
  <c r="I549" i="7"/>
  <c r="H550" i="7"/>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I587" i="7"/>
  <c r="H588" i="7"/>
  <c r="I588" i="7"/>
  <c r="H589" i="7"/>
  <c r="I589" i="7"/>
  <c r="H590" i="7"/>
  <c r="I590" i="7"/>
  <c r="H591" i="7"/>
  <c r="I591" i="7"/>
  <c r="H592" i="7"/>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I611" i="7"/>
  <c r="H612" i="7"/>
  <c r="I612" i="7"/>
  <c r="H613" i="7"/>
  <c r="I613" i="7"/>
  <c r="H614" i="7"/>
  <c r="I614" i="7"/>
  <c r="H615" i="7"/>
  <c r="I615" i="7"/>
  <c r="H616" i="7"/>
  <c r="I616" i="7"/>
  <c r="H617" i="7"/>
  <c r="I617" i="7"/>
  <c r="H618" i="7"/>
  <c r="I618" i="7"/>
  <c r="H619" i="7"/>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I656" i="7"/>
  <c r="H657" i="7"/>
  <c r="I657" i="7"/>
  <c r="H658" i="7"/>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5" i="7"/>
  <c r="I715" i="7"/>
  <c r="H716" i="7"/>
  <c r="I716" i="7"/>
  <c r="H717" i="7"/>
  <c r="I717" i="7"/>
  <c r="H718" i="7"/>
  <c r="I718" i="7"/>
  <c r="H719" i="7"/>
  <c r="I719" i="7"/>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F200" i="8"/>
  <c r="F202" i="8"/>
  <c r="F204" i="8"/>
  <c r="E36" i="9"/>
  <c r="D373" i="8"/>
  <c r="D374" i="8"/>
  <c r="D375" i="8"/>
  <c r="D376" i="8"/>
  <c r="D377" i="8"/>
  <c r="D378" i="8"/>
  <c r="Q384" i="4" s="1"/>
  <c r="D379" i="8"/>
  <c r="D380" i="8"/>
  <c r="D381" i="8"/>
  <c r="D382" i="8"/>
  <c r="D383" i="8"/>
  <c r="D384" i="8"/>
  <c r="D385" i="8"/>
  <c r="D386" i="8"/>
  <c r="D387" i="8"/>
  <c r="D388" i="8"/>
  <c r="D389" i="8"/>
  <c r="Q385" i="4" s="1"/>
  <c r="D390" i="8"/>
  <c r="D391" i="8"/>
  <c r="D392" i="8"/>
  <c r="D393" i="8"/>
  <c r="F201" i="8"/>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 i="9"/>
  <c r="BA384" i="4" l="1"/>
  <c r="P384" i="4"/>
  <c r="AX384" i="4" s="1"/>
  <c r="Q394" i="4"/>
  <c r="Q395" i="4"/>
  <c r="Q391" i="4"/>
  <c r="Q396" i="4"/>
  <c r="Q393" i="4"/>
  <c r="Q397" i="4"/>
  <c r="Q390" i="4"/>
  <c r="Q392" i="4"/>
  <c r="Q386" i="4"/>
  <c r="Q387" i="4"/>
  <c r="Q388" i="4"/>
  <c r="Q389" i="4"/>
  <c r="BA385" i="4"/>
  <c r="P385" i="4"/>
  <c r="AX385"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F203" i="8"/>
  <c r="AC57" i="4"/>
  <c r="AC26" i="4"/>
  <c r="AC30" i="4"/>
  <c r="AC60" i="4"/>
  <c r="D57" i="8"/>
  <c r="D58" i="8"/>
  <c r="D59" i="8"/>
  <c r="D60" i="8"/>
  <c r="Q27" i="4" s="1"/>
  <c r="P27" i="4" s="1"/>
  <c r="D61" i="8"/>
  <c r="D62" i="8"/>
  <c r="D63" i="8"/>
  <c r="D64" i="8"/>
  <c r="D66" i="8"/>
  <c r="D67" i="8"/>
  <c r="AD24" i="4" s="1"/>
  <c r="AC24" i="4"/>
  <c r="D68" i="8"/>
  <c r="D69" i="8"/>
  <c r="D70" i="8"/>
  <c r="D71" i="8"/>
  <c r="D73" i="8"/>
  <c r="AD21" i="4" s="1"/>
  <c r="AC21" i="4" s="1"/>
  <c r="D74" i="8"/>
  <c r="D75" i="8"/>
  <c r="D76" i="8"/>
  <c r="D77" i="8"/>
  <c r="D78" i="8"/>
  <c r="D79" i="8"/>
  <c r="AD36" i="4" s="1"/>
  <c r="AC36" i="4" s="1"/>
  <c r="D80" i="8"/>
  <c r="AD25" i="4" s="1"/>
  <c r="AC25" i="4" s="1"/>
  <c r="D81" i="8"/>
  <c r="D82" i="8"/>
  <c r="D83" i="8"/>
  <c r="D84" i="8"/>
  <c r="Q25" i="4" s="1"/>
  <c r="P25" i="4" s="1"/>
  <c r="D85" i="8"/>
  <c r="D86" i="8"/>
  <c r="D87" i="8"/>
  <c r="D88" i="8"/>
  <c r="D89" i="8"/>
  <c r="D90" i="8"/>
  <c r="D91" i="8"/>
  <c r="AD63" i="4" s="1"/>
  <c r="AC63" i="4" s="1"/>
  <c r="D92" i="8"/>
  <c r="D93" i="8"/>
  <c r="D94" i="8"/>
  <c r="D95" i="8"/>
  <c r="AD27" i="4" s="1"/>
  <c r="AC27" i="4" s="1"/>
  <c r="D96" i="8"/>
  <c r="D97" i="8"/>
  <c r="AD64" i="4" s="1"/>
  <c r="AC64" i="4" s="1"/>
  <c r="D98" i="8"/>
  <c r="D99" i="8"/>
  <c r="D100" i="8"/>
  <c r="D101" i="8"/>
  <c r="D102" i="8"/>
  <c r="D103" i="8"/>
  <c r="Y27" i="4" s="1"/>
  <c r="X27" i="4" s="1"/>
  <c r="D104" i="8"/>
  <c r="D105" i="8"/>
  <c r="Y63" i="4" s="1"/>
  <c r="X63" i="4" s="1"/>
  <c r="D106" i="8"/>
  <c r="D107" i="8"/>
  <c r="Y64" i="4" s="1"/>
  <c r="X64" i="4" s="1"/>
  <c r="D108" i="8"/>
  <c r="D109" i="8"/>
  <c r="D110" i="8"/>
  <c r="D111" i="8"/>
  <c r="D112" i="8"/>
  <c r="D113" i="8"/>
  <c r="AD61" i="4" s="1"/>
  <c r="AC61" i="4" s="1"/>
  <c r="D114" i="8"/>
  <c r="D115" i="8"/>
  <c r="AD62" i="4" s="1"/>
  <c r="AC62" i="4" s="1"/>
  <c r="D116" i="8"/>
  <c r="D117" i="8"/>
  <c r="D118" i="8"/>
  <c r="D119" i="8"/>
  <c r="D120" i="8"/>
  <c r="AD33" i="4" s="1"/>
  <c r="AC33" i="4"/>
  <c r="D121" i="8"/>
  <c r="D122" i="8"/>
  <c r="D123" i="8"/>
  <c r="Y24" i="4" s="1"/>
  <c r="X24" i="4" s="1"/>
  <c r="D124" i="8"/>
  <c r="D125" i="8"/>
  <c r="D126" i="8"/>
  <c r="D127" i="8"/>
  <c r="D128" i="8"/>
  <c r="D129" i="8"/>
  <c r="D130" i="8"/>
  <c r="D131" i="8"/>
  <c r="D132" i="8"/>
  <c r="D133" i="8"/>
  <c r="D134" i="8"/>
  <c r="D135" i="8"/>
  <c r="D136" i="8"/>
  <c r="D137" i="8"/>
  <c r="D138" i="8"/>
  <c r="D139" i="8"/>
  <c r="Q63" i="4" s="1"/>
  <c r="P63" i="4" s="1"/>
  <c r="D140" i="8"/>
  <c r="D141" i="8"/>
  <c r="D142" i="8"/>
  <c r="D143" i="8"/>
  <c r="D144" i="8"/>
  <c r="D145" i="8"/>
  <c r="D146" i="8"/>
  <c r="Y61" i="4" s="1"/>
  <c r="X61" i="4" s="1"/>
  <c r="D147" i="8"/>
  <c r="D148" i="8"/>
  <c r="D149" i="8"/>
  <c r="D150" i="8"/>
  <c r="Y30" i="4" s="1"/>
  <c r="BA30" i="4" s="1"/>
  <c r="D151" i="8"/>
  <c r="D152" i="8"/>
  <c r="D153" i="8"/>
  <c r="Y25" i="4" s="1"/>
  <c r="X25" i="4" s="1"/>
  <c r="D154" i="8"/>
  <c r="D155" i="8"/>
  <c r="D156" i="8"/>
  <c r="Y60" i="4" s="1"/>
  <c r="BA60" i="4" s="1"/>
  <c r="D157" i="8"/>
  <c r="Q64" i="4" s="1"/>
  <c r="P64" i="4" s="1"/>
  <c r="D158" i="8"/>
  <c r="Y33" i="4" s="1"/>
  <c r="D159" i="8"/>
  <c r="D160" i="8"/>
  <c r="D161" i="8"/>
  <c r="D162" i="8"/>
  <c r="D163" i="8"/>
  <c r="Y62" i="4" s="1"/>
  <c r="BA62" i="4" s="1"/>
  <c r="D164" i="8"/>
  <c r="D165" i="8"/>
  <c r="D166" i="8"/>
  <c r="Y26" i="4" s="1"/>
  <c r="BA26" i="4" s="1"/>
  <c r="D167" i="8"/>
  <c r="Y57" i="4" s="1"/>
  <c r="BA57" i="4" s="1"/>
  <c r="D168" i="8"/>
  <c r="D169" i="8"/>
  <c r="D170" i="8"/>
  <c r="D171" i="8"/>
  <c r="Y22" i="4" s="1"/>
  <c r="X22" i="4" s="1"/>
  <c r="D172" i="8"/>
  <c r="D173" i="8"/>
  <c r="D174" i="8"/>
  <c r="D175" i="8"/>
  <c r="D176" i="8"/>
  <c r="Y36" i="4" s="1"/>
  <c r="D177" i="8"/>
  <c r="D178" i="8"/>
  <c r="Y21" i="4" s="1"/>
  <c r="BA21" i="4" s="1"/>
  <c r="D179" i="8"/>
  <c r="D180" i="8"/>
  <c r="D181" i="8"/>
  <c r="D182" i="8"/>
  <c r="D183" i="8"/>
  <c r="D185" i="8"/>
  <c r="D186" i="8"/>
  <c r="D187" i="8"/>
  <c r="D188" i="8"/>
  <c r="D189" i="8"/>
  <c r="D190" i="8"/>
  <c r="D191" i="8"/>
  <c r="D192" i="8"/>
  <c r="D193" i="8"/>
  <c r="D194" i="8"/>
  <c r="D195" i="8"/>
  <c r="D196" i="8"/>
  <c r="D201" i="8"/>
  <c r="AD22" i="4" s="1"/>
  <c r="AC22" i="4" s="1"/>
  <c r="D203" i="8"/>
  <c r="D204" i="8"/>
  <c r="D206" i="8"/>
  <c r="D207" i="8"/>
  <c r="D208" i="8"/>
  <c r="D209" i="8"/>
  <c r="D210" i="8"/>
  <c r="D211" i="8"/>
  <c r="Q24" i="4" s="1"/>
  <c r="P24" i="4" s="1"/>
  <c r="D212" i="8"/>
  <c r="D213" i="8"/>
  <c r="D214" i="8"/>
  <c r="D215" i="8"/>
  <c r="D219" i="8"/>
  <c r="D220" i="8"/>
  <c r="D221" i="8"/>
  <c r="D223" i="8"/>
  <c r="D224" i="8"/>
  <c r="D225" i="8"/>
  <c r="D226" i="8"/>
  <c r="D227" i="8"/>
  <c r="D228" i="8"/>
  <c r="D229" i="8"/>
  <c r="D230" i="8"/>
  <c r="D231" i="8"/>
  <c r="D232" i="8"/>
  <c r="D233" i="8"/>
  <c r="D234" i="8"/>
  <c r="D235" i="8"/>
  <c r="D236" i="8"/>
  <c r="D237" i="8"/>
  <c r="D238" i="8"/>
  <c r="D239" i="8"/>
  <c r="D241" i="8"/>
  <c r="D242" i="8"/>
  <c r="D243" i="8"/>
  <c r="D244" i="8"/>
  <c r="D245" i="8"/>
  <c r="D246" i="8"/>
  <c r="D247" i="8"/>
  <c r="D248" i="8"/>
  <c r="D249" i="8"/>
  <c r="D250" i="8"/>
  <c r="D252" i="8"/>
  <c r="D253" i="8"/>
  <c r="D254" i="8"/>
  <c r="D255" i="8"/>
  <c r="D256" i="8"/>
  <c r="D257" i="8"/>
  <c r="D258" i="8"/>
  <c r="D259" i="8"/>
  <c r="D260" i="8"/>
  <c r="D261" i="8"/>
  <c r="D262" i="8"/>
  <c r="D264" i="8"/>
  <c r="D265" i="8"/>
  <c r="D266" i="8"/>
  <c r="D267" i="8"/>
  <c r="D268" i="8"/>
  <c r="D269" i="8"/>
  <c r="D270" i="8"/>
  <c r="D271" i="8"/>
  <c r="D272" i="8"/>
  <c r="D273" i="8"/>
  <c r="D274" i="8"/>
  <c r="D276" i="8"/>
  <c r="D277" i="8"/>
  <c r="D278" i="8"/>
  <c r="D279" i="8"/>
  <c r="D280" i="8"/>
  <c r="D281" i="8"/>
  <c r="D282" i="8"/>
  <c r="D283" i="8"/>
  <c r="D284" i="8"/>
  <c r="D285" i="8"/>
  <c r="D286" i="8"/>
  <c r="D287" i="8"/>
  <c r="D288" i="8"/>
  <c r="D289" i="8"/>
  <c r="D290" i="8"/>
  <c r="D291" i="8"/>
  <c r="D292" i="8"/>
  <c r="D293" i="8"/>
  <c r="D294" i="8"/>
  <c r="D296" i="8"/>
  <c r="D297" i="8"/>
  <c r="D298" i="8"/>
  <c r="D299" i="8"/>
  <c r="D300" i="8"/>
  <c r="D301" i="8"/>
  <c r="D302" i="8"/>
  <c r="D303" i="8"/>
  <c r="D304" i="8"/>
  <c r="D306" i="8"/>
  <c r="D307" i="8"/>
  <c r="D308" i="8"/>
  <c r="D309" i="8"/>
  <c r="D310" i="8"/>
  <c r="D311" i="8"/>
  <c r="D312" i="8"/>
  <c r="D313" i="8"/>
  <c r="D314" i="8"/>
  <c r="D316" i="8"/>
  <c r="D317" i="8"/>
  <c r="D318" i="8"/>
  <c r="D319" i="8"/>
  <c r="D320" i="8"/>
  <c r="D321" i="8"/>
  <c r="D322" i="8"/>
  <c r="D323" i="8"/>
  <c r="D324" i="8"/>
  <c r="D325" i="8"/>
  <c r="D326" i="8"/>
  <c r="D327" i="8"/>
  <c r="D328" i="8"/>
  <c r="D329" i="8"/>
  <c r="D330" i="8"/>
  <c r="D331" i="8"/>
  <c r="D332"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Q355" i="4" s="1"/>
  <c r="P355" i="4" s="1"/>
  <c r="D368" i="8"/>
  <c r="D369" i="8"/>
  <c r="D370" i="8"/>
  <c r="D371" i="8"/>
  <c r="D372" i="8"/>
  <c r="D65" i="8"/>
  <c r="D184" i="8"/>
  <c r="D200" i="8"/>
  <c r="D202" i="8"/>
  <c r="D295" i="8"/>
  <c r="D305" i="8"/>
  <c r="D315" i="8"/>
  <c r="D333" i="8"/>
  <c r="BA33" i="4" l="1"/>
  <c r="S454" i="4"/>
  <c r="S453" i="4"/>
  <c r="S451" i="4"/>
  <c r="S472" i="4"/>
  <c r="S456" i="4"/>
  <c r="S473" i="4"/>
  <c r="S455" i="4"/>
  <c r="S452" i="4"/>
  <c r="BA36" i="4"/>
  <c r="X57" i="4"/>
  <c r="BA61" i="4"/>
  <c r="X33" i="4"/>
  <c r="X62" i="4"/>
  <c r="AX62" i="4" s="1"/>
  <c r="Q202" i="4"/>
  <c r="P202" i="4" s="1"/>
  <c r="Q204" i="4"/>
  <c r="P204" i="4" s="1"/>
  <c r="AD204" i="4"/>
  <c r="AC204" i="4" s="1"/>
  <c r="Y204" i="4"/>
  <c r="X204" i="4" s="1"/>
  <c r="AD202" i="4"/>
  <c r="AC202" i="4" s="1"/>
  <c r="Y202" i="4"/>
  <c r="BA393" i="4"/>
  <c r="P393" i="4"/>
  <c r="AX393" i="4" s="1"/>
  <c r="BA397" i="4"/>
  <c r="P397" i="4"/>
  <c r="AX397" i="4" s="1"/>
  <c r="Q304" i="4"/>
  <c r="P304" i="4" s="1"/>
  <c r="S304" i="4" s="1"/>
  <c r="T304" i="4" s="1"/>
  <c r="AD304" i="4"/>
  <c r="AC304" i="4" s="1"/>
  <c r="Y304" i="4"/>
  <c r="X304" i="4" s="1"/>
  <c r="Q136" i="4"/>
  <c r="P136" i="4" s="1"/>
  <c r="AD136" i="4"/>
  <c r="Y136" i="4"/>
  <c r="BA136" i="4" s="1"/>
  <c r="X21" i="4"/>
  <c r="X26" i="4"/>
  <c r="AX26" i="4" s="1"/>
  <c r="BA389" i="4"/>
  <c r="P389" i="4"/>
  <c r="AX389" i="4" s="1"/>
  <c r="BA396" i="4"/>
  <c r="P396" i="4"/>
  <c r="AX396" i="4" s="1"/>
  <c r="Q189" i="4"/>
  <c r="P189" i="4" s="1"/>
  <c r="AD189" i="4"/>
  <c r="Y189" i="4"/>
  <c r="X189" i="4" s="1"/>
  <c r="Q186" i="4"/>
  <c r="P186" i="4" s="1"/>
  <c r="Q175" i="4"/>
  <c r="P175" i="4" s="1"/>
  <c r="AD186" i="4"/>
  <c r="AC186" i="4" s="1"/>
  <c r="Y186" i="4"/>
  <c r="X186" i="4" s="1"/>
  <c r="AD175" i="4"/>
  <c r="Y175" i="4"/>
  <c r="Q56" i="4"/>
  <c r="P56" i="4" s="1"/>
  <c r="S56" i="4" s="1"/>
  <c r="T56" i="4" s="1"/>
  <c r="AD56" i="4"/>
  <c r="Y56" i="4"/>
  <c r="X56" i="4" s="1"/>
  <c r="Q356" i="4"/>
  <c r="P356" i="4" s="1"/>
  <c r="Q357" i="4"/>
  <c r="P357" i="4" s="1"/>
  <c r="Q306" i="4"/>
  <c r="P306" i="4" s="1"/>
  <c r="S306" i="4" s="1"/>
  <c r="T306" i="4" s="1"/>
  <c r="AD306" i="4"/>
  <c r="Y306" i="4"/>
  <c r="BA388" i="4"/>
  <c r="P388" i="4"/>
  <c r="AX388" i="4" s="1"/>
  <c r="BA391" i="4"/>
  <c r="P391" i="4"/>
  <c r="AX391" i="4" s="1"/>
  <c r="Q277" i="4"/>
  <c r="P277" i="4" s="1"/>
  <c r="S277" i="4" s="1"/>
  <c r="T277" i="4" s="1"/>
  <c r="AD277" i="4"/>
  <c r="AC277" i="4" s="1"/>
  <c r="Y277" i="4"/>
  <c r="Q174" i="4"/>
  <c r="P174" i="4" s="1"/>
  <c r="AD174" i="4"/>
  <c r="AC174" i="4" s="1"/>
  <c r="Y174" i="4"/>
  <c r="BA22" i="4"/>
  <c r="BA387" i="4"/>
  <c r="P387" i="4"/>
  <c r="AX387" i="4" s="1"/>
  <c r="BA395" i="4"/>
  <c r="P395" i="4"/>
  <c r="AX395" i="4" s="1"/>
  <c r="Q334" i="4"/>
  <c r="P334" i="4" s="1"/>
  <c r="AD334" i="4"/>
  <c r="Y334" i="4"/>
  <c r="X334" i="4" s="1"/>
  <c r="Q335" i="4"/>
  <c r="P335" i="4" s="1"/>
  <c r="S335" i="4" s="1"/>
  <c r="T335" i="4" s="1"/>
  <c r="AD335" i="4"/>
  <c r="AC335" i="4" s="1"/>
  <c r="Y335" i="4"/>
  <c r="Q305" i="4"/>
  <c r="P305" i="4" s="1"/>
  <c r="S305" i="4" s="1"/>
  <c r="T305" i="4" s="1"/>
  <c r="AD305" i="4"/>
  <c r="Y305" i="4"/>
  <c r="Q203" i="4"/>
  <c r="P203" i="4" s="1"/>
  <c r="S203" i="4" s="1"/>
  <c r="T203" i="4" s="1"/>
  <c r="AD203" i="4"/>
  <c r="Y203" i="4"/>
  <c r="X203" i="4" s="1"/>
  <c r="Q276" i="4"/>
  <c r="P276" i="4" s="1"/>
  <c r="S276" i="4" s="1"/>
  <c r="T276" i="4" s="1"/>
  <c r="AD276" i="4"/>
  <c r="AC276" i="4" s="1"/>
  <c r="Y276" i="4"/>
  <c r="X36" i="4"/>
  <c r="BA386" i="4"/>
  <c r="P386" i="4"/>
  <c r="AX386" i="4" s="1"/>
  <c r="BA394" i="4"/>
  <c r="P394" i="4"/>
  <c r="AX394" i="4" s="1"/>
  <c r="Q187" i="4"/>
  <c r="P187" i="4" s="1"/>
  <c r="Q188" i="4"/>
  <c r="P188" i="4" s="1"/>
  <c r="AD188" i="4"/>
  <c r="AC188" i="4" s="1"/>
  <c r="Y188" i="4"/>
  <c r="AD187" i="4"/>
  <c r="Y187" i="4"/>
  <c r="X187" i="4" s="1"/>
  <c r="Q129" i="4"/>
  <c r="P129" i="4" s="1"/>
  <c r="S129" i="4" s="1"/>
  <c r="T129" i="4" s="1"/>
  <c r="AD129" i="4"/>
  <c r="AC129" i="4" s="1"/>
  <c r="Y129" i="4"/>
  <c r="X129" i="4" s="1"/>
  <c r="Q55" i="4"/>
  <c r="P55" i="4" s="1"/>
  <c r="S55" i="4" s="1"/>
  <c r="T55" i="4" s="1"/>
  <c r="AD55" i="4"/>
  <c r="AC55" i="4" s="1"/>
  <c r="Y55" i="4"/>
  <c r="BA392" i="4"/>
  <c r="P392" i="4"/>
  <c r="AX392" i="4" s="1"/>
  <c r="Q333" i="4"/>
  <c r="P333" i="4" s="1"/>
  <c r="S333" i="4" s="1"/>
  <c r="T333" i="4" s="1"/>
  <c r="AD333" i="4"/>
  <c r="AC333" i="4" s="1"/>
  <c r="Y333" i="4"/>
  <c r="X333" i="4" s="1"/>
  <c r="Q278" i="4"/>
  <c r="P278" i="4" s="1"/>
  <c r="S278" i="4" s="1"/>
  <c r="T278" i="4" s="1"/>
  <c r="AD278" i="4"/>
  <c r="AC278" i="4" s="1"/>
  <c r="Y278" i="4"/>
  <c r="X60" i="4"/>
  <c r="X30" i="4"/>
  <c r="AX30" i="4" s="1"/>
  <c r="BA390" i="4"/>
  <c r="P390" i="4"/>
  <c r="AX390" i="4" s="1"/>
  <c r="E787" i="7" a="1"/>
  <c r="E787" i="7" s="1"/>
  <c r="E788" i="7" a="1"/>
  <c r="E788" i="7" s="1"/>
  <c r="E780" i="7" a="1"/>
  <c r="E780" i="7" s="1"/>
  <c r="E786" i="7" a="1"/>
  <c r="E786" i="7" s="1"/>
  <c r="E781" i="7" a="1"/>
  <c r="E781" i="7" s="1"/>
  <c r="E784" i="7" a="1"/>
  <c r="E784" i="7" s="1"/>
  <c r="E782" i="7" a="1"/>
  <c r="E782" i="7" s="1"/>
  <c r="E785" i="7" a="1"/>
  <c r="E785" i="7" s="1"/>
  <c r="E783" i="7" a="1"/>
  <c r="E783" i="7" s="1"/>
  <c r="AX57" i="4"/>
  <c r="S434" i="4"/>
  <c r="S435" i="4"/>
  <c r="S439" i="4"/>
  <c r="S440" i="4"/>
  <c r="T440" i="4" s="1"/>
  <c r="S431" i="4"/>
  <c r="S436" i="4"/>
  <c r="S428" i="4"/>
  <c r="S446" i="4"/>
  <c r="S433" i="4"/>
  <c r="S438" i="4"/>
  <c r="S437" i="4"/>
  <c r="S430" i="4"/>
  <c r="S442" i="4"/>
  <c r="T442" i="4" s="1"/>
  <c r="S427" i="4"/>
  <c r="S432" i="4"/>
  <c r="S444" i="4"/>
  <c r="T444" i="4" s="1"/>
  <c r="S429" i="4"/>
  <c r="S499" i="4"/>
  <c r="T499" i="4" s="1"/>
  <c r="S414" i="4"/>
  <c r="T414" i="4" s="1"/>
  <c r="S412" i="4"/>
  <c r="T412" i="4" s="1"/>
  <c r="S418" i="4"/>
  <c r="T418" i="4" s="1"/>
  <c r="S419" i="4"/>
  <c r="T419" i="4" s="1"/>
  <c r="S415" i="4"/>
  <c r="T415" i="4" s="1"/>
  <c r="S413" i="4"/>
  <c r="T413" i="4" s="1"/>
  <c r="S417" i="4"/>
  <c r="T417" i="4" s="1"/>
  <c r="S416" i="4"/>
  <c r="T416" i="4" s="1"/>
  <c r="S406" i="4"/>
  <c r="T406" i="4" s="1"/>
  <c r="S407" i="4"/>
  <c r="T407" i="4" s="1"/>
  <c r="S409" i="4"/>
  <c r="T409" i="4" s="1"/>
  <c r="S408" i="4"/>
  <c r="T408" i="4" s="1"/>
  <c r="S410" i="4"/>
  <c r="T410" i="4" s="1"/>
  <c r="S411" i="4"/>
  <c r="T411" i="4" s="1"/>
  <c r="S140" i="4"/>
  <c r="T140" i="4" s="1"/>
  <c r="S141" i="4"/>
  <c r="T141" i="4" s="1"/>
  <c r="S374" i="4"/>
  <c r="T374" i="4" s="1"/>
  <c r="S363" i="4"/>
  <c r="T363" i="4" s="1"/>
  <c r="S154" i="4"/>
  <c r="T154" i="4" s="1"/>
  <c r="S7" i="4"/>
  <c r="T7" i="4" s="1"/>
  <c r="S488" i="4"/>
  <c r="T488" i="4" s="1"/>
  <c r="S494" i="4"/>
  <c r="T494" i="4" s="1"/>
  <c r="S26" i="4"/>
  <c r="T26" i="4" s="1"/>
  <c r="S83" i="4"/>
  <c r="T83" i="4" s="1"/>
  <c r="S23" i="4"/>
  <c r="T23" i="4" s="1"/>
  <c r="S114" i="4"/>
  <c r="T114" i="4" s="1"/>
  <c r="S67" i="4"/>
  <c r="T67" i="4" s="1"/>
  <c r="S366" i="4"/>
  <c r="T366" i="4" s="1"/>
  <c r="S30" i="4"/>
  <c r="T30" i="4" s="1"/>
  <c r="S343" i="4"/>
  <c r="T343" i="4" s="1"/>
  <c r="S77" i="4"/>
  <c r="T77" i="4" s="1"/>
  <c r="S255" i="4"/>
  <c r="T255" i="4" s="1"/>
  <c r="S100" i="4"/>
  <c r="T100" i="4" s="1"/>
  <c r="S252" i="4"/>
  <c r="T252" i="4" s="1"/>
  <c r="S346" i="4"/>
  <c r="T346" i="4" s="1"/>
  <c r="S298" i="4"/>
  <c r="T298" i="4" s="1"/>
  <c r="S132" i="4"/>
  <c r="T132" i="4" s="1"/>
  <c r="S127" i="4"/>
  <c r="T127" i="4" s="1"/>
  <c r="S50" i="4"/>
  <c r="T50" i="4" s="1"/>
  <c r="S249" i="4"/>
  <c r="T249" i="4" s="1"/>
  <c r="S224" i="4"/>
  <c r="T224" i="4" s="1"/>
  <c r="S172" i="4"/>
  <c r="T172" i="4" s="1"/>
  <c r="S31" i="4"/>
  <c r="T31" i="4" s="1"/>
  <c r="S261" i="4"/>
  <c r="T261" i="4" s="1"/>
  <c r="S53" i="4"/>
  <c r="T53" i="4" s="1"/>
  <c r="S405" i="4"/>
  <c r="T405" i="4" s="1"/>
  <c r="S382" i="4"/>
  <c r="T382" i="4" s="1"/>
  <c r="S135" i="4"/>
  <c r="T135" i="4" s="1"/>
  <c r="S315" i="4"/>
  <c r="T315" i="4" s="1"/>
  <c r="S12" i="4"/>
  <c r="T12" i="4" s="1"/>
  <c r="S192" i="4"/>
  <c r="T192" i="4" s="1"/>
  <c r="S182" i="4"/>
  <c r="T182" i="4" s="1"/>
  <c r="S326" i="4"/>
  <c r="T326" i="4" s="1"/>
  <c r="S181" i="4"/>
  <c r="T181" i="4" s="1"/>
  <c r="S475" i="4"/>
  <c r="T475" i="4" s="1"/>
  <c r="S73" i="4"/>
  <c r="T73" i="4" s="1"/>
  <c r="S350" i="4"/>
  <c r="T350" i="4" s="1"/>
  <c r="S253" i="4"/>
  <c r="T253" i="4" s="1"/>
  <c r="S292" i="4"/>
  <c r="T292" i="4" s="1"/>
  <c r="S120" i="4"/>
  <c r="T120" i="4" s="1"/>
  <c r="S146" i="4"/>
  <c r="T146" i="4" s="1"/>
  <c r="S353" i="4"/>
  <c r="T353" i="4" s="1"/>
  <c r="S145" i="4"/>
  <c r="T145" i="4" s="1"/>
  <c r="S54" i="4"/>
  <c r="T54" i="4" s="1"/>
  <c r="S358" i="4"/>
  <c r="T358" i="4" s="1"/>
  <c r="S170" i="4"/>
  <c r="T170" i="4" s="1"/>
  <c r="S169" i="4"/>
  <c r="T169" i="4" s="1"/>
  <c r="S70" i="4"/>
  <c r="T70" i="4" s="1"/>
  <c r="S272" i="4"/>
  <c r="T272" i="4" s="1"/>
  <c r="S51" i="4"/>
  <c r="T51" i="4" s="1"/>
  <c r="S22" i="4"/>
  <c r="T22" i="4" s="1"/>
  <c r="S110" i="4"/>
  <c r="T110" i="4" s="1"/>
  <c r="S45" i="4"/>
  <c r="T45" i="4" s="1"/>
  <c r="S367" i="4"/>
  <c r="T367" i="4" s="1"/>
  <c r="S106" i="4"/>
  <c r="T106" i="4" s="1"/>
  <c r="S91" i="4"/>
  <c r="T91" i="4" s="1"/>
  <c r="S60" i="4"/>
  <c r="T60" i="4" s="1"/>
  <c r="S336" i="4"/>
  <c r="T336" i="4" s="1"/>
  <c r="S69" i="4"/>
  <c r="T69" i="4" s="1"/>
  <c r="S13" i="4"/>
  <c r="T13" i="4" s="1"/>
  <c r="S101" i="4"/>
  <c r="T101" i="4" s="1"/>
  <c r="S37" i="4"/>
  <c r="T37" i="4" s="1"/>
  <c r="S344" i="4"/>
  <c r="T344" i="4" s="1"/>
  <c r="S297" i="4"/>
  <c r="T297" i="4" s="1"/>
  <c r="S233" i="4"/>
  <c r="T233" i="4" s="1"/>
  <c r="S177" i="4"/>
  <c r="T177" i="4" s="1"/>
  <c r="S76" i="4"/>
  <c r="T76" i="4" s="1"/>
  <c r="S18" i="4"/>
  <c r="T18" i="4" s="1"/>
  <c r="S257" i="4"/>
  <c r="T257" i="4" s="1"/>
  <c r="S149" i="4"/>
  <c r="T149" i="4" s="1"/>
  <c r="S247" i="4"/>
  <c r="T247" i="4" s="1"/>
  <c r="S160" i="4"/>
  <c r="T160" i="4" s="1"/>
  <c r="S399" i="4"/>
  <c r="T399" i="4" s="1"/>
  <c r="S288" i="4"/>
  <c r="T288" i="4" s="1"/>
  <c r="S115" i="4"/>
  <c r="T115" i="4" s="1"/>
  <c r="S310" i="4"/>
  <c r="T310" i="4" s="1"/>
  <c r="S316" i="4"/>
  <c r="T316" i="4" s="1"/>
  <c r="S190" i="4"/>
  <c r="T190" i="4" s="1"/>
  <c r="S195" i="4"/>
  <c r="T195" i="4" s="1"/>
  <c r="S322" i="4"/>
  <c r="T322" i="4" s="1"/>
  <c r="S484" i="4"/>
  <c r="T484" i="4" s="1"/>
  <c r="S477" i="4"/>
  <c r="T477" i="4" s="1"/>
  <c r="S38" i="4"/>
  <c r="T38" i="4" s="1"/>
  <c r="S236" i="4"/>
  <c r="T236" i="4" s="1"/>
  <c r="S345" i="4"/>
  <c r="T345" i="4" s="1"/>
  <c r="S222" i="4"/>
  <c r="T222" i="4" s="1"/>
  <c r="S293" i="4"/>
  <c r="T293" i="4" s="1"/>
  <c r="S125" i="4"/>
  <c r="T125" i="4" s="1"/>
  <c r="S330" i="4"/>
  <c r="T330" i="4" s="1"/>
  <c r="S354" i="4"/>
  <c r="T354" i="4" s="1"/>
  <c r="S138" i="4"/>
  <c r="T138" i="4" s="1"/>
  <c r="S265" i="4"/>
  <c r="T265" i="4" s="1"/>
  <c r="S375" i="4"/>
  <c r="T375" i="4" s="1"/>
  <c r="S209" i="4"/>
  <c r="T209" i="4" s="1"/>
  <c r="S168" i="4"/>
  <c r="T168" i="4" s="1"/>
  <c r="S269" i="4"/>
  <c r="T269" i="4" s="1"/>
  <c r="S489" i="4"/>
  <c r="T489" i="4" s="1"/>
  <c r="S39" i="4"/>
  <c r="T39" i="4" s="1"/>
  <c r="S422" i="4"/>
  <c r="S201" i="4"/>
  <c r="T201" i="4" s="1"/>
  <c r="S90" i="4"/>
  <c r="T90" i="4" s="1"/>
  <c r="S420" i="4"/>
  <c r="S198" i="4"/>
  <c r="T198" i="4" s="1"/>
  <c r="S196" i="4"/>
  <c r="T196" i="4" s="1"/>
  <c r="S342" i="4"/>
  <c r="T342" i="4" s="1"/>
  <c r="S307" i="4"/>
  <c r="T307" i="4" s="1"/>
  <c r="S48" i="4"/>
  <c r="T48" i="4" s="1"/>
  <c r="S226" i="4"/>
  <c r="T226" i="4" s="1"/>
  <c r="S102" i="4"/>
  <c r="T102" i="4" s="1"/>
  <c r="S215" i="4"/>
  <c r="T215" i="4" s="1"/>
  <c r="S286" i="4"/>
  <c r="T286" i="4" s="1"/>
  <c r="S35" i="4"/>
  <c r="T35" i="4" s="1"/>
  <c r="S379" i="4"/>
  <c r="T379" i="4" s="1"/>
  <c r="S179" i="4"/>
  <c r="T179" i="4" s="1"/>
  <c r="S66" i="4"/>
  <c r="T66" i="4" s="1"/>
  <c r="S89" i="4"/>
  <c r="T89" i="4" s="1"/>
  <c r="S78" i="4"/>
  <c r="T78" i="4" s="1"/>
  <c r="S151" i="4"/>
  <c r="T151" i="4" s="1"/>
  <c r="S119" i="4"/>
  <c r="T119" i="4" s="1"/>
  <c r="S162" i="4"/>
  <c r="T162" i="4" s="1"/>
  <c r="S400" i="4"/>
  <c r="T400" i="4" s="1"/>
  <c r="S289" i="4"/>
  <c r="T289" i="4" s="1"/>
  <c r="S103" i="4"/>
  <c r="T103" i="4" s="1"/>
  <c r="S319" i="4"/>
  <c r="T319" i="4" s="1"/>
  <c r="S317" i="4"/>
  <c r="T317" i="4" s="1"/>
  <c r="S191" i="4"/>
  <c r="T191" i="4" s="1"/>
  <c r="S388" i="4"/>
  <c r="T388" i="4" s="1"/>
  <c r="S479" i="4"/>
  <c r="T479" i="4" s="1"/>
  <c r="S183" i="4"/>
  <c r="T183" i="4" s="1"/>
  <c r="S483" i="4"/>
  <c r="T483" i="4" s="1"/>
  <c r="S11" i="4"/>
  <c r="T11" i="4" s="1"/>
  <c r="S266" i="4"/>
  <c r="T266" i="4" s="1"/>
  <c r="S351" i="4"/>
  <c r="T351" i="4" s="1"/>
  <c r="S43" i="4"/>
  <c r="T43" i="4" s="1"/>
  <c r="S294" i="4"/>
  <c r="T294" i="4" s="1"/>
  <c r="S117" i="4"/>
  <c r="T117" i="4" s="1"/>
  <c r="S331" i="4"/>
  <c r="T331" i="4" s="1"/>
  <c r="S52" i="4"/>
  <c r="T52" i="4" s="1"/>
  <c r="S143" i="4"/>
  <c r="T143" i="4" s="1"/>
  <c r="S234" i="4"/>
  <c r="T234" i="4" s="1"/>
  <c r="S359" i="4"/>
  <c r="T359" i="4" s="1"/>
  <c r="S208" i="4"/>
  <c r="T208" i="4" s="1"/>
  <c r="S492" i="4"/>
  <c r="T492" i="4" s="1"/>
  <c r="S497" i="4"/>
  <c r="T497" i="4" s="1"/>
  <c r="S267" i="4"/>
  <c r="T267" i="4" s="1"/>
  <c r="S243" i="4"/>
  <c r="T243" i="4" s="1"/>
  <c r="S71" i="4"/>
  <c r="T71" i="4" s="1"/>
  <c r="S200" i="4"/>
  <c r="T200" i="4" s="1"/>
  <c r="S113" i="4"/>
  <c r="T113" i="4" s="1"/>
  <c r="S58" i="4"/>
  <c r="T58" i="4" s="1"/>
  <c r="S369" i="4"/>
  <c r="T369" i="4" s="1"/>
  <c r="S65" i="4"/>
  <c r="T65" i="4" s="1"/>
  <c r="S338" i="4"/>
  <c r="T338" i="4" s="1"/>
  <c r="S309" i="4"/>
  <c r="T309" i="4" s="1"/>
  <c r="S44" i="4"/>
  <c r="T44" i="4" s="1"/>
  <c r="S163" i="4"/>
  <c r="T163" i="4" s="1"/>
  <c r="S251" i="4"/>
  <c r="T251" i="4" s="1"/>
  <c r="S216" i="4"/>
  <c r="T216" i="4" s="1"/>
  <c r="S284" i="4"/>
  <c r="T284" i="4" s="1"/>
  <c r="S85" i="4"/>
  <c r="T85" i="4" s="1"/>
  <c r="S376" i="4"/>
  <c r="T376" i="4" s="1"/>
  <c r="S185" i="4"/>
  <c r="T185" i="4" s="1"/>
  <c r="S74" i="4"/>
  <c r="T74" i="4" s="1"/>
  <c r="S40" i="4"/>
  <c r="T40" i="4" s="1"/>
  <c r="S273" i="4"/>
  <c r="T273" i="4" s="1"/>
  <c r="S150" i="4"/>
  <c r="T150" i="4" s="1"/>
  <c r="S122" i="4"/>
  <c r="T122" i="4" s="1"/>
  <c r="S231" i="4"/>
  <c r="T231" i="4" s="1"/>
  <c r="S404" i="4"/>
  <c r="T404" i="4" s="1"/>
  <c r="S290" i="4"/>
  <c r="T290" i="4" s="1"/>
  <c r="S229" i="4"/>
  <c r="T229" i="4" s="1"/>
  <c r="S320" i="4"/>
  <c r="T320" i="4" s="1"/>
  <c r="S311" i="4"/>
  <c r="T311" i="4" s="1"/>
  <c r="S250" i="4"/>
  <c r="T250" i="4" s="1"/>
  <c r="S396" i="4"/>
  <c r="T396" i="4" s="1"/>
  <c r="S323" i="4"/>
  <c r="T323" i="4" s="1"/>
  <c r="S327" i="4"/>
  <c r="T327" i="4" s="1"/>
  <c r="S482" i="4"/>
  <c r="T482" i="4" s="1"/>
  <c r="S5" i="4"/>
  <c r="T5" i="4" s="1"/>
  <c r="S105" i="4"/>
  <c r="T105" i="4" s="1"/>
  <c r="S349" i="4"/>
  <c r="T349" i="4" s="1"/>
  <c r="S17" i="4"/>
  <c r="T17" i="4" s="1"/>
  <c r="S291" i="4"/>
  <c r="T291" i="4" s="1"/>
  <c r="S148" i="4"/>
  <c r="T148" i="4" s="1"/>
  <c r="S332" i="4"/>
  <c r="T332" i="4" s="1"/>
  <c r="S241" i="4"/>
  <c r="T241" i="4" s="1"/>
  <c r="S144" i="4"/>
  <c r="T144" i="4" s="1"/>
  <c r="S28" i="4"/>
  <c r="T28" i="4" s="1"/>
  <c r="S370" i="4"/>
  <c r="T370" i="4" s="1"/>
  <c r="S210" i="4"/>
  <c r="T210" i="4" s="1"/>
  <c r="S495" i="4"/>
  <c r="T495" i="4" s="1"/>
  <c r="S270" i="4"/>
  <c r="T270" i="4" s="1"/>
  <c r="S490" i="4"/>
  <c r="T490" i="4" s="1"/>
  <c r="S6" i="4"/>
  <c r="T6" i="4" s="1"/>
  <c r="S108" i="4"/>
  <c r="T108" i="4" s="1"/>
  <c r="S34" i="4"/>
  <c r="T34" i="4" s="1"/>
  <c r="S365" i="4"/>
  <c r="T365" i="4" s="1"/>
  <c r="S95" i="4"/>
  <c r="T95" i="4" s="1"/>
  <c r="S82" i="4"/>
  <c r="T82" i="4" s="1"/>
  <c r="S107" i="4"/>
  <c r="T107" i="4" s="1"/>
  <c r="S337" i="4"/>
  <c r="T337" i="4" s="1"/>
  <c r="S308" i="4"/>
  <c r="T308" i="4" s="1"/>
  <c r="S159" i="4"/>
  <c r="T159" i="4" s="1"/>
  <c r="S221" i="4"/>
  <c r="T221" i="4" s="1"/>
  <c r="S166" i="4"/>
  <c r="T166" i="4" s="1"/>
  <c r="S212" i="4"/>
  <c r="T212" i="4" s="1"/>
  <c r="S285" i="4"/>
  <c r="T285" i="4" s="1"/>
  <c r="S262" i="4"/>
  <c r="T262" i="4" s="1"/>
  <c r="S377" i="4"/>
  <c r="T377" i="4" s="1"/>
  <c r="S87" i="4"/>
  <c r="T87" i="4" s="1"/>
  <c r="S88" i="4"/>
  <c r="T88" i="4" s="1"/>
  <c r="S47" i="4"/>
  <c r="T47" i="4" s="1"/>
  <c r="S274" i="4"/>
  <c r="T274" i="4" s="1"/>
  <c r="S29" i="4"/>
  <c r="T29" i="4" s="1"/>
  <c r="S123" i="4"/>
  <c r="T123" i="4" s="1"/>
  <c r="S158" i="4"/>
  <c r="T158" i="4" s="1"/>
  <c r="S398" i="4"/>
  <c r="T398" i="4" s="1"/>
  <c r="S295" i="4"/>
  <c r="T295" i="4" s="1"/>
  <c r="S258" i="4"/>
  <c r="T258" i="4" s="1"/>
  <c r="S312" i="4"/>
  <c r="T312" i="4" s="1"/>
  <c r="S314" i="4"/>
  <c r="T314" i="4" s="1"/>
  <c r="S116" i="4"/>
  <c r="T116" i="4" s="1"/>
  <c r="S384" i="4"/>
  <c r="T384" i="4" s="1"/>
  <c r="S395" i="4"/>
  <c r="T395" i="4" s="1"/>
  <c r="S184" i="4"/>
  <c r="T184" i="4" s="1"/>
  <c r="S485" i="4"/>
  <c r="T485" i="4" s="1"/>
  <c r="S486" i="4"/>
  <c r="T486" i="4" s="1"/>
  <c r="S157" i="4"/>
  <c r="T157" i="4" s="1"/>
  <c r="S299" i="4"/>
  <c r="T299" i="4" s="1"/>
  <c r="S161" i="4"/>
  <c r="T161" i="4" s="1"/>
  <c r="S217" i="4"/>
  <c r="T217" i="4" s="1"/>
  <c r="S131" i="4"/>
  <c r="T131" i="4" s="1"/>
  <c r="S121" i="4"/>
  <c r="T121" i="4" s="1"/>
  <c r="S207" i="4"/>
  <c r="T207" i="4" s="1"/>
  <c r="S242" i="4"/>
  <c r="T242" i="4" s="1"/>
  <c r="S137" i="4"/>
  <c r="T137" i="4" s="1"/>
  <c r="S361" i="4"/>
  <c r="T361" i="4" s="1"/>
  <c r="S360" i="4"/>
  <c r="T360" i="4" s="1"/>
  <c r="S152" i="4"/>
  <c r="T152" i="4" s="1"/>
  <c r="S8" i="4"/>
  <c r="T8" i="4" s="1"/>
  <c r="S487" i="4"/>
  <c r="T487" i="4" s="1"/>
  <c r="S498" i="4"/>
  <c r="T498" i="4" s="1"/>
  <c r="S94" i="4"/>
  <c r="T94" i="4" s="1"/>
  <c r="S199" i="4"/>
  <c r="T199" i="4" s="1"/>
  <c r="S86" i="4"/>
  <c r="T86" i="4" s="1"/>
  <c r="S79" i="4"/>
  <c r="T79" i="4" s="1"/>
  <c r="S197" i="4"/>
  <c r="T197" i="4" s="1"/>
  <c r="S9" i="4"/>
  <c r="T9" i="4" s="1"/>
  <c r="S238" i="4"/>
  <c r="T238" i="4" s="1"/>
  <c r="S339" i="4"/>
  <c r="T339" i="4" s="1"/>
  <c r="S72" i="4"/>
  <c r="T72" i="4" s="1"/>
  <c r="S81" i="4"/>
  <c r="T81" i="4" s="1"/>
  <c r="S92" i="4"/>
  <c r="T92" i="4" s="1"/>
  <c r="S97" i="4"/>
  <c r="T97" i="4" s="1"/>
  <c r="S214" i="4"/>
  <c r="T214" i="4" s="1"/>
  <c r="S283" i="4"/>
  <c r="T283" i="4" s="1"/>
  <c r="S230" i="4"/>
  <c r="T230" i="4" s="1"/>
  <c r="S378" i="4"/>
  <c r="T378" i="4" s="1"/>
  <c r="S68" i="4"/>
  <c r="T68" i="4" s="1"/>
  <c r="S244" i="4"/>
  <c r="T244" i="4" s="1"/>
  <c r="S21" i="4"/>
  <c r="T21" i="4" s="1"/>
  <c r="S275" i="4"/>
  <c r="T275" i="4" s="1"/>
  <c r="S240" i="4"/>
  <c r="T240" i="4" s="1"/>
  <c r="S232" i="4"/>
  <c r="T232" i="4" s="1"/>
  <c r="S104" i="4"/>
  <c r="T104" i="4" s="1"/>
  <c r="S401" i="4"/>
  <c r="T401" i="4" s="1"/>
  <c r="S381" i="4"/>
  <c r="T381" i="4" s="1"/>
  <c r="S133" i="4"/>
  <c r="T133" i="4" s="1"/>
  <c r="S321" i="4"/>
  <c r="T321" i="4" s="1"/>
  <c r="S130" i="4"/>
  <c r="T130" i="4" s="1"/>
  <c r="S4" i="4"/>
  <c r="T4" i="4" s="1"/>
  <c r="S385" i="4"/>
  <c r="T385" i="4" s="1"/>
  <c r="S325" i="4"/>
  <c r="T325" i="4" s="1"/>
  <c r="S178" i="4"/>
  <c r="T178" i="4" s="1"/>
  <c r="S324" i="4"/>
  <c r="T324" i="4" s="1"/>
  <c r="S167" i="4"/>
  <c r="T167" i="4" s="1"/>
  <c r="S300" i="4"/>
  <c r="T300" i="4" s="1"/>
  <c r="S164" i="4"/>
  <c r="T164" i="4" s="1"/>
  <c r="S218" i="4"/>
  <c r="T218" i="4" s="1"/>
  <c r="S259" i="4"/>
  <c r="T259" i="4" s="1"/>
  <c r="S118" i="4"/>
  <c r="T118" i="4" s="1"/>
  <c r="S206" i="4"/>
  <c r="T206" i="4" s="1"/>
  <c r="S62" i="4"/>
  <c r="T62" i="4" s="1"/>
  <c r="S237" i="4"/>
  <c r="T237" i="4" s="1"/>
  <c r="S371" i="4"/>
  <c r="T371" i="4" s="1"/>
  <c r="S372" i="4"/>
  <c r="T372" i="4" s="1"/>
  <c r="S211" i="4"/>
  <c r="T211" i="4" s="1"/>
  <c r="S268" i="4"/>
  <c r="T268" i="4" s="1"/>
  <c r="S493" i="4"/>
  <c r="T493" i="4" s="1"/>
  <c r="S491" i="4"/>
  <c r="T491" i="4" s="1"/>
  <c r="S75" i="4"/>
  <c r="T75" i="4" s="1"/>
  <c r="S109" i="4"/>
  <c r="T109" i="4" s="1"/>
  <c r="S112" i="4"/>
  <c r="T112" i="4" s="1"/>
  <c r="S49" i="4"/>
  <c r="T49" i="4" s="1"/>
  <c r="S368" i="4"/>
  <c r="T368" i="4" s="1"/>
  <c r="S41" i="4"/>
  <c r="T41" i="4" s="1"/>
  <c r="S42" i="4"/>
  <c r="T42" i="4" s="1"/>
  <c r="S340" i="4"/>
  <c r="T340" i="4" s="1"/>
  <c r="S246" i="4"/>
  <c r="T246" i="4" s="1"/>
  <c r="S245" i="4"/>
  <c r="T245" i="4" s="1"/>
  <c r="S98" i="4"/>
  <c r="T98" i="4" s="1"/>
  <c r="S223" i="4"/>
  <c r="T223" i="4" s="1"/>
  <c r="S347" i="4"/>
  <c r="T347" i="4" s="1"/>
  <c r="S302" i="4"/>
  <c r="T302" i="4" s="1"/>
  <c r="S264" i="4"/>
  <c r="T264" i="4" s="1"/>
  <c r="S128" i="4"/>
  <c r="T128" i="4" s="1"/>
  <c r="S20" i="4"/>
  <c r="T20" i="4" s="1"/>
  <c r="S46" i="4"/>
  <c r="T46" i="4" s="1"/>
  <c r="S36" i="4"/>
  <c r="T36" i="4" s="1"/>
  <c r="S171" i="4"/>
  <c r="T171" i="4" s="1"/>
  <c r="S239" i="4"/>
  <c r="T239" i="4" s="1"/>
  <c r="S59" i="4"/>
  <c r="T59" i="4" s="1"/>
  <c r="S3" i="4"/>
  <c r="T3" i="4" s="1"/>
  <c r="S402" i="4"/>
  <c r="T402" i="4" s="1"/>
  <c r="S383" i="4"/>
  <c r="T383" i="4" s="1"/>
  <c r="S134" i="4"/>
  <c r="T134" i="4" s="1"/>
  <c r="S318" i="4"/>
  <c r="T318" i="4" s="1"/>
  <c r="S254" i="4"/>
  <c r="T254" i="4" s="1"/>
  <c r="S193" i="4"/>
  <c r="T193" i="4" s="1"/>
  <c r="S481" i="4"/>
  <c r="T481" i="4" s="1"/>
  <c r="S180" i="4"/>
  <c r="T180" i="4" s="1"/>
  <c r="S474" i="4"/>
  <c r="T474" i="4" s="1"/>
  <c r="S155" i="4"/>
  <c r="T155" i="4" s="1"/>
  <c r="S301" i="4"/>
  <c r="T301" i="4" s="1"/>
  <c r="S139" i="4"/>
  <c r="T139" i="4" s="1"/>
  <c r="S213" i="4"/>
  <c r="T213" i="4" s="1"/>
  <c r="S227" i="4"/>
  <c r="T227" i="4" s="1"/>
  <c r="S124" i="4"/>
  <c r="T124" i="4" s="1"/>
  <c r="S205" i="4"/>
  <c r="T205" i="4" s="1"/>
  <c r="S61" i="4"/>
  <c r="T61" i="4" s="1"/>
  <c r="S142" i="4"/>
  <c r="T142" i="4" s="1"/>
  <c r="S373" i="4"/>
  <c r="T373" i="4" s="1"/>
  <c r="S362" i="4"/>
  <c r="T362" i="4" s="1"/>
  <c r="S153" i="4"/>
  <c r="T153" i="4" s="1"/>
  <c r="S496" i="4"/>
  <c r="T496" i="4" s="1"/>
  <c r="S271" i="4"/>
  <c r="T271" i="4" s="1"/>
  <c r="S16" i="4"/>
  <c r="T16" i="4" s="1"/>
  <c r="S57" i="4"/>
  <c r="T57" i="4" s="1"/>
  <c r="S32" i="4"/>
  <c r="T32" i="4" s="1"/>
  <c r="S364" i="4"/>
  <c r="T364" i="4" s="1"/>
  <c r="S93" i="4"/>
  <c r="T93" i="4" s="1"/>
  <c r="S421" i="4"/>
  <c r="S111" i="4"/>
  <c r="T111" i="4" s="1"/>
  <c r="S80" i="4"/>
  <c r="T80" i="4" s="1"/>
  <c r="S341" i="4"/>
  <c r="T341" i="4" s="1"/>
  <c r="S96" i="4"/>
  <c r="T96" i="4" s="1"/>
  <c r="S14" i="4"/>
  <c r="T14" i="4" s="1"/>
  <c r="S99" i="4"/>
  <c r="T99" i="4" s="1"/>
  <c r="S19" i="4"/>
  <c r="T19" i="4" s="1"/>
  <c r="S348" i="4"/>
  <c r="T348" i="4" s="1"/>
  <c r="S296" i="4"/>
  <c r="T296" i="4" s="1"/>
  <c r="S263" i="4"/>
  <c r="T263" i="4" s="1"/>
  <c r="S126" i="4"/>
  <c r="T126" i="4" s="1"/>
  <c r="S10" i="4"/>
  <c r="T10" i="4" s="1"/>
  <c r="S248" i="4"/>
  <c r="T248" i="4" s="1"/>
  <c r="S256" i="4"/>
  <c r="T256" i="4" s="1"/>
  <c r="S173" i="4"/>
  <c r="T173" i="4" s="1"/>
  <c r="S15" i="4"/>
  <c r="T15" i="4" s="1"/>
  <c r="S84" i="4"/>
  <c r="T84" i="4" s="1"/>
  <c r="S235" i="4"/>
  <c r="T235" i="4" s="1"/>
  <c r="S403" i="4"/>
  <c r="T403" i="4" s="1"/>
  <c r="S380" i="4"/>
  <c r="T380" i="4" s="1"/>
  <c r="S228" i="4"/>
  <c r="T228" i="4" s="1"/>
  <c r="S313" i="4"/>
  <c r="T313" i="4" s="1"/>
  <c r="S225" i="4"/>
  <c r="T225" i="4" s="1"/>
  <c r="S194" i="4"/>
  <c r="T194" i="4" s="1"/>
  <c r="S219" i="4"/>
  <c r="T219" i="4" s="1"/>
  <c r="S260" i="4"/>
  <c r="T260" i="4" s="1"/>
  <c r="S480" i="4"/>
  <c r="T480" i="4" s="1"/>
  <c r="S147" i="4"/>
  <c r="T147" i="4" s="1"/>
  <c r="S476" i="4"/>
  <c r="T476" i="4" s="1"/>
  <c r="S352" i="4"/>
  <c r="T352" i="4" s="1"/>
  <c r="S478" i="4"/>
  <c r="T478" i="4" s="1"/>
  <c r="S33" i="4"/>
  <c r="T33" i="4" s="1"/>
  <c r="S156" i="4"/>
  <c r="T156" i="4" s="1"/>
  <c r="S303" i="4"/>
  <c r="T303" i="4" s="1"/>
  <c r="S165" i="4"/>
  <c r="T165" i="4" s="1"/>
  <c r="AX21" i="4"/>
  <c r="AX61" i="4"/>
  <c r="AX36" i="4"/>
  <c r="AX60" i="4"/>
  <c r="AX22" i="4"/>
  <c r="S189" i="4"/>
  <c r="T189" i="4" s="1"/>
  <c r="S136" i="4"/>
  <c r="T136" i="4" s="1"/>
  <c r="AX33" i="4"/>
  <c r="BA63" i="4"/>
  <c r="S174" i="4"/>
  <c r="T174" i="4" s="1"/>
  <c r="BA25" i="4"/>
  <c r="S334" i="4"/>
  <c r="T334" i="4" s="1"/>
  <c r="BA64" i="4"/>
  <c r="BA355" i="4"/>
  <c r="BA24" i="4"/>
  <c r="BA27" i="4"/>
  <c r="E3" i="5"/>
  <c r="E750" i="7" a="1"/>
  <c r="E750" i="7" s="1"/>
  <c r="E758" i="7" a="1"/>
  <c r="E758" i="7" s="1"/>
  <c r="E766" i="7" a="1"/>
  <c r="E766" i="7" s="1"/>
  <c r="E774" i="7" a="1"/>
  <c r="E774" i="7" s="1"/>
  <c r="E755" i="7" a="1"/>
  <c r="E755" i="7" s="1"/>
  <c r="E743" i="7" a="1"/>
  <c r="E743" i="7" s="1"/>
  <c r="E751" i="7" a="1"/>
  <c r="E751" i="7" s="1"/>
  <c r="E759" i="7" a="1"/>
  <c r="E759" i="7" s="1"/>
  <c r="E778" i="7" a="1"/>
  <c r="E778" i="7" s="1"/>
  <c r="E779" i="7" a="1"/>
  <c r="E779" i="7" s="1"/>
  <c r="E744" i="7" a="1"/>
  <c r="E744" i="7" s="1"/>
  <c r="E752" i="7" a="1"/>
  <c r="E752" i="7" s="1"/>
  <c r="E760" i="7" a="1"/>
  <c r="E760" i="7" s="1"/>
  <c r="E747" i="7" a="1"/>
  <c r="E747" i="7" s="1"/>
  <c r="E745" i="7" a="1"/>
  <c r="E745" i="7" s="1"/>
  <c r="E753" i="7" a="1"/>
  <c r="E753" i="7" s="1"/>
  <c r="E761" i="7" a="1"/>
  <c r="E761" i="7" s="1"/>
  <c r="E777" i="7" a="1"/>
  <c r="E777" i="7" s="1"/>
  <c r="E762" i="7" a="1"/>
  <c r="E762" i="7" s="1"/>
  <c r="E763" i="7" a="1"/>
  <c r="E763" i="7" s="1"/>
  <c r="E746" i="7" a="1"/>
  <c r="E746" i="7" s="1"/>
  <c r="E754" i="7" a="1"/>
  <c r="E754" i="7" s="1"/>
  <c r="E748" i="7" a="1"/>
  <c r="E748" i="7" s="1"/>
  <c r="E756" i="7" a="1"/>
  <c r="E756" i="7" s="1"/>
  <c r="E764" i="7" a="1"/>
  <c r="E764" i="7" s="1"/>
  <c r="E749" i="7" a="1"/>
  <c r="E749" i="7" s="1"/>
  <c r="E757" i="7" a="1"/>
  <c r="E757" i="7" s="1"/>
  <c r="E765" i="7" a="1"/>
  <c r="E765" i="7" s="1"/>
  <c r="E773" i="7" a="1"/>
  <c r="E773"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AC189" i="4"/>
  <c r="AC175" i="4"/>
  <c r="X175" i="4"/>
  <c r="X306" i="4"/>
  <c r="AC306" i="4"/>
  <c r="AC334" i="4"/>
  <c r="X202" i="4"/>
  <c r="X305" i="4"/>
  <c r="AC305" i="4"/>
  <c r="AC203" i="4"/>
  <c r="X174" i="4"/>
  <c r="AC56" i="4"/>
  <c r="AC187" i="4"/>
  <c r="X188" i="4"/>
  <c r="X278" i="4"/>
  <c r="X277" i="4"/>
  <c r="AC136" i="4"/>
  <c r="X55" i="4"/>
  <c r="F2" i="7"/>
  <c r="T455" i="4" l="1"/>
  <c r="AW455" i="4"/>
  <c r="T473" i="4"/>
  <c r="AW473" i="4"/>
  <c r="T456" i="4"/>
  <c r="AW456" i="4"/>
  <c r="T452" i="4"/>
  <c r="AW452" i="4"/>
  <c r="T472" i="4"/>
  <c r="AW472" i="4"/>
  <c r="T451" i="4"/>
  <c r="AW451" i="4"/>
  <c r="T453" i="4"/>
  <c r="AW453" i="4"/>
  <c r="T454" i="4"/>
  <c r="AW454" i="4"/>
  <c r="BA334" i="4"/>
  <c r="S391" i="4"/>
  <c r="T391" i="4" s="1"/>
  <c r="S397" i="4"/>
  <c r="T397" i="4" s="1"/>
  <c r="BA333" i="4"/>
  <c r="BA129" i="4"/>
  <c r="BA335" i="4"/>
  <c r="X335" i="4"/>
  <c r="AX335" i="4" s="1"/>
  <c r="S387" i="4"/>
  <c r="T387" i="4" s="1"/>
  <c r="S389" i="4"/>
  <c r="T389" i="4" s="1"/>
  <c r="BA276" i="4"/>
  <c r="BA278" i="4"/>
  <c r="BA306" i="4"/>
  <c r="BA277" i="4"/>
  <c r="BA304" i="4"/>
  <c r="BA189" i="4"/>
  <c r="X276" i="4"/>
  <c r="AX276" i="4" s="1"/>
  <c r="BA55" i="4"/>
  <c r="BA305" i="4"/>
  <c r="S390" i="4"/>
  <c r="T390" i="4" s="1"/>
  <c r="X136" i="4"/>
  <c r="AX136" i="4" s="1"/>
  <c r="BA174" i="4"/>
  <c r="BA56" i="4"/>
  <c r="S394" i="4"/>
  <c r="T394" i="4" s="1"/>
  <c r="S393" i="4"/>
  <c r="T393" i="4" s="1"/>
  <c r="S392" i="4"/>
  <c r="T392" i="4" s="1"/>
  <c r="BA203" i="4"/>
  <c r="S386" i="4"/>
  <c r="T386" i="4" s="1"/>
  <c r="AW420" i="4"/>
  <c r="T420" i="4"/>
  <c r="AW427" i="4"/>
  <c r="T427" i="4"/>
  <c r="T436" i="4"/>
  <c r="AW436" i="4"/>
  <c r="T431" i="4"/>
  <c r="AW431" i="4"/>
  <c r="T430" i="4"/>
  <c r="AW430" i="4"/>
  <c r="AW421" i="4"/>
  <c r="T421" i="4"/>
  <c r="AW422" i="4"/>
  <c r="T422" i="4"/>
  <c r="T437" i="4"/>
  <c r="AW437" i="4"/>
  <c r="T439" i="4"/>
  <c r="AW439" i="4"/>
  <c r="T438" i="4"/>
  <c r="AW438" i="4"/>
  <c r="T435" i="4"/>
  <c r="AW435" i="4"/>
  <c r="AW429" i="4"/>
  <c r="T429" i="4"/>
  <c r="AW433" i="4"/>
  <c r="T433" i="4"/>
  <c r="AW434" i="4"/>
  <c r="T434" i="4"/>
  <c r="T446" i="4"/>
  <c r="AW446" i="4"/>
  <c r="T432" i="4"/>
  <c r="AW432" i="4"/>
  <c r="T428" i="4"/>
  <c r="AW428" i="4"/>
  <c r="AX355" i="4"/>
  <c r="S355" i="4"/>
  <c r="T355" i="4" s="1"/>
  <c r="AX64" i="4"/>
  <c r="S64" i="4"/>
  <c r="T64" i="4" s="1"/>
  <c r="AX25" i="4"/>
  <c r="S25" i="4"/>
  <c r="T25" i="4" s="1"/>
  <c r="AX63" i="4"/>
  <c r="S63" i="4"/>
  <c r="T63" i="4" s="1"/>
  <c r="AX24" i="4"/>
  <c r="S24" i="4"/>
  <c r="T24" i="4" s="1"/>
  <c r="AX27" i="4"/>
  <c r="S27" i="4"/>
  <c r="T27" i="4" s="1"/>
  <c r="AX278" i="4"/>
  <c r="BA186" i="4"/>
  <c r="BA175" i="4"/>
  <c r="AX333" i="4"/>
  <c r="AX129" i="4"/>
  <c r="BA188" i="4"/>
  <c r="AX203" i="4"/>
  <c r="AX304" i="4"/>
  <c r="BA187" i="4"/>
  <c r="AX334" i="4"/>
  <c r="AX174" i="4"/>
  <c r="BA357" i="4"/>
  <c r="AX305" i="4"/>
  <c r="AX189" i="4"/>
  <c r="BA356" i="4"/>
  <c r="AX55" i="4"/>
  <c r="AX277" i="4"/>
  <c r="BA204" i="4"/>
  <c r="BA202" i="4"/>
  <c r="AX306" i="4"/>
  <c r="AX56" i="4"/>
  <c r="I2" i="7"/>
  <c r="H2" i="7"/>
  <c r="AX204" i="4" l="1"/>
  <c r="S204" i="4"/>
  <c r="T204" i="4" s="1"/>
  <c r="AX188" i="4"/>
  <c r="S188" i="4"/>
  <c r="T188" i="4" s="1"/>
  <c r="AX186" i="4"/>
  <c r="S186" i="4"/>
  <c r="T186" i="4" s="1"/>
  <c r="AX357" i="4"/>
  <c r="S357" i="4"/>
  <c r="AX356" i="4"/>
  <c r="S356" i="4"/>
  <c r="T356" i="4" s="1"/>
  <c r="AX187" i="4"/>
  <c r="S187" i="4"/>
  <c r="AX202" i="4"/>
  <c r="S202" i="4"/>
  <c r="AX175" i="4"/>
  <c r="S175" i="4"/>
  <c r="T175" i="4" s="1"/>
  <c r="E770" i="7" a="1"/>
  <c r="E770" i="7" s="1"/>
  <c r="E769" i="7" a="1"/>
  <c r="E769" i="7" s="1"/>
  <c r="E768" i="7" a="1"/>
  <c r="E768" i="7" s="1"/>
  <c r="E767" i="7" a="1"/>
  <c r="E767" i="7" s="1"/>
  <c r="E776" i="7" a="1"/>
  <c r="E776" i="7" s="1"/>
  <c r="E740" i="7" a="1"/>
  <c r="E740" i="7" s="1"/>
  <c r="E775" i="7" a="1"/>
  <c r="E775" i="7" s="1"/>
  <c r="E739" i="7" a="1"/>
  <c r="E739" i="7" s="1"/>
  <c r="AW413" i="4"/>
  <c r="AW419" i="4"/>
  <c r="AW412" i="4"/>
  <c r="AW417" i="4"/>
  <c r="AW415" i="4"/>
  <c r="AW414" i="4"/>
  <c r="AW418" i="4"/>
  <c r="AW416" i="4"/>
  <c r="AW277" i="4"/>
  <c r="AW406" i="4"/>
  <c r="AW411" i="4"/>
  <c r="AW410" i="4"/>
  <c r="AW409" i="4"/>
  <c r="AW408" i="4"/>
  <c r="AW407" i="4"/>
  <c r="AW37" i="4"/>
  <c r="AW81" i="4"/>
  <c r="AW104" i="4"/>
  <c r="AW318" i="4"/>
  <c r="AW122" i="4"/>
  <c r="AW41" i="4"/>
  <c r="AW101" i="4"/>
  <c r="AW352" i="4"/>
  <c r="AW353" i="4"/>
  <c r="AW3" i="4"/>
  <c r="AW164" i="4"/>
  <c r="AW154" i="4"/>
  <c r="AW284" i="4"/>
  <c r="AW297" i="4"/>
  <c r="AW346" i="4"/>
  <c r="AW269" i="4"/>
  <c r="AW373" i="4"/>
  <c r="AW46" i="4"/>
  <c r="AW82" i="4"/>
  <c r="AW338" i="4"/>
  <c r="AW293" i="4"/>
  <c r="AW127" i="4"/>
  <c r="AW499" i="4"/>
  <c r="AW371" i="4"/>
  <c r="AW379" i="4"/>
  <c r="AW99" i="4"/>
  <c r="AW321" i="4"/>
  <c r="AW298" i="4"/>
  <c r="AW183" i="4"/>
  <c r="AW397" i="4"/>
  <c r="AW20" i="4"/>
  <c r="AW368" i="4"/>
  <c r="AW359" i="4"/>
  <c r="AW102" i="4"/>
  <c r="AW345" i="4"/>
  <c r="AW25" i="4"/>
  <c r="AW75" i="4"/>
  <c r="AW16" i="4"/>
  <c r="AW272" i="4"/>
  <c r="AW85" i="4"/>
  <c r="AW332" i="4"/>
  <c r="AW119" i="4"/>
  <c r="AW476" i="4"/>
  <c r="AW492" i="4"/>
  <c r="AW14" i="4"/>
  <c r="AW265" i="4"/>
  <c r="AW130" i="4"/>
  <c r="AW386" i="4"/>
  <c r="AW487" i="4"/>
  <c r="AW263" i="4"/>
  <c r="AW300" i="4"/>
  <c r="AW307" i="4"/>
  <c r="AW339" i="4"/>
  <c r="AW92" i="4"/>
  <c r="AW69" i="4"/>
  <c r="AW30" i="4"/>
  <c r="AW6" i="4"/>
  <c r="AW115" i="4"/>
  <c r="AW137" i="4"/>
  <c r="AW283" i="4"/>
  <c r="AW10" i="4"/>
  <c r="AW285" i="4"/>
  <c r="AW251" i="4"/>
  <c r="AW262" i="4"/>
  <c r="AW317" i="4"/>
  <c r="AW178" i="4"/>
  <c r="AW494" i="4"/>
  <c r="AW194" i="4"/>
  <c r="AW384" i="4"/>
  <c r="AW322" i="4"/>
  <c r="AW61" i="4"/>
  <c r="AW320" i="4"/>
  <c r="AW139" i="4"/>
  <c r="AW214" i="4"/>
  <c r="AW50" i="4"/>
  <c r="AW123" i="4"/>
  <c r="AW93" i="4"/>
  <c r="AW351" i="4"/>
  <c r="AW74" i="4"/>
  <c r="AW150" i="4"/>
  <c r="AW275" i="4"/>
  <c r="AW22" i="4"/>
  <c r="AW245" i="4"/>
  <c r="AW326" i="4"/>
  <c r="AW131" i="4"/>
  <c r="AW21" i="4"/>
  <c r="AW89" i="4"/>
  <c r="AW196" i="4"/>
  <c r="AW143" i="4"/>
  <c r="AW215" i="4"/>
  <c r="AW201" i="4"/>
  <c r="AW312" i="4"/>
  <c r="AW197" i="4"/>
  <c r="AW160" i="4"/>
  <c r="AW120" i="4"/>
  <c r="AW344" i="4"/>
  <c r="AW267" i="4"/>
  <c r="AW375" i="4"/>
  <c r="AW242" i="4"/>
  <c r="AW315" i="4"/>
  <c r="AW162" i="4"/>
  <c r="AW17" i="4"/>
  <c r="AW208" i="4"/>
  <c r="AW393" i="4"/>
  <c r="AW230" i="4"/>
  <c r="AW238" i="4"/>
  <c r="AW103" i="4"/>
  <c r="AW381" i="4"/>
  <c r="AW117" i="4"/>
  <c r="AW216" i="4"/>
  <c r="AW496" i="4"/>
  <c r="AW192" i="4"/>
  <c r="AW27" i="4"/>
  <c r="AW31" i="4"/>
  <c r="AW219" i="4"/>
  <c r="AW255" i="4"/>
  <c r="AW200" i="4"/>
  <c r="AW211" i="4"/>
  <c r="AW365" i="4"/>
  <c r="AW498" i="4"/>
  <c r="AW340" i="4"/>
  <c r="AW370" i="4"/>
  <c r="AW366" i="4"/>
  <c r="AW149" i="4"/>
  <c r="AW55" i="4"/>
  <c r="E725" i="7" a="1"/>
  <c r="E725" i="7" s="1"/>
  <c r="E738" i="7" a="1"/>
  <c r="E738" i="7" s="1"/>
  <c r="E724" i="7" a="1"/>
  <c r="E724" i="7" s="1"/>
  <c r="E737" i="7" a="1"/>
  <c r="E737" i="7" s="1"/>
  <c r="E723" i="7" a="1"/>
  <c r="E723" i="7" s="1"/>
  <c r="E736" i="7" a="1"/>
  <c r="E736" i="7" s="1"/>
  <c r="E720" i="7" a="1"/>
  <c r="E720" i="7" s="1"/>
  <c r="E722" i="7" a="1"/>
  <c r="E722" i="7" s="1"/>
  <c r="E735" i="7" a="1"/>
  <c r="E735" i="7" s="1"/>
  <c r="E721" i="7" a="1"/>
  <c r="E721" i="7" s="1"/>
  <c r="E734" i="7" a="1"/>
  <c r="E734" i="7" s="1"/>
  <c r="E733" i="7" a="1"/>
  <c r="E733" i="7" s="1"/>
  <c r="E732" i="7" a="1"/>
  <c r="E732" i="7" s="1"/>
  <c r="E726" i="7" a="1"/>
  <c r="E726" i="7" s="1"/>
  <c r="E771" i="7" a="1"/>
  <c r="E771" i="7" s="1"/>
  <c r="E772" i="7" a="1"/>
  <c r="E772" i="7" s="1"/>
  <c r="F3" i="5"/>
  <c r="G3" i="5" s="1"/>
  <c r="E717" i="7" a="1"/>
  <c r="E717" i="7" s="1"/>
  <c r="E718" i="7" a="1"/>
  <c r="E718" i="7" s="1"/>
  <c r="E729" i="7" a="1"/>
  <c r="E729" i="7" s="1"/>
  <c r="E741" i="7" a="1"/>
  <c r="E741" i="7" s="1"/>
  <c r="E714" i="7" a="1"/>
  <c r="E714" i="7" s="1"/>
  <c r="E730" i="7" a="1"/>
  <c r="E730" i="7" s="1"/>
  <c r="E713" i="7" a="1"/>
  <c r="E713" i="7" s="1"/>
  <c r="E719" i="7" a="1"/>
  <c r="E719" i="7" s="1"/>
  <c r="E742" i="7" a="1"/>
  <c r="E742" i="7" s="1"/>
  <c r="E293" i="7" a="1"/>
  <c r="E293" i="7" s="1"/>
  <c r="E727" i="7" a="1"/>
  <c r="E727" i="7" s="1"/>
  <c r="E731" i="7" a="1"/>
  <c r="E731" i="7" s="1"/>
  <c r="E728" i="7" a="1"/>
  <c r="E728" i="7" s="1"/>
  <c r="E3" i="7" a="1"/>
  <c r="E3" i="7" s="1"/>
  <c r="E9" i="7" a="1"/>
  <c r="E9" i="7" s="1"/>
  <c r="E22" i="7" a="1"/>
  <c r="E22" i="7" s="1"/>
  <c r="E28" i="7" a="1"/>
  <c r="E28" i="7" s="1"/>
  <c r="E35" i="7" a="1"/>
  <c r="E35" i="7" s="1"/>
  <c r="E41" i="7" a="1"/>
  <c r="E41" i="7" s="1"/>
  <c r="E54" i="7" a="1"/>
  <c r="E54" i="7" s="1"/>
  <c r="E60" i="7" a="1"/>
  <c r="E60" i="7" s="1"/>
  <c r="E67" i="7" a="1"/>
  <c r="E67" i="7" s="1"/>
  <c r="E73" i="7" a="1"/>
  <c r="E73" i="7" s="1"/>
  <c r="E86" i="7" a="1"/>
  <c r="E86" i="7" s="1"/>
  <c r="E92" i="7" a="1"/>
  <c r="E92" i="7" s="1"/>
  <c r="E99" i="7" a="1"/>
  <c r="E99" i="7" s="1"/>
  <c r="E105" i="7" a="1"/>
  <c r="E105" i="7" s="1"/>
  <c r="E118" i="7" a="1"/>
  <c r="E118" i="7" s="1"/>
  <c r="E124" i="7" a="1"/>
  <c r="E124" i="7" s="1"/>
  <c r="E131" i="7" a="1"/>
  <c r="E131" i="7" s="1"/>
  <c r="E137" i="7" a="1"/>
  <c r="E137" i="7" s="1"/>
  <c r="E150" i="7" a="1"/>
  <c r="E150" i="7" s="1"/>
  <c r="E156" i="7" a="1"/>
  <c r="E156" i="7" s="1"/>
  <c r="E163" i="7" a="1"/>
  <c r="E163" i="7" s="1"/>
  <c r="E169" i="7" a="1"/>
  <c r="E169" i="7" s="1"/>
  <c r="E182" i="7" a="1"/>
  <c r="E182" i="7" s="1"/>
  <c r="E188" i="7" a="1"/>
  <c r="E188" i="7" s="1"/>
  <c r="E195" i="7" a="1"/>
  <c r="E195" i="7" s="1"/>
  <c r="E201" i="7" a="1"/>
  <c r="E201" i="7" s="1"/>
  <c r="E214" i="7" a="1"/>
  <c r="E214" i="7" s="1"/>
  <c r="E220" i="7" a="1"/>
  <c r="E220" i="7" s="1"/>
  <c r="E227" i="7" a="1"/>
  <c r="E227" i="7" s="1"/>
  <c r="E233" i="7" a="1"/>
  <c r="E233" i="7" s="1"/>
  <c r="E246" i="7" a="1"/>
  <c r="E246" i="7" s="1"/>
  <c r="E252" i="7" a="1"/>
  <c r="E252" i="7" s="1"/>
  <c r="E259" i="7" a="1"/>
  <c r="E259" i="7" s="1"/>
  <c r="E265" i="7" a="1"/>
  <c r="E265" i="7" s="1"/>
  <c r="E278" i="7" a="1"/>
  <c r="E278" i="7" s="1"/>
  <c r="E284" i="7" a="1"/>
  <c r="E284" i="7" s="1"/>
  <c r="E291" i="7" a="1"/>
  <c r="E291" i="7" s="1"/>
  <c r="E298" i="7" a="1"/>
  <c r="E298" i="7" s="1"/>
  <c r="E311" i="7" a="1"/>
  <c r="E311" i="7" s="1"/>
  <c r="E317" i="7" a="1"/>
  <c r="E317" i="7" s="1"/>
  <c r="E324" i="7" a="1"/>
  <c r="E324" i="7" s="1"/>
  <c r="E330" i="7" a="1"/>
  <c r="E330" i="7" s="1"/>
  <c r="E343" i="7" a="1"/>
  <c r="E343" i="7" s="1"/>
  <c r="E10" i="7" a="1"/>
  <c r="E10" i="7" s="1"/>
  <c r="E16" i="7" a="1"/>
  <c r="E16" i="7" s="1"/>
  <c r="E23" i="7" a="1"/>
  <c r="E23" i="7" s="1"/>
  <c r="E29" i="7" a="1"/>
  <c r="E29" i="7" s="1"/>
  <c r="E42" i="7" a="1"/>
  <c r="E42" i="7" s="1"/>
  <c r="E48" i="7" a="1"/>
  <c r="E48" i="7" s="1"/>
  <c r="E55" i="7" a="1"/>
  <c r="E55" i="7" s="1"/>
  <c r="E61" i="7" a="1"/>
  <c r="E61" i="7" s="1"/>
  <c r="E74" i="7" a="1"/>
  <c r="E74" i="7" s="1"/>
  <c r="E80" i="7" a="1"/>
  <c r="E80" i="7" s="1"/>
  <c r="E87" i="7" a="1"/>
  <c r="E87" i="7" s="1"/>
  <c r="E93" i="7" a="1"/>
  <c r="E93" i="7" s="1"/>
  <c r="E106" i="7" a="1"/>
  <c r="E106" i="7" s="1"/>
  <c r="E112" i="7" a="1"/>
  <c r="E112" i="7" s="1"/>
  <c r="E119" i="7" a="1"/>
  <c r="E119" i="7" s="1"/>
  <c r="E125" i="7" a="1"/>
  <c r="E125" i="7" s="1"/>
  <c r="E138" i="7" a="1"/>
  <c r="E138" i="7" s="1"/>
  <c r="E144" i="7" a="1"/>
  <c r="E144" i="7" s="1"/>
  <c r="E151" i="7" a="1"/>
  <c r="E151" i="7" s="1"/>
  <c r="E157" i="7" a="1"/>
  <c r="E157" i="7" s="1"/>
  <c r="E170" i="7" a="1"/>
  <c r="E170" i="7" s="1"/>
  <c r="E176" i="7" a="1"/>
  <c r="E176" i="7" s="1"/>
  <c r="E183" i="7" a="1"/>
  <c r="E183" i="7" s="1"/>
  <c r="E189" i="7" a="1"/>
  <c r="E189" i="7" s="1"/>
  <c r="E202" i="7" a="1"/>
  <c r="E202" i="7" s="1"/>
  <c r="E208" i="7" a="1"/>
  <c r="E208" i="7" s="1"/>
  <c r="E215" i="7" a="1"/>
  <c r="E215" i="7" s="1"/>
  <c r="E221" i="7" a="1"/>
  <c r="E221" i="7" s="1"/>
  <c r="E234" i="7" a="1"/>
  <c r="E234" i="7" s="1"/>
  <c r="E240" i="7" a="1"/>
  <c r="E240" i="7" s="1"/>
  <c r="E247" i="7" a="1"/>
  <c r="E247" i="7" s="1"/>
  <c r="E253" i="7" a="1"/>
  <c r="E253" i="7" s="1"/>
  <c r="E266" i="7" a="1"/>
  <c r="E266" i="7" s="1"/>
  <c r="E272" i="7" a="1"/>
  <c r="E272" i="7" s="1"/>
  <c r="E279" i="7" a="1"/>
  <c r="E279" i="7" s="1"/>
  <c r="E285" i="7" a="1"/>
  <c r="E285" i="7" s="1"/>
  <c r="E299" i="7" a="1"/>
  <c r="E299" i="7" s="1"/>
  <c r="E305" i="7" a="1"/>
  <c r="E305" i="7" s="1"/>
  <c r="E312" i="7" a="1"/>
  <c r="E312" i="7" s="1"/>
  <c r="E318" i="7" a="1"/>
  <c r="E318" i="7" s="1"/>
  <c r="E331" i="7" a="1"/>
  <c r="E331" i="7" s="1"/>
  <c r="E337" i="7" a="1"/>
  <c r="E337" i="7" s="1"/>
  <c r="E344" i="7" a="1"/>
  <c r="E344" i="7" s="1"/>
  <c r="E4" i="7" a="1"/>
  <c r="E4" i="7" s="1"/>
  <c r="E11" i="7" a="1"/>
  <c r="E11" i="7" s="1"/>
  <c r="E17" i="7" a="1"/>
  <c r="E17" i="7" s="1"/>
  <c r="E30" i="7" a="1"/>
  <c r="E30" i="7" s="1"/>
  <c r="E36" i="7" a="1"/>
  <c r="E36" i="7" s="1"/>
  <c r="E43" i="7" a="1"/>
  <c r="E43" i="7" s="1"/>
  <c r="E49" i="7" a="1"/>
  <c r="E49" i="7" s="1"/>
  <c r="E62" i="7" a="1"/>
  <c r="E62" i="7" s="1"/>
  <c r="E68" i="7" a="1"/>
  <c r="E68" i="7" s="1"/>
  <c r="E75" i="7" a="1"/>
  <c r="E75" i="7" s="1"/>
  <c r="E81" i="7" a="1"/>
  <c r="E81" i="7" s="1"/>
  <c r="E94" i="7" a="1"/>
  <c r="E94" i="7" s="1"/>
  <c r="E100" i="7" a="1"/>
  <c r="E100" i="7" s="1"/>
  <c r="E107" i="7" a="1"/>
  <c r="E107" i="7" s="1"/>
  <c r="E113" i="7" a="1"/>
  <c r="E113" i="7" s="1"/>
  <c r="E126" i="7" a="1"/>
  <c r="E126" i="7" s="1"/>
  <c r="E132" i="7" a="1"/>
  <c r="E132" i="7" s="1"/>
  <c r="E139" i="7" a="1"/>
  <c r="E139" i="7" s="1"/>
  <c r="E145" i="7" a="1"/>
  <c r="E145" i="7" s="1"/>
  <c r="E158" i="7" a="1"/>
  <c r="E158" i="7" s="1"/>
  <c r="E164" i="7" a="1"/>
  <c r="E164" i="7" s="1"/>
  <c r="E171" i="7" a="1"/>
  <c r="E171" i="7" s="1"/>
  <c r="E177" i="7" a="1"/>
  <c r="E177" i="7" s="1"/>
  <c r="E190" i="7" a="1"/>
  <c r="E190" i="7" s="1"/>
  <c r="E196" i="7" a="1"/>
  <c r="E196" i="7" s="1"/>
  <c r="E203" i="7" a="1"/>
  <c r="E203" i="7" s="1"/>
  <c r="E209" i="7" a="1"/>
  <c r="E209" i="7" s="1"/>
  <c r="E222" i="7" a="1"/>
  <c r="E222" i="7" s="1"/>
  <c r="E228" i="7" a="1"/>
  <c r="E228" i="7" s="1"/>
  <c r="E235" i="7" a="1"/>
  <c r="E235" i="7" s="1"/>
  <c r="E241" i="7" a="1"/>
  <c r="E241" i="7" s="1"/>
  <c r="E254" i="7" a="1"/>
  <c r="E254" i="7" s="1"/>
  <c r="E260" i="7" a="1"/>
  <c r="E260" i="7" s="1"/>
  <c r="E267" i="7" a="1"/>
  <c r="E267" i="7" s="1"/>
  <c r="E273" i="7" a="1"/>
  <c r="E273" i="7" s="1"/>
  <c r="E286" i="7" a="1"/>
  <c r="E286" i="7" s="1"/>
  <c r="E292" i="7" a="1"/>
  <c r="E292" i="7" s="1"/>
  <c r="E300" i="7" a="1"/>
  <c r="E300" i="7" s="1"/>
  <c r="E306" i="7" a="1"/>
  <c r="E306" i="7" s="1"/>
  <c r="E319" i="7" a="1"/>
  <c r="E319" i="7" s="1"/>
  <c r="E325" i="7" a="1"/>
  <c r="E325" i="7" s="1"/>
  <c r="E332" i="7" a="1"/>
  <c r="E332" i="7" s="1"/>
  <c r="E338" i="7" a="1"/>
  <c r="E338" i="7" s="1"/>
  <c r="E5" i="7" a="1"/>
  <c r="E5" i="7" s="1"/>
  <c r="E18" i="7" a="1"/>
  <c r="E18" i="7" s="1"/>
  <c r="E24" i="7" a="1"/>
  <c r="E24" i="7" s="1"/>
  <c r="E31" i="7" a="1"/>
  <c r="E31" i="7" s="1"/>
  <c r="E37" i="7" a="1"/>
  <c r="E37" i="7" s="1"/>
  <c r="E50" i="7" a="1"/>
  <c r="E50" i="7" s="1"/>
  <c r="E56" i="7" a="1"/>
  <c r="E56" i="7" s="1"/>
  <c r="E63" i="7" a="1"/>
  <c r="E63" i="7" s="1"/>
  <c r="E69" i="7" a="1"/>
  <c r="E69" i="7" s="1"/>
  <c r="E82" i="7" a="1"/>
  <c r="E82" i="7" s="1"/>
  <c r="E88" i="7" a="1"/>
  <c r="E88" i="7" s="1"/>
  <c r="E95" i="7" a="1"/>
  <c r="E95" i="7" s="1"/>
  <c r="E101" i="7" a="1"/>
  <c r="E101" i="7" s="1"/>
  <c r="E114" i="7" a="1"/>
  <c r="E114" i="7" s="1"/>
  <c r="E120" i="7" a="1"/>
  <c r="E120" i="7" s="1"/>
  <c r="E127" i="7" a="1"/>
  <c r="E127" i="7" s="1"/>
  <c r="E133" i="7" a="1"/>
  <c r="E133" i="7" s="1"/>
  <c r="E146" i="7" a="1"/>
  <c r="E146" i="7" s="1"/>
  <c r="E152" i="7" a="1"/>
  <c r="E152" i="7" s="1"/>
  <c r="E159" i="7" a="1"/>
  <c r="E159" i="7" s="1"/>
  <c r="E165" i="7" a="1"/>
  <c r="E165" i="7" s="1"/>
  <c r="E178" i="7" a="1"/>
  <c r="E178" i="7" s="1"/>
  <c r="E184" i="7" a="1"/>
  <c r="E184" i="7" s="1"/>
  <c r="E191" i="7" a="1"/>
  <c r="E191" i="7" s="1"/>
  <c r="E197" i="7" a="1"/>
  <c r="E197" i="7" s="1"/>
  <c r="E210" i="7" a="1"/>
  <c r="E210" i="7" s="1"/>
  <c r="E216" i="7" a="1"/>
  <c r="E216" i="7" s="1"/>
  <c r="E223" i="7" a="1"/>
  <c r="E223" i="7" s="1"/>
  <c r="E229" i="7" a="1"/>
  <c r="E229" i="7" s="1"/>
  <c r="E242" i="7" a="1"/>
  <c r="E242" i="7" s="1"/>
  <c r="E248" i="7" a="1"/>
  <c r="E248" i="7" s="1"/>
  <c r="E255" i="7" a="1"/>
  <c r="E255" i="7" s="1"/>
  <c r="E261" i="7" a="1"/>
  <c r="E261" i="7" s="1"/>
  <c r="E274" i="7" a="1"/>
  <c r="E274" i="7" s="1"/>
  <c r="E280" i="7" a="1"/>
  <c r="E280" i="7" s="1"/>
  <c r="E287" i="7" a="1"/>
  <c r="E287" i="7" s="1"/>
  <c r="E294" i="7" a="1"/>
  <c r="E294" i="7" s="1"/>
  <c r="E307" i="7" a="1"/>
  <c r="E307" i="7" s="1"/>
  <c r="E313" i="7" a="1"/>
  <c r="E313" i="7" s="1"/>
  <c r="E320" i="7" a="1"/>
  <c r="E320" i="7" s="1"/>
  <c r="E326" i="7" a="1"/>
  <c r="E326" i="7" s="1"/>
  <c r="E339" i="7" a="1"/>
  <c r="E339" i="7" s="1"/>
  <c r="E345" i="7" a="1"/>
  <c r="E345" i="7" s="1"/>
  <c r="E349" i="7" a="1"/>
  <c r="E349" i="7" s="1"/>
  <c r="E6" i="7" a="1"/>
  <c r="E6" i="7" s="1"/>
  <c r="E12" i="7" a="1"/>
  <c r="E12" i="7" s="1"/>
  <c r="E19" i="7" a="1"/>
  <c r="E19" i="7" s="1"/>
  <c r="E25" i="7" a="1"/>
  <c r="E25" i="7" s="1"/>
  <c r="E38" i="7" a="1"/>
  <c r="E38" i="7" s="1"/>
  <c r="E44" i="7" a="1"/>
  <c r="E44" i="7" s="1"/>
  <c r="E51" i="7" a="1"/>
  <c r="E51" i="7" s="1"/>
  <c r="E57" i="7" a="1"/>
  <c r="E57" i="7" s="1"/>
  <c r="E70" i="7" a="1"/>
  <c r="E70" i="7" s="1"/>
  <c r="E76" i="7" a="1"/>
  <c r="E76" i="7" s="1"/>
  <c r="E83" i="7" a="1"/>
  <c r="E83" i="7" s="1"/>
  <c r="E89" i="7" a="1"/>
  <c r="E89" i="7" s="1"/>
  <c r="E102" i="7" a="1"/>
  <c r="E102" i="7" s="1"/>
  <c r="E108" i="7" a="1"/>
  <c r="E108" i="7" s="1"/>
  <c r="E115" i="7" a="1"/>
  <c r="E115" i="7" s="1"/>
  <c r="E121" i="7" a="1"/>
  <c r="E121" i="7" s="1"/>
  <c r="E134" i="7" a="1"/>
  <c r="E134" i="7" s="1"/>
  <c r="E140" i="7" a="1"/>
  <c r="E140" i="7" s="1"/>
  <c r="E147" i="7" a="1"/>
  <c r="E147" i="7" s="1"/>
  <c r="E153" i="7" a="1"/>
  <c r="E153" i="7" s="1"/>
  <c r="E166" i="7" a="1"/>
  <c r="E166" i="7" s="1"/>
  <c r="E172" i="7" a="1"/>
  <c r="E172" i="7" s="1"/>
  <c r="E179" i="7" a="1"/>
  <c r="E179" i="7" s="1"/>
  <c r="E185" i="7" a="1"/>
  <c r="E185" i="7" s="1"/>
  <c r="E198" i="7" a="1"/>
  <c r="E198" i="7" s="1"/>
  <c r="E204" i="7" a="1"/>
  <c r="E204" i="7" s="1"/>
  <c r="E211" i="7" a="1"/>
  <c r="E211" i="7" s="1"/>
  <c r="E217" i="7" a="1"/>
  <c r="E217" i="7" s="1"/>
  <c r="E230" i="7" a="1"/>
  <c r="E230" i="7" s="1"/>
  <c r="E236" i="7" a="1"/>
  <c r="E236" i="7" s="1"/>
  <c r="E243" i="7" a="1"/>
  <c r="E243" i="7" s="1"/>
  <c r="E249" i="7" a="1"/>
  <c r="E249" i="7" s="1"/>
  <c r="E262" i="7" a="1"/>
  <c r="E262" i="7" s="1"/>
  <c r="E268" i="7" a="1"/>
  <c r="E268" i="7" s="1"/>
  <c r="E275" i="7" a="1"/>
  <c r="E275" i="7" s="1"/>
  <c r="E281" i="7" a="1"/>
  <c r="E281" i="7" s="1"/>
  <c r="E295" i="7" a="1"/>
  <c r="E295" i="7" s="1"/>
  <c r="E301" i="7" a="1"/>
  <c r="E301" i="7" s="1"/>
  <c r="E308" i="7" a="1"/>
  <c r="E308" i="7" s="1"/>
  <c r="E314" i="7" a="1"/>
  <c r="E314" i="7" s="1"/>
  <c r="E327" i="7" a="1"/>
  <c r="E327" i="7" s="1"/>
  <c r="E333" i="7" a="1"/>
  <c r="E333" i="7" s="1"/>
  <c r="E340" i="7" a="1"/>
  <c r="E340" i="7" s="1"/>
  <c r="E7" i="7" a="1"/>
  <c r="E7" i="7" s="1"/>
  <c r="E13" i="7" a="1"/>
  <c r="E13" i="7" s="1"/>
  <c r="E26" i="7" a="1"/>
  <c r="E26" i="7" s="1"/>
  <c r="E32" i="7" a="1"/>
  <c r="E32" i="7" s="1"/>
  <c r="E39" i="7" a="1"/>
  <c r="E39" i="7" s="1"/>
  <c r="E45" i="7" a="1"/>
  <c r="E45" i="7" s="1"/>
  <c r="E58" i="7" a="1"/>
  <c r="E58" i="7" s="1"/>
  <c r="E64" i="7" a="1"/>
  <c r="E64" i="7" s="1"/>
  <c r="E71" i="7" a="1"/>
  <c r="E71" i="7" s="1"/>
  <c r="E77" i="7" a="1"/>
  <c r="E77" i="7" s="1"/>
  <c r="E90" i="7" a="1"/>
  <c r="E90" i="7" s="1"/>
  <c r="E96" i="7" a="1"/>
  <c r="E96" i="7" s="1"/>
  <c r="E103" i="7" a="1"/>
  <c r="E103" i="7" s="1"/>
  <c r="E109" i="7" a="1"/>
  <c r="E109" i="7" s="1"/>
  <c r="E122" i="7" a="1"/>
  <c r="E122" i="7" s="1"/>
  <c r="E128" i="7" a="1"/>
  <c r="E128" i="7" s="1"/>
  <c r="E135" i="7" a="1"/>
  <c r="E135" i="7" s="1"/>
  <c r="E141" i="7" a="1"/>
  <c r="E141" i="7" s="1"/>
  <c r="E154" i="7" a="1"/>
  <c r="E154" i="7" s="1"/>
  <c r="E160" i="7" a="1"/>
  <c r="E160" i="7" s="1"/>
  <c r="E167" i="7" a="1"/>
  <c r="E167" i="7" s="1"/>
  <c r="E173" i="7" a="1"/>
  <c r="E173" i="7" s="1"/>
  <c r="E186" i="7" a="1"/>
  <c r="E186" i="7" s="1"/>
  <c r="E192" i="7" a="1"/>
  <c r="E192" i="7" s="1"/>
  <c r="E199" i="7" a="1"/>
  <c r="E199" i="7" s="1"/>
  <c r="E205" i="7" a="1"/>
  <c r="E205" i="7" s="1"/>
  <c r="E218" i="7" a="1"/>
  <c r="E218" i="7" s="1"/>
  <c r="E224" i="7" a="1"/>
  <c r="E224" i="7" s="1"/>
  <c r="E231" i="7" a="1"/>
  <c r="E231" i="7" s="1"/>
  <c r="E237" i="7" a="1"/>
  <c r="E237" i="7" s="1"/>
  <c r="E250" i="7" a="1"/>
  <c r="E250" i="7" s="1"/>
  <c r="E256" i="7" a="1"/>
  <c r="E256" i="7" s="1"/>
  <c r="E263" i="7" a="1"/>
  <c r="E263" i="7" s="1"/>
  <c r="E269" i="7" a="1"/>
  <c r="E269" i="7" s="1"/>
  <c r="E282" i="7" a="1"/>
  <c r="E282" i="7" s="1"/>
  <c r="E288" i="7" a="1"/>
  <c r="E288" i="7" s="1"/>
  <c r="E296" i="7" a="1"/>
  <c r="E296" i="7" s="1"/>
  <c r="E302" i="7" a="1"/>
  <c r="E302" i="7" s="1"/>
  <c r="E315" i="7" a="1"/>
  <c r="E315" i="7" s="1"/>
  <c r="E321" i="7" a="1"/>
  <c r="E321" i="7" s="1"/>
  <c r="E328" i="7" a="1"/>
  <c r="E328" i="7" s="1"/>
  <c r="E334" i="7" a="1"/>
  <c r="E334" i="7" s="1"/>
  <c r="E346" i="7" a="1"/>
  <c r="E346" i="7" s="1"/>
  <c r="E350" i="7" a="1"/>
  <c r="E350" i="7" s="1"/>
  <c r="E14" i="7" a="1"/>
  <c r="E14" i="7" s="1"/>
  <c r="E20" i="7" a="1"/>
  <c r="E20" i="7" s="1"/>
  <c r="E27" i="7" a="1"/>
  <c r="E27" i="7" s="1"/>
  <c r="E33" i="7" a="1"/>
  <c r="E33" i="7" s="1"/>
  <c r="E46" i="7" a="1"/>
  <c r="E46" i="7" s="1"/>
  <c r="E52" i="7" a="1"/>
  <c r="E52" i="7" s="1"/>
  <c r="E59" i="7" a="1"/>
  <c r="E59" i="7" s="1"/>
  <c r="E65" i="7" a="1"/>
  <c r="E65" i="7" s="1"/>
  <c r="E78" i="7" a="1"/>
  <c r="E78" i="7" s="1"/>
  <c r="E84" i="7" a="1"/>
  <c r="E84" i="7" s="1"/>
  <c r="E91" i="7" a="1"/>
  <c r="E91" i="7" s="1"/>
  <c r="E97" i="7" a="1"/>
  <c r="E97" i="7" s="1"/>
  <c r="E110" i="7" a="1"/>
  <c r="E110" i="7" s="1"/>
  <c r="E116" i="7" a="1"/>
  <c r="E116" i="7" s="1"/>
  <c r="E123" i="7" a="1"/>
  <c r="E123" i="7" s="1"/>
  <c r="E129" i="7" a="1"/>
  <c r="E129" i="7" s="1"/>
  <c r="E142" i="7" a="1"/>
  <c r="E142" i="7" s="1"/>
  <c r="E148" i="7" a="1"/>
  <c r="E148" i="7" s="1"/>
  <c r="E8" i="7" a="1"/>
  <c r="E8" i="7" s="1"/>
  <c r="E15" i="7" a="1"/>
  <c r="E15" i="7" s="1"/>
  <c r="E21" i="7" a="1"/>
  <c r="E21" i="7" s="1"/>
  <c r="E34" i="7" a="1"/>
  <c r="E34" i="7" s="1"/>
  <c r="E40" i="7" a="1"/>
  <c r="E40" i="7" s="1"/>
  <c r="E47" i="7" a="1"/>
  <c r="E47" i="7" s="1"/>
  <c r="E53" i="7" a="1"/>
  <c r="E53" i="7" s="1"/>
  <c r="E66" i="7" a="1"/>
  <c r="E66" i="7" s="1"/>
  <c r="E72" i="7" a="1"/>
  <c r="E72" i="7" s="1"/>
  <c r="E79" i="7" a="1"/>
  <c r="E79" i="7" s="1"/>
  <c r="E85" i="7" a="1"/>
  <c r="E85" i="7" s="1"/>
  <c r="E98" i="7" a="1"/>
  <c r="E98" i="7" s="1"/>
  <c r="E104" i="7" a="1"/>
  <c r="E104" i="7" s="1"/>
  <c r="E111" i="7" a="1"/>
  <c r="E111" i="7" s="1"/>
  <c r="E117" i="7" a="1"/>
  <c r="E117" i="7" s="1"/>
  <c r="E130" i="7" a="1"/>
  <c r="E130" i="7" s="1"/>
  <c r="E136" i="7" a="1"/>
  <c r="E136" i="7" s="1"/>
  <c r="E143" i="7" a="1"/>
  <c r="E143" i="7" s="1"/>
  <c r="E149" i="7" a="1"/>
  <c r="E149" i="7" s="1"/>
  <c r="E162" i="7" a="1"/>
  <c r="E162" i="7" s="1"/>
  <c r="E168" i="7" a="1"/>
  <c r="E168" i="7" s="1"/>
  <c r="E175" i="7" a="1"/>
  <c r="E175" i="7" s="1"/>
  <c r="E181" i="7" a="1"/>
  <c r="E181" i="7" s="1"/>
  <c r="E194" i="7" a="1"/>
  <c r="E194" i="7" s="1"/>
  <c r="E200" i="7" a="1"/>
  <c r="E200" i="7" s="1"/>
  <c r="E207" i="7" a="1"/>
  <c r="E207" i="7" s="1"/>
  <c r="E213" i="7" a="1"/>
  <c r="E213" i="7" s="1"/>
  <c r="E226" i="7" a="1"/>
  <c r="E226" i="7" s="1"/>
  <c r="E232" i="7" a="1"/>
  <c r="E232" i="7" s="1"/>
  <c r="E239" i="7" a="1"/>
  <c r="E239" i="7" s="1"/>
  <c r="E245" i="7" a="1"/>
  <c r="E245" i="7" s="1"/>
  <c r="E258" i="7" a="1"/>
  <c r="E258" i="7" s="1"/>
  <c r="E264" i="7" a="1"/>
  <c r="E264" i="7" s="1"/>
  <c r="E271" i="7" a="1"/>
  <c r="E271" i="7" s="1"/>
  <c r="E277" i="7" a="1"/>
  <c r="E277" i="7" s="1"/>
  <c r="E290" i="7" a="1"/>
  <c r="E290" i="7" s="1"/>
  <c r="E297" i="7" a="1"/>
  <c r="E297" i="7" s="1"/>
  <c r="E304" i="7" a="1"/>
  <c r="E304" i="7" s="1"/>
  <c r="E310" i="7" a="1"/>
  <c r="E310" i="7" s="1"/>
  <c r="E323" i="7" a="1"/>
  <c r="E323" i="7" s="1"/>
  <c r="E329" i="7" a="1"/>
  <c r="E329" i="7" s="1"/>
  <c r="E336" i="7" a="1"/>
  <c r="E336" i="7" s="1"/>
  <c r="E342" i="7" a="1"/>
  <c r="E342" i="7" s="1"/>
  <c r="E347" i="7" a="1"/>
  <c r="E347" i="7" s="1"/>
  <c r="E155" i="7" a="1"/>
  <c r="E155" i="7" s="1"/>
  <c r="E206" i="7" a="1"/>
  <c r="E206" i="7" s="1"/>
  <c r="E257" i="7" a="1"/>
  <c r="E257" i="7" s="1"/>
  <c r="E309" i="7" a="1"/>
  <c r="E309" i="7" s="1"/>
  <c r="E348" i="7" a="1"/>
  <c r="E348" i="7" s="1"/>
  <c r="E360" i="7" a="1"/>
  <c r="E360" i="7" s="1"/>
  <c r="E365" i="7" a="1"/>
  <c r="E365" i="7" s="1"/>
  <c r="E376" i="7" a="1"/>
  <c r="E376" i="7" s="1"/>
  <c r="E381" i="7" a="1"/>
  <c r="E381" i="7" s="1"/>
  <c r="E392" i="7" a="1"/>
  <c r="E392" i="7" s="1"/>
  <c r="E397" i="7" a="1"/>
  <c r="E397" i="7" s="1"/>
  <c r="E408" i="7" a="1"/>
  <c r="E408" i="7" s="1"/>
  <c r="E413" i="7" a="1"/>
  <c r="E413" i="7" s="1"/>
  <c r="E424" i="7" a="1"/>
  <c r="E424" i="7" s="1"/>
  <c r="E429" i="7" a="1"/>
  <c r="E429" i="7" s="1"/>
  <c r="E161" i="7" a="1"/>
  <c r="E161" i="7" s="1"/>
  <c r="E212" i="7" a="1"/>
  <c r="E212" i="7" s="1"/>
  <c r="E316" i="7" a="1"/>
  <c r="E31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219" i="7" a="1"/>
  <c r="E219" i="7" s="1"/>
  <c r="E270" i="7" a="1"/>
  <c r="E270" i="7" s="1"/>
  <c r="E322" i="7" a="1"/>
  <c r="E322" i="7" s="1"/>
  <c r="E356" i="7" a="1"/>
  <c r="E356" i="7" s="1"/>
  <c r="E361" i="7" a="1"/>
  <c r="E361" i="7" s="1"/>
  <c r="E372" i="7" a="1"/>
  <c r="E372" i="7" s="1"/>
  <c r="E377" i="7" a="1"/>
  <c r="E377" i="7" s="1"/>
  <c r="E388" i="7" a="1"/>
  <c r="E388" i="7" s="1"/>
  <c r="E393" i="7" a="1"/>
  <c r="E393" i="7" s="1"/>
  <c r="E404" i="7" a="1"/>
  <c r="E404" i="7" s="1"/>
  <c r="E409" i="7" a="1"/>
  <c r="E409" i="7" s="1"/>
  <c r="E420" i="7" a="1"/>
  <c r="E420" i="7" s="1"/>
  <c r="E425" i="7" a="1"/>
  <c r="E425" i="7" s="1"/>
  <c r="E436" i="7" a="1"/>
  <c r="E436" i="7" s="1"/>
  <c r="E174" i="7" a="1"/>
  <c r="E174" i="7" s="1"/>
  <c r="E225" i="7" a="1"/>
  <c r="E225" i="7" s="1"/>
  <c r="E276" i="7" a="1"/>
  <c r="E276" i="7" s="1"/>
  <c r="E351" i="7" a="1"/>
  <c r="E351"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80" i="7" a="1"/>
  <c r="E180" i="7" s="1"/>
  <c r="E283" i="7" a="1"/>
  <c r="E283" i="7" s="1"/>
  <c r="E335" i="7" a="1"/>
  <c r="E335" i="7" s="1"/>
  <c r="E352" i="7" a="1"/>
  <c r="E352" i="7" s="1"/>
  <c r="E357" i="7" a="1"/>
  <c r="E357" i="7" s="1"/>
  <c r="E368" i="7" a="1"/>
  <c r="E368" i="7" s="1"/>
  <c r="E373" i="7" a="1"/>
  <c r="E373" i="7" s="1"/>
  <c r="E384" i="7" a="1"/>
  <c r="E384" i="7" s="1"/>
  <c r="E389" i="7" a="1"/>
  <c r="E389" i="7" s="1"/>
  <c r="E400" i="7" a="1"/>
  <c r="E400" i="7" s="1"/>
  <c r="E405" i="7" a="1"/>
  <c r="E405" i="7" s="1"/>
  <c r="E416" i="7" a="1"/>
  <c r="E416" i="7" s="1"/>
  <c r="E421" i="7" a="1"/>
  <c r="E421" i="7" s="1"/>
  <c r="E187" i="7" a="1"/>
  <c r="E187" i="7" s="1"/>
  <c r="E238" i="7" a="1"/>
  <c r="E238" i="7" s="1"/>
  <c r="E289" i="7" a="1"/>
  <c r="E289" i="7" s="1"/>
  <c r="E341" i="7" a="1"/>
  <c r="E341" i="7" s="1"/>
  <c r="E358" i="7" a="1"/>
  <c r="E358" i="7" s="1"/>
  <c r="E363" i="7" a="1"/>
  <c r="E363" i="7" s="1"/>
  <c r="E374" i="7" a="1"/>
  <c r="E374" i="7" s="1"/>
  <c r="E379" i="7" a="1"/>
  <c r="E379" i="7" s="1"/>
  <c r="E390" i="7" a="1"/>
  <c r="E390" i="7" s="1"/>
  <c r="E395" i="7" a="1"/>
  <c r="E395" i="7" s="1"/>
  <c r="E406" i="7" a="1"/>
  <c r="E406" i="7" s="1"/>
  <c r="E411" i="7" a="1"/>
  <c r="E411" i="7" s="1"/>
  <c r="E193" i="7" a="1"/>
  <c r="E193" i="7" s="1"/>
  <c r="E244" i="7" a="1"/>
  <c r="E244"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251" i="7" a="1"/>
  <c r="E251" i="7" s="1"/>
  <c r="E303" i="7" a="1"/>
  <c r="E303" i="7" s="1"/>
  <c r="E354" i="7" a="1"/>
  <c r="E354" i="7" s="1"/>
  <c r="E359" i="7" a="1"/>
  <c r="E359" i="7" s="1"/>
  <c r="E370" i="7" a="1"/>
  <c r="E370" i="7" s="1"/>
  <c r="E375" i="7" a="1"/>
  <c r="E375" i="7" s="1"/>
  <c r="E386" i="7" a="1"/>
  <c r="E386" i="7" s="1"/>
  <c r="E391" i="7" a="1"/>
  <c r="E391" i="7" s="1"/>
  <c r="E439" i="7" a="1"/>
  <c r="E439" i="7" s="1"/>
  <c r="E444" i="7" a="1"/>
  <c r="E444" i="7" s="1"/>
  <c r="E453" i="7" a="1"/>
  <c r="E453" i="7" s="1"/>
  <c r="E462" i="7" a="1"/>
  <c r="E462" i="7" s="1"/>
  <c r="E471" i="7" a="1"/>
  <c r="E471" i="7" s="1"/>
  <c r="E476" i="7" a="1"/>
  <c r="E476" i="7" s="1"/>
  <c r="E485" i="7" a="1"/>
  <c r="E485" i="7" s="1"/>
  <c r="E494" i="7" a="1"/>
  <c r="E494" i="7" s="1"/>
  <c r="E503" i="7" a="1"/>
  <c r="E503" i="7" s="1"/>
  <c r="E508" i="7" a="1"/>
  <c r="E508" i="7" s="1"/>
  <c r="E517" i="7" a="1"/>
  <c r="E517" i="7" s="1"/>
  <c r="E526" i="7" a="1"/>
  <c r="E526" i="7" s="1"/>
  <c r="E535" i="7" a="1"/>
  <c r="E535" i="7" s="1"/>
  <c r="E540" i="7" a="1"/>
  <c r="E540" i="7" s="1"/>
  <c r="E549" i="7" a="1"/>
  <c r="E549" i="7" s="1"/>
  <c r="E558" i="7" a="1"/>
  <c r="E558" i="7" s="1"/>
  <c r="E567" i="7" a="1"/>
  <c r="E567" i="7" s="1"/>
  <c r="E572" i="7" a="1"/>
  <c r="E572" i="7" s="1"/>
  <c r="E581" i="7" a="1"/>
  <c r="E581" i="7" s="1"/>
  <c r="E590" i="7" a="1"/>
  <c r="E590" i="7" s="1"/>
  <c r="E599" i="7" a="1"/>
  <c r="E599" i="7" s="1"/>
  <c r="E604" i="7" a="1"/>
  <c r="E604" i="7" s="1"/>
  <c r="E613" i="7" a="1"/>
  <c r="E613" i="7" s="1"/>
  <c r="E622" i="7" a="1"/>
  <c r="E622" i="7" s="1"/>
  <c r="E631" i="7" a="1"/>
  <c r="E631" i="7" s="1"/>
  <c r="E636" i="7" a="1"/>
  <c r="E636" i="7" s="1"/>
  <c r="E645" i="7" a="1"/>
  <c r="E645" i="7" s="1"/>
  <c r="E654" i="7" a="1"/>
  <c r="E654" i="7" s="1"/>
  <c r="E663" i="7" a="1"/>
  <c r="E663" i="7" s="1"/>
  <c r="E668" i="7" a="1"/>
  <c r="E668" i="7" s="1"/>
  <c r="E672" i="7" a="1"/>
  <c r="E672" i="7" s="1"/>
  <c r="E680" i="7" a="1"/>
  <c r="E680" i="7" s="1"/>
  <c r="E688" i="7" a="1"/>
  <c r="E688" i="7" s="1"/>
  <c r="E696" i="7" a="1"/>
  <c r="E696" i="7" s="1"/>
  <c r="E704" i="7" a="1"/>
  <c r="E704" i="7" s="1"/>
  <c r="E712" i="7" a="1"/>
  <c r="E712" i="7" s="1"/>
  <c r="E709" i="7" a="1"/>
  <c r="E709" i="7" s="1"/>
  <c r="E402" i="7" a="1"/>
  <c r="E402" i="7" s="1"/>
  <c r="E427" i="7" a="1"/>
  <c r="E427" i="7" s="1"/>
  <c r="E440" i="7" a="1"/>
  <c r="E440" i="7" s="1"/>
  <c r="E449" i="7" a="1"/>
  <c r="E449" i="7" s="1"/>
  <c r="E458" i="7" a="1"/>
  <c r="E458" i="7" s="1"/>
  <c r="E467" i="7" a="1"/>
  <c r="E467" i="7" s="1"/>
  <c r="E472" i="7" a="1"/>
  <c r="E472" i="7" s="1"/>
  <c r="E481" i="7" a="1"/>
  <c r="E481" i="7" s="1"/>
  <c r="E490" i="7" a="1"/>
  <c r="E490" i="7" s="1"/>
  <c r="E499" i="7" a="1"/>
  <c r="E499" i="7" s="1"/>
  <c r="E504" i="7" a="1"/>
  <c r="E504" i="7" s="1"/>
  <c r="E513" i="7" a="1"/>
  <c r="E513" i="7" s="1"/>
  <c r="E522" i="7" a="1"/>
  <c r="E522" i="7" s="1"/>
  <c r="E531" i="7" a="1"/>
  <c r="E531" i="7" s="1"/>
  <c r="E536" i="7" a="1"/>
  <c r="E536" i="7" s="1"/>
  <c r="E545" i="7" a="1"/>
  <c r="E545" i="7" s="1"/>
  <c r="E554" i="7" a="1"/>
  <c r="E554" i="7" s="1"/>
  <c r="E563" i="7" a="1"/>
  <c r="E563" i="7" s="1"/>
  <c r="E568" i="7" a="1"/>
  <c r="E568" i="7" s="1"/>
  <c r="E577" i="7" a="1"/>
  <c r="E577" i="7" s="1"/>
  <c r="E586" i="7" a="1"/>
  <c r="E586" i="7" s="1"/>
  <c r="E595" i="7" a="1"/>
  <c r="E595" i="7" s="1"/>
  <c r="E600" i="7" a="1"/>
  <c r="E600" i="7" s="1"/>
  <c r="E609" i="7" a="1"/>
  <c r="E609" i="7" s="1"/>
  <c r="E618" i="7" a="1"/>
  <c r="E618" i="7" s="1"/>
  <c r="E627" i="7" a="1"/>
  <c r="E627" i="7" s="1"/>
  <c r="E632" i="7" a="1"/>
  <c r="E632" i="7" s="1"/>
  <c r="E641" i="7" a="1"/>
  <c r="E641" i="7" s="1"/>
  <c r="E650" i="7" a="1"/>
  <c r="E650" i="7" s="1"/>
  <c r="E659" i="7" a="1"/>
  <c r="E659" i="7" s="1"/>
  <c r="E664" i="7" a="1"/>
  <c r="E664" i="7" s="1"/>
  <c r="E693" i="7" a="1"/>
  <c r="E693" i="7" s="1"/>
  <c r="E701" i="7" a="1"/>
  <c r="E701" i="7" s="1"/>
  <c r="E407" i="7" a="1"/>
  <c r="E407" i="7" s="1"/>
  <c r="E445" i="7" a="1"/>
  <c r="E445" i="7" s="1"/>
  <c r="E454" i="7" a="1"/>
  <c r="E454" i="7" s="1"/>
  <c r="E463" i="7" a="1"/>
  <c r="E463" i="7" s="1"/>
  <c r="E468" i="7" a="1"/>
  <c r="E468" i="7" s="1"/>
  <c r="E477" i="7" a="1"/>
  <c r="E477" i="7" s="1"/>
  <c r="E486" i="7" a="1"/>
  <c r="E486" i="7" s="1"/>
  <c r="E495" i="7" a="1"/>
  <c r="E495" i="7" s="1"/>
  <c r="E500" i="7" a="1"/>
  <c r="E500" i="7" s="1"/>
  <c r="E509" i="7" a="1"/>
  <c r="E509" i="7" s="1"/>
  <c r="E518" i="7" a="1"/>
  <c r="E518" i="7" s="1"/>
  <c r="E527" i="7" a="1"/>
  <c r="E527" i="7" s="1"/>
  <c r="E532" i="7" a="1"/>
  <c r="E532" i="7" s="1"/>
  <c r="E541" i="7" a="1"/>
  <c r="E541" i="7" s="1"/>
  <c r="E550" i="7" a="1"/>
  <c r="E550" i="7" s="1"/>
  <c r="E559" i="7" a="1"/>
  <c r="E559" i="7" s="1"/>
  <c r="E564" i="7" a="1"/>
  <c r="E564" i="7" s="1"/>
  <c r="E573" i="7" a="1"/>
  <c r="E573" i="7" s="1"/>
  <c r="E582" i="7" a="1"/>
  <c r="E582" i="7" s="1"/>
  <c r="E591" i="7" a="1"/>
  <c r="E591" i="7" s="1"/>
  <c r="E596" i="7" a="1"/>
  <c r="E596" i="7" s="1"/>
  <c r="E605" i="7" a="1"/>
  <c r="E605" i="7" s="1"/>
  <c r="E614" i="7" a="1"/>
  <c r="E614" i="7" s="1"/>
  <c r="E623" i="7" a="1"/>
  <c r="E623" i="7" s="1"/>
  <c r="E628" i="7" a="1"/>
  <c r="E628" i="7" s="1"/>
  <c r="E637" i="7" a="1"/>
  <c r="E637" i="7" s="1"/>
  <c r="E646" i="7" a="1"/>
  <c r="E646" i="7" s="1"/>
  <c r="E655" i="7" a="1"/>
  <c r="E655" i="7" s="1"/>
  <c r="E660" i="7" a="1"/>
  <c r="E660" i="7" s="1"/>
  <c r="E669" i="7" a="1"/>
  <c r="E669" i="7" s="1"/>
  <c r="E673" i="7" a="1"/>
  <c r="E673" i="7" s="1"/>
  <c r="E677" i="7" a="1"/>
  <c r="E677" i="7" s="1"/>
  <c r="E681" i="7" a="1"/>
  <c r="E681" i="7" s="1"/>
  <c r="E685" i="7" a="1"/>
  <c r="E685" i="7" s="1"/>
  <c r="E689" i="7" a="1"/>
  <c r="E689" i="7" s="1"/>
  <c r="E697" i="7" a="1"/>
  <c r="E697" i="7" s="1"/>
  <c r="E705" i="7" a="1"/>
  <c r="E705" i="7" s="1"/>
  <c r="E432" i="7" a="1"/>
  <c r="E432" i="7" s="1"/>
  <c r="E441" i="7" a="1"/>
  <c r="E441" i="7" s="1"/>
  <c r="E450" i="7" a="1"/>
  <c r="E450" i="7" s="1"/>
  <c r="E459" i="7" a="1"/>
  <c r="E459" i="7" s="1"/>
  <c r="E464" i="7" a="1"/>
  <c r="E464" i="7" s="1"/>
  <c r="E473" i="7" a="1"/>
  <c r="E473" i="7" s="1"/>
  <c r="E482" i="7" a="1"/>
  <c r="E482" i="7" s="1"/>
  <c r="E491" i="7" a="1"/>
  <c r="E491" i="7" s="1"/>
  <c r="E496" i="7" a="1"/>
  <c r="E496" i="7" s="1"/>
  <c r="E505" i="7" a="1"/>
  <c r="E505" i="7" s="1"/>
  <c r="E514" i="7" a="1"/>
  <c r="E514" i="7" s="1"/>
  <c r="E523" i="7" a="1"/>
  <c r="E523" i="7" s="1"/>
  <c r="E528" i="7" a="1"/>
  <c r="E528" i="7" s="1"/>
  <c r="E537" i="7" a="1"/>
  <c r="E537" i="7" s="1"/>
  <c r="E546" i="7" a="1"/>
  <c r="E546" i="7" s="1"/>
  <c r="E555" i="7" a="1"/>
  <c r="E555" i="7" s="1"/>
  <c r="E560" i="7" a="1"/>
  <c r="E560" i="7" s="1"/>
  <c r="E569" i="7" a="1"/>
  <c r="E569" i="7" s="1"/>
  <c r="E578" i="7" a="1"/>
  <c r="E578" i="7" s="1"/>
  <c r="E587" i="7" a="1"/>
  <c r="E587" i="7" s="1"/>
  <c r="E592" i="7" a="1"/>
  <c r="E592" i="7" s="1"/>
  <c r="E601" i="7" a="1"/>
  <c r="E601" i="7" s="1"/>
  <c r="E610" i="7" a="1"/>
  <c r="E610" i="7" s="1"/>
  <c r="E619" i="7" a="1"/>
  <c r="E619" i="7" s="1"/>
  <c r="E624" i="7" a="1"/>
  <c r="E624" i="7" s="1"/>
  <c r="E633" i="7" a="1"/>
  <c r="E633" i="7" s="1"/>
  <c r="E642" i="7" a="1"/>
  <c r="E642" i="7" s="1"/>
  <c r="E651" i="7" a="1"/>
  <c r="E651" i="7" s="1"/>
  <c r="E656" i="7" a="1"/>
  <c r="E656" i="7" s="1"/>
  <c r="E665" i="7" a="1"/>
  <c r="E665" i="7" s="1"/>
  <c r="E678" i="7" a="1"/>
  <c r="E678" i="7" s="1"/>
  <c r="E686" i="7" a="1"/>
  <c r="E686" i="7" s="1"/>
  <c r="E694" i="7" a="1"/>
  <c r="E694" i="7" s="1"/>
  <c r="E702" i="7" a="1"/>
  <c r="E702" i="7" s="1"/>
  <c r="E710" i="7" a="1"/>
  <c r="E710" i="7" s="1"/>
  <c r="E437" i="7" a="1"/>
  <c r="E437" i="7" s="1"/>
  <c r="E446" i="7" a="1"/>
  <c r="E446" i="7" s="1"/>
  <c r="E455" i="7" a="1"/>
  <c r="E455" i="7" s="1"/>
  <c r="E460" i="7" a="1"/>
  <c r="E460" i="7" s="1"/>
  <c r="E469" i="7" a="1"/>
  <c r="E469" i="7" s="1"/>
  <c r="E478" i="7" a="1"/>
  <c r="E478" i="7" s="1"/>
  <c r="E487" i="7" a="1"/>
  <c r="E487" i="7" s="1"/>
  <c r="E492" i="7" a="1"/>
  <c r="E492" i="7" s="1"/>
  <c r="E501" i="7" a="1"/>
  <c r="E501" i="7" s="1"/>
  <c r="E510" i="7" a="1"/>
  <c r="E510" i="7" s="1"/>
  <c r="E519" i="7" a="1"/>
  <c r="E519" i="7" s="1"/>
  <c r="E524" i="7" a="1"/>
  <c r="E524" i="7" s="1"/>
  <c r="E533" i="7" a="1"/>
  <c r="E533" i="7" s="1"/>
  <c r="E542" i="7" a="1"/>
  <c r="E542" i="7" s="1"/>
  <c r="E551" i="7" a="1"/>
  <c r="E551" i="7" s="1"/>
  <c r="E556" i="7" a="1"/>
  <c r="E556" i="7" s="1"/>
  <c r="E565" i="7" a="1"/>
  <c r="E565" i="7" s="1"/>
  <c r="E574" i="7" a="1"/>
  <c r="E574" i="7" s="1"/>
  <c r="E583" i="7" a="1"/>
  <c r="E583" i="7" s="1"/>
  <c r="E588" i="7" a="1"/>
  <c r="E588" i="7" s="1"/>
  <c r="E597" i="7" a="1"/>
  <c r="E597" i="7" s="1"/>
  <c r="E606" i="7" a="1"/>
  <c r="E606" i="7" s="1"/>
  <c r="E615" i="7" a="1"/>
  <c r="E615" i="7" s="1"/>
  <c r="E620" i="7" a="1"/>
  <c r="E620" i="7" s="1"/>
  <c r="E629" i="7" a="1"/>
  <c r="E629" i="7" s="1"/>
  <c r="E638" i="7" a="1"/>
  <c r="E638" i="7" s="1"/>
  <c r="E647" i="7" a="1"/>
  <c r="E647" i="7" s="1"/>
  <c r="E652" i="7" a="1"/>
  <c r="E652" i="7" s="1"/>
  <c r="E661" i="7" a="1"/>
  <c r="E661" i="7" s="1"/>
  <c r="E670" i="7" a="1"/>
  <c r="E670" i="7" s="1"/>
  <c r="E674" i="7" a="1"/>
  <c r="E674" i="7" s="1"/>
  <c r="E682" i="7" a="1"/>
  <c r="E682" i="7" s="1"/>
  <c r="E690" i="7" a="1"/>
  <c r="E690" i="7" s="1"/>
  <c r="E698" i="7" a="1"/>
  <c r="E698" i="7" s="1"/>
  <c r="E706" i="7" a="1"/>
  <c r="E706" i="7" s="1"/>
  <c r="E716" i="7" a="1"/>
  <c r="E716" i="7" s="1"/>
  <c r="E418" i="7" a="1"/>
  <c r="E418" i="7" s="1"/>
  <c r="E434" i="7" a="1"/>
  <c r="E434" i="7" s="1"/>
  <c r="E442" i="7" a="1"/>
  <c r="E442" i="7" s="1"/>
  <c r="E451" i="7" a="1"/>
  <c r="E451" i="7" s="1"/>
  <c r="E456" i="7" a="1"/>
  <c r="E456" i="7" s="1"/>
  <c r="E465" i="7" a="1"/>
  <c r="E465" i="7" s="1"/>
  <c r="E474" i="7" a="1"/>
  <c r="E474" i="7" s="1"/>
  <c r="E483" i="7" a="1"/>
  <c r="E483" i="7" s="1"/>
  <c r="E488" i="7" a="1"/>
  <c r="E488" i="7" s="1"/>
  <c r="E497" i="7" a="1"/>
  <c r="E497" i="7" s="1"/>
  <c r="E506" i="7" a="1"/>
  <c r="E506" i="7" s="1"/>
  <c r="E515" i="7" a="1"/>
  <c r="E515" i="7" s="1"/>
  <c r="E520" i="7" a="1"/>
  <c r="E520" i="7" s="1"/>
  <c r="E529" i="7" a="1"/>
  <c r="E529" i="7" s="1"/>
  <c r="E538" i="7" a="1"/>
  <c r="E538" i="7" s="1"/>
  <c r="E547" i="7" a="1"/>
  <c r="E547" i="7" s="1"/>
  <c r="E552" i="7" a="1"/>
  <c r="E552" i="7" s="1"/>
  <c r="E561" i="7" a="1"/>
  <c r="E561" i="7" s="1"/>
  <c r="E570" i="7" a="1"/>
  <c r="E570" i="7" s="1"/>
  <c r="E579" i="7" a="1"/>
  <c r="E579" i="7" s="1"/>
  <c r="E584" i="7" a="1"/>
  <c r="E584" i="7" s="1"/>
  <c r="E593" i="7" a="1"/>
  <c r="E593" i="7" s="1"/>
  <c r="E602" i="7" a="1"/>
  <c r="E602" i="7" s="1"/>
  <c r="E611" i="7" a="1"/>
  <c r="E611" i="7" s="1"/>
  <c r="E616" i="7" a="1"/>
  <c r="E616" i="7" s="1"/>
  <c r="E625" i="7" a="1"/>
  <c r="E625" i="7" s="1"/>
  <c r="E634" i="7" a="1"/>
  <c r="E634" i="7" s="1"/>
  <c r="E643" i="7" a="1"/>
  <c r="E643" i="7" s="1"/>
  <c r="E648" i="7" a="1"/>
  <c r="E648" i="7" s="1"/>
  <c r="E657" i="7" a="1"/>
  <c r="E657" i="7" s="1"/>
  <c r="E666" i="7" a="1"/>
  <c r="E666" i="7" s="1"/>
  <c r="E671" i="7" a="1"/>
  <c r="E671" i="7" s="1"/>
  <c r="E679" i="7" a="1"/>
  <c r="E679" i="7" s="1"/>
  <c r="E687" i="7" a="1"/>
  <c r="E687" i="7" s="1"/>
  <c r="E695" i="7" a="1"/>
  <c r="E695" i="7" s="1"/>
  <c r="E703" i="7" a="1"/>
  <c r="E703" i="7" s="1"/>
  <c r="E711" i="7" a="1"/>
  <c r="E711" i="7" s="1"/>
  <c r="E715" i="7" a="1"/>
  <c r="E715" i="7" s="1"/>
  <c r="E422" i="7" a="1"/>
  <c r="E422" i="7" s="1"/>
  <c r="E435" i="7" a="1"/>
  <c r="E435" i="7" s="1"/>
  <c r="E438" i="7" a="1"/>
  <c r="E438" i="7" s="1"/>
  <c r="E447" i="7" a="1"/>
  <c r="E447" i="7" s="1"/>
  <c r="E452" i="7" a="1"/>
  <c r="E452" i="7" s="1"/>
  <c r="E461" i="7" a="1"/>
  <c r="E461" i="7" s="1"/>
  <c r="E470" i="7" a="1"/>
  <c r="E470" i="7" s="1"/>
  <c r="E479" i="7" a="1"/>
  <c r="E479" i="7" s="1"/>
  <c r="E484" i="7" a="1"/>
  <c r="E484" i="7" s="1"/>
  <c r="E493" i="7" a="1"/>
  <c r="E493" i="7" s="1"/>
  <c r="E502" i="7" a="1"/>
  <c r="E502" i="7" s="1"/>
  <c r="E511" i="7" a="1"/>
  <c r="E511" i="7" s="1"/>
  <c r="E516" i="7" a="1"/>
  <c r="E516" i="7" s="1"/>
  <c r="E525" i="7" a="1"/>
  <c r="E525" i="7" s="1"/>
  <c r="E534" i="7" a="1"/>
  <c r="E534" i="7" s="1"/>
  <c r="E543" i="7" a="1"/>
  <c r="E543" i="7" s="1"/>
  <c r="E548" i="7" a="1"/>
  <c r="E548" i="7" s="1"/>
  <c r="E557" i="7" a="1"/>
  <c r="E557" i="7" s="1"/>
  <c r="E566" i="7" a="1"/>
  <c r="E566" i="7" s="1"/>
  <c r="E575" i="7" a="1"/>
  <c r="E575" i="7" s="1"/>
  <c r="E580" i="7" a="1"/>
  <c r="E580" i="7" s="1"/>
  <c r="E589" i="7" a="1"/>
  <c r="E589" i="7" s="1"/>
  <c r="E598" i="7" a="1"/>
  <c r="E598" i="7" s="1"/>
  <c r="E607" i="7" a="1"/>
  <c r="E607" i="7" s="1"/>
  <c r="E612" i="7" a="1"/>
  <c r="E612" i="7" s="1"/>
  <c r="E621" i="7" a="1"/>
  <c r="E621" i="7" s="1"/>
  <c r="E630" i="7" a="1"/>
  <c r="E630" i="7" s="1"/>
  <c r="E639" i="7" a="1"/>
  <c r="E639" i="7" s="1"/>
  <c r="E644" i="7" a="1"/>
  <c r="E644" i="7" s="1"/>
  <c r="E653" i="7" a="1"/>
  <c r="E653" i="7" s="1"/>
  <c r="E662" i="7" a="1"/>
  <c r="E662" i="7" s="1"/>
  <c r="E675" i="7" a="1"/>
  <c r="E675" i="7" s="1"/>
  <c r="E683" i="7" a="1"/>
  <c r="E683" i="7" s="1"/>
  <c r="E691" i="7" a="1"/>
  <c r="E691" i="7" s="1"/>
  <c r="E699" i="7" a="1"/>
  <c r="E699" i="7" s="1"/>
  <c r="E707" i="7" a="1"/>
  <c r="E707" i="7" s="1"/>
  <c r="E423" i="7" a="1"/>
  <c r="E423" i="7" s="1"/>
  <c r="E443" i="7" a="1"/>
  <c r="E443" i="7" s="1"/>
  <c r="E448" i="7" a="1"/>
  <c r="E448" i="7" s="1"/>
  <c r="E457" i="7" a="1"/>
  <c r="E457" i="7" s="1"/>
  <c r="E466" i="7" a="1"/>
  <c r="E466" i="7" s="1"/>
  <c r="E475" i="7" a="1"/>
  <c r="E475" i="7" s="1"/>
  <c r="E480" i="7" a="1"/>
  <c r="E480" i="7" s="1"/>
  <c r="E489" i="7" a="1"/>
  <c r="E489" i="7" s="1"/>
  <c r="E498" i="7" a="1"/>
  <c r="E498" i="7" s="1"/>
  <c r="E507" i="7" a="1"/>
  <c r="E507" i="7" s="1"/>
  <c r="E512" i="7" a="1"/>
  <c r="E512" i="7" s="1"/>
  <c r="E521" i="7" a="1"/>
  <c r="E521" i="7" s="1"/>
  <c r="E530" i="7" a="1"/>
  <c r="E530" i="7" s="1"/>
  <c r="E539" i="7" a="1"/>
  <c r="E539" i="7" s="1"/>
  <c r="E544" i="7" a="1"/>
  <c r="E544" i="7" s="1"/>
  <c r="E553" i="7" a="1"/>
  <c r="E553" i="7" s="1"/>
  <c r="E562" i="7" a="1"/>
  <c r="E562" i="7" s="1"/>
  <c r="E571" i="7" a="1"/>
  <c r="E571" i="7" s="1"/>
  <c r="E576" i="7" a="1"/>
  <c r="E576" i="7" s="1"/>
  <c r="E585" i="7" a="1"/>
  <c r="E585" i="7" s="1"/>
  <c r="E594" i="7" a="1"/>
  <c r="E594" i="7" s="1"/>
  <c r="E603" i="7" a="1"/>
  <c r="E603" i="7" s="1"/>
  <c r="E608" i="7" a="1"/>
  <c r="E608" i="7" s="1"/>
  <c r="E617" i="7" a="1"/>
  <c r="E617" i="7" s="1"/>
  <c r="E626" i="7" a="1"/>
  <c r="E626" i="7" s="1"/>
  <c r="E635" i="7" a="1"/>
  <c r="E635" i="7" s="1"/>
  <c r="E640" i="7" a="1"/>
  <c r="E640" i="7" s="1"/>
  <c r="E649" i="7" a="1"/>
  <c r="E649" i="7" s="1"/>
  <c r="E658" i="7" a="1"/>
  <c r="E658" i="7" s="1"/>
  <c r="E667" i="7" a="1"/>
  <c r="E667" i="7" s="1"/>
  <c r="E676" i="7" a="1"/>
  <c r="E676" i="7" s="1"/>
  <c r="E684" i="7" a="1"/>
  <c r="E684" i="7" s="1"/>
  <c r="E692" i="7" a="1"/>
  <c r="E692" i="7" s="1"/>
  <c r="E700" i="7" a="1"/>
  <c r="E700" i="7" s="1"/>
  <c r="E708" i="7" a="1"/>
  <c r="E708" i="7" s="1"/>
  <c r="E2" i="7" a="1"/>
  <c r="E2" i="7" s="1"/>
  <c r="BA7" i="4"/>
  <c r="AW357" i="4" l="1"/>
  <c r="T357" i="4"/>
  <c r="AW187" i="4"/>
  <c r="T187" i="4"/>
  <c r="AW202" i="4"/>
  <c r="T202" i="4"/>
  <c r="AW8" i="4"/>
  <c r="AW482" i="4"/>
  <c r="AW140" i="4"/>
  <c r="AW316" i="4"/>
  <c r="AW295" i="4"/>
  <c r="AW398" i="4"/>
  <c r="AW333" i="4"/>
  <c r="AW133" i="4"/>
  <c r="AW105" i="4"/>
  <c r="AW252" i="4"/>
  <c r="AW261" i="4"/>
  <c r="AW157" i="4"/>
  <c r="AW43" i="4"/>
  <c r="AW51" i="4"/>
  <c r="AW70" i="4"/>
  <c r="AW32" i="4"/>
  <c r="AW367" i="4"/>
  <c r="AW292" i="4"/>
  <c r="AW259" i="4"/>
  <c r="AW66" i="4"/>
  <c r="AW42" i="4"/>
  <c r="AW19" i="4"/>
  <c r="AW341" i="4"/>
  <c r="AW179" i="4"/>
  <c r="AW12" i="4"/>
  <c r="AW170" i="4"/>
  <c r="AW110" i="4"/>
  <c r="AW193" i="4"/>
  <c r="AW243" i="4"/>
  <c r="AW495" i="4"/>
  <c r="AW84" i="4"/>
  <c r="AW484" i="4"/>
  <c r="AW343" i="4"/>
  <c r="AW308" i="4"/>
  <c r="AW331" i="4"/>
  <c r="AW299" i="4"/>
  <c r="AW327" i="4"/>
  <c r="AW181" i="4"/>
  <c r="AW311" i="4"/>
  <c r="AW155" i="4"/>
  <c r="AW478" i="4"/>
  <c r="AW405" i="4"/>
  <c r="AW306" i="4"/>
  <c r="AW186" i="4"/>
  <c r="AW88" i="4"/>
  <c r="AW479" i="4"/>
  <c r="AW15" i="4"/>
  <c r="AW209" i="4"/>
  <c r="AW146" i="4"/>
  <c r="AW83" i="4"/>
  <c r="AW136" i="4"/>
  <c r="AW380" i="4"/>
  <c r="AW250" i="4"/>
  <c r="AW319" i="4"/>
  <c r="AW169" i="4"/>
  <c r="AW354" i="4"/>
  <c r="AW247" i="4"/>
  <c r="AW227" i="4"/>
  <c r="AW374" i="4"/>
  <c r="AW171" i="4"/>
  <c r="AW77" i="4"/>
  <c r="AW54" i="4"/>
  <c r="AW217" i="4"/>
  <c r="AW90" i="4"/>
  <c r="AW477" i="4"/>
  <c r="AW71" i="4"/>
  <c r="AW59" i="4"/>
  <c r="AW248" i="4"/>
  <c r="AW395" i="4"/>
  <c r="AW485" i="4"/>
  <c r="AW86" i="4"/>
  <c r="AW108" i="4"/>
  <c r="AW301" i="4"/>
  <c r="AW100" i="4"/>
  <c r="AW53" i="4"/>
  <c r="AW294" i="4"/>
  <c r="AW206" i="4"/>
  <c r="AW177" i="4"/>
  <c r="AW288" i="4"/>
  <c r="AW376" i="4"/>
  <c r="AW161" i="4"/>
  <c r="AW249" i="4"/>
  <c r="AW378" i="4"/>
  <c r="AW383" i="4"/>
  <c r="AW296" i="4"/>
  <c r="AW168" i="4"/>
  <c r="AW239" i="4"/>
  <c r="AW401" i="4"/>
  <c r="AW203" i="4"/>
  <c r="AW44" i="4"/>
  <c r="AW390" i="4"/>
  <c r="AW73" i="4"/>
  <c r="AW303" i="4"/>
  <c r="AW96" i="4"/>
  <c r="AW394" i="4"/>
  <c r="AW87" i="4"/>
  <c r="AW116" i="4"/>
  <c r="AW56" i="4"/>
  <c r="AW221" i="4"/>
  <c r="AW256" i="4"/>
  <c r="AW94" i="4"/>
  <c r="AW218" i="4"/>
  <c r="AW28" i="4"/>
  <c r="AW210" i="4"/>
  <c r="AW222" i="4"/>
  <c r="AW172" i="4"/>
  <c r="AW286" i="4"/>
  <c r="AW65" i="4"/>
  <c r="AW26" i="4"/>
  <c r="AW38" i="4"/>
  <c r="AW11" i="4"/>
  <c r="AW109" i="4"/>
  <c r="AW199" i="4"/>
  <c r="AW113" i="4"/>
  <c r="AW97" i="4"/>
  <c r="AW241" i="4"/>
  <c r="AW48" i="4"/>
  <c r="AW147" i="4"/>
  <c r="AW62" i="4"/>
  <c r="AW124" i="4"/>
  <c r="AW39" i="4"/>
  <c r="AW349" i="4"/>
  <c r="AW271" i="4"/>
  <c r="AW403" i="4"/>
  <c r="AW276" i="4"/>
  <c r="AW356" i="4"/>
  <c r="AW129" i="4"/>
  <c r="AW337" i="4"/>
  <c r="AW205" i="4"/>
  <c r="AW493" i="4"/>
  <c r="AW396" i="4"/>
  <c r="AW486" i="4"/>
  <c r="AW135" i="4"/>
  <c r="AW142" i="4"/>
  <c r="AW244" i="4"/>
  <c r="AW156" i="4"/>
  <c r="AW234" i="4"/>
  <c r="AW355" i="4"/>
  <c r="AW198" i="4"/>
  <c r="AW159" i="4"/>
  <c r="AW151" i="4"/>
  <c r="AW91" i="4"/>
  <c r="AW336" i="4"/>
  <c r="AW95" i="4"/>
  <c r="AW235" i="4"/>
  <c r="AW36" i="4"/>
  <c r="AW141" i="4"/>
  <c r="AW360" i="4"/>
  <c r="AW63" i="4"/>
  <c r="AW310" i="4"/>
  <c r="AW257" i="4"/>
  <c r="AW128" i="4"/>
  <c r="AW34" i="4"/>
  <c r="AW173" i="4"/>
  <c r="AW290" i="4"/>
  <c r="AW488" i="4"/>
  <c r="AW118" i="4"/>
  <c r="AW18" i="4"/>
  <c r="AW362" i="4"/>
  <c r="AW29" i="4"/>
  <c r="AW490" i="4"/>
  <c r="AW226" i="4"/>
  <c r="AW229" i="4"/>
  <c r="AW314" i="4"/>
  <c r="AW330" i="4"/>
  <c r="AW112" i="4"/>
  <c r="AW33" i="4"/>
  <c r="AW324" i="4"/>
  <c r="AW125" i="4"/>
  <c r="AW342" i="4"/>
  <c r="AW270" i="4"/>
  <c r="AW107" i="4"/>
  <c r="AW302" i="4"/>
  <c r="AW392" i="4"/>
  <c r="AW402" i="4"/>
  <c r="AW334" i="4"/>
  <c r="AW278" i="4"/>
  <c r="AW363" i="4"/>
  <c r="AW189" i="4"/>
  <c r="AW207" i="4"/>
  <c r="AW166" i="4"/>
  <c r="AW78" i="4"/>
  <c r="AW144" i="4"/>
  <c r="AW240" i="4"/>
  <c r="AW114" i="4"/>
  <c r="AW52" i="4"/>
  <c r="AW72" i="4"/>
  <c r="AW213" i="4"/>
  <c r="AW67" i="4"/>
  <c r="AW382" i="4"/>
  <c r="AW253" i="4"/>
  <c r="AW106" i="4"/>
  <c r="AW313" i="4"/>
  <c r="AW80" i="4"/>
  <c r="AW391" i="4"/>
  <c r="AW167" i="4"/>
  <c r="AW195" i="4"/>
  <c r="AW98" i="4"/>
  <c r="AW475" i="4"/>
  <c r="AW163" i="4"/>
  <c r="AW13" i="4"/>
  <c r="AW388" i="4"/>
  <c r="AW4" i="4"/>
  <c r="AW64" i="4"/>
  <c r="AW387" i="4"/>
  <c r="AW165" i="4"/>
  <c r="AW76" i="4"/>
  <c r="AW24" i="4"/>
  <c r="AW228" i="4"/>
  <c r="AW47" i="4"/>
  <c r="AW57" i="4"/>
  <c r="AW223" i="4"/>
  <c r="AW138" i="4"/>
  <c r="AW400" i="4"/>
  <c r="AW335" i="4"/>
  <c r="AW305" i="4"/>
  <c r="AW231" i="4"/>
  <c r="AW325" i="4"/>
  <c r="AW264" i="4"/>
  <c r="AW309" i="4"/>
  <c r="AW111" i="4"/>
  <c r="AW174" i="4"/>
  <c r="AW126" i="4"/>
  <c r="AW212" i="4"/>
  <c r="AW304" i="4"/>
  <c r="AW175" i="4"/>
  <c r="AW148" i="4"/>
  <c r="AW385" i="4"/>
  <c r="AW389" i="4"/>
  <c r="AW246" i="4"/>
  <c r="AW9" i="4"/>
  <c r="AW350" i="4"/>
  <c r="AW5" i="4"/>
  <c r="AW323" i="4"/>
  <c r="AW185" i="4"/>
  <c r="AW190" i="4"/>
  <c r="AW233" i="4"/>
  <c r="AW274" i="4"/>
  <c r="AW134" i="4"/>
  <c r="AW184" i="4"/>
  <c r="AW158" i="4"/>
  <c r="AW369" i="4"/>
  <c r="AW236" i="4"/>
  <c r="AW258" i="4"/>
  <c r="AW40" i="4"/>
  <c r="AW35" i="4"/>
  <c r="AW68" i="4"/>
  <c r="AW347" i="4"/>
  <c r="AW266" i="4"/>
  <c r="AW132" i="4"/>
  <c r="AW153" i="4"/>
  <c r="AW268" i="4"/>
  <c r="AW225" i="4"/>
  <c r="AW260" i="4"/>
  <c r="AW254" i="4"/>
  <c r="AW497" i="4"/>
  <c r="AW483" i="4"/>
  <c r="AW45" i="4"/>
  <c r="AW404" i="4"/>
  <c r="AW204" i="4"/>
  <c r="AW188" i="4"/>
  <c r="AW79" i="4"/>
  <c r="AW377" i="4"/>
  <c r="AW489" i="4"/>
  <c r="AW361" i="4"/>
  <c r="AW224" i="4"/>
  <c r="AW152" i="4"/>
  <c r="AW372" i="4"/>
  <c r="AW364" i="4"/>
  <c r="AW145" i="4"/>
  <c r="AW481" i="4"/>
  <c r="AW358" i="4"/>
  <c r="AW273" i="4"/>
  <c r="AW23" i="4"/>
  <c r="AW291" i="4"/>
  <c r="AW49" i="4"/>
  <c r="AW121" i="4"/>
  <c r="AW289" i="4"/>
  <c r="AW58" i="4"/>
  <c r="AW232" i="4"/>
  <c r="AW60" i="4"/>
  <c r="AW180" i="4"/>
  <c r="AW348" i="4"/>
  <c r="AW237" i="4"/>
  <c r="AW474" i="4"/>
  <c r="AW480" i="4"/>
  <c r="AW491" i="4"/>
  <c r="AW182" i="4"/>
  <c r="AW191" i="4"/>
  <c r="AW399" i="4"/>
  <c r="AW7" i="4"/>
  <c r="AX7" i="4"/>
</calcChain>
</file>

<file path=xl/sharedStrings.xml><?xml version="1.0" encoding="utf-8"?>
<sst xmlns="http://schemas.openxmlformats.org/spreadsheetml/2006/main" count="5785" uniqueCount="2426">
  <si>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</si>
  <si>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</si>
  <si>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</si>
  <si>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</si>
  <si>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</si>
  <si>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</si>
  <si>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</si>
  <si>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</si>
  <si>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</si>
  <si>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</si>
  <si>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</si>
  <si>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</si>
  <si>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</si>
  <si>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</si>
  <si>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</si>
  <si>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</si>
  <si>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</si>
  <si>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</si>
  <si>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</si>
  <si>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</si>
  <si>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</si>
  <si>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</si>
  <si>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</si>
  <si>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</si>
  <si>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</si>
  <si>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</si>
  <si>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</si>
  <si>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</si>
  <si>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</si>
  <si>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</si>
  <si>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</si>
  <si>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</si>
  <si>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</si>
  <si>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</si>
  <si>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</si>
  <si>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</si>
  <si>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</si>
  <si>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</si>
  <si>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</si>
  <si>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</si>
  <si>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</si>
  <si>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</si>
  <si>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</si>
  <si>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</si>
  <si>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</si>
  <si>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</si>
  <si>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</si>
  <si>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</si>
  <si>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</si>
  <si>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</si>
  <si>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</si>
  <si>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</si>
  <si>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</si>
  <si>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</si>
  <si>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</si>
  <si>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</si>
  <si>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</si>
  <si>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</si>
  <si>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</si>
  <si>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</si>
  <si>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</si>
  <si>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</si>
  <si>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</si>
  <si>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</si>
  <si>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</si>
  <si>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</si>
  <si>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</si>
  <si>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</si>
  <si>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</si>
  <si>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</si>
  <si>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</si>
  <si>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</si>
  <si>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</si>
  <si>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</si>
  <si>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</si>
  <si>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</si>
  <si>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</si>
  <si>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</si>
  <si>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</si>
  <si>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</si>
  <si>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</si>
  <si>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</si>
  <si>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</si>
  <si>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</si>
  <si>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</si>
  <si>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</si>
  <si>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</si>
  <si>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</si>
  <si>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</si>
  <si>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</si>
  <si>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</si>
  <si>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</si>
  <si>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</si>
  <si>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</si>
  <si>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</si>
  <si>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</si>
  <si>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</si>
  <si>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</si>
  <si>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</si>
  <si>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</si>
  <si>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</si>
  <si>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</si>
  <si>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</si>
  <si>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</si>
  <si>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</si>
  <si>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</si>
  <si>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</si>
  <si>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</si>
  <si>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</si>
  <si>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</si>
  <si>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</si>
  <si>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</si>
  <si>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</si>
  <si>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</si>
  <si>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</si>
  <si>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</si>
  <si>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</si>
  <si>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</si>
  <si>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</si>
  <si>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</si>
  <si>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</si>
  <si>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</si>
  <si>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</si>
  <si>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</si>
  <si>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</si>
  <si>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</si>
  <si>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</si>
  <si>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</si>
  <si>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</si>
  <si>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</si>
  <si>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</si>
  <si>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</si>
  <si>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</si>
  <si>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</si>
  <si>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</si>
  <si>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</si>
  <si>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</si>
  <si>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</si>
  <si>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</si>
  <si>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</si>
  <si>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</si>
  <si>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</si>
  <si>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</si>
  <si>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</si>
  <si>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</si>
  <si>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</si>
  <si>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</si>
  <si>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</si>
  <si>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</si>
  <si>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</si>
  <si>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</si>
  <si>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</si>
  <si>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</si>
  <si>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</si>
  <si>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</si>
  <si>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</si>
  <si>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</si>
  <si>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</si>
  <si>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</si>
  <si>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</si>
  <si>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</si>
  <si>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</si>
  <si>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</si>
  <si>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</si>
  <si>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</si>
  <si>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</si>
  <si>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</si>
  <si>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</si>
  <si>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</si>
  <si>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</si>
  <si>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</si>
  <si>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</si>
  <si>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</si>
  <si>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</si>
  <si>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</si>
  <si>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</si>
  <si>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</si>
  <si>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</si>
  <si>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</si>
  <si>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</si>
  <si>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</si>
  <si>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</si>
  <si>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</si>
  <si>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</si>
  <si>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</si>
  <si>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</si>
  <si>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</si>
  <si>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</si>
  <si>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</si>
  <si>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</si>
  <si>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</si>
  <si>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</si>
  <si>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</si>
  <si>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</si>
  <si>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</si>
  <si>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</si>
  <si>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</si>
  <si>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</si>
  <si>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</si>
  <si>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</si>
  <si>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</si>
  <si>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</si>
  <si>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</si>
  <si>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</si>
  <si>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</si>
  <si>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</si>
  <si>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</si>
  <si>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</si>
  <si>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</si>
  <si>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</si>
  <si>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</si>
  <si>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</si>
  <si>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</si>
  <si>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</si>
  <si>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</si>
  <si>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</si>
  <si>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</si>
  <si>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</si>
  <si>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</si>
  <si>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</si>
  <si>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</si>
  <si>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</si>
  <si>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</si>
  <si>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</si>
  <si>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</si>
  <si>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</si>
  <si>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</si>
  <si>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</si>
  <si>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</si>
  <si>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</si>
  <si>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</si>
  <si>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</si>
  <si>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</si>
  <si>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</si>
  <si>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</si>
  <si>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</si>
  <si>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</si>
  <si>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</si>
  <si>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</si>
  <si>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</si>
  <si>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</si>
  <si>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</si>
  <si>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</si>
  <si>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</si>
  <si>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</si>
  <si>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</si>
  <si>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</si>
  <si>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</si>
  <si>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</si>
  <si>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</si>
  <si>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</si>
  <si>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</si>
  <si>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</si>
  <si>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</si>
  <si>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</si>
  <si>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</si>
  <si>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</si>
  <si>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</si>
  <si>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</si>
  <si>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</si>
  <si>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</si>
  <si>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</si>
  <si>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</si>
  <si>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</si>
  <si>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</si>
  <si>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</si>
  <si>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</si>
  <si>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</si>
  <si>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</si>
  <si>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</si>
  <si>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</si>
  <si>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</si>
  <si>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</si>
  <si>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</si>
  <si>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</si>
  <si>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</si>
  <si>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</si>
  <si>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</si>
  <si>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</si>
  <si>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</si>
  <si>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</si>
  <si>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</si>
  <si>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</si>
  <si>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</si>
  <si>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</si>
  <si>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</si>
  <si>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</si>
  <si>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</si>
  <si>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</si>
  <si>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</si>
  <si>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</si>
  <si>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</si>
  <si>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</si>
  <si>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</si>
  <si>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</si>
  <si>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</si>
  <si>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</si>
  <si>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</si>
  <si>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</si>
  <si>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</si>
  <si>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</si>
  <si>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</si>
  <si>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</si>
  <si>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</si>
  <si>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</si>
  <si>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</si>
  <si>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</si>
  <si>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</si>
  <si>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</si>
  <si>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</si>
  <si>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</si>
  <si>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</si>
  <si>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</si>
  <si>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</si>
  <si>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</si>
  <si>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</si>
  <si>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</si>
  <si>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</si>
  <si>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</si>
  <si>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</si>
  <si>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</si>
  <si>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</si>
  <si>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</si>
  <si>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</si>
  <si>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</si>
  <si>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</si>
  <si>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</si>
  <si>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</si>
  <si>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</si>
  <si>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</si>
  <si>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</si>
  <si>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</si>
  <si>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</si>
  <si>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</si>
  <si>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</si>
  <si>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</si>
  <si>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</si>
  <si>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</si>
  <si>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</si>
  <si>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</si>
  <si>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</si>
  <si>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</si>
  <si>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</si>
  <si>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</si>
  <si>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</si>
  <si>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</si>
  <si>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</si>
  <si>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</si>
  <si>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</si>
  <si>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</si>
  <si>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</si>
  <si>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</si>
  <si>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</si>
  <si>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</si>
  <si>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</si>
  <si>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</si>
  <si>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</si>
  <si>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</si>
  <si>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</si>
  <si>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</si>
  <si>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</si>
  <si>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</si>
  <si>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</si>
  <si>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</si>
  <si>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</si>
  <si>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</si>
  <si>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</si>
  <si>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</si>
  <si>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</si>
  <si>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</si>
  <si>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</si>
  <si>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</si>
  <si>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</si>
  <si>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</si>
  <si>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</si>
  <si>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</si>
  <si>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</si>
  <si>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</si>
  <si>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</si>
  <si>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</si>
  <si>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</si>
  <si>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</si>
  <si>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</si>
  <si>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</si>
  <si>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</si>
  <si>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</si>
  <si>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</si>
  <si>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</si>
  <si>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</si>
  <si>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</si>
  <si>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</si>
  <si>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</si>
  <si>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</si>
  <si>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</si>
  <si>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</si>
  <si>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</si>
  <si>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</si>
  <si>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</si>
  <si>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</si>
  <si>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</si>
  <si>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</si>
  <si>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</si>
  <si>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</si>
  <si>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</si>
  <si>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</si>
  <si>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</si>
  <si>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</si>
  <si>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</si>
  <si>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</si>
  <si>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</si>
  <si>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</si>
  <si>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</si>
  <si>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</si>
  <si>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</si>
  <si>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</si>
  <si>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</si>
  <si>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</si>
  <si>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</si>
  <si>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</si>
  <si>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</si>
  <si>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</si>
  <si>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</si>
  <si>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</si>
  <si>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</si>
  <si>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</si>
  <si>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</si>
  <si>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</si>
  <si>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</si>
  <si>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</si>
  <si>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</si>
  <si>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</si>
  <si>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</si>
  <si>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</si>
  <si>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</si>
  <si>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</si>
  <si>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</si>
  <si>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</si>
  <si>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</si>
  <si>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</si>
  <si>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</si>
  <si>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</si>
  <si>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</si>
  <si>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</si>
  <si>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</si>
  <si>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</si>
  <si>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</si>
  <si>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</si>
  <si>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</si>
  <si>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</si>
  <si>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</si>
  <si>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</si>
  <si>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</si>
  <si>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</si>
  <si>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</si>
  <si>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</si>
  <si>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</si>
  <si>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</si>
  <si>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</si>
  <si>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</si>
  <si>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</si>
  <si>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</si>
  <si>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</si>
  <si>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</si>
  <si>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</si>
  <si>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</si>
  <si>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</si>
  <si>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</si>
  <si>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</si>
  <si>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</si>
  <si>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</si>
  <si>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</si>
  <si>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</si>
  <si>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</si>
  <si>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</si>
  <si>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</si>
  <si>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</si>
  <si>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</si>
  <si>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</si>
  <si>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</si>
  <si>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</si>
  <si>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</si>
  <si>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</si>
  <si>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</si>
  <si>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</si>
  <si>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</si>
  <si>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</si>
  <si>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</si>
  <si>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</si>
  <si>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</si>
  <si>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</si>
  <si>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</si>
  <si>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</si>
  <si>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</si>
  <si>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</si>
  <si>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</si>
  <si>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</si>
  <si>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</si>
  <si>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</si>
  <si>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</si>
  <si>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</si>
  <si>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</si>
  <si>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</si>
  <si>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</si>
  <si>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</si>
  <si>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</si>
  <si>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</si>
  <si>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</si>
  <si>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</si>
  <si>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</si>
  <si>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</si>
  <si>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</si>
  <si>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</si>
  <si>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</si>
  <si>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</si>
  <si>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</si>
  <si>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</si>
  <si>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</si>
  <si>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</si>
  <si>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</si>
  <si>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</si>
  <si>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</si>
  <si>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</si>
  <si>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</si>
  <si>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</si>
  <si>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</si>
  <si>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</si>
  <si>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</si>
  <si>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</si>
  <si>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</si>
  <si>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</si>
  <si>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</si>
  <si>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</si>
  <si>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</si>
  <si>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</si>
  <si>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</si>
  <si>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</si>
  <si>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</si>
  <si>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</si>
  <si>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</si>
  <si>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</si>
  <si>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</si>
  <si>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</si>
  <si>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</si>
  <si>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</si>
  <si>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</si>
  <si>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</si>
  <si>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</si>
  <si>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</si>
  <si>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</si>
  <si>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</si>
  <si>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</si>
  <si>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</si>
  <si>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</si>
  <si>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</si>
  <si>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</si>
  <si>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</si>
  <si>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</si>
  <si>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</si>
  <si>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</si>
  <si>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</si>
  <si>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</si>
  <si>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</si>
  <si>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</si>
  <si>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</si>
  <si>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</si>
  <si>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</si>
  <si>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</si>
  <si>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</si>
  <si>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</si>
  <si>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</si>
  <si>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</si>
  <si>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</si>
  <si>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</si>
  <si>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</si>
  <si>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</si>
  <si>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</si>
  <si>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</si>
  <si>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</si>
  <si>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</si>
  <si>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</si>
  <si>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</si>
  <si>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</si>
  <si>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</si>
  <si>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</si>
  <si>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</si>
  <si>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</si>
  <si>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</si>
  <si>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</si>
  <si>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</si>
  <si>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</si>
  <si>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</si>
  <si>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</si>
  <si>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</si>
  <si>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</si>
  <si>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</si>
  <si>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</si>
  <si>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</si>
  <si>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</si>
  <si>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</si>
  <si>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</si>
  <si>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</si>
  <si>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</si>
  <si>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</si>
  <si>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</si>
  <si>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</si>
  <si>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</si>
  <si>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</si>
  <si>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</si>
  <si>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</si>
  <si>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</si>
  <si>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</si>
  <si>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</si>
  <si>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</si>
  <si>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</si>
  <si>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</si>
  <si>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</si>
  <si>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</si>
  <si>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</si>
  <si>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</si>
  <si>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</si>
  <si>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</si>
  <si>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</si>
  <si>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</si>
  <si>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</si>
  <si>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</si>
  <si>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</si>
  <si>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</si>
  <si>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</si>
  <si>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</si>
  <si>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</si>
  <si>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</si>
  <si>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</si>
  <si>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</si>
  <si>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</si>
  <si>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</si>
  <si>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</si>
  <si>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</si>
  <si>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</si>
  <si>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</si>
  <si>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</si>
  <si>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</si>
  <si>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</si>
  <si>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</si>
  <si>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</si>
  <si>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</si>
  <si>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</si>
  <si>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</si>
  <si>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</si>
  <si>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</si>
  <si>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</si>
  <si>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</si>
  <si>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</si>
  <si>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</si>
  <si>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</si>
  <si>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</si>
  <si>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</si>
  <si>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</si>
  <si>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</si>
  <si>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</si>
  <si>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</si>
  <si>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</si>
  <si>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</si>
  <si>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</si>
  <si>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</si>
  <si>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</si>
  <si>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</si>
  <si>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</si>
  <si>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</si>
  <si>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</si>
  <si>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</si>
  <si>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</si>
  <si>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</si>
  <si>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</si>
  <si>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</si>
  <si>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</si>
  <si>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</si>
  <si>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</si>
  <si>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</si>
  <si>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</si>
  <si>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</si>
  <si>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</si>
  <si>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</si>
  <si>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</si>
  <si>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</si>
  <si>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</si>
  <si>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</si>
  <si>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</si>
  <si>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</si>
  <si>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</si>
  <si>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</si>
  <si>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</si>
  <si>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</si>
  <si>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</si>
  <si>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</si>
  <si>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</si>
  <si>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</si>
  <si>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</si>
  <si>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</si>
  <si>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</si>
  <si>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</si>
  <si>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</si>
  <si>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</si>
  <si>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</si>
  <si>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</si>
  <si>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</si>
  <si>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</si>
  <si>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</si>
  <si>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</si>
  <si>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</si>
  <si>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</si>
  <si>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</si>
  <si>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</si>
  <si>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</si>
  <si>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</si>
  <si>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</si>
  <si>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</si>
  <si>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</si>
  <si>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</si>
  <si>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</si>
  <si>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</si>
  <si>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</si>
  <si>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</si>
  <si>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</si>
  <si>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</si>
  <si>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</si>
  <si>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</si>
  <si>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</si>
  <si>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</si>
  <si>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</si>
  <si>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</si>
  <si>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</si>
  <si>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</si>
  <si>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</si>
  <si>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</si>
  <si>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</si>
  <si>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</si>
  <si>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</si>
  <si>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</si>
  <si>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</si>
  <si>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</si>
  <si>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</si>
  <si>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</si>
  <si>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</si>
  <si>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</si>
  <si>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</si>
  <si>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</si>
  <si>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</si>
  <si>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</si>
  <si>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</si>
  <si>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</si>
  <si>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</si>
  <si>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</si>
  <si>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</si>
  <si>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</si>
  <si>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</si>
  <si>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</si>
  <si>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</si>
  <si>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</si>
  <si>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</si>
  <si>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</si>
  <si>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</si>
  <si>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</si>
  <si>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</si>
  <si>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</si>
  <si>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</si>
  <si>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</si>
  <si>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</si>
  <si>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</si>
  <si>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</si>
  <si>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</si>
  <si>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</si>
  <si>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</si>
  <si>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</si>
  <si>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</si>
  <si>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</si>
  <si>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</si>
  <si>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</si>
  <si>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</si>
  <si>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</si>
  <si>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</si>
  <si>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</si>
  <si>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</si>
  <si>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</si>
  <si>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</si>
  <si>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</si>
  <si>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</si>
  <si>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</si>
  <si>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</si>
  <si>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</si>
  <si>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</si>
  <si>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</si>
  <si>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</si>
  <si>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</si>
  <si>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</si>
  <si>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</si>
  <si>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</si>
  <si>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</si>
  <si>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</si>
  <si>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</si>
  <si>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</si>
  <si>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</si>
  <si>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</si>
  <si>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</si>
  <si>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</si>
  <si>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</si>
  <si>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</si>
  <si>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</si>
  <si>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</si>
  <si>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</si>
  <si>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</si>
  <si>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</si>
  <si>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</si>
  <si>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</si>
  <si>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</si>
  <si>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</si>
  <si>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</si>
  <si>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</si>
  <si>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</si>
  <si>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</si>
  <si>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</si>
  <si>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</si>
  <si>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</si>
  <si>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</si>
  <si>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</si>
  <si>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</si>
  <si>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</si>
  <si>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</si>
  <si>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</si>
  <si>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</si>
  <si>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</si>
  <si>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</si>
  <si>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</si>
  <si>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</si>
  <si>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</si>
  <si>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</si>
  <si>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</si>
  <si>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</si>
  <si>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</si>
  <si>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</si>
  <si>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</si>
  <si>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</si>
  <si>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</si>
  <si>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</si>
  <si>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</si>
  <si>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</si>
  <si>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</si>
  <si>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</si>
  <si>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</si>
  <si>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</si>
  <si>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</si>
  <si>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</si>
  <si>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</si>
  <si>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</si>
  <si>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</si>
  <si>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</si>
  <si>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</si>
  <si>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</si>
  <si>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</si>
  <si>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</si>
  <si>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</si>
  <si>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</si>
  <si>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</si>
  <si>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</si>
  <si>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</si>
  <si>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</si>
  <si>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</si>
  <si>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</si>
  <si>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</si>
  <si>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</si>
  <si>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</si>
  <si>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</si>
  <si>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</si>
  <si>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</si>
  <si>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</si>
  <si>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</si>
  <si>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</si>
  <si>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</si>
  <si>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</si>
  <si>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</si>
  <si>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</si>
  <si>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</si>
  <si>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</si>
  <si>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</si>
  <si>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</si>
  <si>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</si>
  <si>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</si>
  <si>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</si>
  <si>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</si>
  <si>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</si>
  <si>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</si>
  <si>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</si>
  <si>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</si>
  <si>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</si>
  <si>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</si>
  <si>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</si>
  <si>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</si>
  <si>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</si>
  <si>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</si>
  <si>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</si>
  <si>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</si>
  <si>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</si>
  <si>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</si>
  <si>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</si>
  <si>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</si>
  <si>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</si>
  <si>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</si>
  <si>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</si>
  <si>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</si>
  <si>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</si>
  <si>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</si>
  <si>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</si>
  <si>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</si>
  <si>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</si>
  <si>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</si>
  <si>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</si>
  <si>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</si>
  <si>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</si>
  <si>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</si>
  <si>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</si>
  <si>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</si>
  <si>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</si>
  <si>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</si>
  <si>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</si>
  <si>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</si>
  <si>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</si>
  <si>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</si>
  <si>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</si>
  <si>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</si>
  <si>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</si>
  <si>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</si>
  <si>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</si>
  <si>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</si>
  <si>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</si>
  <si>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</si>
  <si>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</si>
  <si>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</si>
  <si>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</si>
  <si>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</si>
  <si>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</si>
  <si>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</si>
  <si>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</si>
  <si>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</si>
  <si>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</si>
  <si>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</si>
  <si>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</si>
  <si>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</si>
  <si>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</si>
  <si>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</si>
  <si>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</si>
  <si>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</si>
  <si>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</si>
  <si>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</si>
  <si>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</si>
  <si>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</si>
  <si>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</si>
  <si>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</si>
  <si>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</si>
  <si>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</si>
  <si>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</si>
  <si>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</si>
  <si>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</si>
  <si>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</si>
  <si>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</si>
  <si>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</si>
  <si>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</si>
  <si>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</si>
  <si>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</si>
  <si>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</si>
  <si>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</si>
  <si>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</si>
  <si>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</si>
  <si>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</si>
  <si>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</si>
  <si>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</si>
  <si>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</si>
  <si>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</si>
  <si>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</si>
  <si>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</si>
  <si>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</si>
  <si>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</si>
  <si>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</si>
  <si>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</si>
  <si>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</si>
  <si>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</si>
  <si>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</si>
  <si>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</si>
  <si>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</si>
  <si>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</si>
  <si>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</si>
  <si>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</si>
  <si>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</si>
  <si>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</si>
  <si>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</si>
  <si>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</si>
  <si>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</si>
  <si>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</si>
  <si>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</si>
  <si>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</si>
  <si>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</si>
  <si>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</si>
  <si>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</si>
  <si>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</si>
  <si>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</si>
  <si>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</si>
  <si>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</si>
  <si>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</si>
  <si>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</si>
  <si>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</si>
  <si>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</si>
  <si>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</si>
  <si>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</si>
  <si>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</si>
  <si>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</si>
  <si>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</si>
  <si>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</si>
  <si>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</si>
  <si>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</si>
  <si>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</si>
  <si>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</si>
  <si>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</si>
  <si>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</si>
  <si>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</si>
  <si>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</si>
  <si>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</si>
  <si>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</si>
  <si>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</si>
  <si>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</si>
  <si>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</si>
  <si>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</si>
  <si>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</si>
  <si>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</si>
  <si>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</si>
  <si>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</si>
  <si>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</si>
  <si>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</si>
  <si>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</si>
  <si>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</si>
  <si>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</si>
  <si>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</si>
  <si>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</si>
  <si>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</si>
  <si>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</si>
  <si>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</si>
  <si>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</si>
  <si>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</si>
  <si>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</si>
  <si>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</si>
  <si>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</si>
  <si>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</si>
  <si>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</si>
  <si>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</si>
  <si>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</si>
  <si>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</si>
  <si>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</si>
  <si>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</si>
  <si>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</si>
  <si>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</si>
  <si>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</si>
  <si>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</si>
  <si>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</si>
  <si>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</si>
  <si>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</si>
  <si>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</si>
  <si>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</si>
  <si>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</si>
  <si>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</si>
  <si>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</si>
  <si>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</si>
  <si>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</si>
  <si>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</si>
  <si>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</si>
  <si>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</si>
  <si>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</si>
  <si>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</si>
  <si>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</si>
  <si>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</si>
  <si>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</si>
  <si>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</si>
  <si>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</si>
  <si>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</si>
  <si>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</si>
  <si>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</si>
  <si>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</si>
  <si>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</si>
  <si>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</si>
  <si>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</si>
  <si>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</si>
  <si>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</si>
  <si>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</si>
  <si>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</si>
  <si>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</si>
  <si>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</si>
  <si>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</si>
  <si>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</si>
  <si>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</si>
  <si>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</si>
  <si>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</si>
  <si>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</si>
  <si>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</si>
  <si>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</si>
  <si>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</si>
  <si>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</si>
  <si>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</si>
  <si>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</si>
  <si>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</si>
  <si>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</si>
  <si>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</si>
  <si>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</si>
  <si>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</si>
  <si>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</si>
  <si>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</si>
  <si>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</si>
  <si>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</si>
  <si>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</si>
  <si>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</si>
  <si>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</si>
  <si>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</si>
  <si>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</si>
  <si>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</si>
  <si>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</si>
  <si>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</si>
  <si>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</si>
  <si>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</si>
  <si>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</si>
  <si>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</si>
  <si>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</si>
  <si>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</si>
  <si>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</si>
  <si>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</si>
  <si>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</si>
  <si>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</si>
  <si>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</si>
  <si>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</si>
  <si>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</si>
  <si>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</si>
  <si>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</si>
  <si>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</si>
  <si>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</si>
  <si>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</si>
  <si>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</si>
  <si>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</si>
  <si>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</si>
  <si>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</si>
  <si>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</si>
  <si>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</si>
  <si>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</si>
  <si>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</si>
  <si>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</si>
  <si>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</si>
  <si>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</si>
  <si>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</si>
  <si>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</si>
  <si>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</si>
  <si>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</si>
  <si>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</si>
  <si>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</si>
  <si>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</si>
  <si>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</si>
  <si>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</si>
  <si>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</si>
  <si>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</si>
  <si>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</si>
  <si>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</si>
  <si>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</si>
  <si>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</si>
  <si>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</si>
  <si>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</si>
  <si>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</si>
  <si>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</si>
  <si>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</si>
  <si>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</si>
  <si>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</si>
  <si>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</si>
  <si>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</si>
  <si>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</si>
  <si>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</si>
  <si>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</si>
  <si>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</si>
  <si>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</si>
  <si>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</si>
  <si>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</si>
  <si>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</si>
  <si>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</si>
  <si>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</si>
  <si>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</si>
  <si>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</si>
  <si>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</si>
  <si>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</si>
  <si>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</si>
  <si>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</si>
  <si>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</si>
  <si>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</si>
  <si>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</si>
  <si>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</si>
  <si>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</si>
  <si>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</si>
  <si>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</si>
  <si>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</si>
  <si>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</si>
  <si>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</si>
  <si>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</si>
  <si>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</si>
  <si>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</si>
  <si>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</si>
  <si>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</si>
  <si>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</si>
  <si>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</si>
  <si>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</si>
  <si>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</si>
  <si>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</si>
  <si>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</si>
  <si>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</si>
  <si>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</si>
  <si>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</si>
  <si>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</si>
  <si>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</si>
  <si>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</si>
  <si>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</si>
  <si>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</si>
  <si>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</si>
  <si>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</si>
  <si>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</si>
  <si>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</si>
  <si>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</si>
  <si>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</si>
  <si>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</si>
  <si>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</si>
  <si>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</si>
  <si>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</si>
  <si>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</si>
  <si>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</si>
  <si>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</si>
  <si>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</si>
  <si>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</si>
  <si>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</si>
  <si>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</si>
  <si>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</si>
  <si>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</si>
  <si>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</si>
  <si>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</si>
  <si>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</si>
  <si>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</si>
  <si>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</si>
  <si>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</si>
  <si>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</si>
  <si>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</si>
  <si>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</si>
  <si>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</si>
  <si>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</si>
  <si>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</si>
  <si>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</si>
  <si>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</si>
  <si>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</si>
  <si>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</si>
  <si>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</si>
  <si>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</si>
  <si>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</si>
  <si>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</si>
  <si>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</si>
  <si>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</si>
  <si>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</si>
  <si>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</si>
  <si>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</si>
  <si>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</si>
  <si>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</si>
  <si>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</si>
  <si>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</si>
  <si>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</si>
  <si>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</si>
  <si>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</si>
  <si>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</si>
  <si>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</si>
  <si>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</si>
  <si>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</si>
  <si>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</si>
  <si>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</si>
  <si>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</si>
  <si>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</si>
  <si>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</si>
  <si>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</si>
  <si>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</si>
  <si>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</si>
  <si>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</si>
  <si>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</si>
  <si>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</si>
  <si>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</si>
  <si>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</si>
  <si>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</si>
  <si>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</si>
  <si>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</si>
  <si>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</si>
  <si>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</si>
  <si>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</si>
  <si>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</si>
  <si>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</si>
  <si>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</si>
  <si>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</si>
  <si>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</si>
  <si>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</si>
  <si>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</si>
  <si>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</si>
  <si>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</si>
  <si>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</si>
  <si>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</si>
  <si>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</si>
  <si>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</si>
  <si>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</si>
  <si>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</si>
  <si>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</si>
  <si>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</si>
  <si>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</si>
  <si>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</si>
  <si>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</si>
  <si>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</si>
  <si>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</si>
  <si>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</si>
  <si>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</si>
  <si>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</si>
  <si>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</si>
  <si>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</si>
  <si>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</si>
  <si>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</si>
  <si>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</si>
  <si>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</si>
  <si>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</si>
  <si>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</si>
  <si>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</si>
  <si>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</si>
  <si>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</si>
  <si>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</si>
  <si>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</si>
  <si>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</si>
  <si>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</si>
  <si>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</si>
  <si>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</si>
  <si>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</si>
  <si>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</si>
  <si>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</si>
  <si>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</si>
  <si>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</si>
  <si>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</si>
  <si>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</si>
  <si>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</si>
  <si>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</si>
  <si>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</si>
  <si>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</si>
  <si>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</si>
  <si>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</si>
  <si>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</si>
  <si>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</si>
  <si>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</si>
  <si>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</si>
  <si>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</si>
  <si>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</si>
  <si>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</si>
  <si>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</si>
  <si>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</si>
  <si>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</si>
  <si>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</si>
  <si>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</si>
  <si>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</si>
  <si>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</si>
  <si>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</si>
  <si>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</si>
  <si>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</si>
  <si>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</si>
  <si>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</si>
  <si>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</si>
  <si>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</si>
  <si>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</si>
  <si>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</si>
  <si>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</si>
  <si>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</si>
  <si>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</si>
  <si>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</si>
  <si>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</si>
  <si>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</si>
  <si>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</si>
  <si>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</si>
  <si>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</si>
  <si>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</si>
  <si>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</si>
  <si>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</si>
  <si>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</si>
  <si>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</si>
  <si>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</si>
  <si>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</si>
  <si>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</si>
  <si>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</si>
  <si>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</si>
  <si>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</si>
  <si>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</si>
  <si>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</si>
  <si>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</si>
  <si>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</si>
  <si>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</si>
  <si>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</si>
  <si>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</si>
  <si>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</si>
  <si>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</si>
  <si>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</si>
  <si>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</si>
  <si>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</si>
  <si>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</si>
  <si>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</si>
  <si>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</si>
  <si>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</si>
  <si>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</si>
  <si>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</si>
  <si>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</si>
  <si>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</si>
  <si>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</si>
  <si>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</si>
  <si>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</si>
  <si>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</si>
  <si>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</si>
  <si>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</si>
  <si>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</si>
  <si>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</si>
  <si>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</si>
  <si>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</si>
  <si>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</si>
  <si>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</si>
  <si>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</si>
  <si>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</si>
  <si>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</si>
  <si>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</si>
  <si>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</si>
  <si>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</si>
  <si>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</si>
  <si>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</si>
  <si>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</si>
  <si>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</si>
  <si>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</si>
  <si>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</si>
  <si>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</si>
  <si>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</si>
  <si>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</si>
  <si>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</si>
  <si>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</si>
  <si>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</si>
  <si>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</si>
  <si>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</si>
  <si>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</si>
  <si>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</si>
  <si>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</si>
  <si>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</si>
  <si>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</si>
  <si>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</si>
  <si>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</si>
  <si>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</si>
  <si>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</si>
  <si>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</si>
  <si>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</si>
  <si>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</si>
  <si>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</si>
  <si>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</si>
  <si>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</si>
  <si>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</si>
  <si>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</si>
  <si>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</si>
  <si>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</si>
  <si>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</si>
  <si>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</si>
  <si>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</si>
  <si>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</si>
  <si>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</si>
  <si>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</si>
  <si>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</si>
  <si>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</si>
  <si>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</si>
  <si>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</si>
  <si>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</si>
  <si>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</si>
  <si>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</si>
  <si>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</si>
  <si>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</si>
  <si>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</si>
  <si>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</si>
  <si>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</si>
  <si>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</si>
  <si>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</si>
  <si>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</si>
  <si>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</si>
  <si>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</si>
  <si>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</si>
  <si>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</si>
  <si>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</si>
  <si>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</si>
  <si>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</si>
  <si>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</si>
  <si>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</si>
  <si>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</si>
  <si>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</si>
  <si>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</si>
  <si>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</si>
  <si>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</si>
  <si>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</si>
  <si>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</si>
  <si>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</si>
  <si>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</si>
  <si>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</si>
  <si>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</si>
  <si>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</si>
  <si>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</si>
  <si>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</si>
  <si>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</si>
  <si>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</si>
  <si>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</si>
  <si>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</si>
  <si>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</si>
  <si>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</si>
  <si>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</si>
  <si>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</si>
  <si>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</si>
  <si>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</si>
  <si>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</si>
  <si>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</si>
  <si>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</si>
  <si>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</si>
  <si>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</si>
  <si>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</si>
  <si>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</si>
  <si>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</si>
  <si>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</si>
  <si>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</si>
  <si>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</si>
  <si>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</si>
  <si>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</si>
  <si>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</si>
  <si>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</si>
  <si>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</si>
  <si>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</si>
  <si>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</si>
  <si>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</si>
  <si>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</si>
  <si>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</si>
  <si>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</si>
  <si>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</si>
  <si>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ingame POI type</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</si>
  <si>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</si>
  <si>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</si>
  <si>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</si>
  <si>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</si>
  <si>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</si>
  <si>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</si>
  <si>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</si>
  <si>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</si>
  <si>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</si>
  <si>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</si>
  <si>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</si>
  <si>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</si>
  <si>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</si>
  <si>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</si>
  <si>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</si>
  <si>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</si>
  <si>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</si>
  <si>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</si>
  <si>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</si>
  <si>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</si>
  <si>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</si>
  <si>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</si>
  <si>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</si>
  <si>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</si>
  <si>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</si>
  <si>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</si>
  <si>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</si>
  <si>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</si>
  <si>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</si>
  <si>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</si>
  <si>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</si>
  <si>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</si>
  <si>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</si>
  <si>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</si>
  <si>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</si>
  <si>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</si>
  <si>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</si>
  <si>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</si>
  <si>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</si>
  <si>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</si>
  <si>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</si>
  <si>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</si>
  <si>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</si>
  <si>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</si>
  <si>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</si>
  <si>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</si>
  <si>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</si>
  <si>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</si>
  <si>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</si>
  <si>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</si>
  <si>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</si>
  <si>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</si>
  <si>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</si>
  <si>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</si>
  <si>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</si>
  <si>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</si>
  <si>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</si>
  <si>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</si>
  <si>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</si>
  <si>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</si>
  <si>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</si>
  <si>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</si>
  <si>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</si>
  <si>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</si>
  <si>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</si>
  <si>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</si>
  <si>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</si>
  <si>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</si>
  <si>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</si>
  <si>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</si>
  <si>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</si>
  <si>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</si>
  <si>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</si>
  <si>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</si>
  <si>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</si>
  <si>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</si>
  <si>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</si>
  <si>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</si>
  <si>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</si>
  <si>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</si>
  <si>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</si>
  <si>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</si>
  <si>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</si>
  <si>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</si>
  <si>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</si>
  <si>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</si>
  <si>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</si>
  <si>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</si>
  <si>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</si>
  <si>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</si>
  <si>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</si>
  <si>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</si>
  <si>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</si>
  <si>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</si>
  <si>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</si>
  <si>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</si>
  <si>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</si>
  <si>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</si>
  <si>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</si>
  <si>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</si>
  <si>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</si>
  <si>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</si>
  <si>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</si>
  <si>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</si>
  <si>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</si>
  <si>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</si>
  <si>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</si>
  <si>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</si>
  <si>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</si>
  <si>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</si>
  <si>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</si>
  <si>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</si>
  <si>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</si>
  <si>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</si>
  <si>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</si>
  <si>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</si>
  <si>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</si>
  <si>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</si>
  <si>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</si>
  <si>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</si>
  <si>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</si>
  <si>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</si>
  <si>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</si>
  <si>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</si>
  <si>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</si>
  <si>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</si>
  <si>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</si>
  <si>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</si>
  <si>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</si>
  <si>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</si>
  <si>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</si>
  <si>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</si>
  <si>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</si>
  <si>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</si>
  <si>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</si>
  <si>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</si>
  <si>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</si>
  <si>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</si>
  <si>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</si>
  <si>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</si>
  <si>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</si>
  <si>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</si>
  <si>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</si>
  <si>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</si>
  <si>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</si>
  <si>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</si>
  <si>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</si>
  <si>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</si>
  <si>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</si>
  <si>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</si>
  <si>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</si>
  <si>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</si>
  <si>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</si>
  <si>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</si>
  <si>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</si>
  <si>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</si>
  <si>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</si>
  <si>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</si>
  <si>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</si>
  <si>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</si>
  <si>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</si>
  <si>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</si>
  <si>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</si>
  <si>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</si>
  <si>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</si>
  <si>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</si>
  <si>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</si>
  <si>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</si>
  <si>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</si>
  <si>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</si>
  <si>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</si>
  <si>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</si>
  <si>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</si>
  <si>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</si>
  <si>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</si>
  <si>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</si>
  <si>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</si>
  <si>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</si>
  <si>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</si>
  <si>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</si>
  <si>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</si>
  <si>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</si>
  <si>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</si>
  <si>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</si>
  <si>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</si>
  <si>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</si>
  <si>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</si>
  <si>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</si>
  <si>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</si>
  <si>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</si>
  <si>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</si>
  <si>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</si>
  <si>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</si>
  <si>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</si>
  <si>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</si>
  <si>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</si>
  <si>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</si>
  <si>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</si>
  <si>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</si>
  <si>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</si>
  <si>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</si>
  <si>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</si>
  <si>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</si>
  <si>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</si>
  <si>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</si>
  <si>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</si>
  <si>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</si>
  <si>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</si>
  <si>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</si>
  <si>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</si>
  <si>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</si>
  <si>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</si>
  <si>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</si>
  <si>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</si>
  <si>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</si>
  <si>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</si>
  <si>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</si>
  <si>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</si>
  <si>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</si>
  <si>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</si>
  <si>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</si>
  <si>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</si>
  <si>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</si>
  <si>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</si>
  <si>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</si>
  <si>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</si>
  <si>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</si>
  <si>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</si>
  <si>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</si>
  <si>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</si>
  <si>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</si>
  <si>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</si>
  <si>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</si>
  <si>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</si>
  <si>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</si>
  <si>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</si>
  <si>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</si>
  <si>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</si>
  <si>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</si>
  <si>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</si>
  <si>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</si>
  <si>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</si>
  <si>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</si>
  <si>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</si>
  <si>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</si>
  <si>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</si>
  <si>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</si>
  <si>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</si>
  <si>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</si>
  <si>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</si>
  <si>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</si>
  <si>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</si>
  <si>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</si>
  <si>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</si>
  <si>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</si>
  <si>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</si>
  <si>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</si>
  <si>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</si>
  <si>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</si>
  <si>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</si>
  <si>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</si>
  <si>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</si>
  <si>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</si>
  <si>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</si>
  <si>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</si>
  <si>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</si>
  <si>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</si>
  <si>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</si>
  <si>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</si>
  <si>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</si>
  <si>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</si>
  <si>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</si>
  <si>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</si>
  <si>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</si>
  <si>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</si>
  <si>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</si>
  <si>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</si>
  <si>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</si>
  <si>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</si>
  <si>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</si>
  <si>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</si>
  <si>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</si>
  <si>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</si>
  <si>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</si>
  <si>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</si>
  <si>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</si>
  <si>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</si>
  <si>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</si>
  <si>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</si>
  <si>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</si>
  <si>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</si>
  <si>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</si>
  <si>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</si>
  <si>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</si>
  <si>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</si>
  <si>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</si>
  <si>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</si>
  <si>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</si>
  <si>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</si>
  <si>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</si>
  <si>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</si>
  <si>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</si>
  <si>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</si>
  <si>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</si>
  <si>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</si>
  <si>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</si>
  <si>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</si>
  <si>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</si>
  <si>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</si>
  <si>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</si>
  <si>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</si>
  <si>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</si>
  <si>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</si>
  <si>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</si>
  <si>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</si>
  <si>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</si>
  <si>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</si>
  <si>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</si>
  <si>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</si>
  <si>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</si>
  <si>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</si>
  <si>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</si>
  <si>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</si>
  <si>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</si>
  <si>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</si>
  <si>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</si>
  <si>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</si>
  <si>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</si>
  <si>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</si>
  <si>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</si>
  <si>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</si>
  <si>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</si>
  <si>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</si>
  <si>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</si>
  <si>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</si>
  <si>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</si>
  <si>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</si>
  <si>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</si>
  <si>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</si>
  <si>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</si>
  <si>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</si>
  <si>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</si>
  <si>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</si>
  <si>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</si>
  <si>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</si>
  <si>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</si>
  <si>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</si>
  <si>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</si>
  <si>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</si>
  <si>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</si>
  <si>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</si>
  <si>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</si>
  <si>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</si>
  <si>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</si>
  <si>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</si>
  <si>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</si>
  <si>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</si>
  <si>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</si>
  <si>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</si>
  <si>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</si>
  <si>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</si>
  <si>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</si>
  <si>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</si>
  <si>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</si>
  <si>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</si>
  <si>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</si>
  <si>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</si>
  <si>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</si>
  <si>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</si>
  <si>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</si>
  <si>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</si>
  <si>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</si>
  <si>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</si>
  <si>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</si>
  <si>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</si>
  <si>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 xml:space="preserve">Riverhold Wayshrine </t>
  </si>
  <si>
    <t xml:space="preserve">Rimmen Wayshrine </t>
  </si>
  <si>
    <t xml:space="preserve">The Stitches Wayshrine </t>
  </si>
  <si>
    <t xml:space="preserve">Tenmar Temple Wayshrine </t>
  </si>
  <si>
    <t xml:space="preserve">Scar's End Wayshrine </t>
  </si>
  <si>
    <t xml:space="preserve">Hakoshae Wayshrine </t>
  </si>
  <si>
    <t xml:space="preserve">Dungeon: Moongrave Fane </t>
  </si>
  <si>
    <t xml:space="preserve">Sugar Bowl Suite </t>
  </si>
  <si>
    <t xml:space="preserve">Star Haven Wayshrine </t>
  </si>
  <si>
    <t xml:space="preserve">Trial: Sunspire </t>
  </si>
  <si>
    <t xml:space="preserve">Hall of the Lunar Champion </t>
  </si>
  <si>
    <t xml:space="preserve">Jode's Embrace </t>
  </si>
  <si>
    <t xml:space="preserve">Senchal Wayshrine </t>
  </si>
  <si>
    <t xml:space="preserve">South Guard Ruins Wayshrine </t>
  </si>
  <si>
    <t xml:space="preserve">Western Plains Wayshrine </t>
  </si>
  <si>
    <t xml:space="preserve">Black Heights Wayshrine </t>
  </si>
  <si>
    <t xml:space="preserve">Pridehome Wayshrine </t>
  </si>
  <si>
    <t xml:space="preserve">Moon-Sugar Meadow </t>
  </si>
  <si>
    <t xml:space="preserve">Dusktown Wayshrine </t>
  </si>
  <si>
    <t xml:space="preserve">Greymoor Keep Wayshrine </t>
  </si>
  <si>
    <t xml:space="preserve">Lightless Hollow Wayshrine </t>
  </si>
  <si>
    <t xml:space="preserve">Dark Moon Grotto Wayshrine </t>
  </si>
  <si>
    <t xml:space="preserve">Kilkreath Temple Wayshrine </t>
  </si>
  <si>
    <t xml:space="preserve">Morthal Wayshrine </t>
  </si>
  <si>
    <t xml:space="preserve">Mor Khazgur Wayshrine </t>
  </si>
  <si>
    <t xml:space="preserve">Dragon Bridge Wayshrine </t>
  </si>
  <si>
    <t xml:space="preserve">Southern Watch Wayshrine </t>
  </si>
  <si>
    <t xml:space="preserve">Frozen Coast Wayshrine </t>
  </si>
  <si>
    <t xml:space="preserve">Solitude Wayshrine </t>
  </si>
  <si>
    <t xml:space="preserve">Lucky Cat Landing </t>
  </si>
  <si>
    <t xml:space="preserve">Potentate's Retreat </t>
  </si>
  <si>
    <t xml:space="preserve">Solitude Docks Wayshrine </t>
  </si>
  <si>
    <t xml:space="preserve">Deepwood Vale Wayshrine </t>
  </si>
  <si>
    <t xml:space="preserve">Dwarven Run Wayshrine </t>
  </si>
  <si>
    <t xml:space="preserve">Grotto Falls Wayshrine </t>
  </si>
  <si>
    <t xml:space="preserve">Deep Overlook Wayshrine </t>
  </si>
  <si>
    <t xml:space="preserve">Western Greymoor Wayshrine </t>
  </si>
  <si>
    <t xml:space="preserve">Trial: Kyne's Aegis </t>
  </si>
  <si>
    <t>nodeId</t>
  </si>
  <si>
    <t>currentMapIndex</t>
  </si>
  <si>
    <t>currentMapId</t>
  </si>
  <si>
    <t>currentMapeName EN</t>
  </si>
  <si>
    <t>mapZoneId</t>
  </si>
  <si>
    <t>mapZoneIndex</t>
  </si>
  <si>
    <t>zoneName EN</t>
  </si>
  <si>
    <t>POI type</t>
  </si>
  <si>
    <t>wayshrine name EN</t>
  </si>
  <si>
    <t>Last dumped "map names" on: 2020-04-23, PTS 100031 Greymoor,  via chat /script LibSets.DebugGetAllMapNames(). For the different languages change the language ingame via chat /script SetCVar("language.2", "&lt;lang&gt;") where &lt;lang&gt;= "de",, "en", or "fr" e.g.</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</si>
  <si>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</si>
  <si>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</si>
  <si>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</si>
  <si>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Last dumped "wayshrines" on: 2020-04-23, PTS 100031 Greymoor, via chat /script LibSets.DebugGetAllWayshrineInfo().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</si>
  <si>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</si>
  <si>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</si>
  <si>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</si>
  <si>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</si>
  <si>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</si>
  <si>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</si>
  <si>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</si>
  <si>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</si>
  <si>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</si>
  <si>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</si>
  <si>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</si>
  <si>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</si>
  <si>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</si>
  <si>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</si>
  <si>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</si>
  <si>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</si>
  <si>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</si>
  <si>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</si>
  <si>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</si>
  <si>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</si>
  <si>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</si>
  <si>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</si>
  <si>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</si>
  <si>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</si>
  <si>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</si>
  <si>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</si>
  <si>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</si>
  <si>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</si>
  <si>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</si>
  <si>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</si>
  <si>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</si>
  <si>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</si>
  <si>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</si>
  <si>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</si>
  <si>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</si>
  <si>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</si>
  <si>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</si>
  <si>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</si>
  <si>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</si>
  <si>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</si>
  <si>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</si>
  <si>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</si>
  <si>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</si>
  <si>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</si>
  <si>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</si>
  <si>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</si>
  <si>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</si>
  <si>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</si>
  <si>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</si>
  <si>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</si>
  <si>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</si>
  <si>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</si>
  <si>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</si>
  <si>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</si>
  <si>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</si>
  <si>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</si>
  <si>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</si>
  <si>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</si>
  <si>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</si>
  <si>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</si>
  <si>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</si>
  <si>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</si>
  <si>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</si>
  <si>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</si>
  <si>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</si>
  <si>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</si>
  <si>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</si>
  <si>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</si>
  <si>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</si>
  <si>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</si>
  <si>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</si>
  <si>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</si>
  <si>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</si>
  <si>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</si>
  <si>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</si>
  <si>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</si>
  <si>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</si>
  <si>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</si>
  <si>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</si>
  <si>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</si>
  <si>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</si>
  <si>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</si>
  <si>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</si>
  <si>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</si>
  <si>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</si>
  <si>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</si>
  <si>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</si>
  <si>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Used for iterations endt, should be always the highest DLCId!</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</si>
  <si>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</si>
  <si>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</si>
  <si>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</si>
  <si>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</si>
  <si>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</si>
  <si>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</si>
  <si>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</si>
  <si>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</si>
  <si>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</si>
  <si>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</si>
  <si>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</si>
  <si>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</si>
  <si>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</si>
  <si>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</si>
  <si>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</si>
  <si>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</si>
  <si>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</si>
  <si>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</si>
  <si>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</si>
  <si>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</si>
  <si>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</si>
  <si>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</si>
  <si>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</si>
  <si>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</si>
  <si>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</si>
  <si>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</si>
  <si>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</si>
  <si>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</si>
  <si>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</si>
  <si>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</si>
  <si>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</si>
  <si>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</si>
  <si>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</si>
  <si>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</si>
  <si>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</si>
  <si>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</si>
  <si>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</si>
  <si>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</si>
  <si>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</si>
  <si>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</si>
  <si>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</si>
  <si>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</si>
  <si>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</si>
  <si>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</si>
  <si>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</si>
  <si>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</si>
  <si>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</si>
  <si>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</si>
  <si>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</si>
  <si>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</si>
  <si>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</si>
  <si>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</si>
  <si>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</si>
  <si>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</si>
  <si>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</si>
  <si>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</si>
  <si>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</si>
  <si>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</si>
  <si>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</si>
  <si>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</si>
  <si>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</si>
  <si>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</si>
  <si>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</si>
  <si>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</si>
  <si>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</si>
  <si>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</si>
  <si>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</si>
  <si>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</si>
  <si>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</si>
  <si>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</si>
  <si>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</si>
  <si>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</si>
  <si>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</si>
  <si>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</si>
  <si>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</si>
  <si>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</si>
  <si>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</si>
  <si>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</si>
  <si>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</si>
  <si>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</si>
  <si>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</si>
  <si>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</si>
  <si>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</si>
  <si>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</si>
  <si>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</si>
  <si>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</si>
  <si>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</si>
  <si>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</si>
  <si>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</si>
  <si>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</si>
  <si>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</si>
  <si>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</si>
  <si>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</si>
  <si>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</si>
  <si>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</si>
  <si>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</si>
  <si>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</si>
  <si>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</si>
  <si>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</si>
  <si>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</si>
  <si>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</si>
  <si>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</si>
  <si>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</si>
  <si>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</si>
  <si>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</si>
  <si>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</si>
  <si>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</si>
  <si>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</si>
  <si>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</si>
  <si>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</si>
  <si>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</si>
  <si>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</si>
  <si>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</si>
  <si>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</si>
  <si>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</si>
  <si>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</si>
  <si>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</si>
  <si>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</si>
  <si>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</si>
  <si>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</si>
  <si>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</si>
  <si>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</si>
  <si>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</si>
  <si>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</si>
  <si>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</si>
  <si>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</si>
  <si>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</si>
  <si>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</si>
  <si>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</si>
  <si>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</si>
  <si>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</si>
  <si>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</si>
  <si>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</si>
  <si>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</si>
  <si>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</si>
  <si>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</si>
  <si>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</si>
  <si>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</si>
  <si>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</si>
  <si>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</si>
  <si>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</si>
  <si>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</si>
  <si>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</si>
  <si>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</si>
  <si>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</si>
  <si>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</si>
  <si>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</si>
  <si>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</si>
  <si>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</si>
  <si>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</si>
  <si>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</si>
  <si>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</si>
  <si>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</si>
  <si>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</si>
  <si>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</si>
  <si>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</si>
  <si>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</si>
  <si>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</si>
  <si>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</si>
  <si>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</si>
  <si>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</si>
  <si>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</si>
  <si>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</si>
  <si>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</si>
  <si>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</si>
  <si>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</si>
  <si>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</si>
  <si>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</si>
  <si>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</si>
  <si>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</si>
  <si>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</si>
  <si>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</si>
  <si>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</si>
  <si>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</si>
  <si>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</si>
  <si>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</si>
  <si>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</si>
  <si>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</si>
  <si>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</si>
  <si>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</si>
  <si>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</si>
  <si>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</si>
  <si>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</si>
  <si>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</si>
  <si>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</si>
  <si>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</si>
  <si>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</si>
  <si>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</si>
  <si>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</si>
  <si>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</si>
  <si>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</si>
  <si>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</si>
  <si>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</si>
  <si>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</si>
  <si>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</si>
  <si>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</si>
  <si>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</si>
  <si>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</si>
  <si>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</si>
  <si>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</si>
  <si>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</si>
  <si>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</si>
  <si>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</si>
  <si>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</si>
  <si>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</si>
  <si>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</si>
  <si>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</si>
  <si>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</si>
  <si>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</si>
  <si>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</si>
  <si>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</si>
  <si>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</si>
  <si>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</si>
  <si>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</si>
  <si>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</si>
  <si>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</si>
  <si>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</si>
  <si>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</si>
  <si>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</si>
  <si>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</si>
  <si>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</si>
  <si>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</si>
  <si>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</si>
  <si>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</si>
  <si>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</si>
  <si>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</si>
  <si>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</si>
  <si>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</si>
  <si>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</si>
  <si>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</si>
  <si>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</si>
  <si>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</si>
  <si>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</si>
  <si>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</si>
  <si>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</si>
  <si>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</si>
  <si>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</si>
  <si>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</si>
  <si>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</si>
  <si>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</si>
  <si>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</si>
  <si>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</si>
  <si>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</si>
  <si>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</si>
  <si>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</si>
  <si>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</si>
  <si>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</si>
  <si>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</si>
  <si>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</si>
  <si>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</si>
  <si>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</si>
  <si>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</si>
  <si>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</si>
  <si>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</si>
  <si>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</si>
  <si>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</si>
  <si>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</si>
  <si>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</si>
  <si>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</si>
  <si>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</si>
  <si>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</si>
  <si>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</si>
  <si>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</si>
  <si>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</si>
  <si>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</si>
  <si>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</si>
  <si>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</si>
  <si>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</si>
  <si>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</si>
  <si>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</si>
  <si>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</si>
  <si>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</si>
  <si>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</si>
  <si>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</si>
  <si>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</si>
  <si>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</si>
  <si>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</si>
  <si>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</si>
  <si>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</si>
  <si>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</si>
  <si>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</si>
  <si>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</si>
  <si>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</si>
  <si>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</si>
  <si>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</si>
  <si>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</si>
  <si>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</si>
  <si>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</si>
  <si>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</si>
  <si>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</si>
  <si>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</si>
  <si>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</si>
  <si>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</si>
  <si>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</si>
  <si>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</si>
  <si>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</si>
  <si>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</si>
  <si>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</si>
  <si>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</si>
  <si>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</si>
  <si>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</si>
  <si>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</si>
  <si>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</si>
  <si>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</si>
  <si>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</si>
  <si>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</si>
  <si>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</si>
  <si>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</si>
  <si>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</si>
  <si>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</si>
  <si>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</si>
  <si>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</si>
  <si>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</si>
  <si>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</si>
  <si>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</si>
  <si>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</si>
  <si>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</si>
  <si>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</si>
  <si>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</si>
  <si>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</si>
  <si>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</si>
  <si>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</si>
  <si>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</si>
  <si>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</si>
  <si>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</si>
  <si>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</si>
  <si>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</si>
  <si>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</si>
  <si>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</si>
  <si>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</si>
  <si>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</si>
  <si>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</si>
  <si>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</si>
  <si>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</si>
  <si>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</si>
  <si>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</si>
  <si>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</si>
  <si>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</si>
  <si>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</si>
  <si>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</si>
  <si>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</si>
  <si>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</si>
  <si>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</si>
  <si>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</si>
  <si>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</si>
  <si>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</si>
  <si>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</si>
  <si>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</si>
  <si>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</si>
  <si>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</si>
  <si>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</si>
  <si>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</si>
  <si>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</si>
  <si>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</si>
  <si>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</si>
  <si>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</si>
  <si>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</si>
  <si>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U27 Dungeon 2</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</si>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</sst>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sz val="10"/>
      <color rgb="FF000000"/>
      <name val="Courier New"/>
      <family val="3"/>
    </font>
    <font>
      <b/>
      <sz val="11"/>
      <color rgb="FF3F3F3F"/>
      <name val="Calibri"/>
      <family val="2"/>
      <scheme val="minor"/>
    </font>
    <font>
      <sz val="12"/>
      <color rgb="FF006600"/>
      <name val="Arial"/>
      <family val="2"/>
    </font>
    <font>
      <sz val="10"/>
      <name val="Courier New"/>
      <family val="3"/>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3" fillId="4" borderId="2" applyNumberFormat="0" applyAlignment="0" applyProtection="0"/>
  </cellStyleXfs>
  <cellXfs count="85">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0" fillId="6" borderId="0" xfId="0" applyFill="1" applyAlignment="1">
      <alignment horizontal="left"/>
    </xf>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0" fillId="0" borderId="1" xfId="0" applyFill="1"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22" fillId="0" borderId="0" xfId="0"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2" fillId="7" borderId="0" xfId="4" applyFont="1" applyBorder="1"/>
    <xf numFmtId="0" fontId="13" fillId="8" borderId="0" xfId="5" applyNumberFormat="1" applyBorder="1"/>
    <xf numFmtId="0" fontId="0" fillId="6" borderId="0" xfId="0" applyFill="1" applyAlignment="1"/>
    <xf numFmtId="0" fontId="0" fillId="6" borderId="4" xfId="0" applyFill="1" applyBorder="1" applyAlignment="1"/>
    <xf numFmtId="0" fontId="23" fillId="4" borderId="2" xfId="6" applyAlignment="1"/>
    <xf numFmtId="0" fontId="23" fillId="4" borderId="2" xfId="6" applyAlignment="1">
      <alignment wrapText="1"/>
    </xf>
    <xf numFmtId="0" fontId="23" fillId="4" borderId="2" xfId="6"/>
    <xf numFmtId="0" fontId="24" fillId="0" borderId="0" xfId="0" applyFont="1"/>
    <xf numFmtId="0" fontId="25" fillId="9" borderId="0" xfId="0" applyFont="1" applyFill="1" applyAlignment="1">
      <alignment vertical="center"/>
    </xf>
    <xf numFmtId="0" fontId="25" fillId="9" borderId="0" xfId="0" applyFont="1" applyFill="1"/>
    <xf numFmtId="0" fontId="3" fillId="4" borderId="6" xfId="3" applyBorder="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99"/>
  <sheetViews>
    <sheetView tabSelected="1" zoomScale="70" zoomScaleNormal="70" workbookViewId="0">
      <pane xSplit="7" ySplit="2" topLeftCell="Q3" activePane="bottomRight" state="frozen"/>
      <selection pane="topRight" activeCell="H1" sqref="H1"/>
      <selection pane="bottomLeft" activeCell="A3" sqref="A3"/>
      <selection pane="bottomRight" activeCell="W499" sqref="W499"/>
    </sheetView>
  </sheetViews>
  <sheetFormatPr baseColWidth="10"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18.85546875" style="70" customWidth="1"/>
    <col min="16" max="16" width="19.85546875" style="3" bestFit="1" customWidth="1"/>
    <col min="17" max="17" width="26.140625" bestFit="1" customWidth="1"/>
    <col min="18" max="18" width="18.7109375" style="70"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6" t="s">
        <v>1963</v>
      </c>
      <c r="E1" s="66"/>
      <c r="F1" s="66"/>
      <c r="G1" s="66"/>
      <c r="H1" s="66"/>
      <c r="I1" s="66"/>
      <c r="J1" s="66"/>
      <c r="K1" s="66"/>
      <c r="L1" s="66"/>
      <c r="M1" s="66"/>
      <c r="N1" s="66"/>
      <c r="O1" s="68"/>
      <c r="P1" s="66"/>
      <c r="Q1" s="66"/>
      <c r="R1" s="68"/>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7"/>
    </row>
    <row r="2" spans="1:53" s="1" customFormat="1" ht="120" customHeight="1" x14ac:dyDescent="0.25">
      <c r="A2" s="5" t="s">
        <v>89</v>
      </c>
      <c r="B2" s="1" t="s">
        <v>81</v>
      </c>
      <c r="C2" s="1" t="s">
        <v>82</v>
      </c>
      <c r="D2" s="3" t="s">
        <v>1615</v>
      </c>
      <c r="E2" s="1" t="s">
        <v>1445</v>
      </c>
      <c r="F2" s="1" t="s">
        <v>1491</v>
      </c>
      <c r="G2" s="3" t="s">
        <v>1588</v>
      </c>
      <c r="H2" s="11" t="s">
        <v>1549</v>
      </c>
      <c r="I2" s="11" t="s">
        <v>2049</v>
      </c>
      <c r="J2" s="11" t="s">
        <v>1548</v>
      </c>
      <c r="K2" s="11" t="s">
        <v>1617</v>
      </c>
      <c r="L2" s="11" t="s">
        <v>1546</v>
      </c>
      <c r="M2" s="11" t="s">
        <v>1547</v>
      </c>
      <c r="N2" s="11" t="s">
        <v>1545</v>
      </c>
      <c r="O2" s="69" t="s">
        <v>2048</v>
      </c>
      <c r="P2" s="13" t="s">
        <v>1438</v>
      </c>
      <c r="Q2" s="23" t="s">
        <v>1550</v>
      </c>
      <c r="R2" s="69" t="s">
        <v>2043</v>
      </c>
      <c r="S2" s="22" t="s">
        <v>1589</v>
      </c>
      <c r="T2" s="3" t="s">
        <v>75</v>
      </c>
      <c r="U2" s="32" t="s">
        <v>1708</v>
      </c>
      <c r="V2" s="13" t="s">
        <v>1696</v>
      </c>
      <c r="W2" s="13" t="s">
        <v>1697</v>
      </c>
      <c r="X2" s="13" t="s">
        <v>1439</v>
      </c>
      <c r="Y2" s="23" t="s">
        <v>1551</v>
      </c>
      <c r="Z2" s="32" t="s">
        <v>1712</v>
      </c>
      <c r="AA2" s="13" t="s">
        <v>1698</v>
      </c>
      <c r="AB2" s="13" t="s">
        <v>1699</v>
      </c>
      <c r="AC2" s="13" t="s">
        <v>1440</v>
      </c>
      <c r="AD2" s="23" t="s">
        <v>1552</v>
      </c>
      <c r="AE2" s="32" t="s">
        <v>1754</v>
      </c>
      <c r="AF2" s="13" t="s">
        <v>1700</v>
      </c>
      <c r="AG2" s="13" t="s">
        <v>1701</v>
      </c>
      <c r="AH2" s="13" t="s">
        <v>1596</v>
      </c>
      <c r="AI2" s="23" t="s">
        <v>1597</v>
      </c>
      <c r="AJ2" s="32" t="s">
        <v>1755</v>
      </c>
      <c r="AK2" s="13" t="s">
        <v>1702</v>
      </c>
      <c r="AL2" s="13" t="s">
        <v>1703</v>
      </c>
      <c r="AM2" s="13" t="s">
        <v>1598</v>
      </c>
      <c r="AN2" s="23" t="s">
        <v>1599</v>
      </c>
      <c r="AO2" s="32" t="s">
        <v>1756</v>
      </c>
      <c r="AP2" s="13" t="s">
        <v>1704</v>
      </c>
      <c r="AQ2" s="13" t="s">
        <v>1705</v>
      </c>
      <c r="AR2" s="13" t="s">
        <v>1613</v>
      </c>
      <c r="AS2" s="23" t="s">
        <v>1614</v>
      </c>
      <c r="AT2" s="32" t="s">
        <v>1757</v>
      </c>
      <c r="AU2" s="13" t="s">
        <v>1706</v>
      </c>
      <c r="AV2" s="13" t="s">
        <v>1707</v>
      </c>
      <c r="AW2" s="20" t="s">
        <v>1441</v>
      </c>
      <c r="AX2" s="20" t="s">
        <v>1442</v>
      </c>
      <c r="AY2" s="20" t="s">
        <v>1443</v>
      </c>
      <c r="AZ2" s="20"/>
      <c r="BA2" s="20" t="s">
        <v>1444</v>
      </c>
    </row>
    <row r="3" spans="1:53" x14ac:dyDescent="0.25">
      <c r="A3" s="12">
        <v>19</v>
      </c>
      <c r="B3" t="s">
        <v>738</v>
      </c>
      <c r="C3" t="s">
        <v>739</v>
      </c>
      <c r="D3" s="3">
        <f>A3</f>
        <v>19</v>
      </c>
      <c r="G3" s="8" t="s">
        <v>1652</v>
      </c>
      <c r="I3" t="s">
        <v>97</v>
      </c>
      <c r="J3" t="s">
        <v>97</v>
      </c>
      <c r="K3">
        <v>-1</v>
      </c>
      <c r="L3">
        <v>-1</v>
      </c>
      <c r="M3">
        <v>-1</v>
      </c>
      <c r="N3">
        <v>0</v>
      </c>
      <c r="O3" s="70" t="s">
        <v>59</v>
      </c>
      <c r="P3" s="3">
        <f>IF(AND(G3&lt;&gt;"LIBSETS_SETTYPE_BATTLEGROUND",G3&lt;&gt;"LIBSETS_SETTYPE_SPECIAL",G3&lt;&gt;"LIBSETS_SETTYPE_MYTHIC"), IF(Q3&lt;&gt;"",VLOOKUP(Q3,'ESO zone constants'!$D$2:$H$4950,5,FALSE),""),"")</f>
        <v>31</v>
      </c>
      <c r="Q3" t="str">
        <f>IF(OR(K3="",K3&lt;=0,ISERROR(K3)),IF(AND(O3&lt;&gt;"",NOT(ISERROR(O3))),O3, ""),VLOOKUP(K3,'ESO wayshrine node constants'!$A$3:$D$9993,4,FALSE))</f>
        <v>Selene's Web</v>
      </c>
      <c r="S3" s="19" t="str">
        <f>IF(AND(R3&lt;&gt;"",NOT(ISERROR(R3))),R3,IF(P3&lt;&gt;"",IF(NOT(ISERROR(VLOOKUP(P3,'ESO Dungeon constants'!$D$3:$H$9999,5,FALSE))),VLOOKUP(P3,'ESO Dungeon constants'!$D$3:$I$9999,6,FALSE),VLOOKUP(P3,'ESO zone constants'!$H$2:$K$9984,4,FALSE)),""))</f>
        <v>DLC_BASE_GAME</v>
      </c>
      <c r="T3" s="3" t="str">
        <f>IF(S3&lt;&gt;"",VLOOKUP(S3,'LibSets constants'!$B$4:$C$1000,2,FALSE),"")</f>
        <v>Included in base game</v>
      </c>
      <c r="V3" s="44" t="str">
        <f>IF(U3&lt;&gt;"",IF(U3&lt;&gt;"LIBSETS_DROP_MECHANIC_MONSTER_NAME",VLOOKUP(U3,'LibSets constants'!$I$4:$L$1000,3,FALSE),""),"")</f>
        <v/>
      </c>
      <c r="W3" s="44" t="str">
        <f>IF(U3&lt;&gt;"",IF(U3&lt;&gt;"LIBSETS_DROP_MECHANIC_MONSTER_NAME",VLOOKUP(U3,'LibSets constants'!$I$4:$L$1000,4,FALSE),""),"")</f>
        <v/>
      </c>
      <c r="X3" s="3" t="str">
        <f>IF(G3&lt;&gt;"LIBSETS_SETTYPE_BATTLEGROUND",IF(G3&lt;&gt;"LIBSETS_SETTYPE_SPECIAL",IF(Y3&lt;&gt;"",VLOOKUP(Y3,'ESO zone constants'!$D$2:$H$4950,5,FALSE),""),""),"")</f>
        <v/>
      </c>
      <c r="Z3" s="45"/>
      <c r="AA3" s="44" t="str">
        <f>IF(Z3&lt;&gt;"",IF(Z3&lt;&gt;"LIBSETS_DROP_MECHANIC_MONSTER_NAME",VLOOKUP(Z3,'LibSets constants'!$I$4:$L$1000,3,FALSE),""),"")</f>
        <v/>
      </c>
      <c r="AB3" s="44" t="str">
        <f>IF(Z3&lt;&gt;"",IF(Z3&lt;&gt;"LIBSETS_DROP_MECHANIC_MONSTER_NAME",VLOOKUP(Z3,'LibSets constants'!$I$4:$L$1000,4,FALSE),""),"")</f>
        <v/>
      </c>
      <c r="AC3" s="3" t="str">
        <f>IF(G3&lt;&gt;"LIBSETS_SETTYPE_BATTLEGROUND",IF(G3&lt;&gt;"LIBSETS_SETTYPE_SPECIAL",IF(AD3&lt;&gt;"",VLOOKUP(AD3,'ESO zone constants'!$D$2:$H$4950,5,FALSE),""),""),"")</f>
        <v/>
      </c>
      <c r="AE3" s="45"/>
      <c r="AF3" s="44" t="str">
        <f>IF(AE3&lt;&gt;"",IF(AE3&lt;&gt;"LIBSETS_DROP_MECHANIC_MONSTER_NAME",VLOOKUP(AE3,'LibSets constants'!$I$4:$L$1000,3,FALSE),""),"")</f>
        <v/>
      </c>
      <c r="AG3" s="44" t="str">
        <f>IF(AE3&lt;&gt;"",IF(AE3&lt;&gt;"LIBSETS_DROP_MECHANIC_MONSTER_NAME",VLOOKUP(AE3,'LibSets constants'!$I$4:$L$1000,4,FALSE),""),"")</f>
        <v/>
      </c>
      <c r="AH3" s="3" t="str">
        <f>IF(G3&lt;&gt;"LIBSETS_SETTYPE_BATTLEGROUND",IF(G3&lt;&gt;"LIBSETS_SETTYPE_SPECIAL",IF(AI3&lt;&gt;"",VLOOKUP(AI3,'ESO zone constants'!$D$2:$H$4950,5,FALSE),""),""),"")</f>
        <v/>
      </c>
      <c r="AJ3" s="45"/>
      <c r="AK3" s="44" t="str">
        <f>IF(AJ3&lt;&gt;"",IF(AJ3&lt;&gt;"LIBSETS_DROP_MECHANIC_MONSTER_NAME",VLOOKUP(AJ3,'LibSets constants'!$I$4:$L$1000,3,FALSE),""),"")</f>
        <v/>
      </c>
      <c r="AL3" s="44" t="str">
        <f>IF(AJ3&lt;&gt;"",IF(AJ3&lt;&gt;"LIBSETS_DROP_MECHANIC_MONSTER_NAME",VLOOKUP(AJ3,'LibSets constants'!$I$4:$L$1000,4,FALSE),""),"")</f>
        <v/>
      </c>
      <c r="AM3" s="3" t="str">
        <f>IF(G3&lt;&gt;"LIBSETS_SETTYPE_BATTLEGROUND",IF(G3&lt;&gt;"LIBSETS_SETTYPE_SPECIAL",IF(AN3&lt;&gt;"",VLOOKUP(AN3,'ESO zone constants'!$D$2:$H$4950,5,FALSE),""),""),"")</f>
        <v/>
      </c>
      <c r="AO3" s="45"/>
      <c r="AP3" s="44" t="str">
        <f>IF(AO3&lt;&gt;"",IF(AO3&lt;&gt;"LIBSETS_DROP_MECHANIC_MONSTER_NAME",VLOOKUP(AO3,'LibSets constants'!$I$4:$L$1000,3,FALSE),""),"")</f>
        <v/>
      </c>
      <c r="AQ3" s="44" t="str">
        <f>IF(AO3&lt;&gt;"",IF(AO3&lt;&gt;"LIBSETS_DROP_MECHANIC_MONSTER_NAME",VLOOKUP(AO3,'LibSets constants'!$I$4:$L$1000,4,FALSE),""),"")</f>
        <v/>
      </c>
      <c r="AR3" s="3" t="str">
        <f>IF(G3&lt;&gt;"LIBSETS_SETTYPE_BATTLEGROUND",IF(G3&lt;&gt;"LIBSETS_SETTYPE_SPECIAL",IF(AS3&lt;&gt;"",VLOOKUP(AS3,'ESO zone constants'!$D$2:$H$4950,5,FALSE),""),""),"")</f>
        <v/>
      </c>
      <c r="AT3" s="45"/>
      <c r="AU3" s="44" t="str">
        <f>IF(AT3&lt;&gt;"",IF(AT3&lt;&gt;"LIBSETS_DROP_MECHANIC_MONSTER_NAME",VLOOKUP(AT3,'LibSets constants'!$I$4:$L$1000,3,FALSE),""),"")</f>
        <v/>
      </c>
      <c r="AV3" s="44" t="str">
        <f>IF(AT3&lt;&gt;"",IF(AT3&lt;&gt;"LIBSETS_DROP_MECHANIC_MONSTER_NAME",VLOOKUP(AT3,'LibSets constants'!$I$4:$L$1000,4,FALSE),""),"")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{wayshrines={-1,-1,-1,},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740</v>
      </c>
      <c r="C4" t="s">
        <v>741</v>
      </c>
      <c r="D4" s="3">
        <f>A4</f>
        <v>20</v>
      </c>
      <c r="G4" s="8" t="s">
        <v>1655</v>
      </c>
      <c r="I4" t="s">
        <v>97</v>
      </c>
      <c r="J4" t="s">
        <v>97</v>
      </c>
      <c r="K4">
        <v>-1</v>
      </c>
      <c r="L4">
        <v>-1</v>
      </c>
      <c r="M4">
        <v>-1</v>
      </c>
      <c r="N4">
        <v>0</v>
      </c>
      <c r="O4" s="70" t="s">
        <v>117</v>
      </c>
      <c r="P4" s="3">
        <f>IF(AND(G4&lt;&gt;"LIBSETS_SETTYPE_BATTLEGROUND",G4&lt;&gt;"LIBSETS_SETTYPE_SPECIAL",G4&lt;&gt;"LIBSETS_SETTYPE_MYTHIC"), IF(Q4&lt;&gt;"",VLOOKUP(Q4,'ESO zone constants'!$D$2:$H$4950,5,FALSE),""),"")</f>
        <v>103</v>
      </c>
      <c r="Q4" t="str">
        <f>IF(OR(K4="",K4&lt;=0,ISERROR(K4)),IF(AND(O4&lt;&gt;"",NOT(ISERROR(O4))),O4, ""),VLOOKUP(K4,'ESO wayshrine node constants'!$A$3:$D$9993,4,FALSE))</f>
        <v>The Rift</v>
      </c>
      <c r="S4" s="19" t="str">
        <f>IF(AND(R4&lt;&gt;"",NOT(ISERROR(R4))),R4,IF(P4&lt;&gt;"",IF(NOT(ISERROR(VLOOKUP(P4,'ESO Dungeon constants'!$D$3:$H$9999,5,FALSE))),VLOOKUP(P4,'ESO Dungeon constants'!$D$3:$I$9999,6,FALSE),VLOOKUP(P4,'ESO zone constants'!$H$2:$K$9984,4,FALSE)),""))</f>
        <v>DLC_BASE_GAME</v>
      </c>
      <c r="T4" s="3" t="str">
        <f>IF(S4&lt;&gt;"",VLOOKUP(S4,'LibSets constants'!$B$4:$C$1000,2,FALSE),"")</f>
        <v>Included in base game</v>
      </c>
      <c r="U4" s="33" t="s">
        <v>1742</v>
      </c>
      <c r="V4" s="44" t="str">
        <f>IF(U4&lt;&gt;"",IF(U4&lt;&gt;"LIBSETS_DROP_MECHANIC_MONSTER_NAME",VLOOKUP(U4,'LibSets constants'!$I$4:$L$1000,3,FALSE),""),"")</f>
        <v>Delve bosses have a chance to drop a waist or feet.</v>
      </c>
      <c r="W4" s="44" t="str">
        <f>IF(U4&lt;&gt;"",IF(U4&lt;&gt;"LIBSETS_DROP_MECHANIC_MONSTER_NAME",VLOOKUP(U4,'LibSets constants'!$I$4:$L$1000,4,FALSE),""),"")</f>
        <v>Bosse in Gewölben haben die Chance, eine Taille oder Füße fallen zu lassen.</v>
      </c>
      <c r="X4" s="3" t="str">
        <f>IF(G4&lt;&gt;"LIBSETS_SETTYPE_BATTLEGROUND",IF(G4&lt;&gt;"LIBSETS_SETTYPE_SPECIAL",IF(Y4&lt;&gt;"",VLOOKUP(Y4,'ESO zone constants'!$D$2:$H$4950,5,FALSE),""),""),"")</f>
        <v/>
      </c>
      <c r="Z4" s="45" t="s">
        <v>1743</v>
      </c>
      <c r="AA4" s="44" t="str">
        <f>IF(Z4&lt;&gt;"",IF(Z4&lt;&gt;"LIBSETS_DROP_MECHANIC_MONSTER_NAME",VLOOKUP(Z4,'LibSets constants'!$I$4:$L$1000,3,FALSE),""),"")</f>
        <v>Overland group bosses have a 100% chance to drop head, chest, legs, or weapon.</v>
      </c>
      <c r="AB4" s="44" t="str">
        <f>IF(Z4&lt;&gt;"",IF(Z4&lt;&gt;"LIBSETS_DROP_MECHANIC_MONSTER_NAME",VLOOKUP(Z4,'LibSets constants'!$I$4:$L$1000,4,FALSE),""),"")</f>
        <v>Überland Gruppenbosse haben eine Chance von 100%, Kopf, Brust, Beine oder Waffen fallen zu lassen.</v>
      </c>
      <c r="AC4" s="3" t="str">
        <f>IF(G4&lt;&gt;"LIBSETS_SETTYPE_BATTLEGROUND",IF(G4&lt;&gt;"LIBSETS_SETTYPE_SPECIAL",IF(AD4&lt;&gt;"",VLOOKUP(AD4,'ESO zone constants'!$D$2:$H$4950,5,FALSE),""),""),"")</f>
        <v/>
      </c>
      <c r="AE4" s="45" t="s">
        <v>1744</v>
      </c>
      <c r="AF4" s="44" t="str">
        <f>IF(AE4&lt;&gt;"",IF(AE4&lt;&gt;"LIBSETS_DROP_MECHANIC_MONSTER_NAME",VLOOKUP(AE4,'LibSets constants'!$I$4:$L$1000,3,FALSE),""),"")</f>
        <v>Public dungeon bosses have a chance to drop a shoulder, hand, or weapon.</v>
      </c>
      <c r="AG4" s="44" t="str">
        <f>IF(AE4&lt;&gt;"",IF(AE4&lt;&gt;"LIBSETS_DROP_MECHANIC_MONSTER_NAME",VLOOKUP(AE4,'LibSets constants'!$I$4:$L$1000,4,FALSE),""),"")</f>
        <v>Öffentliche Dungeon-Bosse haben die Möglichkeit, eine Schulter, Handschuhe oder eine Waffe fallen zu lassen.</v>
      </c>
      <c r="AH4" s="3" t="str">
        <f>IF(G4&lt;&gt;"LIBSETS_SETTYPE_BATTLEGROUND",IF(G4&lt;&gt;"LIBSETS_SETTYPE_SPECIAL",IF(AI4&lt;&gt;"",VLOOKUP(AI4,'ESO zone constants'!$D$2:$H$4950,5,FALSE),""),""),"")</f>
        <v/>
      </c>
      <c r="AJ4" s="45" t="s">
        <v>1745</v>
      </c>
      <c r="AK4" s="44" t="str">
        <f>IF(AJ4&lt;&gt;"",IF(AJ4&lt;&gt;"LIBSETS_DROP_MECHANIC_MONSTER_NAME",VLOOKUP(AJ4,'LibSets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4" t="str">
        <f>IF(AJ4&lt;&gt;"",IF(AJ4&lt;&gt;"LIBSETS_DROP_MECHANIC_MONSTER_NAME",VLOOKUP(AJ4,'LibSets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constants'!$D$2:$H$4950,5,FALSE),""),""),"")</f>
        <v/>
      </c>
      <c r="AO4" s="45"/>
      <c r="AP4" s="44" t="str">
        <f>IF(AO4&lt;&gt;"",IF(AO4&lt;&gt;"LIBSETS_DROP_MECHANIC_MONSTER_NAME",VLOOKUP(AO4,'LibSets constants'!$I$4:$L$1000,3,FALSE),""),"")</f>
        <v/>
      </c>
      <c r="AQ4" s="44" t="str">
        <f>IF(AO4&lt;&gt;"",IF(AO4&lt;&gt;"LIBSETS_DROP_MECHANIC_MONSTER_NAME",VLOOKUP(AO4,'LibSets constants'!$I$4:$L$1000,4,FALSE),""),"")</f>
        <v/>
      </c>
      <c r="AR4" s="3" t="str">
        <f>IF(G4&lt;&gt;"LIBSETS_SETTYPE_BATTLEGROUND",IF(G4&lt;&gt;"LIBSETS_SETTYPE_SPECIAL",IF(AS4&lt;&gt;"",VLOOKUP(AS4,'ESO zone constants'!$D$2:$H$4950,5,FALSE),""),""),"")</f>
        <v/>
      </c>
      <c r="AT4" s="45"/>
      <c r="AU4" s="44" t="str">
        <f>IF(AT4&lt;&gt;"",IF(AT4&lt;&gt;"LIBSETS_DROP_MECHANIC_MONSTER_NAME",VLOOKUP(AT4,'LibSets constants'!$I$4:$L$1000,3,FALSE),""),"")</f>
        <v/>
      </c>
      <c r="AV4" s="44" t="str">
        <f>IF(AT4&lt;&gt;"",IF(AT4&lt;&gt;"LIBSETS_DROP_MECHANIC_MONSTER_NAME",VLOOKUP(AT4,'LibSets constants'!$I$4:$L$1000,4,FALSE),""),"")</f>
        <v/>
      </c>
      <c r="AW4" s="21" t="str">
        <f>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IF(F4&lt;&gt;"Not in the game (anymore)",IF(A4&lt;&gt;"",", setType="&amp;G4,"")&amp;IF(J4="true",", multiTrialSet=true",""),"")</f>
        <v>, setType=LIBSETS_SETTYPE_OVERLAND</v>
      </c>
      <c r="AZ4" s="21" t="str">
        <f>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IF(F4&lt;&gt;"Not in the game (anymore)",IF(C4&lt;&gt;"",CONCATENATE(" --",C4," / ",B4,"   [",IF(Q4&lt;&gt;"",Q4,""),IF(Y4&lt;&gt;"",", "&amp;Y4,""),IF(AD4&lt;&gt;"",", "&amp;AD4,""),IF(AI4&lt;&gt;"",", "&amp;AI4,""),IF(AN4&lt;&gt;"",", "&amp;AN4,""),IF(AS4&lt;&gt;"",", "&amp;AS4,""),"]")),"")</f>
        <v xml:space="preserve"> --Witchman Armor / Hexenwerk   [The Rift]</v>
      </c>
    </row>
    <row r="5" spans="1:53" x14ac:dyDescent="0.25">
      <c r="A5" s="12">
        <v>21</v>
      </c>
      <c r="B5" t="s">
        <v>742</v>
      </c>
      <c r="C5" t="s">
        <v>743</v>
      </c>
      <c r="D5" s="3">
        <f>A5</f>
        <v>21</v>
      </c>
      <c r="G5" s="8" t="s">
        <v>1655</v>
      </c>
      <c r="I5" t="s">
        <v>97</v>
      </c>
      <c r="J5" t="s">
        <v>97</v>
      </c>
      <c r="K5">
        <v>-1</v>
      </c>
      <c r="L5">
        <v>-1</v>
      </c>
      <c r="M5">
        <v>-1</v>
      </c>
      <c r="N5">
        <v>0</v>
      </c>
      <c r="O5" s="70" t="s">
        <v>116</v>
      </c>
      <c r="P5" s="3">
        <f>IF(AND(G5&lt;&gt;"LIBSETS_SETTYPE_BATTLEGROUND",G5&lt;&gt;"LIBSETS_SETTYPE_SPECIAL",G5&lt;&gt;"LIBSETS_SETTYPE_MYTHIC"), IF(Q5&lt;&gt;"",VLOOKUP(Q5,'ESO zone constants'!$D$2:$H$4950,5,FALSE),""),"")</f>
        <v>101</v>
      </c>
      <c r="Q5" t="str">
        <f>IF(OR(K5="",K5&lt;=0,ISERROR(K5)),IF(AND(O5&lt;&gt;"",NOT(ISERROR(O5))),O5, ""),VLOOKUP(K5,'ESO wayshrine node constants'!$A$3:$D$9993,4,FALSE))</f>
        <v>Eastmarch</v>
      </c>
      <c r="S5" s="19" t="str">
        <f>IF(AND(R5&lt;&gt;"",NOT(ISERROR(R5))),R5,IF(P5&lt;&gt;"",IF(NOT(ISERROR(VLOOKUP(P5,'ESO Dungeon constants'!$D$3:$H$9999,5,FALSE))),VLOOKUP(P5,'ESO Dungeon constants'!$D$3:$I$9999,6,FALSE),VLOOKUP(P5,'ESO zone constants'!$H$2:$K$9984,4,FALSE)),""))</f>
        <v>DLC_BASE_GAME</v>
      </c>
      <c r="T5" s="3" t="str">
        <f>IF(S5&lt;&gt;"",VLOOKUP(S5,'LibSets constants'!$B$4:$C$1000,2,FALSE),"")</f>
        <v>Included in base game</v>
      </c>
      <c r="U5" s="33" t="s">
        <v>1742</v>
      </c>
      <c r="V5" s="3" t="str">
        <f>IF(U5&lt;&gt;"",IF(U5&lt;&gt;"LIBSETS_DROP_MECHANIC_MONSTER_NAME",VLOOKUP(U5,'LibSets constants'!$I$4:$L$1000,3,FALSE),""),"")</f>
        <v>Delve bosses have a chance to drop a waist or feet.</v>
      </c>
      <c r="W5" s="3" t="str">
        <f>IF(U5&lt;&gt;"",IF(U5&lt;&gt;"LIBSETS_DROP_MECHANIC_MONSTER_NAME",VLOOKUP(U5,'LibSets constants'!$I$4:$L$1000,4,FALSE),""),"")</f>
        <v>Bosse in Gewölben haben die Chance, eine Taille oder Füße fallen zu lassen.</v>
      </c>
      <c r="X5" s="3" t="str">
        <f>IF(G5&lt;&gt;"LIBSETS_SETTYPE_BATTLEGROUND",IF(G5&lt;&gt;"LIBSETS_SETTYPE_SPECIAL",IF(Y5&lt;&gt;"",VLOOKUP(Y5,'ESO zone constants'!$D$2:$H$4950,5,FALSE),""),""),"")</f>
        <v/>
      </c>
      <c r="Z5" s="33" t="s">
        <v>1743</v>
      </c>
      <c r="AA5" s="3" t="str">
        <f>IF(Z5&lt;&gt;"",IF(Z5&lt;&gt;"LIBSETS_DROP_MECHANIC_MONSTER_NAME",VLOOKUP(Z5,'LibSets constants'!$I$4:$L$1000,3,FALSE),""),"")</f>
        <v>Overland group bosses have a 100% chance to drop head, chest, legs, or weapon.</v>
      </c>
      <c r="AB5" s="3" t="str">
        <f>IF(Z5&lt;&gt;"",IF(Z5&lt;&gt;"LIBSETS_DROP_MECHANIC_MONSTER_NAME",VLOOKUP(Z5,'LibSets constants'!$I$4:$L$1000,4,FALSE),""),"")</f>
        <v>Überland Gruppenbosse haben eine Chance von 100%, Kopf, Brust, Beine oder Waffen fallen zu lassen.</v>
      </c>
      <c r="AC5" s="3" t="str">
        <f>IF(G5&lt;&gt;"LIBSETS_SETTYPE_BATTLEGROUND",IF(G5&lt;&gt;"LIBSETS_SETTYPE_SPECIAL",IF(AD5&lt;&gt;"",VLOOKUP(AD5,'ESO zone constants'!$D$2:$H$4950,5,FALSE),""),""),"")</f>
        <v/>
      </c>
      <c r="AE5" s="33" t="s">
        <v>1744</v>
      </c>
      <c r="AF5" s="3" t="str">
        <f>IF(AE5&lt;&gt;"",IF(AE5&lt;&gt;"LIBSETS_DROP_MECHANIC_MONSTER_NAME",VLOOKUP(AE5,'LibSets constants'!$I$4:$L$1000,3,FALSE),""),"")</f>
        <v>Public dungeon bosses have a chance to drop a shoulder, hand, or weapon.</v>
      </c>
      <c r="AG5" s="3" t="str">
        <f>IF(AE5&lt;&gt;"",IF(AE5&lt;&gt;"LIBSETS_DROP_MECHANIC_MONSTER_NAME",VLOOKUP(AE5,'LibSets constants'!$I$4:$L$1000,4,FALSE),""),"")</f>
        <v>Öffentliche Dungeon-Bosse haben die Möglichkeit, eine Schulter, Handschuhe oder eine Waffe fallen zu lassen.</v>
      </c>
      <c r="AH5" s="3" t="str">
        <f>IF(G5&lt;&gt;"LIBSETS_SETTYPE_BATTLEGROUND",IF(G5&lt;&gt;"LIBSETS_SETTYPE_SPECIAL",IF(AI5&lt;&gt;"",VLOOKUP(AI5,'ESO zone constants'!$D$2:$H$4950,5,FALSE),""),""),"")</f>
        <v/>
      </c>
      <c r="AJ5" s="33" t="s">
        <v>1745</v>
      </c>
      <c r="AK5" s="3" t="str">
        <f>IF(AJ5&lt;&gt;"",IF(AJ5&lt;&gt;"LIBSETS_DROP_MECHANIC_MONSTER_NAME",VLOOKUP(AJ5,'LibSets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3" t="str">
        <f>IF(AJ5&lt;&gt;"",IF(AJ5&lt;&gt;"LIBSETS_DROP_MECHANIC_MONSTER_NAME",VLOOKUP(AJ5,'LibSets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constants'!$D$2:$H$4950,5,FALSE),""),""),"")</f>
        <v/>
      </c>
      <c r="AP5" s="3" t="str">
        <f>IF(AO5&lt;&gt;"",IF(AO5&lt;&gt;"LIBSETS_DROP_MECHANIC_MONSTER_NAME",VLOOKUP(AO5,'LibSets constants'!$I$4:$L$1000,3,FALSE),""),"")</f>
        <v/>
      </c>
      <c r="AQ5" s="3" t="str">
        <f>IF(AO5&lt;&gt;"",IF(AO5&lt;&gt;"LIBSETS_DROP_MECHANIC_MONSTER_NAME",VLOOKUP(AO5,'LibSets constants'!$I$4:$L$1000,4,FALSE),""),"")</f>
        <v/>
      </c>
      <c r="AR5" s="3" t="str">
        <f>IF(G5&lt;&gt;"LIBSETS_SETTYPE_BATTLEGROUND",IF(G5&lt;&gt;"LIBSETS_SETTYPE_SPECIAL",IF(AS5&lt;&gt;"",VLOOKUP(AS5,'ESO zone constants'!$D$2:$H$4950,5,FALSE),""),""),"")</f>
        <v/>
      </c>
      <c r="AU5" s="3" t="str">
        <f>IF(AT5&lt;&gt;"",IF(AT5&lt;&gt;"LIBSETS_DROP_MECHANIC_MONSTER_NAME",VLOOKUP(AT5,'LibSets constants'!$I$4:$L$1000,3,FALSE),""),"")</f>
        <v/>
      </c>
      <c r="AV5" s="3" t="str">
        <f>IF(AT5&lt;&gt;"",IF(AT5&lt;&gt;"LIBSETS_DROP_MECHANIC_MONSTER_NAME",VLOOKUP(AT5,'LibSets constants'!$I$4:$L$1000,4,FALSE),""),"")</f>
        <v/>
      </c>
      <c r="AW5" s="21" t="str">
        <f>IF(A5="???","--","")&amp;IF(F5&lt;&gt;"Not in the game (anymore)",IF(A5&lt;&gt;"",CONCATENATE("[",A5,"] = {wayshrines={")&amp;IF(K5&lt;&gt;"",CONCATENATE(K5,","),"")&amp;IF(L5&lt;&gt;"",CONCATENATE(L5,","),"")&amp;IF(M5&lt;&gt;"",CONCATENATE(M5,","),"")&amp;CONCATENATE("}")&amp;IF(VALUE(N5)&gt;0,CONCATENATE(", traitsNeeded=",N5),"")&amp;CONCATENATE(", dlcId=",IF(S5&lt;&gt;"",S5,"DLC_BASE_GAME")),""),"")</f>
        <v>[21] = {wayshrines={-1,-1,-1,}, dlcId=DLC_BASE_GAME</v>
      </c>
      <c r="AX5" s="21" t="str">
        <f>IF(F5&lt;&gt;"Not in the game (anymore)",IF(A5&lt;&gt;"",IF(P5&lt;&gt;"",CONCATENATE(", zoneIds={",P5),"")&amp;IF(X5&lt;&gt;"",CONCATENATE(",",X5),"")&amp;IF(AC5&lt;&gt;"",CONCATENATE(",",AC5),"")&amp;IF(AH5&lt;&gt;"",CONCATENATE(",",AH5),"")&amp;IF(AM5&lt;&gt;"",CONCATENATE(",",AM5),"")&amp;IF(AR5&lt;&gt;"",CONCATENATE(",",AR5),"")&amp;IF(P5&lt;&gt;"",CONCATENATE("}",""),"")&amp;IF(OR(I5="true",I5="false",I5&lt;&gt;""), CONCATENATE(", veteran=", I5), ""),""),"")</f>
        <v>, zoneIds={101}, veteran=false</v>
      </c>
      <c r="AY5" s="21" t="str">
        <f>IF(F5&lt;&gt;"Not in the game (anymore)",IF(A5&lt;&gt;"",", setType="&amp;G5,"")&amp;IF(J5="true",", multiTrialSet=true",""),"")</f>
        <v>, setType=LIBSETS_SETTYPE_OVERLAND</v>
      </c>
      <c r="AZ5" s="21" t="str">
        <f>IF(F5&lt;&gt;"Not in the game (anymore)",IF(U5&lt;&gt;"",", dropMechanic={"&amp;U5&amp;IF(Z5&lt;&gt;"",","&amp;Z5,"")&amp;IF(AE5&lt;&gt;"",","&amp;AE5,"")&amp;IF(AJ5&lt;&gt;"",","&amp;AJ5,"")&amp;IF(AO5&lt;&gt;"",","&amp;AO5,"")&amp;IF(AT5&lt;&gt;"",","&amp;AT5,"")&amp;"}"&amp;IF(U5="LIBSETS_DROP_MECHANIC_MONSTER_NAME",", dropMechanicNames={" &amp; IF(V5&lt;&gt;"","['en']='"&amp;V5&amp;"'","") &amp; IF(W5&lt;&gt;"",", ['de']='" &amp; W5&amp;"'","") &amp; "}",""),"")&amp;"},","")</f>
        <v>, dropMechanic={LIBSETS_DROP_MECHANIC_OVERLAND_BOSS_DELVE,LIBSETS_DROP_MECHANIC_OVERLAND_WORLDBOSS,LIBSETS_DROP_MECHANIC_OVERLAND_BOSS_PUBLIC_DUNGEON,LIBSETS_DROP_MECHANIC_OVERLAND_CHEST}},</v>
      </c>
      <c r="BA5" s="21" t="str">
        <f>IF(F5&lt;&gt;"Not in the game (anymore)",IF(C5&lt;&gt;"",CONCATENATE(" --",C5," / ",B5,"   [",IF(Q5&lt;&gt;"",Q5,""),IF(Y5&lt;&gt;"",", "&amp;Y5,""),IF(AD5&lt;&gt;"",", "&amp;AD5,""),IF(AI5&lt;&gt;"",", "&amp;AI5,""),IF(AN5&lt;&gt;"",", "&amp;AN5,""),IF(AS5&lt;&gt;"",", "&amp;AS5,""),"]")),"")</f>
        <v xml:space="preserve"> --Akaviri Dragonguard / Akavirische Drachengarde   [Eastmarch]</v>
      </c>
    </row>
    <row r="6" spans="1:53" x14ac:dyDescent="0.25">
      <c r="A6" s="12">
        <v>22</v>
      </c>
      <c r="B6" t="s">
        <v>744</v>
      </c>
      <c r="C6" t="s">
        <v>745</v>
      </c>
      <c r="D6" s="3">
        <f>A6</f>
        <v>22</v>
      </c>
      <c r="G6" s="8" t="s">
        <v>1655</v>
      </c>
      <c r="I6" t="s">
        <v>97</v>
      </c>
      <c r="J6" t="s">
        <v>97</v>
      </c>
      <c r="K6">
        <v>-1</v>
      </c>
      <c r="L6">
        <v>-1</v>
      </c>
      <c r="M6">
        <v>-1</v>
      </c>
      <c r="N6">
        <v>0</v>
      </c>
      <c r="O6" s="70" t="s">
        <v>110</v>
      </c>
      <c r="P6" s="3">
        <f>IF(AND(G6&lt;&gt;"LIBSETS_SETTYPE_BATTLEGROUND",G6&lt;&gt;"LIBSETS_SETTYPE_SPECIAL",G6&lt;&gt;"LIBSETS_SETTYPE_MYTHIC"), IF(Q6&lt;&gt;"",VLOOKUP(Q6,'ESO zone constants'!$D$2:$H$4950,5,FALSE),""),"")</f>
        <v>19</v>
      </c>
      <c r="Q6" t="str">
        <f>IF(OR(K6="",K6&lt;=0,ISERROR(K6)),IF(AND(O6&lt;&gt;"",NOT(ISERROR(O6))),O6, ""),VLOOKUP(K6,'ESO wayshrine node constants'!$A$3:$D$9993,4,FALSE))</f>
        <v>Stormhaven</v>
      </c>
      <c r="S6" s="19" t="str">
        <f>IF(AND(R6&lt;&gt;"",NOT(ISERROR(R6))),R6,IF(P6&lt;&gt;"",IF(NOT(ISERROR(VLOOKUP(P6,'ESO Dungeon constants'!$D$3:$H$9999,5,FALSE))),VLOOKUP(P6,'ESO Dungeon constants'!$D$3:$I$9999,6,FALSE),VLOOKUP(P6,'ESO zone constants'!$H$2:$K$9984,4,FALSE)),""))</f>
        <v>DLC_BASE_GAME</v>
      </c>
      <c r="T6" s="3" t="str">
        <f>IF(S6&lt;&gt;"",VLOOKUP(S6,'LibSets constants'!$B$4:$C$1000,2,FALSE),"")</f>
        <v>Included in base game</v>
      </c>
      <c r="U6" s="33" t="s">
        <v>1742</v>
      </c>
      <c r="V6" s="3" t="str">
        <f>IF(U6&lt;&gt;"",IF(U6&lt;&gt;"LIBSETS_DROP_MECHANIC_MONSTER_NAME",VLOOKUP(U6,'LibSets constants'!$I$4:$L$1000,3,FALSE),""),"")</f>
        <v>Delve bosses have a chance to drop a waist or feet.</v>
      </c>
      <c r="W6" s="3" t="str">
        <f>IF(U6&lt;&gt;"",IF(U6&lt;&gt;"LIBSETS_DROP_MECHANIC_MONSTER_NAME",VLOOKUP(U6,'LibSets constants'!$I$4:$L$1000,4,FALSE),""),"")</f>
        <v>Bosse in Gewölben haben die Chance, eine Taille oder Füße fallen zu lassen.</v>
      </c>
      <c r="X6" s="3" t="str">
        <f>IF(G6&lt;&gt;"LIBSETS_SETTYPE_BATTLEGROUND",IF(G6&lt;&gt;"LIBSETS_SETTYPE_SPECIAL",IF(Y6&lt;&gt;"",VLOOKUP(Y6,'ESO zone constants'!$D$2:$H$4950,5,FALSE),""),""),"")</f>
        <v/>
      </c>
      <c r="Z6" s="33" t="s">
        <v>1743</v>
      </c>
      <c r="AA6" s="3" t="str">
        <f>IF(Z6&lt;&gt;"",IF(Z6&lt;&gt;"LIBSETS_DROP_MECHANIC_MONSTER_NAME",VLOOKUP(Z6,'LibSets constants'!$I$4:$L$1000,3,FALSE),""),"")</f>
        <v>Overland group bosses have a 100% chance to drop head, chest, legs, or weapon.</v>
      </c>
      <c r="AB6" s="3" t="str">
        <f>IF(Z6&lt;&gt;"",IF(Z6&lt;&gt;"LIBSETS_DROP_MECHANIC_MONSTER_NAME",VLOOKUP(Z6,'LibSets constants'!$I$4:$L$1000,4,FALSE),""),"")</f>
        <v>Überland Gruppenbosse haben eine Chance von 100%, Kopf, Brust, Beine oder Waffen fallen zu lassen.</v>
      </c>
      <c r="AC6" s="3" t="str">
        <f>IF(G6&lt;&gt;"LIBSETS_SETTYPE_BATTLEGROUND",IF(G6&lt;&gt;"LIBSETS_SETTYPE_SPECIAL",IF(AD6&lt;&gt;"",VLOOKUP(AD6,'ESO zone constants'!$D$2:$H$4950,5,FALSE),""),""),"")</f>
        <v/>
      </c>
      <c r="AE6" s="33" t="s">
        <v>1744</v>
      </c>
      <c r="AF6" s="3" t="str">
        <f>IF(AE6&lt;&gt;"",IF(AE6&lt;&gt;"LIBSETS_DROP_MECHANIC_MONSTER_NAME",VLOOKUP(AE6,'LibSets constants'!$I$4:$L$1000,3,FALSE),""),"")</f>
        <v>Public dungeon bosses have a chance to drop a shoulder, hand, or weapon.</v>
      </c>
      <c r="AG6" s="3" t="str">
        <f>IF(AE6&lt;&gt;"",IF(AE6&lt;&gt;"LIBSETS_DROP_MECHANIC_MONSTER_NAME",VLOOKUP(AE6,'LibSets constants'!$I$4:$L$1000,4,FALSE),""),"")</f>
        <v>Öffentliche Dungeon-Bosse haben die Möglichkeit, eine Schulter, Handschuhe oder eine Waffe fallen zu lassen.</v>
      </c>
      <c r="AH6" s="3" t="str">
        <f>IF(G6&lt;&gt;"LIBSETS_SETTYPE_BATTLEGROUND",IF(G6&lt;&gt;"LIBSETS_SETTYPE_SPECIAL",IF(AI6&lt;&gt;"",VLOOKUP(AI6,'ESO zone constants'!$D$2:$H$4950,5,FALSE),""),""),"")</f>
        <v/>
      </c>
      <c r="AJ6" s="33" t="s">
        <v>1745</v>
      </c>
      <c r="AK6" s="3" t="str">
        <f>IF(AJ6&lt;&gt;"",IF(AJ6&lt;&gt;"LIBSETS_DROP_MECHANIC_MONSTER_NAME",VLOOKUP(AJ6,'LibSets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3" t="str">
        <f>IF(AJ6&lt;&gt;"",IF(AJ6&lt;&gt;"LIBSETS_DROP_MECHANIC_MONSTER_NAME",VLOOKUP(AJ6,'LibSets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constants'!$D$2:$H$4950,5,FALSE),""),""),"")</f>
        <v/>
      </c>
      <c r="AP6" s="3" t="str">
        <f>IF(AO6&lt;&gt;"",IF(AO6&lt;&gt;"LIBSETS_DROP_MECHANIC_MONSTER_NAME",VLOOKUP(AO6,'LibSets constants'!$I$4:$L$1000,3,FALSE),""),"")</f>
        <v/>
      </c>
      <c r="AQ6" s="3" t="str">
        <f>IF(AO6&lt;&gt;"",IF(AO6&lt;&gt;"LIBSETS_DROP_MECHANIC_MONSTER_NAME",VLOOKUP(AO6,'LibSets constants'!$I$4:$L$1000,4,FALSE),""),"")</f>
        <v/>
      </c>
      <c r="AR6" s="3" t="str">
        <f>IF(G6&lt;&gt;"LIBSETS_SETTYPE_BATTLEGROUND",IF(G6&lt;&gt;"LIBSETS_SETTYPE_SPECIAL",IF(AS6&lt;&gt;"",VLOOKUP(AS6,'ESO zone constants'!$D$2:$H$4950,5,FALSE),""),""),"")</f>
        <v/>
      </c>
      <c r="AU6" s="3" t="str">
        <f>IF(AT6&lt;&gt;"",IF(AT6&lt;&gt;"LIBSETS_DROP_MECHANIC_MONSTER_NAME",VLOOKUP(AT6,'LibSets constants'!$I$4:$L$1000,3,FALSE),""),"")</f>
        <v/>
      </c>
      <c r="AV6" s="3" t="str">
        <f>IF(AT6&lt;&gt;"",IF(AT6&lt;&gt;"LIBSETS_DROP_MECHANIC_MONSTER_NAME",VLOOKUP(AT6,'LibSets constants'!$I$4:$L$1000,4,FALSE),""),"")</f>
        <v/>
      </c>
      <c r="AW6" s="21" t="str">
        <f>IF(A6="???","--","")&amp;IF(F6&lt;&gt;"Not in the game (anymore)",IF(A6&lt;&gt;"",CONCATENATE("[",A6,"] = {wayshrines={")&amp;IF(K6&lt;&gt;"",CONCATENATE(K6,","),"")&amp;IF(L6&lt;&gt;"",CONCATENATE(L6,","),"")&amp;IF(M6&lt;&gt;"",CONCATENATE(M6,","),"")&amp;CONCATENATE("}")&amp;IF(VALUE(N6)&gt;0,CONCATENATE(", traitsNeeded=",N6),"")&amp;CONCATENATE(", dlcId=",IF(S6&lt;&gt;"",S6,"DLC_BASE_GAME")),""),"")</f>
        <v>[22] = {wayshrines={-1,-1,-1,}, dlcId=DLC_BASE_GAME</v>
      </c>
      <c r="AX6" s="21" t="str">
        <f>IF(F6&lt;&gt;"Not in the game (anymore)",IF(A6&lt;&gt;"",IF(P6&lt;&gt;"",CONCATENATE(", zoneIds={",P6),"")&amp;IF(X6&lt;&gt;"",CONCATENATE(",",X6),"")&amp;IF(AC6&lt;&gt;"",CONCATENATE(",",AC6),"")&amp;IF(AH6&lt;&gt;"",CONCATENATE(",",AH6),"")&amp;IF(AM6&lt;&gt;"",CONCATENATE(",",AM6),"")&amp;IF(AR6&lt;&gt;"",CONCATENATE(",",AR6),"")&amp;IF(P6&lt;&gt;"",CONCATENATE("}",""),"")&amp;IF(OR(I6="true",I6="false",I6&lt;&gt;""), CONCATENATE(", veteran=", I6), ""),""),"")</f>
        <v>, zoneIds={19}, veteran=false</v>
      </c>
      <c r="AY6" s="21" t="str">
        <f>IF(F6&lt;&gt;"Not in the game (anymore)",IF(A6&lt;&gt;"",", setType="&amp;G6,"")&amp;IF(J6="true",", multiTrialSet=true",""),"")</f>
        <v>, setType=LIBSETS_SETTYPE_OVERLAND</v>
      </c>
      <c r="AZ6" s="21" t="str">
        <f>IF(F6&lt;&gt;"Not in the game (anymore)",IF(U6&lt;&gt;"",", dropMechanic={"&amp;U6&amp;IF(Z6&lt;&gt;"",","&amp;Z6,"")&amp;IF(AE6&lt;&gt;"",","&amp;AE6,"")&amp;IF(AJ6&lt;&gt;"",","&amp;AJ6,"")&amp;IF(AO6&lt;&gt;"",","&amp;AO6,"")&amp;IF(AT6&lt;&gt;"",","&amp;AT6,"")&amp;"}"&amp;IF(U6="LIBSETS_DROP_MECHANIC_MONSTER_NAME",", dropMechanicNames={" &amp; IF(V6&lt;&gt;"","['en']='"&amp;V6&amp;"'","") &amp; IF(W6&lt;&gt;"",", ['de']='" &amp; W6&amp;"'","") &amp; "}",""),"")&amp;"},","")</f>
        <v>, dropMechanic={LIBSETS_DROP_MECHANIC_OVERLAND_BOSS_DELVE,LIBSETS_DROP_MECHANIC_OVERLAND_WORLDBOSS,LIBSETS_DROP_MECHANIC_OVERLAND_BOSS_PUBLIC_DUNGEON,LIBSETS_DROP_MECHANIC_OVERLAND_CHEST}},</v>
      </c>
      <c r="BA6" s="21" t="str">
        <f>IF(F6&lt;&gt;"Not in the game (anymore)",IF(C6&lt;&gt;"",CONCATENATE(" --",C6," / ",B6,"   [",IF(Q6&lt;&gt;"",Q6,""),IF(Y6&lt;&gt;"",", "&amp;Y6,""),IF(AD6&lt;&gt;"",", "&amp;AD6,""),IF(AI6&lt;&gt;"",", "&amp;AI6,""),IF(AN6&lt;&gt;"",", "&amp;AN6,""),IF(AS6&lt;&gt;"",", "&amp;AS6,""),"]")),"")</f>
        <v xml:space="preserve"> --Dreamer's Mantle / Mantel des Träumers   [Stormhaven]</v>
      </c>
    </row>
    <row r="7" spans="1:53" x14ac:dyDescent="0.25">
      <c r="A7" s="12">
        <v>23</v>
      </c>
      <c r="B7" t="s">
        <v>746</v>
      </c>
      <c r="C7" t="s">
        <v>747</v>
      </c>
      <c r="D7" s="3">
        <f>A7</f>
        <v>23</v>
      </c>
      <c r="G7" s="8" t="s">
        <v>1647</v>
      </c>
      <c r="I7" t="s">
        <v>97</v>
      </c>
      <c r="J7" t="s">
        <v>97</v>
      </c>
      <c r="K7">
        <v>-1</v>
      </c>
      <c r="L7">
        <v>-1</v>
      </c>
      <c r="M7">
        <v>-1</v>
      </c>
      <c r="N7">
        <v>0</v>
      </c>
      <c r="O7" s="70" t="s">
        <v>447</v>
      </c>
      <c r="P7" s="3">
        <f>IF(AND(G7&lt;&gt;"LIBSETS_SETTYPE_BATTLEGROUND",G7&lt;&gt;"LIBSETS_SETTYPE_SPECIAL",G7&lt;&gt;"LIBSETS_SETTYPE_MYTHIC"), IF(Q7&lt;&gt;"",VLOOKUP(Q7,'ESO zone constants'!$D$2:$H$4950,5,FALSE),""),"")</f>
        <v>635</v>
      </c>
      <c r="Q7" t="str">
        <f>IF(OR(K7="",K7&lt;=0,ISERROR(K7)),IF(AND(O7&lt;&gt;"",NOT(ISERROR(O7))),O7, ""),VLOOKUP(K7,'ESO wayshrine node constants'!$A$3:$D$9993,4,FALSE))</f>
        <v>Dragonstar Arena</v>
      </c>
      <c r="S7" s="19" t="str">
        <f>IF(AND(R7&lt;&gt;"",NOT(ISERROR(R7))),R7,IF(P7&lt;&gt;"",IF(NOT(ISERROR(VLOOKUP(P7,'ESO Dungeon constants'!$D$3:$H$9999,5,FALSE))),VLOOKUP(P7,'ESO Dungeon constants'!$D$3:$I$9999,6,FALSE),VLOOKUP(P7,'ESO zone constants'!$H$2:$K$9984,4,FALSE)),""))</f>
        <v>DLC_BASE_GAME</v>
      </c>
      <c r="T7" s="3" t="str">
        <f>IF(S7&lt;&gt;"",VLOOKUP(S7,'LibSets constants'!$B$4:$C$1000,2,FALSE),"")</f>
        <v>Included in base game</v>
      </c>
      <c r="U7" s="33" t="s">
        <v>1738</v>
      </c>
      <c r="V7" s="3" t="str">
        <f>IF(U7&lt;&gt;"",IF(U7&lt;&gt;"LIBSETS_DROP_MECHANIC_MONSTER_NAME",VLOOKUP(U7,'LibSets constants'!$I$4:$L$1000,3,FALSE),""),"")</f>
        <v>Arena stage chest</v>
      </c>
      <c r="W7" s="3" t="str">
        <f>IF(U7&lt;&gt;"",IF(U7&lt;&gt;"LIBSETS_DROP_MECHANIC_MONSTER_NAME",VLOOKUP(U7,'LibSets constants'!$I$4:$L$1000,4,FALSE),""),"")</f>
        <v>Arena-Phasen Schatztruhe</v>
      </c>
      <c r="X7" s="3" t="str">
        <f>IF(G7&lt;&gt;"LIBSETS_SETTYPE_BATTLEGROUND",IF(G7&lt;&gt;"LIBSETS_SETTYPE_SPECIAL",IF(Y7&lt;&gt;"",VLOOKUP(Y7,'ESO zone constants'!$D$2:$H$4950,5,FALSE),""),""),"")</f>
        <v/>
      </c>
      <c r="AA7" s="3" t="str">
        <f>IF(Z7&lt;&gt;"",IF(Z7&lt;&gt;"LIBSETS_DROP_MECHANIC_MONSTER_NAME",VLOOKUP(Z7,'LibSets constants'!$I$4:$L$1000,3,FALSE),""),"")</f>
        <v/>
      </c>
      <c r="AB7" s="3" t="str">
        <f>IF(Z7&lt;&gt;"",IF(Z7&lt;&gt;"LIBSETS_DROP_MECHANIC_MONSTER_NAME",VLOOKUP(Z7,'LibSets constants'!$I$4:$L$1000,4,FALSE),""),"")</f>
        <v/>
      </c>
      <c r="AC7" s="3" t="str">
        <f>IF(G7&lt;&gt;"LIBSETS_SETTYPE_BATTLEGROUND",IF(G7&lt;&gt;"LIBSETS_SETTYPE_SPECIAL",IF(AD7&lt;&gt;"",VLOOKUP(AD7,'ESO zone constants'!$D$2:$H$4950,5,FALSE),""),""),"")</f>
        <v/>
      </c>
      <c r="AF7" s="3" t="str">
        <f>IF(AE7&lt;&gt;"",IF(AE7&lt;&gt;"LIBSETS_DROP_MECHANIC_MONSTER_NAME",VLOOKUP(AE7,'LibSets constants'!$I$4:$L$1000,3,FALSE),""),"")</f>
        <v/>
      </c>
      <c r="AG7" s="3" t="str">
        <f>IF(AE7&lt;&gt;"",IF(AE7&lt;&gt;"LIBSETS_DROP_MECHANIC_MONSTER_NAME",VLOOKUP(AE7,'LibSets constants'!$I$4:$L$1000,4,FALSE),""),"")</f>
        <v/>
      </c>
      <c r="AH7" s="3" t="str">
        <f>IF(G7&lt;&gt;"LIBSETS_SETTYPE_BATTLEGROUND",IF(G7&lt;&gt;"LIBSETS_SETTYPE_SPECIAL",IF(AI7&lt;&gt;"",VLOOKUP(AI7,'ESO zone constants'!$D$2:$H$4950,5,FALSE),""),""),"")</f>
        <v/>
      </c>
      <c r="AK7" s="3" t="str">
        <f>IF(AJ7&lt;&gt;"",IF(AJ7&lt;&gt;"LIBSETS_DROP_MECHANIC_MONSTER_NAME",VLOOKUP(AJ7,'LibSets constants'!$I$4:$L$1000,3,FALSE),""),"")</f>
        <v/>
      </c>
      <c r="AL7" s="3" t="str">
        <f>IF(AJ7&lt;&gt;"",IF(AJ7&lt;&gt;"LIBSETS_DROP_MECHANIC_MONSTER_NAME",VLOOKUP(AJ7,'LibSets constants'!$I$4:$L$1000,4,FALSE),""),"")</f>
        <v/>
      </c>
      <c r="AM7" s="3" t="str">
        <f>IF(G7&lt;&gt;"LIBSETS_SETTYPE_BATTLEGROUND",IF(G7&lt;&gt;"LIBSETS_SETTYPE_SPECIAL",IF(AN7&lt;&gt;"",VLOOKUP(AN7,'ESO zone constants'!$D$2:$H$4950,5,FALSE),""),""),"")</f>
        <v/>
      </c>
      <c r="AP7" s="3" t="str">
        <f>IF(AO7&lt;&gt;"",IF(AO7&lt;&gt;"LIBSETS_DROP_MECHANIC_MONSTER_NAME",VLOOKUP(AO7,'LibSets constants'!$I$4:$L$1000,3,FALSE),""),"")</f>
        <v/>
      </c>
      <c r="AQ7" s="3" t="str">
        <f>IF(AO7&lt;&gt;"",IF(AO7&lt;&gt;"LIBSETS_DROP_MECHANIC_MONSTER_NAME",VLOOKUP(AO7,'LibSets constants'!$I$4:$L$1000,4,FALSE),""),"")</f>
        <v/>
      </c>
      <c r="AR7" s="3" t="str">
        <f>IF(G7&lt;&gt;"LIBSETS_SETTYPE_BATTLEGROUND",IF(G7&lt;&gt;"LIBSETS_SETTYPE_SPECIAL",IF(AS7&lt;&gt;"",VLOOKUP(AS7,'ESO zone constants'!$D$2:$H$4950,5,FALSE),""),""),"")</f>
        <v/>
      </c>
      <c r="AU7" s="3" t="str">
        <f>IF(AT7&lt;&gt;"",IF(AT7&lt;&gt;"LIBSETS_DROP_MECHANIC_MONSTER_NAME",VLOOKUP(AT7,'LibSets constants'!$I$4:$L$1000,3,FALSE),""),"")</f>
        <v/>
      </c>
      <c r="AV7" s="3" t="str">
        <f>IF(AT7&lt;&gt;"",IF(AT7&lt;&gt;"LIBSETS_DROP_MECHANIC_MONSTER_NAME",VLOOKUP(AT7,'LibSets constants'!$I$4:$L$1000,4,FALSE),""),"")</f>
        <v/>
      </c>
      <c r="AW7" s="21" t="str">
        <f>IF(A7="???","--","")&amp;IF(F7&lt;&gt;"Not in the game (anymore)",IF(A7&lt;&gt;"",CONCATENATE("[",A7,"] = {wayshrines={")&amp;IF(K7&lt;&gt;"",CONCATENATE(K7,","),"")&amp;IF(L7&lt;&gt;"",CONCATENATE(L7,","),"")&amp;IF(M7&lt;&gt;"",CONCATENATE(M7,","),"")&amp;CONCATENATE("}")&amp;IF(VALUE(N7)&gt;0,CONCATENATE(", traitsNeeded=",N7),"")&amp;CONCATENATE(", dlcId=",IF(S7&lt;&gt;"",S7,"DLC_BASE_GAME")),""),"")</f>
        <v>[23] = {wayshrines={-1,-1,-1,}, dlcId=DLC_BASE_GAME</v>
      </c>
      <c r="AX7" s="21" t="str">
        <f>IF(F7&lt;&gt;"Not in the game (anymore)",IF(A7&lt;&gt;"",IF(P7&lt;&gt;"",CONCATENATE(", zoneIds={",P7),"")&amp;IF(X7&lt;&gt;"",CONCATENATE(",",X7),"")&amp;IF(AC7&lt;&gt;"",CONCATENATE(",",AC7),"")&amp;IF(AH7&lt;&gt;"",CONCATENATE(",",AH7),"")&amp;IF(AM7&lt;&gt;"",CONCATENATE(",",AM7),"")&amp;IF(AR7&lt;&gt;"",CONCATENATE(",",AR7),"")&amp;IF(P7&lt;&gt;"",CONCATENATE("}",""),"")&amp;IF(OR(I7="true",I7="false",I7&lt;&gt;""), CONCATENATE(", veteran=", I7), ""),""),"")</f>
        <v>, zoneIds={635}, veteran=false</v>
      </c>
      <c r="AY7" s="21" t="str">
        <f>IF(F7&lt;&gt;"Not in the game (anymore)",IF(A7&lt;&gt;"",", setType="&amp;G7,"")&amp;IF(J7="true",", multiTrialSet=true",""),"")</f>
        <v>, setType=LIBSETS_SETTYPE_ARENA</v>
      </c>
      <c r="AZ7" s="21" t="str">
        <f>IF(F7&lt;&gt;"Not in the game (anymore)",IF(U7&lt;&gt;"",", dropMechanic={"&amp;U7&amp;IF(Z7&lt;&gt;"",","&amp;Z7,"")&amp;IF(AE7&lt;&gt;"",","&amp;AE7,"")&amp;IF(AJ7&lt;&gt;"",","&amp;AJ7,"")&amp;IF(AO7&lt;&gt;"",","&amp;AO7,"")&amp;IF(AT7&lt;&gt;"",","&amp;AT7,"")&amp;"}"&amp;IF(U7="LIBSETS_DROP_MECHANIC_MONSTER_NAME",", dropMechanicNames={" &amp; IF(V7&lt;&gt;"","['en']='"&amp;V7&amp;"'","") &amp; IF(W7&lt;&gt;"",", ['de']='" &amp; W7&amp;"'","") &amp; "}",""),"")&amp;"},","")</f>
        <v>, dropMechanic={LIBSETS_DROP_MECHANIC_ARENA_STAGE_CHEST}},</v>
      </c>
      <c r="BA7" s="21" t="str">
        <f>IF(F7&lt;&gt;"Not in the game (anymore)",IF(C7&lt;&gt;"",CONCATENATE(" --",C7," / ",B7,"   [",IF(Q7&lt;&gt;"",Q7,""),IF(Y7&lt;&gt;"",", "&amp;Y7,""),IF(AD7&lt;&gt;"",", "&amp;AD7,""),IF(AI7&lt;&gt;"",", "&amp;AI7,""),IF(AN7&lt;&gt;"",", "&amp;AN7,""),IF(AS7&lt;&gt;"",", "&amp;AS7,""),"]")),"")</f>
        <v xml:space="preserve"> --Archer's Mind / Schützensinn   [Dragonstar Arena]</v>
      </c>
    </row>
    <row r="8" spans="1:53" x14ac:dyDescent="0.25">
      <c r="A8" s="12">
        <v>24</v>
      </c>
      <c r="B8" t="s">
        <v>748</v>
      </c>
      <c r="C8" t="s">
        <v>749</v>
      </c>
      <c r="D8" s="3">
        <f>A8</f>
        <v>24</v>
      </c>
      <c r="G8" s="8" t="s">
        <v>1647</v>
      </c>
      <c r="I8" t="s">
        <v>97</v>
      </c>
      <c r="J8" t="s">
        <v>97</v>
      </c>
      <c r="K8">
        <v>-1</v>
      </c>
      <c r="L8">
        <v>-1</v>
      </c>
      <c r="M8">
        <v>-1</v>
      </c>
      <c r="N8">
        <v>0</v>
      </c>
      <c r="O8" s="70" t="s">
        <v>447</v>
      </c>
      <c r="P8" s="3">
        <f>IF(AND(G8&lt;&gt;"LIBSETS_SETTYPE_BATTLEGROUND",G8&lt;&gt;"LIBSETS_SETTYPE_SPECIAL",G8&lt;&gt;"LIBSETS_SETTYPE_MYTHIC"), IF(Q8&lt;&gt;"",VLOOKUP(Q8,'ESO zone constants'!$D$2:$H$4950,5,FALSE),""),"")</f>
        <v>635</v>
      </c>
      <c r="Q8" t="str">
        <f>IF(OR(K8="",K8&lt;=0,ISERROR(K8)),IF(AND(O8&lt;&gt;"",NOT(ISERROR(O8))),O8, ""),VLOOKUP(K8,'ESO wayshrine node constants'!$A$3:$D$9993,4,FALSE))</f>
        <v>Dragonstar Arena</v>
      </c>
      <c r="S8" s="19" t="str">
        <f>IF(AND(R8&lt;&gt;"",NOT(ISERROR(R8))),R8,IF(P8&lt;&gt;"",IF(NOT(ISERROR(VLOOKUP(P8,'ESO Dungeon constants'!$D$3:$H$9999,5,FALSE))),VLOOKUP(P8,'ESO Dungeon constants'!$D$3:$I$9999,6,FALSE),VLOOKUP(P8,'ESO zone constants'!$H$2:$K$9984,4,FALSE)),""))</f>
        <v>DLC_BASE_GAME</v>
      </c>
      <c r="T8" s="3" t="str">
        <f>IF(S8&lt;&gt;"",VLOOKUP(S8,'LibSets constants'!$B$4:$C$1000,2,FALSE),"")</f>
        <v>Included in base game</v>
      </c>
      <c r="U8" s="33" t="s">
        <v>1738</v>
      </c>
      <c r="V8" s="3" t="str">
        <f>IF(U8&lt;&gt;"",IF(U8&lt;&gt;"LIBSETS_DROP_MECHANIC_MONSTER_NAME",VLOOKUP(U8,'LibSets constants'!$I$4:$L$1000,3,FALSE),""),"")</f>
        <v>Arena stage chest</v>
      </c>
      <c r="W8" s="3" t="str">
        <f>IF(U8&lt;&gt;"",IF(U8&lt;&gt;"LIBSETS_DROP_MECHANIC_MONSTER_NAME",VLOOKUP(U8,'LibSets constants'!$I$4:$L$1000,4,FALSE),""),"")</f>
        <v>Arena-Phasen Schatztruhe</v>
      </c>
      <c r="X8" s="3" t="str">
        <f>IF(G8&lt;&gt;"LIBSETS_SETTYPE_BATTLEGROUND",IF(G8&lt;&gt;"LIBSETS_SETTYPE_SPECIAL",IF(Y8&lt;&gt;"",VLOOKUP(Y8,'ESO zone constants'!$D$2:$H$4950,5,FALSE),""),""),"")</f>
        <v/>
      </c>
      <c r="AA8" s="3" t="str">
        <f>IF(Z8&lt;&gt;"",IF(Z8&lt;&gt;"LIBSETS_DROP_MECHANIC_MONSTER_NAME",VLOOKUP(Z8,'LibSets constants'!$I$4:$L$1000,3,FALSE),""),"")</f>
        <v/>
      </c>
      <c r="AB8" s="3" t="str">
        <f>IF(Z8&lt;&gt;"",IF(Z8&lt;&gt;"LIBSETS_DROP_MECHANIC_MONSTER_NAME",VLOOKUP(Z8,'LibSets constants'!$I$4:$L$1000,4,FALSE),""),"")</f>
        <v/>
      </c>
      <c r="AC8" s="3" t="str">
        <f>IF(G8&lt;&gt;"LIBSETS_SETTYPE_BATTLEGROUND",IF(G8&lt;&gt;"LIBSETS_SETTYPE_SPECIAL",IF(AD8&lt;&gt;"",VLOOKUP(AD8,'ESO zone constants'!$D$2:$H$4950,5,FALSE),""),""),"")</f>
        <v/>
      </c>
      <c r="AF8" s="3" t="str">
        <f>IF(AE8&lt;&gt;"",IF(AE8&lt;&gt;"LIBSETS_DROP_MECHANIC_MONSTER_NAME",VLOOKUP(AE8,'LibSets constants'!$I$4:$L$1000,3,FALSE),""),"")</f>
        <v/>
      </c>
      <c r="AG8" s="3" t="str">
        <f>IF(AE8&lt;&gt;"",IF(AE8&lt;&gt;"LIBSETS_DROP_MECHANIC_MONSTER_NAME",VLOOKUP(AE8,'LibSets constants'!$I$4:$L$1000,4,FALSE),""),"")</f>
        <v/>
      </c>
      <c r="AH8" s="3" t="str">
        <f>IF(G8&lt;&gt;"LIBSETS_SETTYPE_BATTLEGROUND",IF(G8&lt;&gt;"LIBSETS_SETTYPE_SPECIAL",IF(AI8&lt;&gt;"",VLOOKUP(AI8,'ESO zone constants'!$D$2:$H$4950,5,FALSE),""),""),"")</f>
        <v/>
      </c>
      <c r="AK8" s="3" t="str">
        <f>IF(AJ8&lt;&gt;"",IF(AJ8&lt;&gt;"LIBSETS_DROP_MECHANIC_MONSTER_NAME",VLOOKUP(AJ8,'LibSets constants'!$I$4:$L$1000,3,FALSE),""),"")</f>
        <v/>
      </c>
      <c r="AL8" s="3" t="str">
        <f>IF(AJ8&lt;&gt;"",IF(AJ8&lt;&gt;"LIBSETS_DROP_MECHANIC_MONSTER_NAME",VLOOKUP(AJ8,'LibSets constants'!$I$4:$L$1000,4,FALSE),""),"")</f>
        <v/>
      </c>
      <c r="AM8" s="3" t="str">
        <f>IF(G8&lt;&gt;"LIBSETS_SETTYPE_BATTLEGROUND",IF(G8&lt;&gt;"LIBSETS_SETTYPE_SPECIAL",IF(AN8&lt;&gt;"",VLOOKUP(AN8,'ESO zone constants'!$D$2:$H$4950,5,FALSE),""),""),"")</f>
        <v/>
      </c>
      <c r="AP8" s="3" t="str">
        <f>IF(AO8&lt;&gt;"",IF(AO8&lt;&gt;"LIBSETS_DROP_MECHANIC_MONSTER_NAME",VLOOKUP(AO8,'LibSets constants'!$I$4:$L$1000,3,FALSE),""),"")</f>
        <v/>
      </c>
      <c r="AQ8" s="3" t="str">
        <f>IF(AO8&lt;&gt;"",IF(AO8&lt;&gt;"LIBSETS_DROP_MECHANIC_MONSTER_NAME",VLOOKUP(AO8,'LibSets constants'!$I$4:$L$1000,4,FALSE),""),"")</f>
        <v/>
      </c>
      <c r="AR8" s="3" t="str">
        <f>IF(G8&lt;&gt;"LIBSETS_SETTYPE_BATTLEGROUND",IF(G8&lt;&gt;"LIBSETS_SETTYPE_SPECIAL",IF(AS8&lt;&gt;"",VLOOKUP(AS8,'ESO zone constants'!$D$2:$H$4950,5,FALSE),""),""),"")</f>
        <v/>
      </c>
      <c r="AU8" s="3" t="str">
        <f>IF(AT8&lt;&gt;"",IF(AT8&lt;&gt;"LIBSETS_DROP_MECHANIC_MONSTER_NAME",VLOOKUP(AT8,'LibSets constants'!$I$4:$L$1000,3,FALSE),""),"")</f>
        <v/>
      </c>
      <c r="AV8" s="3" t="str">
        <f>IF(AT8&lt;&gt;"",IF(AT8&lt;&gt;"LIBSETS_DROP_MECHANIC_MONSTER_NAME",VLOOKUP(AT8,'LibSets constants'!$I$4:$L$1000,4,FALSE),""),"")</f>
        <v/>
      </c>
      <c r="AW8" s="21" t="str">
        <f>IF(A8="???","--","")&amp;IF(F8&lt;&gt;"Not in the game (anymore)",IF(A8&lt;&gt;"",CONCATENATE("[",A8,"] = {wayshrines={")&amp;IF(K8&lt;&gt;"",CONCATENATE(K8,","),"")&amp;IF(L8&lt;&gt;"",CONCATENATE(L8,","),"")&amp;IF(M8&lt;&gt;"",CONCATENATE(M8,","),"")&amp;CONCATENATE("}")&amp;IF(VALUE(N8)&gt;0,CONCATENATE(", traitsNeeded=",N8),"")&amp;CONCATENATE(", dlcId=",IF(S8&lt;&gt;"",S8,"DLC_BASE_GAME")),""),"")</f>
        <v>[24] = {wayshrines={-1,-1,-1,}, dlcId=DLC_BASE_GAME</v>
      </c>
      <c r="AX8" s="21" t="str">
        <f>IF(F8&lt;&gt;"Not in the game (anymore)",IF(A8&lt;&gt;"",IF(P8&lt;&gt;"",CONCATENATE(", zoneIds={",P8),"")&amp;IF(X8&lt;&gt;"",CONCATENATE(",",X8),"")&amp;IF(AC8&lt;&gt;"",CONCATENATE(",",AC8),"")&amp;IF(AH8&lt;&gt;"",CONCATENATE(",",AH8),"")&amp;IF(AM8&lt;&gt;"",CONCATENATE(",",AM8),"")&amp;IF(AR8&lt;&gt;"",CONCATENATE(",",AR8),"")&amp;IF(P8&lt;&gt;"",CONCATENATE("}",""),"")&amp;IF(OR(I8="true",I8="false",I8&lt;&gt;""), CONCATENATE(", veteran=", I8), ""),""),"")</f>
        <v>, zoneIds={635}, veteran=false</v>
      </c>
      <c r="AY8" s="21" t="str">
        <f>IF(F8&lt;&gt;"Not in the game (anymore)",IF(A8&lt;&gt;"",", setType="&amp;G8,"")&amp;IF(J8="true",", multiTrialSet=true",""),"")</f>
        <v>, setType=LIBSETS_SETTYPE_ARENA</v>
      </c>
      <c r="AZ8" s="21" t="str">
        <f>IF(F8&lt;&gt;"Not in the game (anymore)",IF(U8&lt;&gt;"",", dropMechanic={"&amp;U8&amp;IF(Z8&lt;&gt;"",","&amp;Z8,"")&amp;IF(AE8&lt;&gt;"",","&amp;AE8,"")&amp;IF(AJ8&lt;&gt;"",","&amp;AJ8,"")&amp;IF(AO8&lt;&gt;"",","&amp;AO8,"")&amp;IF(AT8&lt;&gt;"",","&amp;AT8,"")&amp;"}"&amp;IF(U8="LIBSETS_DROP_MECHANIC_MONSTER_NAME",", dropMechanicNames={" &amp; IF(V8&lt;&gt;"","['en']='"&amp;V8&amp;"'","") &amp; IF(W8&lt;&gt;"",", ['de']='" &amp; W8&amp;"'","") &amp; "}",""),"")&amp;"},","")</f>
        <v>, dropMechanic={LIBSETS_DROP_MECHANIC_ARENA_STAGE_CHEST}},</v>
      </c>
      <c r="BA8" s="21" t="str">
        <f>IF(F8&lt;&gt;"Not in the game (anymore)",IF(C8&lt;&gt;"",CONCATENATE(" --",C8," / ",B8,"   [",IF(Q8&lt;&gt;"",Q8,""),IF(Y8&lt;&gt;"",", "&amp;Y8,""),IF(AD8&lt;&gt;"",", "&amp;AD8,""),IF(AI8&lt;&gt;"",", "&amp;AI8,""),IF(AN8&lt;&gt;"",", "&amp;AN8,""),IF(AS8&lt;&gt;"",", "&amp;AS8,""),"]")),"")</f>
        <v xml:space="preserve"> --Footman's Fortune / Geschick des Fußsoldaten   [Dragonstar Arena]</v>
      </c>
    </row>
    <row r="9" spans="1:53" x14ac:dyDescent="0.25">
      <c r="A9" s="12">
        <v>25</v>
      </c>
      <c r="B9" t="s">
        <v>750</v>
      </c>
      <c r="C9" t="s">
        <v>751</v>
      </c>
      <c r="D9" s="3">
        <f>A9</f>
        <v>25</v>
      </c>
      <c r="G9" s="8" t="s">
        <v>1650</v>
      </c>
      <c r="I9" t="s">
        <v>97</v>
      </c>
      <c r="J9" t="s">
        <v>97</v>
      </c>
      <c r="K9">
        <v>-1</v>
      </c>
      <c r="L9">
        <v>-1</v>
      </c>
      <c r="M9">
        <v>-1</v>
      </c>
      <c r="N9">
        <v>0</v>
      </c>
      <c r="O9" s="70" t="s">
        <v>131</v>
      </c>
      <c r="P9" s="3">
        <f>IF(AND(G9&lt;&gt;"LIBSETS_SETTYPE_BATTLEGROUND",G9&lt;&gt;"LIBSETS_SETTYPE_SPECIAL",G9&lt;&gt;"LIBSETS_SETTYPE_MYTHIC"), IF(Q9&lt;&gt;"",VLOOKUP(Q9,'ESO zone constants'!$D$2:$H$4950,5,FALSE),""),"")</f>
        <v>181</v>
      </c>
      <c r="Q9" t="str">
        <f>IF(OR(K9="",K9&lt;=0,ISERROR(K9)),IF(AND(O9&lt;&gt;"",NOT(ISERROR(O9))),O9, ""),VLOOKUP(K9,'ESO wayshrine node constants'!$A$3:$D$9993,4,FALSE))</f>
        <v>Cyrodiil</v>
      </c>
      <c r="S9" s="19" t="str">
        <f>IF(AND(R9&lt;&gt;"",NOT(ISERROR(R9))),R9,IF(P9&lt;&gt;"",IF(NOT(ISERROR(VLOOKUP(P9,'ESO Dungeon constants'!$D$3:$H$9999,5,FALSE))),VLOOKUP(P9,'ESO Dungeon constants'!$D$3:$I$9999,6,FALSE),VLOOKUP(P9,'ESO zone constants'!$H$2:$K$9984,4,FALSE)),""))</f>
        <v>DLC_BASE_GAME</v>
      </c>
      <c r="T9" s="3" t="str">
        <f>IF(S9&lt;&gt;"",VLOOKUP(S9,'LibSets constants'!$B$4:$C$1000,2,FALSE),"")</f>
        <v>Included in base game</v>
      </c>
      <c r="U9" s="33" t="s">
        <v>1723</v>
      </c>
      <c r="V9" s="3" t="str">
        <f>IF(U9&lt;&gt;"",IF(U9&lt;&gt;"LIBSETS_DROP_MECHANIC_MONSTER_NAME",VLOOKUP(U9,'LibSets constants'!$I$4:$L$1000,3,FALSE),""),"")</f>
        <v>Rewards for the worthy (Cyrodiil/Battleground mail)</v>
      </c>
      <c r="W9" s="3" t="str">
        <f>IF(U9&lt;&gt;"",IF(U9&lt;&gt;"LIBSETS_DROP_MECHANIC_MONSTER_NAME",VLOOKUP(U9,'LibSets constants'!$I$4:$L$1000,4,FALSE),""),"")</f>
        <v>Gerechter Lohn (Cyrodiil/Schlachtfeld Mail)</v>
      </c>
      <c r="X9" s="3">
        <f>IF(G9&lt;&gt;"LIBSETS_SETTYPE_BATTLEGROUND",IF(G9&lt;&gt;"LIBSETS_SETTYPE_SPECIAL",IF(Y9&lt;&gt;"",VLOOKUP(Y9,'ESO zone constants'!$D$2:$H$4950,5,FALSE),""),""),"")</f>
        <v>181</v>
      </c>
      <c r="Y9" t="s">
        <v>131</v>
      </c>
      <c r="Z9" s="33" t="s">
        <v>1713</v>
      </c>
      <c r="AA9" s="3" t="str">
        <f>IF(Z9&lt;&gt;"",IF(Z9&lt;&gt;"LIBSETS_DROP_MECHANIC_MONSTER_NAME",VLOOKUP(Z9,'LibSets constants'!$I$4:$L$1000,3,FALSE),""),"")</f>
        <v>City Erntefurt (quartermaster)</v>
      </c>
      <c r="AB9" s="3" t="str">
        <f>IF(Z9&lt;&gt;"",IF(Z9&lt;&gt;"LIBSETS_DROP_MECHANIC_MONSTER_NAME",VLOOKUP(Z9,'LibSets constants'!$I$4:$L$1000,4,FALSE),""),"")</f>
        <v>Stadt Erntefurt (Quartiermeister)</v>
      </c>
      <c r="AC9" s="3" t="str">
        <f>IF(G9&lt;&gt;"LIBSETS_SETTYPE_BATTLEGROUND",IF(G9&lt;&gt;"LIBSETS_SETTYPE_SPECIAL",IF(AD9&lt;&gt;"",VLOOKUP(AD9,'ESO zone constants'!$D$2:$H$4950,5,FALSE),""),""),"")</f>
        <v/>
      </c>
      <c r="AF9" s="3" t="str">
        <f>IF(AE9&lt;&gt;"",IF(AE9&lt;&gt;"LIBSETS_DROP_MECHANIC_MONSTER_NAME",VLOOKUP(AE9,'LibSets constants'!$I$4:$L$1000,3,FALSE),""),"")</f>
        <v/>
      </c>
      <c r="AG9" s="3" t="str">
        <f>IF(AE9&lt;&gt;"",IF(AE9&lt;&gt;"LIBSETS_DROP_MECHANIC_MONSTER_NAME",VLOOKUP(AE9,'LibSets constants'!$I$4:$L$1000,4,FALSE),""),"")</f>
        <v/>
      </c>
      <c r="AH9" s="3" t="str">
        <f>IF(G9&lt;&gt;"LIBSETS_SETTYPE_BATTLEGROUND",IF(G9&lt;&gt;"LIBSETS_SETTYPE_SPECIAL",IF(AI9&lt;&gt;"",VLOOKUP(AI9,'ESO zone constants'!$D$2:$H$4950,5,FALSE),""),""),"")</f>
        <v/>
      </c>
      <c r="AK9" s="3" t="str">
        <f>IF(AJ9&lt;&gt;"",IF(AJ9&lt;&gt;"LIBSETS_DROP_MECHANIC_MONSTER_NAME",VLOOKUP(AJ9,'LibSets constants'!$I$4:$L$1000,3,FALSE),""),"")</f>
        <v/>
      </c>
      <c r="AL9" s="3" t="str">
        <f>IF(AJ9&lt;&gt;"",IF(AJ9&lt;&gt;"LIBSETS_DROP_MECHANIC_MONSTER_NAME",VLOOKUP(AJ9,'LibSets constants'!$I$4:$L$1000,4,FALSE),""),"")</f>
        <v/>
      </c>
      <c r="AM9" s="3" t="str">
        <f>IF(G9&lt;&gt;"LIBSETS_SETTYPE_BATTLEGROUND",IF(G9&lt;&gt;"LIBSETS_SETTYPE_SPECIAL",IF(AN9&lt;&gt;"",VLOOKUP(AN9,'ESO zone constants'!$D$2:$H$4950,5,FALSE),""),""),"")</f>
        <v/>
      </c>
      <c r="AP9" s="3" t="str">
        <f>IF(AO9&lt;&gt;"",IF(AO9&lt;&gt;"LIBSETS_DROP_MECHANIC_MONSTER_NAME",VLOOKUP(AO9,'LibSets constants'!$I$4:$L$1000,3,FALSE),""),"")</f>
        <v/>
      </c>
      <c r="AQ9" s="3" t="str">
        <f>IF(AO9&lt;&gt;"",IF(AO9&lt;&gt;"LIBSETS_DROP_MECHANIC_MONSTER_NAME",VLOOKUP(AO9,'LibSets constants'!$I$4:$L$1000,4,FALSE),""),"")</f>
        <v/>
      </c>
      <c r="AR9" s="3" t="str">
        <f>IF(G9&lt;&gt;"LIBSETS_SETTYPE_BATTLEGROUND",IF(G9&lt;&gt;"LIBSETS_SETTYPE_SPECIAL",IF(AS9&lt;&gt;"",VLOOKUP(AS9,'ESO zone constants'!$D$2:$H$4950,5,FALSE),""),""),"")</f>
        <v/>
      </c>
      <c r="AU9" s="3" t="str">
        <f>IF(AT9&lt;&gt;"",IF(AT9&lt;&gt;"LIBSETS_DROP_MECHANIC_MONSTER_NAME",VLOOKUP(AT9,'LibSets constants'!$I$4:$L$1000,3,FALSE),""),"")</f>
        <v/>
      </c>
      <c r="AV9" s="3" t="str">
        <f>IF(AT9&lt;&gt;"",IF(AT9&lt;&gt;"LIBSETS_DROP_MECHANIC_MONSTER_NAME",VLOOKUP(AT9,'LibSets constants'!$I$4:$L$1000,4,FALSE),""),"")</f>
        <v/>
      </c>
      <c r="AW9" s="21" t="str">
        <f>IF(A9="???","--","")&amp;IF(F9&lt;&gt;"Not in the game (anymore)",IF(A9&lt;&gt;"",CONCATENATE("[",A9,"] = {wayshrines={")&amp;IF(K9&lt;&gt;"",CONCATENATE(K9,","),"")&amp;IF(L9&lt;&gt;"",CONCATENATE(L9,","),"")&amp;IF(M9&lt;&gt;"",CONCATENATE(M9,","),"")&amp;CONCATENATE("}")&amp;IF(VALUE(N9)&gt;0,CONCATENATE(", traitsNeeded=",N9),"")&amp;CONCATENATE(", dlcId=",IF(S9&lt;&gt;"",S9,"DLC_BASE_GAME")),""),"")</f>
        <v>[25] = {wayshrines={-1,-1,-1,}, dlcId=DLC_BASE_GAME</v>
      </c>
      <c r="AX9" s="21" t="str">
        <f>IF(F9&lt;&gt;"Not in the game (anymore)",IF(A9&lt;&gt;"",IF(P9&lt;&gt;"",CONCATENATE(", zoneIds={",P9),"")&amp;IF(X9&lt;&gt;"",CONCATENATE(",",X9),"")&amp;IF(AC9&lt;&gt;"",CONCATENATE(",",AC9),"")&amp;IF(AH9&lt;&gt;"",CONCATENATE(",",AH9),"")&amp;IF(AM9&lt;&gt;"",CONCATENATE(",",AM9),"")&amp;IF(AR9&lt;&gt;"",CONCATENATE(",",AR9),"")&amp;IF(P9&lt;&gt;"",CONCATENATE("}",""),"")&amp;IF(OR(I9="true",I9="false",I9&lt;&gt;""), CONCATENATE(", veteran=", I9), ""),""),"")</f>
        <v>, zoneIds={181,181}, veteran=false</v>
      </c>
      <c r="AY9" s="21" t="str">
        <f>IF(F9&lt;&gt;"Not in the game (anymore)",IF(A9&lt;&gt;"",", setType="&amp;G9,"")&amp;IF(J9="true",", multiTrialSet=true",""),"")</f>
        <v>, setType=LIBSETS_SETTYPE_CYRODIIL</v>
      </c>
      <c r="AZ9" s="21" t="str">
        <f>IF(F9&lt;&gt;"Not in the game (anymore)",IF(U9&lt;&gt;"",", dropMechanic={"&amp;U9&amp;IF(Z9&lt;&gt;"",","&amp;Z9,"")&amp;IF(AE9&lt;&gt;"",","&amp;AE9,"")&amp;IF(AJ9&lt;&gt;"",","&amp;AJ9,"")&amp;IF(AO9&lt;&gt;"",","&amp;AO9,"")&amp;IF(AT9&lt;&gt;"",","&amp;AT9,"")&amp;"}"&amp;IF(U9="LIBSETS_DROP_MECHANIC_MONSTER_NAME",", dropMechanicNames={" &amp; IF(V9&lt;&gt;"","['en']='"&amp;V9&amp;"'","") &amp; IF(W9&lt;&gt;"",", ['de']='" &amp; W9&amp;"'","") &amp; "}",""),"")&amp;"},","")</f>
        <v>, dropMechanic={LIBSETS_DROP_MECHANIC_MAIL_PVP_REWARDS_FOR_THE_WORTHY,LIBSETS_DROP_MECHANIC_CITY_CYRODIIL_ERNTEFURT}},</v>
      </c>
      <c r="BA9" s="21" t="str">
        <f>IF(F9&lt;&gt;"Not in the game (anymore)",IF(C9&lt;&gt;"",CONCATENATE(" --",C9," / ",B9,"   [",IF(Q9&lt;&gt;"",Q9,""),IF(Y9&lt;&gt;"",", "&amp;Y9,""),IF(AD9&lt;&gt;"",", "&amp;AD9,""),IF(AI9&lt;&gt;"",", "&amp;AI9,""),IF(AN9&lt;&gt;"",", "&amp;AN9,""),IF(AS9&lt;&gt;"",", "&amp;AS9,""),"]")),"")</f>
        <v xml:space="preserve"> --Desert Rose / Wüstenrose   [Cyrodiil, Cyrodiil]</v>
      </c>
    </row>
    <row r="10" spans="1:53" x14ac:dyDescent="0.25">
      <c r="A10" s="12">
        <v>26</v>
      </c>
      <c r="B10" t="s">
        <v>752</v>
      </c>
      <c r="C10" t="s">
        <v>753</v>
      </c>
      <c r="D10" s="3">
        <f>A10</f>
        <v>26</v>
      </c>
      <c r="G10" s="8" t="s">
        <v>1655</v>
      </c>
      <c r="I10" t="s">
        <v>97</v>
      </c>
      <c r="J10" t="s">
        <v>97</v>
      </c>
      <c r="K10">
        <v>-1</v>
      </c>
      <c r="L10">
        <v>-1</v>
      </c>
      <c r="M10">
        <v>-1</v>
      </c>
      <c r="N10">
        <v>0</v>
      </c>
      <c r="O10" s="70" t="s">
        <v>247</v>
      </c>
      <c r="P10" s="3">
        <f>IF(AND(G10&lt;&gt;"LIBSETS_SETTYPE_BATTLEGROUND",G10&lt;&gt;"LIBSETS_SETTYPE_SPECIAL",G10&lt;&gt;"LIBSETS_SETTYPE_MYTHIC"), IF(Q10&lt;&gt;"",VLOOKUP(Q10,'ESO zone constants'!$D$2:$H$4950,5,FALSE),""),"")</f>
        <v>347</v>
      </c>
      <c r="Q10" t="str">
        <f>IF(OR(K10="",K10&lt;=0,ISERROR(K10)),IF(AND(O10&lt;&gt;"",NOT(ISERROR(O10))),O10, ""),VLOOKUP(K10,'ESO wayshrine node constants'!$A$3:$D$9993,4,FALSE))</f>
        <v>Coldharbour</v>
      </c>
      <c r="S10" s="19" t="str">
        <f>IF(AND(R10&lt;&gt;"",NOT(ISERROR(R10))),R10,IF(P10&lt;&gt;"",IF(NOT(ISERROR(VLOOKUP(P10,'ESO Dungeon constants'!$D$3:$H$9999,5,FALSE))),VLOOKUP(P10,'ESO Dungeon constants'!$D$3:$I$9999,6,FALSE),VLOOKUP(P10,'ESO zone constants'!$H$2:$K$9984,4,FALSE)),""))</f>
        <v>DLC_BASE_GAME</v>
      </c>
      <c r="T10" s="3" t="str">
        <f>IF(S10&lt;&gt;"",VLOOKUP(S10,'LibSets constants'!$B$4:$C$1000,2,FALSE),"")</f>
        <v>Included in base game</v>
      </c>
      <c r="U10" s="33" t="s">
        <v>1742</v>
      </c>
      <c r="V10" s="3" t="str">
        <f>IF(U10&lt;&gt;"",IF(U10&lt;&gt;"LIBSETS_DROP_MECHANIC_MONSTER_NAME",VLOOKUP(U10,'LibSets constants'!$I$4:$L$1000,3,FALSE),""),"")</f>
        <v>Delve bosses have a chance to drop a waist or feet.</v>
      </c>
      <c r="W10" s="3" t="str">
        <f>IF(U10&lt;&gt;"",IF(U10&lt;&gt;"LIBSETS_DROP_MECHANIC_MONSTER_NAME",VLOOKUP(U10,'LibSets constants'!$I$4:$L$1000,4,FALSE),""),"")</f>
        <v>Bosse in Gewölben haben die Chance, eine Taille oder Füße fallen zu lassen.</v>
      </c>
      <c r="X10" s="3" t="str">
        <f>IF(G10&lt;&gt;"LIBSETS_SETTYPE_BATTLEGROUND",IF(G10&lt;&gt;"LIBSETS_SETTYPE_SPECIAL",IF(Y10&lt;&gt;"",VLOOKUP(Y10,'ESO zone constants'!$D$2:$H$4950,5,FALSE),""),""),"")</f>
        <v/>
      </c>
      <c r="Z10" s="33" t="s">
        <v>1743</v>
      </c>
      <c r="AA10" s="3" t="str">
        <f>IF(Z10&lt;&gt;"",IF(Z10&lt;&gt;"LIBSETS_DROP_MECHANIC_MONSTER_NAME",VLOOKUP(Z10,'LibSets constants'!$I$4:$L$1000,3,FALSE),""),"")</f>
        <v>Overland group bosses have a 100% chance to drop head, chest, legs, or weapon.</v>
      </c>
      <c r="AB10" s="3" t="str">
        <f>IF(Z10&lt;&gt;"",IF(Z10&lt;&gt;"LIBSETS_DROP_MECHANIC_MONSTER_NAME",VLOOKUP(Z10,'LibSets constants'!$I$4:$L$1000,4,FALSE),""),"")</f>
        <v>Überland Gruppenbosse haben eine Chance von 100%, Kopf, Brust, Beine oder Waffen fallen zu lassen.</v>
      </c>
      <c r="AC10" s="3" t="str">
        <f>IF(G10&lt;&gt;"LIBSETS_SETTYPE_BATTLEGROUND",IF(G10&lt;&gt;"LIBSETS_SETTYPE_SPECIAL",IF(AD10&lt;&gt;"",VLOOKUP(AD10,'ESO zone constants'!$D$2:$H$4950,5,FALSE),""),""),"")</f>
        <v/>
      </c>
      <c r="AE10" s="33" t="s">
        <v>1744</v>
      </c>
      <c r="AF10" s="3" t="str">
        <f>IF(AE10&lt;&gt;"",IF(AE10&lt;&gt;"LIBSETS_DROP_MECHANIC_MONSTER_NAME",VLOOKUP(AE10,'LibSets constants'!$I$4:$L$1000,3,FALSE),""),"")</f>
        <v>Public dungeon bosses have a chance to drop a shoulder, hand, or weapon.</v>
      </c>
      <c r="AG10" s="3" t="str">
        <f>IF(AE10&lt;&gt;"",IF(AE10&lt;&gt;"LIBSETS_DROP_MECHANIC_MONSTER_NAME",VLOOKUP(AE10,'LibSets constants'!$I$4:$L$1000,4,FALSE),""),"")</f>
        <v>Öffentliche Dungeon-Bosse haben die Möglichkeit, eine Schulter, Handschuhe oder eine Waffe fallen zu lassen.</v>
      </c>
      <c r="AH10" s="3" t="str">
        <f>IF(G10&lt;&gt;"LIBSETS_SETTYPE_BATTLEGROUND",IF(G10&lt;&gt;"LIBSETS_SETTYPE_SPECIAL",IF(AI10&lt;&gt;"",VLOOKUP(AI10,'ESO zone constants'!$D$2:$H$4950,5,FALSE),""),""),"")</f>
        <v/>
      </c>
      <c r="AJ10" s="33" t="s">
        <v>1745</v>
      </c>
      <c r="AK10" s="3" t="str">
        <f>IF(AJ10&lt;&gt;"",IF(AJ10&lt;&gt;"LIBSETS_DROP_MECHANIC_MONSTER_NAME",VLOOKUP(AJ10,'LibSets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3" t="str">
        <f>IF(AJ10&lt;&gt;"",IF(AJ10&lt;&gt;"LIBSETS_DROP_MECHANIC_MONSTER_NAME",VLOOKUP(AJ10,'LibSets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constants'!$D$2:$H$4950,5,FALSE),""),""),"")</f>
        <v/>
      </c>
      <c r="AP10" s="3" t="str">
        <f>IF(AO10&lt;&gt;"",IF(AO10&lt;&gt;"LIBSETS_DROP_MECHANIC_MONSTER_NAME",VLOOKUP(AO10,'LibSets constants'!$I$4:$L$1000,3,FALSE),""),"")</f>
        <v/>
      </c>
      <c r="AQ10" s="3" t="str">
        <f>IF(AO10&lt;&gt;"",IF(AO10&lt;&gt;"LIBSETS_DROP_MECHANIC_MONSTER_NAME",VLOOKUP(AO10,'LibSets constants'!$I$4:$L$1000,4,FALSE),""),"")</f>
        <v/>
      </c>
      <c r="AR10" s="3" t="str">
        <f>IF(G10&lt;&gt;"LIBSETS_SETTYPE_BATTLEGROUND",IF(G10&lt;&gt;"LIBSETS_SETTYPE_SPECIAL",IF(AS10&lt;&gt;"",VLOOKUP(AS10,'ESO zone constants'!$D$2:$H$4950,5,FALSE),""),""),"")</f>
        <v/>
      </c>
      <c r="AU10" s="3" t="str">
        <f>IF(AT10&lt;&gt;"",IF(AT10&lt;&gt;"LIBSETS_DROP_MECHANIC_MONSTER_NAME",VLOOKUP(AT10,'LibSets constants'!$I$4:$L$1000,3,FALSE),""),"")</f>
        <v/>
      </c>
      <c r="AV10" s="3" t="str">
        <f>IF(AT10&lt;&gt;"",IF(AT10&lt;&gt;"LIBSETS_DROP_MECHANIC_MONSTER_NAME",VLOOKUP(AT10,'LibSets constants'!$I$4:$L$1000,4,FALSE),""),"")</f>
        <v/>
      </c>
      <c r="AW10" s="21" t="str">
        <f>IF(A10="???","--","")&amp;IF(F10&lt;&gt;"Not in the game (anymore)",IF(A10&lt;&gt;"",CONCATENATE("[",A10,"] = {wayshrines={")&amp;IF(K10&lt;&gt;"",CONCATENATE(K10,","),"")&amp;IF(L10&lt;&gt;"",CONCATENATE(L10,","),"")&amp;IF(M10&lt;&gt;"",CONCATENATE(M10,","),"")&amp;CONCATENATE("}")&amp;IF(VALUE(N10)&gt;0,CONCATENATE(", traitsNeeded=",N10),"")&amp;CONCATENATE(", dlcId=",IF(S10&lt;&gt;"",S10,"DLC_BASE_GAME")),""),"")</f>
        <v>[26] = {wayshrines={-1,-1,-1,}, dlcId=DLC_BASE_GAME</v>
      </c>
      <c r="AX10" s="21" t="str">
        <f>IF(F10&lt;&gt;"Not in the game (anymore)",IF(A10&lt;&gt;"",IF(P10&lt;&gt;"",CONCATENATE(", zoneIds={",P10),"")&amp;IF(X10&lt;&gt;"",CONCATENATE(",",X10),"")&amp;IF(AC10&lt;&gt;"",CONCATENATE(",",AC10),"")&amp;IF(AH10&lt;&gt;"",CONCATENATE(",",AH10),"")&amp;IF(AM10&lt;&gt;"",CONCATENATE(",",AM10),"")&amp;IF(AR10&lt;&gt;"",CONCATENATE(",",AR10),"")&amp;IF(P10&lt;&gt;"",CONCATENATE("}",""),"")&amp;IF(OR(I10="true",I10="false",I10&lt;&gt;""), CONCATENATE(", veteran=", I10), ""),""),"")</f>
        <v>, zoneIds={347}, veteran=false</v>
      </c>
      <c r="AY10" s="21" t="str">
        <f>IF(F10&lt;&gt;"Not in the game (anymore)",IF(A10&lt;&gt;"",", setType="&amp;G10,"")&amp;IF(J10="true",", multiTrialSet=true",""),"")</f>
        <v>, setType=LIBSETS_SETTYPE_OVERLAND</v>
      </c>
      <c r="AZ10" s="21" t="str">
        <f>IF(F10&lt;&gt;"Not in the game (anymore)",IF(U10&lt;&gt;"",", dropMechanic={"&amp;U10&amp;IF(Z10&lt;&gt;"",","&amp;Z10,"")&amp;IF(AE10&lt;&gt;"",","&amp;AE10,"")&amp;IF(AJ10&lt;&gt;"",","&amp;AJ10,"")&amp;IF(AO10&lt;&gt;"",","&amp;AO10,"")&amp;IF(AT10&lt;&gt;"",","&amp;AT10,"")&amp;"}"&amp;IF(U10="LIBSETS_DROP_MECHANIC_MONSTER_NAME",", dropMechanicNames={" &amp; IF(V10&lt;&gt;"","['en']='"&amp;V10&amp;"'","") &amp; IF(W10&lt;&gt;"",", ['de']='" &amp; W10&amp;"'","") &amp; "}",""),"")&amp;"},","")</f>
        <v>, dropMechanic={LIBSETS_DROP_MECHANIC_OVERLAND_BOSS_DELVE,LIBSETS_DROP_MECHANIC_OVERLAND_WORLDBOSS,LIBSETS_DROP_MECHANIC_OVERLAND_BOSS_PUBLIC_DUNGEON,LIBSETS_DROP_MECHANIC_OVERLAND_CHEST}},</v>
      </c>
      <c r="BA10" s="21" t="str">
        <f>IF(F10&lt;&gt;"Not in the game (anymore)",IF(C10&lt;&gt;"",CONCATENATE(" --",C10," / ",B10,"   [",IF(Q10&lt;&gt;"",Q10,""),IF(Y10&lt;&gt;"",", "&amp;Y10,""),IF(AD10&lt;&gt;"",", "&amp;AD10,""),IF(AI10&lt;&gt;"",", "&amp;AI10,""),IF(AN10&lt;&gt;"",", "&amp;AN10,""),IF(AS10&lt;&gt;"",", "&amp;AS10,""),"]")),"")</f>
        <v xml:space="preserve"> --Prisoner's Rags / Lumpen des Gefangenen   [Coldharbour]</v>
      </c>
    </row>
    <row r="11" spans="1:53" x14ac:dyDescent="0.25">
      <c r="A11" s="12">
        <v>27</v>
      </c>
      <c r="B11" t="s">
        <v>754</v>
      </c>
      <c r="C11" t="s">
        <v>755</v>
      </c>
      <c r="D11" s="3">
        <f>A11</f>
        <v>27</v>
      </c>
      <c r="G11" s="8" t="s">
        <v>1655</v>
      </c>
      <c r="I11" t="s">
        <v>97</v>
      </c>
      <c r="J11" t="s">
        <v>97</v>
      </c>
      <c r="K11">
        <v>-1</v>
      </c>
      <c r="L11">
        <v>-1</v>
      </c>
      <c r="M11">
        <v>-1</v>
      </c>
      <c r="N11">
        <v>0</v>
      </c>
      <c r="O11" s="70" t="s">
        <v>116</v>
      </c>
      <c r="P11" s="3">
        <f>IF(AND(G11&lt;&gt;"LIBSETS_SETTYPE_BATTLEGROUND",G11&lt;&gt;"LIBSETS_SETTYPE_SPECIAL",G11&lt;&gt;"LIBSETS_SETTYPE_MYTHIC"), IF(Q11&lt;&gt;"",VLOOKUP(Q11,'ESO zone constants'!$D$2:$H$4950,5,FALSE),""),"")</f>
        <v>101</v>
      </c>
      <c r="Q11" t="str">
        <f>IF(OR(K11="",K11&lt;=0,ISERROR(K11)),IF(AND(O11&lt;&gt;"",NOT(ISERROR(O11))),O11, ""),VLOOKUP(K11,'ESO wayshrine node constants'!$A$3:$D$9993,4,FALSE))</f>
        <v>Eastmarch</v>
      </c>
      <c r="S11" s="19" t="str">
        <f>IF(AND(R11&lt;&gt;"",NOT(ISERROR(R11))),R11,IF(P11&lt;&gt;"",IF(NOT(ISERROR(VLOOKUP(P11,'ESO Dungeon constants'!$D$3:$H$9999,5,FALSE))),VLOOKUP(P11,'ESO Dungeon constants'!$D$3:$I$9999,6,FALSE),VLOOKUP(P11,'ESO zone constants'!$H$2:$K$9984,4,FALSE)),""))</f>
        <v>DLC_BASE_GAME</v>
      </c>
      <c r="T11" s="3" t="str">
        <f>IF(S11&lt;&gt;"",VLOOKUP(S11,'LibSets constants'!$B$4:$C$1000,2,FALSE),"")</f>
        <v>Included in base game</v>
      </c>
      <c r="U11" s="33" t="s">
        <v>1742</v>
      </c>
      <c r="V11" s="3" t="str">
        <f>IF(U11&lt;&gt;"",IF(U11&lt;&gt;"LIBSETS_DROP_MECHANIC_MONSTER_NAME",VLOOKUP(U11,'LibSets constants'!$I$4:$L$1000,3,FALSE),""),"")</f>
        <v>Delve bosses have a chance to drop a waist or feet.</v>
      </c>
      <c r="W11" s="3" t="str">
        <f>IF(U11&lt;&gt;"",IF(U11&lt;&gt;"LIBSETS_DROP_MECHANIC_MONSTER_NAME",VLOOKUP(U11,'LibSets constants'!$I$4:$L$1000,4,FALSE),""),"")</f>
        <v>Bosse in Gewölben haben die Chance, eine Taille oder Füße fallen zu lassen.</v>
      </c>
      <c r="X11" s="3" t="str">
        <f>IF(G11&lt;&gt;"LIBSETS_SETTYPE_BATTLEGROUND",IF(G11&lt;&gt;"LIBSETS_SETTYPE_SPECIAL",IF(Y11&lt;&gt;"",VLOOKUP(Y11,'ESO zone constants'!$D$2:$H$4950,5,FALSE),""),""),"")</f>
        <v/>
      </c>
      <c r="Z11" s="33" t="s">
        <v>1743</v>
      </c>
      <c r="AA11" s="3" t="str">
        <f>IF(Z11&lt;&gt;"",IF(Z11&lt;&gt;"LIBSETS_DROP_MECHANIC_MONSTER_NAME",VLOOKUP(Z11,'LibSets constants'!$I$4:$L$1000,3,FALSE),""),"")</f>
        <v>Overland group bosses have a 100% chance to drop head, chest, legs, or weapon.</v>
      </c>
      <c r="AB11" s="3" t="str">
        <f>IF(Z11&lt;&gt;"",IF(Z11&lt;&gt;"LIBSETS_DROP_MECHANIC_MONSTER_NAME",VLOOKUP(Z11,'LibSets constants'!$I$4:$L$1000,4,FALSE),""),"")</f>
        <v>Überland Gruppenbosse haben eine Chance von 100%, Kopf, Brust, Beine oder Waffen fallen zu lassen.</v>
      </c>
      <c r="AC11" s="3" t="str">
        <f>IF(G11&lt;&gt;"LIBSETS_SETTYPE_BATTLEGROUND",IF(G11&lt;&gt;"LIBSETS_SETTYPE_SPECIAL",IF(AD11&lt;&gt;"",VLOOKUP(AD11,'ESO zone constants'!$D$2:$H$4950,5,FALSE),""),""),"")</f>
        <v/>
      </c>
      <c r="AE11" s="33" t="s">
        <v>1744</v>
      </c>
      <c r="AF11" s="3" t="str">
        <f>IF(AE11&lt;&gt;"",IF(AE11&lt;&gt;"LIBSETS_DROP_MECHANIC_MONSTER_NAME",VLOOKUP(AE11,'LibSets constants'!$I$4:$L$1000,3,FALSE),""),"")</f>
        <v>Public dungeon bosses have a chance to drop a shoulder, hand, or weapon.</v>
      </c>
      <c r="AG11" s="3" t="str">
        <f>IF(AE11&lt;&gt;"",IF(AE11&lt;&gt;"LIBSETS_DROP_MECHANIC_MONSTER_NAME",VLOOKUP(AE11,'LibSets constants'!$I$4:$L$1000,4,FALSE),""),"")</f>
        <v>Öffentliche Dungeon-Bosse haben die Möglichkeit, eine Schulter, Handschuhe oder eine Waffe fallen zu lassen.</v>
      </c>
      <c r="AH11" s="3" t="str">
        <f>IF(G11&lt;&gt;"LIBSETS_SETTYPE_BATTLEGROUND",IF(G11&lt;&gt;"LIBSETS_SETTYPE_SPECIAL",IF(AI11&lt;&gt;"",VLOOKUP(AI11,'ESO zone constants'!$D$2:$H$4950,5,FALSE),""),""),"")</f>
        <v/>
      </c>
      <c r="AJ11" s="33" t="s">
        <v>1745</v>
      </c>
      <c r="AK11" s="3" t="str">
        <f>IF(AJ11&lt;&gt;"",IF(AJ11&lt;&gt;"LIBSETS_DROP_MECHANIC_MONSTER_NAME",VLOOKUP(AJ11,'LibSets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3" t="str">
        <f>IF(AJ11&lt;&gt;"",IF(AJ11&lt;&gt;"LIBSETS_DROP_MECHANIC_MONSTER_NAME",VLOOKUP(AJ11,'LibSets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constants'!$D$2:$H$4950,5,FALSE),""),""),"")</f>
        <v/>
      </c>
      <c r="AP11" s="3" t="str">
        <f>IF(AO11&lt;&gt;"",IF(AO11&lt;&gt;"LIBSETS_DROP_MECHANIC_MONSTER_NAME",VLOOKUP(AO11,'LibSets constants'!$I$4:$L$1000,3,FALSE),""),"")</f>
        <v/>
      </c>
      <c r="AQ11" s="3" t="str">
        <f>IF(AO11&lt;&gt;"",IF(AO11&lt;&gt;"LIBSETS_DROP_MECHANIC_MONSTER_NAME",VLOOKUP(AO11,'LibSets constants'!$I$4:$L$1000,4,FALSE),""),"")</f>
        <v/>
      </c>
      <c r="AR11" s="3" t="str">
        <f>IF(G11&lt;&gt;"LIBSETS_SETTYPE_BATTLEGROUND",IF(G11&lt;&gt;"LIBSETS_SETTYPE_SPECIAL",IF(AS11&lt;&gt;"",VLOOKUP(AS11,'ESO zone constants'!$D$2:$H$4950,5,FALSE),""),""),"")</f>
        <v/>
      </c>
      <c r="AU11" s="3" t="str">
        <f>IF(AT11&lt;&gt;"",IF(AT11&lt;&gt;"LIBSETS_DROP_MECHANIC_MONSTER_NAME",VLOOKUP(AT11,'LibSets constants'!$I$4:$L$1000,3,FALSE),""),"")</f>
        <v/>
      </c>
      <c r="AV11" s="3" t="str">
        <f>IF(AT11&lt;&gt;"",IF(AT11&lt;&gt;"LIBSETS_DROP_MECHANIC_MONSTER_NAME",VLOOKUP(AT11,'LibSets constants'!$I$4:$L$1000,4,FALSE),""),"")</f>
        <v/>
      </c>
      <c r="AW11" s="21" t="str">
        <f>IF(A11="???","--","")&amp;IF(F11&lt;&gt;"Not in the game (anymore)",IF(A11&lt;&gt;"",CONCATENATE("[",A11,"] = {wayshrines={")&amp;IF(K11&lt;&gt;"",CONCATENATE(K11,","),"")&amp;IF(L11&lt;&gt;"",CONCATENATE(L11,","),"")&amp;IF(M11&lt;&gt;"",CONCATENATE(M11,","),"")&amp;CONCATENATE("}")&amp;IF(VALUE(N11)&gt;0,CONCATENATE(", traitsNeeded=",N11),"")&amp;CONCATENATE(", dlcId=",IF(S11&lt;&gt;"",S11,"DLC_BASE_GAME")),""),"")</f>
        <v>[27] = {wayshrines={-1,-1,-1,}, dlcId=DLC_BASE_GAME</v>
      </c>
      <c r="AX11" s="21" t="str">
        <f>IF(F11&lt;&gt;"Not in the game (anymore)",IF(A11&lt;&gt;"",IF(P11&lt;&gt;"",CONCATENATE(", zoneIds={",P11),"")&amp;IF(X11&lt;&gt;"",CONCATENATE(",",X11),"")&amp;IF(AC11&lt;&gt;"",CONCATENATE(",",AC11),"")&amp;IF(AH11&lt;&gt;"",CONCATENATE(",",AH11),"")&amp;IF(AM11&lt;&gt;"",CONCATENATE(",",AM11),"")&amp;IF(AR11&lt;&gt;"",CONCATENATE(",",AR11),"")&amp;IF(P11&lt;&gt;"",CONCATENATE("}",""),"")&amp;IF(OR(I11="true",I11="false",I11&lt;&gt;""), CONCATENATE(", veteran=", I11), ""),""),"")</f>
        <v>, zoneIds={101}, veteran=false</v>
      </c>
      <c r="AY11" s="21" t="str">
        <f>IF(F11&lt;&gt;"Not in the game (anymore)",IF(A11&lt;&gt;"",", setType="&amp;G11,"")&amp;IF(J11="true",", multiTrialSet=true",""),"")</f>
        <v>, setType=LIBSETS_SETTYPE_OVERLAND</v>
      </c>
      <c r="AZ11" s="21" t="str">
        <f>IF(F11&lt;&gt;"Not in the game (anymore)",IF(U11&lt;&gt;"",", dropMechanic={"&amp;U11&amp;IF(Z11&lt;&gt;"",","&amp;Z11,"")&amp;IF(AE11&lt;&gt;"",","&amp;AE11,"")&amp;IF(AJ11&lt;&gt;"",","&amp;AJ11,"")&amp;IF(AO11&lt;&gt;"",","&amp;AO11,"")&amp;IF(AT11&lt;&gt;"",","&amp;AT11,"")&amp;"}"&amp;IF(U11="LIBSETS_DROP_MECHANIC_MONSTER_NAME",", dropMechanicNames={" &amp; IF(V11&lt;&gt;"","['en']='"&amp;V11&amp;"'","") &amp; IF(W11&lt;&gt;"",", ['de']='" &amp; W11&amp;"'","") &amp; "}",""),"")&amp;"},","")</f>
        <v>, dropMechanic={LIBSETS_DROP_MECHANIC_OVERLAND_BOSS_DELVE,LIBSETS_DROP_MECHANIC_OVERLAND_WORLDBOSS,LIBSETS_DROP_MECHANIC_OVERLAND_BOSS_PUBLIC_DUNGEON,LIBSETS_DROP_MECHANIC_OVERLAND_CHEST}},</v>
      </c>
      <c r="BA11" s="21" t="str">
        <f>IF(F11&lt;&gt;"Not in the game (anymore)",IF(C11&lt;&gt;"",CONCATENATE(" --",C11," / ",B11,"   [",IF(Q11&lt;&gt;"",Q11,""),IF(Y11&lt;&gt;"",", "&amp;Y11,""),IF(AD11&lt;&gt;"",", "&amp;AD11,""),IF(AI11&lt;&gt;"",", "&amp;AI11,""),IF(AN11&lt;&gt;"",", "&amp;AN11,""),IF(AS11&lt;&gt;"",", "&amp;AS11,""),"]")),"")</f>
        <v xml:space="preserve"> --Fiord's Legacy / Fiords Erbe   [Eastmarch]</v>
      </c>
    </row>
    <row r="12" spans="1:53" x14ac:dyDescent="0.25">
      <c r="A12" s="12">
        <v>28</v>
      </c>
      <c r="B12" t="s">
        <v>756</v>
      </c>
      <c r="C12" t="s">
        <v>757</v>
      </c>
      <c r="D12" s="3">
        <f>A12</f>
        <v>28</v>
      </c>
      <c r="G12" s="8" t="s">
        <v>1652</v>
      </c>
      <c r="I12" t="s">
        <v>97</v>
      </c>
      <c r="J12" t="s">
        <v>97</v>
      </c>
      <c r="K12">
        <v>-1</v>
      </c>
      <c r="L12">
        <v>-1</v>
      </c>
      <c r="M12">
        <v>-1</v>
      </c>
      <c r="N12">
        <v>0</v>
      </c>
      <c r="O12" s="70" t="s">
        <v>43</v>
      </c>
      <c r="P12" s="3">
        <f>IF(AND(G12&lt;&gt;"LIBSETS_SETTYPE_BATTLEGROUND",G12&lt;&gt;"LIBSETS_SETTYPE_SPECIAL",G12&lt;&gt;"LIBSETS_SETTYPE_MYTHIC"), IF(Q12&lt;&gt;"",VLOOKUP(Q12,'ESO zone constants'!$D$2:$H$4950,5,FALSE),""),"")</f>
        <v>126</v>
      </c>
      <c r="Q12" t="str">
        <f>IF(OR(K12="",K12&lt;=0,ISERROR(K12)),IF(AND(O12&lt;&gt;"",NOT(ISERROR(O12))),O12, ""),VLOOKUP(K12,'ESO wayshrine node constants'!$A$3:$D$9993,4,FALSE))</f>
        <v>Elden Hollow I</v>
      </c>
      <c r="S12" s="19" t="str">
        <f>IF(AND(R12&lt;&gt;"",NOT(ISERROR(R12))),R12,IF(P12&lt;&gt;"",IF(NOT(ISERROR(VLOOKUP(P12,'ESO Dungeon constants'!$D$3:$H$9999,5,FALSE))),VLOOKUP(P12,'ESO Dungeon constants'!$D$3:$I$9999,6,FALSE),VLOOKUP(P12,'ESO zone constants'!$H$2:$K$9984,4,FALSE)),""))</f>
        <v>DLC_BASE_GAME</v>
      </c>
      <c r="T12" s="3" t="str">
        <f>IF(S12&lt;&gt;"",VLOOKUP(S12,'LibSets constants'!$B$4:$C$1000,2,FALSE),"")</f>
        <v>Included in base game</v>
      </c>
      <c r="V12" s="3" t="str">
        <f>IF(U12&lt;&gt;"",IF(U12&lt;&gt;"LIBSETS_DROP_MECHANIC_MONSTER_NAME",VLOOKUP(U12,'LibSets constants'!$I$4:$L$1000,3,FALSE),""),"")</f>
        <v/>
      </c>
      <c r="W12" s="3" t="str">
        <f>IF(U12&lt;&gt;"",IF(U12&lt;&gt;"LIBSETS_DROP_MECHANIC_MONSTER_NAME",VLOOKUP(U12,'LibSets constants'!$I$4:$L$1000,4,FALSE),""),"")</f>
        <v/>
      </c>
      <c r="X12" s="3">
        <f>IF(G12&lt;&gt;"LIBSETS_SETTYPE_BATTLEGROUND",IF(G12&lt;&gt;"LIBSETS_SETTYPE_SPECIAL",IF(Y12&lt;&gt;"",VLOOKUP(Y12,'ESO zone constants'!$D$2:$H$4950,5,FALSE),""),""),"")</f>
        <v>931</v>
      </c>
      <c r="Y12" t="s">
        <v>56</v>
      </c>
      <c r="AA12" s="3" t="str">
        <f>IF(Z12&lt;&gt;"",IF(Z12&lt;&gt;"LIBSETS_DROP_MECHANIC_MONSTER_NAME",VLOOKUP(Z12,'LibSets constants'!$I$4:$L$1000,3,FALSE),""),"")</f>
        <v/>
      </c>
      <c r="AB12" s="3" t="str">
        <f>IF(Z12&lt;&gt;"",IF(Z12&lt;&gt;"LIBSETS_DROP_MECHANIC_MONSTER_NAME",VLOOKUP(Z12,'LibSets constants'!$I$4:$L$1000,4,FALSE),""),"")</f>
        <v/>
      </c>
      <c r="AC12" s="3" t="str">
        <f>IF(G12&lt;&gt;"LIBSETS_SETTYPE_BATTLEGROUND",IF(G12&lt;&gt;"LIBSETS_SETTYPE_SPECIAL",IF(AD12&lt;&gt;"",VLOOKUP(AD12,'ESO zone constants'!$D$2:$H$4950,5,FALSE),""),""),"")</f>
        <v/>
      </c>
      <c r="AF12" s="3" t="str">
        <f>IF(AE12&lt;&gt;"",IF(AE12&lt;&gt;"LIBSETS_DROP_MECHANIC_MONSTER_NAME",VLOOKUP(AE12,'LibSets constants'!$I$4:$L$1000,3,FALSE),""),"")</f>
        <v/>
      </c>
      <c r="AG12" s="3" t="str">
        <f>IF(AE12&lt;&gt;"",IF(AE12&lt;&gt;"LIBSETS_DROP_MECHANIC_MONSTER_NAME",VLOOKUP(AE12,'LibSets constants'!$I$4:$L$1000,4,FALSE),""),"")</f>
        <v/>
      </c>
      <c r="AH12" s="3" t="str">
        <f>IF(G12&lt;&gt;"LIBSETS_SETTYPE_BATTLEGROUND",IF(G12&lt;&gt;"LIBSETS_SETTYPE_SPECIAL",IF(AI12&lt;&gt;"",VLOOKUP(AI12,'ESO zone constants'!$D$2:$H$4950,5,FALSE),""),""),"")</f>
        <v/>
      </c>
      <c r="AK12" s="3" t="str">
        <f>IF(AJ12&lt;&gt;"",IF(AJ12&lt;&gt;"LIBSETS_DROP_MECHANIC_MONSTER_NAME",VLOOKUP(AJ12,'LibSets constants'!$I$4:$L$1000,3,FALSE),""),"")</f>
        <v/>
      </c>
      <c r="AL12" s="3" t="str">
        <f>IF(AJ12&lt;&gt;"",IF(AJ12&lt;&gt;"LIBSETS_DROP_MECHANIC_MONSTER_NAME",VLOOKUP(AJ12,'LibSets constants'!$I$4:$L$1000,4,FALSE),""),"")</f>
        <v/>
      </c>
      <c r="AM12" s="3" t="str">
        <f>IF(G12&lt;&gt;"LIBSETS_SETTYPE_BATTLEGROUND",IF(G12&lt;&gt;"LIBSETS_SETTYPE_SPECIAL",IF(AN12&lt;&gt;"",VLOOKUP(AN12,'ESO zone constants'!$D$2:$H$4950,5,FALSE),""),""),"")</f>
        <v/>
      </c>
      <c r="AP12" s="3" t="str">
        <f>IF(AO12&lt;&gt;"",IF(AO12&lt;&gt;"LIBSETS_DROP_MECHANIC_MONSTER_NAME",VLOOKUP(AO12,'LibSets constants'!$I$4:$L$1000,3,FALSE),""),"")</f>
        <v/>
      </c>
      <c r="AQ12" s="3" t="str">
        <f>IF(AO12&lt;&gt;"",IF(AO12&lt;&gt;"LIBSETS_DROP_MECHANIC_MONSTER_NAME",VLOOKUP(AO12,'LibSets constants'!$I$4:$L$1000,4,FALSE),""),"")</f>
        <v/>
      </c>
      <c r="AR12" s="3" t="str">
        <f>IF(G12&lt;&gt;"LIBSETS_SETTYPE_BATTLEGROUND",IF(G12&lt;&gt;"LIBSETS_SETTYPE_SPECIAL",IF(AS12&lt;&gt;"",VLOOKUP(AS12,'ESO zone constants'!$D$2:$H$4950,5,FALSE),""),""),"")</f>
        <v/>
      </c>
      <c r="AU12" s="3" t="str">
        <f>IF(AT12&lt;&gt;"",IF(AT12&lt;&gt;"LIBSETS_DROP_MECHANIC_MONSTER_NAME",VLOOKUP(AT12,'LibSets constants'!$I$4:$L$1000,3,FALSE),""),"")</f>
        <v/>
      </c>
      <c r="AV12" s="3" t="str">
        <f>IF(AT12&lt;&gt;"",IF(AT12&lt;&gt;"LIBSETS_DROP_MECHANIC_MONSTER_NAME",VLOOKUP(AT12,'LibSets constants'!$I$4:$L$1000,4,FALSE),""),"")</f>
        <v/>
      </c>
      <c r="AW12" s="21" t="str">
        <f>IF(A12="???","--","")&amp;IF(F12&lt;&gt;"Not in the game (anymore)",IF(A12&lt;&gt;"",CONCATENATE("[",A12,"] = {wayshrines={")&amp;IF(K12&lt;&gt;"",CONCATENATE(K12,","),"")&amp;IF(L12&lt;&gt;"",CONCATENATE(L12,","),"")&amp;IF(M12&lt;&gt;"",CONCATENATE(M12,","),"")&amp;CONCATENATE("}")&amp;IF(VALUE(N12)&gt;0,CONCATENATE(", traitsNeeded=",N12),"")&amp;CONCATENATE(", dlcId=",IF(S12&lt;&gt;"",S12,"DLC_BASE_GAME")),""),"")</f>
        <v>[28] = {wayshrines={-1,-1,-1,}, dlcId=DLC_BASE_GAME</v>
      </c>
      <c r="AX12" s="21" t="str">
        <f>IF(F12&lt;&gt;"Not in the game (anymore)",IF(A12&lt;&gt;"",IF(P12&lt;&gt;"",CONCATENATE(", zoneIds={",P12),"")&amp;IF(X12&lt;&gt;"",CONCATENATE(",",X12),"")&amp;IF(AC12&lt;&gt;"",CONCATENATE(",",AC12),"")&amp;IF(AH12&lt;&gt;"",CONCATENATE(",",AH12),"")&amp;IF(AM12&lt;&gt;"",CONCATENATE(",",AM12),"")&amp;IF(AR12&lt;&gt;"",CONCATENATE(",",AR12),"")&amp;IF(P12&lt;&gt;"",CONCATENATE("}",""),"")&amp;IF(OR(I12="true",I12="false",I12&lt;&gt;""), CONCATENATE(", veteran=", I12), ""),""),"")</f>
        <v>, zoneIds={126,931}, veteran=false</v>
      </c>
      <c r="AY12" s="21" t="str">
        <f>IF(F12&lt;&gt;"Not in the game (anymore)",IF(A12&lt;&gt;"",", setType="&amp;G12,"")&amp;IF(J12="true",", multiTrialSet=true",""),"")</f>
        <v>, setType=LIBSETS_SETTYPE_DUNGEON</v>
      </c>
      <c r="AZ12" s="21" t="str">
        <f>IF(F12&lt;&gt;"Not in the game (anymore)",IF(U12&lt;&gt;"",", dropMechanic={"&amp;U12&amp;IF(Z12&lt;&gt;"",","&amp;Z12,"")&amp;IF(AE12&lt;&gt;"",","&amp;AE12,"")&amp;IF(AJ12&lt;&gt;"",","&amp;AJ12,"")&amp;IF(AO12&lt;&gt;"",","&amp;AO12,"")&amp;IF(AT12&lt;&gt;"",","&amp;AT12,"")&amp;"}"&amp;IF(U12="LIBSETS_DROP_MECHANIC_MONSTER_NAME",", dropMechanicNames={" &amp; IF(V12&lt;&gt;"","['en']='"&amp;V12&amp;"'","") &amp; IF(W12&lt;&gt;"",", ['de']='" &amp; W12&amp;"'","") &amp; "}",""),"")&amp;"},","")</f>
        <v>},</v>
      </c>
      <c r="BA12" s="21" t="str">
        <f>IF(F12&lt;&gt;"Not in the game (anymore)",IF(C12&lt;&gt;"",CONCATENATE(" --",C12," / ",B12,"   [",IF(Q12&lt;&gt;"",Q12,""),IF(Y12&lt;&gt;"",", "&amp;Y12,""),IF(AD12&lt;&gt;"",", "&amp;AD12,""),IF(AI12&lt;&gt;"",", "&amp;AI12,""),IF(AN12&lt;&gt;"",", "&amp;AN12,""),IF(AS12&lt;&gt;"",", "&amp;AS12,""),"]")),"")</f>
        <v xml:space="preserve"> --Barkskin / Borkenhaut   [Elden Hollow I, Elden Hollow II]</v>
      </c>
    </row>
    <row r="13" spans="1:53" x14ac:dyDescent="0.25">
      <c r="A13" s="12">
        <v>29</v>
      </c>
      <c r="B13" t="s">
        <v>758</v>
      </c>
      <c r="C13" t="s">
        <v>759</v>
      </c>
      <c r="D13" s="3">
        <f>A13</f>
        <v>29</v>
      </c>
      <c r="G13" s="8" t="s">
        <v>1652</v>
      </c>
      <c r="I13" t="s">
        <v>97</v>
      </c>
      <c r="J13" t="s">
        <v>97</v>
      </c>
      <c r="K13">
        <v>-1</v>
      </c>
      <c r="L13">
        <v>-1</v>
      </c>
      <c r="M13">
        <v>-1</v>
      </c>
      <c r="N13">
        <v>0</v>
      </c>
      <c r="O13" s="70" t="s">
        <v>62</v>
      </c>
      <c r="P13" s="3">
        <f>IF(AND(G13&lt;&gt;"LIBSETS_SETTYPE_BATTLEGROUND",G13&lt;&gt;"LIBSETS_SETTYPE_SPECIAL",G13&lt;&gt;"LIBSETS_SETTYPE_MYTHIC"), IF(Q13&lt;&gt;"",VLOOKUP(Q13,'ESO zone constants'!$D$2:$H$4950,5,FALSE),""),"")</f>
        <v>146</v>
      </c>
      <c r="Q13" t="str">
        <f>IF(OR(K13="",K13&lt;=0,ISERROR(K13)),IF(AND(O13&lt;&gt;"",NOT(ISERROR(O13))),O13, ""),VLOOKUP(K13,'ESO wayshrine node constants'!$A$3:$D$9993,4,FALSE))</f>
        <v>Wayrest Sewers I</v>
      </c>
      <c r="S13" s="19" t="str">
        <f>IF(AND(R13&lt;&gt;"",NOT(ISERROR(R13))),R13,IF(P13&lt;&gt;"",IF(NOT(ISERROR(VLOOKUP(P13,'ESO Dungeon constants'!$D$3:$H$9999,5,FALSE))),VLOOKUP(P13,'ESO Dungeon constants'!$D$3:$I$9999,6,FALSE),VLOOKUP(P13,'ESO zone constants'!$H$2:$K$9984,4,FALSE)),""))</f>
        <v>DLC_BASE_GAME</v>
      </c>
      <c r="T13" s="3" t="str">
        <f>IF(S13&lt;&gt;"",VLOOKUP(S13,'LibSets constants'!$B$4:$C$1000,2,FALSE),"")</f>
        <v>Included in base game</v>
      </c>
      <c r="V13" s="3" t="str">
        <f>IF(U13&lt;&gt;"",IF(U13&lt;&gt;"LIBSETS_DROP_MECHANIC_MONSTER_NAME",VLOOKUP(U13,'LibSets constants'!$I$4:$L$1000,3,FALSE),""),"")</f>
        <v/>
      </c>
      <c r="W13" s="3" t="str">
        <f>IF(U13&lt;&gt;"",IF(U13&lt;&gt;"LIBSETS_DROP_MECHANIC_MONSTER_NAME",VLOOKUP(U13,'LibSets constants'!$I$4:$L$1000,4,FALSE),""),"")</f>
        <v/>
      </c>
      <c r="X13" s="3">
        <f>IF(G13&lt;&gt;"LIBSETS_SETTYPE_BATTLEGROUND",IF(G13&lt;&gt;"LIBSETS_SETTYPE_SPECIAL",IF(Y13&lt;&gt;"",VLOOKUP(Y13,'ESO zone constants'!$D$2:$H$4950,5,FALSE),""),""),"")</f>
        <v>933</v>
      </c>
      <c r="Y13" t="s">
        <v>58</v>
      </c>
      <c r="AA13" s="3" t="str">
        <f>IF(Z13&lt;&gt;"",IF(Z13&lt;&gt;"LIBSETS_DROP_MECHANIC_MONSTER_NAME",VLOOKUP(Z13,'LibSets constants'!$I$4:$L$1000,3,FALSE),""),"")</f>
        <v/>
      </c>
      <c r="AB13" s="3" t="str">
        <f>IF(Z13&lt;&gt;"",IF(Z13&lt;&gt;"LIBSETS_DROP_MECHANIC_MONSTER_NAME",VLOOKUP(Z13,'LibSets constants'!$I$4:$L$1000,4,FALSE),""),"")</f>
        <v/>
      </c>
      <c r="AC13" s="3" t="str">
        <f>IF(G13&lt;&gt;"LIBSETS_SETTYPE_BATTLEGROUND",IF(G13&lt;&gt;"LIBSETS_SETTYPE_SPECIAL",IF(AD13&lt;&gt;"",VLOOKUP(AD13,'ESO zone constants'!$D$2:$H$4950,5,FALSE),""),""),"")</f>
        <v/>
      </c>
      <c r="AF13" s="3" t="str">
        <f>IF(AE13&lt;&gt;"",IF(AE13&lt;&gt;"LIBSETS_DROP_MECHANIC_MONSTER_NAME",VLOOKUP(AE13,'LibSets constants'!$I$4:$L$1000,3,FALSE),""),"")</f>
        <v/>
      </c>
      <c r="AG13" s="3" t="str">
        <f>IF(AE13&lt;&gt;"",IF(AE13&lt;&gt;"LIBSETS_DROP_MECHANIC_MONSTER_NAME",VLOOKUP(AE13,'LibSets constants'!$I$4:$L$1000,4,FALSE),""),"")</f>
        <v/>
      </c>
      <c r="AH13" s="3" t="str">
        <f>IF(G13&lt;&gt;"LIBSETS_SETTYPE_BATTLEGROUND",IF(G13&lt;&gt;"LIBSETS_SETTYPE_SPECIAL",IF(AI13&lt;&gt;"",VLOOKUP(AI13,'ESO zone constants'!$D$2:$H$4950,5,FALSE),""),""),"")</f>
        <v/>
      </c>
      <c r="AK13" s="3" t="str">
        <f>IF(AJ13&lt;&gt;"",IF(AJ13&lt;&gt;"LIBSETS_DROP_MECHANIC_MONSTER_NAME",VLOOKUP(AJ13,'LibSets constants'!$I$4:$L$1000,3,FALSE),""),"")</f>
        <v/>
      </c>
      <c r="AL13" s="3" t="str">
        <f>IF(AJ13&lt;&gt;"",IF(AJ13&lt;&gt;"LIBSETS_DROP_MECHANIC_MONSTER_NAME",VLOOKUP(AJ13,'LibSets constants'!$I$4:$L$1000,4,FALSE),""),"")</f>
        <v/>
      </c>
      <c r="AM13" s="3" t="str">
        <f>IF(G13&lt;&gt;"LIBSETS_SETTYPE_BATTLEGROUND",IF(G13&lt;&gt;"LIBSETS_SETTYPE_SPECIAL",IF(AN13&lt;&gt;"",VLOOKUP(AN13,'ESO zone constants'!$D$2:$H$4950,5,FALSE),""),""),"")</f>
        <v/>
      </c>
      <c r="AP13" s="3" t="str">
        <f>IF(AO13&lt;&gt;"",IF(AO13&lt;&gt;"LIBSETS_DROP_MECHANIC_MONSTER_NAME",VLOOKUP(AO13,'LibSets constants'!$I$4:$L$1000,3,FALSE),""),"")</f>
        <v/>
      </c>
      <c r="AQ13" s="3" t="str">
        <f>IF(AO13&lt;&gt;"",IF(AO13&lt;&gt;"LIBSETS_DROP_MECHANIC_MONSTER_NAME",VLOOKUP(AO13,'LibSets constants'!$I$4:$L$1000,4,FALSE),""),"")</f>
        <v/>
      </c>
      <c r="AR13" s="3" t="str">
        <f>IF(G13&lt;&gt;"LIBSETS_SETTYPE_BATTLEGROUND",IF(G13&lt;&gt;"LIBSETS_SETTYPE_SPECIAL",IF(AS13&lt;&gt;"",VLOOKUP(AS13,'ESO zone constants'!$D$2:$H$4950,5,FALSE),""),""),"")</f>
        <v/>
      </c>
      <c r="AU13" s="3" t="str">
        <f>IF(AT13&lt;&gt;"",IF(AT13&lt;&gt;"LIBSETS_DROP_MECHANIC_MONSTER_NAME",VLOOKUP(AT13,'LibSets constants'!$I$4:$L$1000,3,FALSE),""),"")</f>
        <v/>
      </c>
      <c r="AV13" s="3" t="str">
        <f>IF(AT13&lt;&gt;"",IF(AT13&lt;&gt;"LIBSETS_DROP_MECHANIC_MONSTER_NAME",VLOOKUP(AT13,'LibSets constants'!$I$4:$L$1000,4,FALSE),""),"")</f>
        <v/>
      </c>
      <c r="AW13" s="21" t="str">
        <f>IF(A13="???","--","")&amp;IF(F13&lt;&gt;"Not in the game (anymore)",IF(A13&lt;&gt;"",CONCATENATE("[",A13,"] = {wayshrines={")&amp;IF(K13&lt;&gt;"",CONCATENATE(K13,","),"")&amp;IF(L13&lt;&gt;"",CONCATENATE(L13,","),"")&amp;IF(M13&lt;&gt;"",CONCATENATE(M13,","),"")&amp;CONCATENATE("}")&amp;IF(VALUE(N13)&gt;0,CONCATENATE(", traitsNeeded=",N13),"")&amp;CONCATENATE(", dlcId=",IF(S13&lt;&gt;"",S13,"DLC_BASE_GAME")),""),"")</f>
        <v>[29] = {wayshrines={-1,-1,-1,}, dlcId=DLC_BASE_GAME</v>
      </c>
      <c r="AX13" s="21" t="str">
        <f>IF(F13&lt;&gt;"Not in the game (anymore)",IF(A13&lt;&gt;"",IF(P13&lt;&gt;"",CONCATENATE(", zoneIds={",P13),"")&amp;IF(X13&lt;&gt;"",CONCATENATE(",",X13),"")&amp;IF(AC13&lt;&gt;"",CONCATENATE(",",AC13),"")&amp;IF(AH13&lt;&gt;"",CONCATENATE(",",AH13),"")&amp;IF(AM13&lt;&gt;"",CONCATENATE(",",AM13),"")&amp;IF(AR13&lt;&gt;"",CONCATENATE(",",AR13),"")&amp;IF(P13&lt;&gt;"",CONCATENATE("}",""),"")&amp;IF(OR(I13="true",I13="false",I13&lt;&gt;""), CONCATENATE(", veteran=", I13), ""),""),"")</f>
        <v>, zoneIds={146,933}, veteran=false</v>
      </c>
      <c r="AY13" s="21" t="str">
        <f>IF(F13&lt;&gt;"Not in the game (anymore)",IF(A13&lt;&gt;"",", setType="&amp;G13,"")&amp;IF(J13="true",", multiTrialSet=true",""),"")</f>
        <v>, setType=LIBSETS_SETTYPE_DUNGEON</v>
      </c>
      <c r="AZ13" s="21" t="str">
        <f>IF(F13&lt;&gt;"Not in the game (anymore)",IF(U13&lt;&gt;"",", dropMechanic={"&amp;U13&amp;IF(Z13&lt;&gt;"",","&amp;Z13,"")&amp;IF(AE13&lt;&gt;"",","&amp;AE13,"")&amp;IF(AJ13&lt;&gt;"",","&amp;AJ13,"")&amp;IF(AO13&lt;&gt;"",","&amp;AO13,"")&amp;IF(AT13&lt;&gt;"",","&amp;AT13,"")&amp;"}"&amp;IF(U13="LIBSETS_DROP_MECHANIC_MONSTER_NAME",", dropMechanicNames={" &amp; IF(V13&lt;&gt;"","['en']='"&amp;V13&amp;"'","") &amp; IF(W13&lt;&gt;"",", ['de']='" &amp; W13&amp;"'","") &amp; "}",""),"")&amp;"},","")</f>
        <v>},</v>
      </c>
      <c r="BA13" s="21" t="str">
        <f>IF(F13&lt;&gt;"Not in the game (anymore)",IF(C13&lt;&gt;"",CONCATENATE(" --",C13," / ",B13,"   [",IF(Q13&lt;&gt;"",Q13,""),IF(Y13&lt;&gt;"",", "&amp;Y13,""),IF(AD13&lt;&gt;"",", "&amp;AD13,""),IF(AI13&lt;&gt;"",", "&amp;AI13,""),IF(AN13&lt;&gt;"",", "&amp;AN13,""),IF(AS13&lt;&gt;"",", "&amp;AS13,""),"]")),"")</f>
        <v xml:space="preserve"> --Sergeant's Mail / Rüstung des Feldwebels   [Wayrest Sewers I, Wayrest Sewers II]</v>
      </c>
    </row>
    <row r="14" spans="1:53" s="14" customFormat="1" x14ac:dyDescent="0.25">
      <c r="A14" s="12">
        <v>30</v>
      </c>
      <c r="B14" t="s">
        <v>760</v>
      </c>
      <c r="C14" t="s">
        <v>761</v>
      </c>
      <c r="D14" s="3">
        <f>A14</f>
        <v>30</v>
      </c>
      <c r="E14"/>
      <c r="F14"/>
      <c r="G14" s="8" t="s">
        <v>1655</v>
      </c>
      <c r="H14"/>
      <c r="I14" t="s">
        <v>97</v>
      </c>
      <c r="J14" t="s">
        <v>97</v>
      </c>
      <c r="K14">
        <v>-1</v>
      </c>
      <c r="L14">
        <v>-1</v>
      </c>
      <c r="M14">
        <v>-1</v>
      </c>
      <c r="N14">
        <v>0</v>
      </c>
      <c r="O14" s="70" t="s">
        <v>114</v>
      </c>
      <c r="P14" s="3">
        <f>IF(AND(G14&lt;&gt;"LIBSETS_SETTYPE_BATTLEGROUND",G14&lt;&gt;"LIBSETS_SETTYPE_SPECIAL",G14&lt;&gt;"LIBSETS_SETTYPE_MYTHIC"), IF(Q14&lt;&gt;"",VLOOKUP(Q14,'ESO zone constants'!$D$2:$H$4950,5,FALSE),""),"")</f>
        <v>58</v>
      </c>
      <c r="Q14" t="str">
        <f>IF(OR(K14="",K14&lt;=0,ISERROR(K14)),IF(AND(O14&lt;&gt;"",NOT(ISERROR(O14))),O14, ""),VLOOKUP(K14,'ESO wayshrine node constants'!$A$3:$D$9993,4,FALSE))</f>
        <v>Malabal Tor</v>
      </c>
      <c r="R14" s="70"/>
      <c r="S14" s="19" t="str">
        <f>IF(AND(R14&lt;&gt;"",NOT(ISERROR(R14))),R14,IF(P14&lt;&gt;"",IF(NOT(ISERROR(VLOOKUP(P14,'ESO Dungeon constants'!$D$3:$H$9999,5,FALSE))),VLOOKUP(P14,'ESO Dungeon constants'!$D$3:$I$9999,6,FALSE),VLOOKUP(P14,'ESO zone constants'!$H$2:$K$9984,4,FALSE)),""))</f>
        <v>DLC_BASE_GAME</v>
      </c>
      <c r="T14" s="3" t="str">
        <f>IF(S14&lt;&gt;"",VLOOKUP(S14,'LibSets constants'!$B$4:$C$1000,2,FALSE),"")</f>
        <v>Included in base game</v>
      </c>
      <c r="U14" s="33" t="s">
        <v>1742</v>
      </c>
      <c r="V14" s="3" t="str">
        <f>IF(U14&lt;&gt;"",IF(U14&lt;&gt;"LIBSETS_DROP_MECHANIC_MONSTER_NAME",VLOOKUP(U14,'LibSets constants'!$I$4:$L$1000,3,FALSE),""),"")</f>
        <v>Delve bosses have a chance to drop a waist or feet.</v>
      </c>
      <c r="W14" s="3" t="str">
        <f>IF(U14&lt;&gt;"",IF(U14&lt;&gt;"LIBSETS_DROP_MECHANIC_MONSTER_NAME",VLOOKUP(U14,'LibSets constants'!$I$4:$L$1000,4,FALSE),""),"")</f>
        <v>Bosse in Gewölben haben die Chance, eine Taille oder Füße fallen zu lassen.</v>
      </c>
      <c r="X14" s="3" t="str">
        <f>IF(G14&lt;&gt;"LIBSETS_SETTYPE_BATTLEGROUND",IF(G14&lt;&gt;"LIBSETS_SETTYPE_SPECIAL",IF(Y14&lt;&gt;"",VLOOKUP(Y14,'ESO zone constants'!$D$2:$H$4950,5,FALSE),""),""),"")</f>
        <v/>
      </c>
      <c r="Y14"/>
      <c r="Z14" s="33" t="s">
        <v>1743</v>
      </c>
      <c r="AA14" s="3" t="str">
        <f>IF(Z14&lt;&gt;"",IF(Z14&lt;&gt;"LIBSETS_DROP_MECHANIC_MONSTER_NAME",VLOOKUP(Z14,'LibSets constants'!$I$4:$L$1000,3,FALSE),""),"")</f>
        <v>Overland group bosses have a 100% chance to drop head, chest, legs, or weapon.</v>
      </c>
      <c r="AB14" s="3" t="str">
        <f>IF(Z14&lt;&gt;"",IF(Z14&lt;&gt;"LIBSETS_DROP_MECHANIC_MONSTER_NAME",VLOOKUP(Z14,'LibSets constants'!$I$4:$L$1000,4,FALSE),""),"")</f>
        <v>Überland Gruppenbosse haben eine Chance von 100%, Kopf, Brust, Beine oder Waffen fallen zu lassen.</v>
      </c>
      <c r="AC14" s="3" t="str">
        <f>IF(G14&lt;&gt;"LIBSETS_SETTYPE_BATTLEGROUND",IF(G14&lt;&gt;"LIBSETS_SETTYPE_SPECIAL",IF(AD14&lt;&gt;"",VLOOKUP(AD14,'ESO zone constants'!$D$2:$H$4950,5,FALSE),""),""),"")</f>
        <v/>
      </c>
      <c r="AD14"/>
      <c r="AE14" s="33" t="s">
        <v>1744</v>
      </c>
      <c r="AF14" s="3" t="str">
        <f>IF(AE14&lt;&gt;"",IF(AE14&lt;&gt;"LIBSETS_DROP_MECHANIC_MONSTER_NAME",VLOOKUP(AE14,'LibSets constants'!$I$4:$L$1000,3,FALSE),""),"")</f>
        <v>Public dungeon bosses have a chance to drop a shoulder, hand, or weapon.</v>
      </c>
      <c r="AG14" s="3" t="str">
        <f>IF(AE14&lt;&gt;"",IF(AE14&lt;&gt;"LIBSETS_DROP_MECHANIC_MONSTER_NAME",VLOOKUP(AE14,'LibSets constants'!$I$4:$L$1000,4,FALSE),""),"")</f>
        <v>Öffentliche Dungeon-Bosse haben die Möglichkeit, eine Schulter, Handschuhe oder eine Waffe fallen zu lassen.</v>
      </c>
      <c r="AH14" s="3" t="str">
        <f>IF(G14&lt;&gt;"LIBSETS_SETTYPE_BATTLEGROUND",IF(G14&lt;&gt;"LIBSETS_SETTYPE_SPECIAL",IF(AI14&lt;&gt;"",VLOOKUP(AI14,'ESO zone constants'!$D$2:$H$4950,5,FALSE),""),""),"")</f>
        <v/>
      </c>
      <c r="AI14"/>
      <c r="AJ14" s="33" t="s">
        <v>1745</v>
      </c>
      <c r="AK14" s="3" t="str">
        <f>IF(AJ14&lt;&gt;"",IF(AJ14&lt;&gt;"LIBSETS_DROP_MECHANIC_MONSTER_NAME",VLOOKUP(AJ14,'LibSets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3" t="str">
        <f>IF(AJ14&lt;&gt;"",IF(AJ14&lt;&gt;"LIBSETS_DROP_MECHANIC_MONSTER_NAME",VLOOKUP(AJ14,'LibSets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constants'!$D$2:$H$4950,5,FALSE),""),""),"")</f>
        <v/>
      </c>
      <c r="AN14"/>
      <c r="AO14" s="33"/>
      <c r="AP14" s="3" t="str">
        <f>IF(AO14&lt;&gt;"",IF(AO14&lt;&gt;"LIBSETS_DROP_MECHANIC_MONSTER_NAME",VLOOKUP(AO14,'LibSets constants'!$I$4:$L$1000,3,FALSE),""),"")</f>
        <v/>
      </c>
      <c r="AQ14" s="3" t="str">
        <f>IF(AO14&lt;&gt;"",IF(AO14&lt;&gt;"LIBSETS_DROP_MECHANIC_MONSTER_NAME",VLOOKUP(AO14,'LibSets constants'!$I$4:$L$1000,4,FALSE),""),"")</f>
        <v/>
      </c>
      <c r="AR14" s="3" t="str">
        <f>IF(G14&lt;&gt;"LIBSETS_SETTYPE_BATTLEGROUND",IF(G14&lt;&gt;"LIBSETS_SETTYPE_SPECIAL",IF(AS14&lt;&gt;"",VLOOKUP(AS14,'ESO zone constants'!$D$2:$H$4950,5,FALSE),""),""),"")</f>
        <v/>
      </c>
      <c r="AS14"/>
      <c r="AT14" s="33"/>
      <c r="AU14" s="3" t="str">
        <f>IF(AT14&lt;&gt;"",IF(AT14&lt;&gt;"LIBSETS_DROP_MECHANIC_MONSTER_NAME",VLOOKUP(AT14,'LibSets constants'!$I$4:$L$1000,3,FALSE),""),"")</f>
        <v/>
      </c>
      <c r="AV14" s="3" t="str">
        <f>IF(AT14&lt;&gt;"",IF(AT14&lt;&gt;"LIBSETS_DROP_MECHANIC_MONSTER_NAME",VLOOKUP(AT14,'LibSets constants'!$I$4:$L$1000,4,FALSE),""),"")</f>
        <v/>
      </c>
      <c r="AW14" s="21" t="str">
        <f>IF(A14="???","--","")&amp;IF(F14&lt;&gt;"Not in the game (anymore)",IF(A14&lt;&gt;"",CONCATENATE("[",A14,"] = {wayshrines={")&amp;IF(K14&lt;&gt;"",CONCATENATE(K14,","),"")&amp;IF(L14&lt;&gt;"",CONCATENATE(L14,","),"")&amp;IF(M14&lt;&gt;"",CONCATENATE(M14,","),"")&amp;CONCATENATE("}")&amp;IF(VALUE(N14)&gt;0,CONCATENATE(", traitsNeeded=",N14),"")&amp;CONCATENATE(", dlcId=",IF(S14&lt;&gt;"",S14,"DLC_BASE_GAME")),""),"")</f>
        <v>[30] = {wayshrines={-1,-1,-1,}, dlcId=DLC_BASE_GAME</v>
      </c>
      <c r="AX14" s="21" t="str">
        <f>IF(F14&lt;&gt;"Not in the game (anymore)",IF(A14&lt;&gt;"",IF(P14&lt;&gt;"",CONCATENATE(", zoneIds={",P14),"")&amp;IF(X14&lt;&gt;"",CONCATENATE(",",X14),"")&amp;IF(AC14&lt;&gt;"",CONCATENATE(",",AC14),"")&amp;IF(AH14&lt;&gt;"",CONCATENATE(",",AH14),"")&amp;IF(AM14&lt;&gt;"",CONCATENATE(",",AM14),"")&amp;IF(AR14&lt;&gt;"",CONCATENATE(",",AR14),"")&amp;IF(P14&lt;&gt;"",CONCATENATE("}",""),"")&amp;IF(OR(I14="true",I14="false",I14&lt;&gt;""), CONCATENATE(", veteran=", I14), ""),""),"")</f>
        <v>, zoneIds={58}, veteran=false</v>
      </c>
      <c r="AY14" s="21" t="str">
        <f>IF(F14&lt;&gt;"Not in the game (anymore)",IF(A14&lt;&gt;"",", setType="&amp;G14,"")&amp;IF(J14="true",", multiTrialSet=true",""),"")</f>
        <v>, setType=LIBSETS_SETTYPE_OVERLAND</v>
      </c>
      <c r="AZ14" s="21" t="str">
        <f>IF(F14&lt;&gt;"Not in the game (anymore)",IF(U14&lt;&gt;"",", dropMechanic={"&amp;U14&amp;IF(Z14&lt;&gt;"",","&amp;Z14,"")&amp;IF(AE14&lt;&gt;"",","&amp;AE14,"")&amp;IF(AJ14&lt;&gt;"",","&amp;AJ14,"")&amp;IF(AO14&lt;&gt;"",","&amp;AO14,"")&amp;IF(AT14&lt;&gt;"",","&amp;AT14,"")&amp;"}"&amp;IF(U14="LIBSETS_DROP_MECHANIC_MONSTER_NAME",", dropMechanicNames={" &amp; IF(V14&lt;&gt;"","['en']='"&amp;V14&amp;"'","") &amp; IF(W14&lt;&gt;"",", ['de']='" &amp; W14&amp;"'","") &amp; "}",""),"")&amp;"},","")</f>
        <v>, dropMechanic={LIBSETS_DROP_MECHANIC_OVERLAND_BOSS_DELVE,LIBSETS_DROP_MECHANIC_OVERLAND_WORLDBOSS,LIBSETS_DROP_MECHANIC_OVERLAND_BOSS_PUBLIC_DUNGEON,LIBSETS_DROP_MECHANIC_OVERLAND_CHEST}},</v>
      </c>
      <c r="BA14" s="21" t="str">
        <f>IF(F14&lt;&gt;"Not in the game (anymore)",IF(C14&lt;&gt;"",CONCATENATE(" --",C14," / ",B14,"   [",IF(Q14&lt;&gt;"",Q14,""),IF(Y14&lt;&gt;"",", "&amp;Y14,""),IF(AD14&lt;&gt;"",", "&amp;AD14,""),IF(AI14&lt;&gt;"",", "&amp;AI14,""),IF(AN14&lt;&gt;"",", "&amp;AN14,""),IF(AS14&lt;&gt;"",", "&amp;AS14,""),"]")),"")</f>
        <v xml:space="preserve"> --Thunderbug's Carapace / Donnerkäferpanzer   [Malabal Tor]</v>
      </c>
    </row>
    <row r="15" spans="1:53" x14ac:dyDescent="0.25">
      <c r="A15" s="12">
        <v>31</v>
      </c>
      <c r="B15" t="s">
        <v>762</v>
      </c>
      <c r="C15" t="s">
        <v>763</v>
      </c>
      <c r="D15" s="3">
        <f>A15</f>
        <v>31</v>
      </c>
      <c r="G15" s="8" t="s">
        <v>1655</v>
      </c>
      <c r="I15" t="s">
        <v>97</v>
      </c>
      <c r="J15" t="s">
        <v>97</v>
      </c>
      <c r="K15">
        <v>-1</v>
      </c>
      <c r="L15">
        <v>-1</v>
      </c>
      <c r="M15">
        <v>-1</v>
      </c>
      <c r="N15">
        <v>0</v>
      </c>
      <c r="O15" s="70" t="s">
        <v>112</v>
      </c>
      <c r="P15" s="3">
        <f>IF(AND(G15&lt;&gt;"LIBSETS_SETTYPE_BATTLEGROUND",G15&lt;&gt;"LIBSETS_SETTYPE_SPECIAL",G15&lt;&gt;"LIBSETS_SETTYPE_MYTHIC"), IF(Q15&lt;&gt;"",VLOOKUP(Q15,'ESO zone constants'!$D$2:$H$4950,5,FALSE),""),"")</f>
        <v>41</v>
      </c>
      <c r="Q15" t="str">
        <f>IF(OR(K15="",K15&lt;=0,ISERROR(K15)),IF(AND(O15&lt;&gt;"",NOT(ISERROR(O15))),O15, ""),VLOOKUP(K15,'ESO wayshrine node constants'!$A$3:$D$9993,4,FALSE))</f>
        <v>Stonefalls</v>
      </c>
      <c r="S15" s="19" t="str">
        <f>IF(AND(R15&lt;&gt;"",NOT(ISERROR(R15))),R15,IF(P15&lt;&gt;"",IF(NOT(ISERROR(VLOOKUP(P15,'ESO Dungeon constants'!$D$3:$H$9999,5,FALSE))),VLOOKUP(P15,'ESO Dungeon constants'!$D$3:$I$9999,6,FALSE),VLOOKUP(P15,'ESO zone constants'!$H$2:$K$9984,4,FALSE)),""))</f>
        <v>DLC_BASE_GAME</v>
      </c>
      <c r="T15" s="3" t="str">
        <f>IF(S15&lt;&gt;"",VLOOKUP(S15,'LibSets constants'!$B$4:$C$1000,2,FALSE),"")</f>
        <v>Included in base game</v>
      </c>
      <c r="U15" s="33" t="s">
        <v>1742</v>
      </c>
      <c r="V15" s="3" t="str">
        <f>IF(U15&lt;&gt;"",IF(U15&lt;&gt;"LIBSETS_DROP_MECHANIC_MONSTER_NAME",VLOOKUP(U15,'LibSets constants'!$I$4:$L$1000,3,FALSE),""),"")</f>
        <v>Delve bosses have a chance to drop a waist or feet.</v>
      </c>
      <c r="W15" s="3" t="str">
        <f>IF(U15&lt;&gt;"",IF(U15&lt;&gt;"LIBSETS_DROP_MECHANIC_MONSTER_NAME",VLOOKUP(U15,'LibSets constants'!$I$4:$L$1000,4,FALSE),""),"")</f>
        <v>Bosse in Gewölben haben die Chance, eine Taille oder Füße fallen zu lassen.</v>
      </c>
      <c r="X15" s="3" t="str">
        <f>IF(G15&lt;&gt;"LIBSETS_SETTYPE_BATTLEGROUND",IF(G15&lt;&gt;"LIBSETS_SETTYPE_SPECIAL",IF(Y15&lt;&gt;"",VLOOKUP(Y15,'ESO zone constants'!$D$2:$H$4950,5,FALSE),""),""),"")</f>
        <v/>
      </c>
      <c r="Z15" s="33" t="s">
        <v>1743</v>
      </c>
      <c r="AA15" s="3" t="str">
        <f>IF(Z15&lt;&gt;"",IF(Z15&lt;&gt;"LIBSETS_DROP_MECHANIC_MONSTER_NAME",VLOOKUP(Z15,'LibSets constants'!$I$4:$L$1000,3,FALSE),""),"")</f>
        <v>Overland group bosses have a 100% chance to drop head, chest, legs, or weapon.</v>
      </c>
      <c r="AB15" s="3" t="str">
        <f>IF(Z15&lt;&gt;"",IF(Z15&lt;&gt;"LIBSETS_DROP_MECHANIC_MONSTER_NAME",VLOOKUP(Z15,'LibSets constants'!$I$4:$L$1000,4,FALSE),""),"")</f>
        <v>Überland Gruppenbosse haben eine Chance von 100%, Kopf, Brust, Beine oder Waffen fallen zu lassen.</v>
      </c>
      <c r="AC15" s="3" t="str">
        <f>IF(G15&lt;&gt;"LIBSETS_SETTYPE_BATTLEGROUND",IF(G15&lt;&gt;"LIBSETS_SETTYPE_SPECIAL",IF(AD15&lt;&gt;"",VLOOKUP(AD15,'ESO zone constants'!$D$2:$H$4950,5,FALSE),""),""),"")</f>
        <v/>
      </c>
      <c r="AE15" s="33" t="s">
        <v>1744</v>
      </c>
      <c r="AF15" s="3" t="str">
        <f>IF(AE15&lt;&gt;"",IF(AE15&lt;&gt;"LIBSETS_DROP_MECHANIC_MONSTER_NAME",VLOOKUP(AE15,'LibSets constants'!$I$4:$L$1000,3,FALSE),""),"")</f>
        <v>Public dungeon bosses have a chance to drop a shoulder, hand, or weapon.</v>
      </c>
      <c r="AG15" s="3" t="str">
        <f>IF(AE15&lt;&gt;"",IF(AE15&lt;&gt;"LIBSETS_DROP_MECHANIC_MONSTER_NAME",VLOOKUP(AE15,'LibSets constants'!$I$4:$L$1000,4,FALSE),""),"")</f>
        <v>Öffentliche Dungeon-Bosse haben die Möglichkeit, eine Schulter, Handschuhe oder eine Waffe fallen zu lassen.</v>
      </c>
      <c r="AH15" s="3" t="str">
        <f>IF(G15&lt;&gt;"LIBSETS_SETTYPE_BATTLEGROUND",IF(G15&lt;&gt;"LIBSETS_SETTYPE_SPECIAL",IF(AI15&lt;&gt;"",VLOOKUP(AI15,'ESO zone constants'!$D$2:$H$4950,5,FALSE),""),""),"")</f>
        <v/>
      </c>
      <c r="AJ15" s="33" t="s">
        <v>1745</v>
      </c>
      <c r="AK15" s="3" t="str">
        <f>IF(AJ15&lt;&gt;"",IF(AJ15&lt;&gt;"LIBSETS_DROP_MECHANIC_MONSTER_NAME",VLOOKUP(AJ15,'LibSets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3" t="str">
        <f>IF(AJ15&lt;&gt;"",IF(AJ15&lt;&gt;"LIBSETS_DROP_MECHANIC_MONSTER_NAME",VLOOKUP(AJ15,'LibSets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constants'!$D$2:$H$4950,5,FALSE),""),""),"")</f>
        <v/>
      </c>
      <c r="AP15" s="3" t="str">
        <f>IF(AO15&lt;&gt;"",IF(AO15&lt;&gt;"LIBSETS_DROP_MECHANIC_MONSTER_NAME",VLOOKUP(AO15,'LibSets constants'!$I$4:$L$1000,3,FALSE),""),"")</f>
        <v/>
      </c>
      <c r="AQ15" s="3" t="str">
        <f>IF(AO15&lt;&gt;"",IF(AO15&lt;&gt;"LIBSETS_DROP_MECHANIC_MONSTER_NAME",VLOOKUP(AO15,'LibSets constants'!$I$4:$L$1000,4,FALSE),""),"")</f>
        <v/>
      </c>
      <c r="AR15" s="3" t="str">
        <f>IF(G15&lt;&gt;"LIBSETS_SETTYPE_BATTLEGROUND",IF(G15&lt;&gt;"LIBSETS_SETTYPE_SPECIAL",IF(AS15&lt;&gt;"",VLOOKUP(AS15,'ESO zone constants'!$D$2:$H$4950,5,FALSE),""),""),"")</f>
        <v/>
      </c>
      <c r="AU15" s="3" t="str">
        <f>IF(AT15&lt;&gt;"",IF(AT15&lt;&gt;"LIBSETS_DROP_MECHANIC_MONSTER_NAME",VLOOKUP(AT15,'LibSets constants'!$I$4:$L$1000,3,FALSE),""),"")</f>
        <v/>
      </c>
      <c r="AV15" s="3" t="str">
        <f>IF(AT15&lt;&gt;"",IF(AT15&lt;&gt;"LIBSETS_DROP_MECHANIC_MONSTER_NAME",VLOOKUP(AT15,'LibSets constants'!$I$4:$L$1000,4,FALSE),""),"")</f>
        <v/>
      </c>
      <c r="AW15" s="21" t="str">
        <f>IF(A15="???","--","")&amp;IF(F15&lt;&gt;"Not in the game (anymore)",IF(A15&lt;&gt;"",CONCATENATE("[",A15,"] = {wayshrines={")&amp;IF(K15&lt;&gt;"",CONCATENATE(K15,","),"")&amp;IF(L15&lt;&gt;"",CONCATENATE(L15,","),"")&amp;IF(M15&lt;&gt;"",CONCATENATE(M15,","),"")&amp;CONCATENATE("}")&amp;IF(VALUE(N15)&gt;0,CONCATENATE(", traitsNeeded=",N15),"")&amp;CONCATENATE(", dlcId=",IF(S15&lt;&gt;"",S15,"DLC_BASE_GAME")),""),"")</f>
        <v>[31] = {wayshrines={-1,-1,-1,}, dlcId=DLC_BASE_GAME</v>
      </c>
      <c r="AX15" s="21" t="str">
        <f>IF(F15&lt;&gt;"Not in the game (anymore)",IF(A15&lt;&gt;"",IF(P15&lt;&gt;"",CONCATENATE(", zoneIds={",P15),"")&amp;IF(X15&lt;&gt;"",CONCATENATE(",",X15),"")&amp;IF(AC15&lt;&gt;"",CONCATENATE(",",AC15),"")&amp;IF(AH15&lt;&gt;"",CONCATENATE(",",AH15),"")&amp;IF(AM15&lt;&gt;"",CONCATENATE(",",AM15),"")&amp;IF(AR15&lt;&gt;"",CONCATENATE(",",AR15),"")&amp;IF(P15&lt;&gt;"",CONCATENATE("}",""),"")&amp;IF(OR(I15="true",I15="false",I15&lt;&gt;""), CONCATENATE(", veteran=", I15), ""),""),"")</f>
        <v>, zoneIds={41}, veteran=false</v>
      </c>
      <c r="AY15" s="21" t="str">
        <f>IF(F15&lt;&gt;"Not in the game (anymore)",IF(A15&lt;&gt;"",", setType="&amp;G15,"")&amp;IF(J15="true",", multiTrialSet=true",""),"")</f>
        <v>, setType=LIBSETS_SETTYPE_OVERLAND</v>
      </c>
      <c r="AZ15" s="21" t="str">
        <f>IF(F15&lt;&gt;"Not in the game (anymore)",IF(U15&lt;&gt;"",", dropMechanic={"&amp;U15&amp;IF(Z15&lt;&gt;"",","&amp;Z15,"")&amp;IF(AE15&lt;&gt;"",","&amp;AE15,"")&amp;IF(AJ15&lt;&gt;"",","&amp;AJ15,"")&amp;IF(AO15&lt;&gt;"",","&amp;AO15,"")&amp;IF(AT15&lt;&gt;"",","&amp;AT15,"")&amp;"}"&amp;IF(U15="LIBSETS_DROP_MECHANIC_MONSTER_NAME",", dropMechanicNames={" &amp; IF(V15&lt;&gt;"","['en']='"&amp;V15&amp;"'","") &amp; IF(W15&lt;&gt;"",", ['de']='" &amp; W15&amp;"'","") &amp; "}",""),"")&amp;"},","")</f>
        <v>, dropMechanic={LIBSETS_DROP_MECHANIC_OVERLAND_BOSS_DELVE,LIBSETS_DROP_MECHANIC_OVERLAND_WORLDBOSS,LIBSETS_DROP_MECHANIC_OVERLAND_BOSS_PUBLIC_DUNGEON,LIBSETS_DROP_MECHANIC_OVERLAND_CHEST}},</v>
      </c>
      <c r="BA15" s="21" t="str">
        <f>IF(F15&lt;&gt;"Not in the game (anymore)",IF(C15&lt;&gt;"",CONCATENATE(" --",C15," / ",B15,"   [",IF(Q15&lt;&gt;"",Q15,""),IF(Y15&lt;&gt;"",", "&amp;Y15,""),IF(AD15&lt;&gt;"",", "&amp;AD15,""),IF(AI15&lt;&gt;"",", "&amp;AI15,""),IF(AN15&lt;&gt;"",", "&amp;AN15,""),IF(AS15&lt;&gt;"",", "&amp;AS15,""),"]")),"")</f>
        <v xml:space="preserve"> --Silks of the Sun / Sonnenseide   [Stonefalls]</v>
      </c>
    </row>
    <row r="16" spans="1:53" x14ac:dyDescent="0.25">
      <c r="A16" s="12">
        <v>32</v>
      </c>
      <c r="B16" t="s">
        <v>764</v>
      </c>
      <c r="C16" t="s">
        <v>765</v>
      </c>
      <c r="D16" s="3">
        <f>A16</f>
        <v>32</v>
      </c>
      <c r="G16" s="8" t="s">
        <v>1647</v>
      </c>
      <c r="I16" t="s">
        <v>97</v>
      </c>
      <c r="J16" t="s">
        <v>97</v>
      </c>
      <c r="K16">
        <v>-1</v>
      </c>
      <c r="L16">
        <v>-1</v>
      </c>
      <c r="M16">
        <v>-1</v>
      </c>
      <c r="N16">
        <v>0</v>
      </c>
      <c r="O16" s="70" t="s">
        <v>447</v>
      </c>
      <c r="P16" s="3">
        <f>IF(AND(G16&lt;&gt;"LIBSETS_SETTYPE_BATTLEGROUND",G16&lt;&gt;"LIBSETS_SETTYPE_SPECIAL",G16&lt;&gt;"LIBSETS_SETTYPE_MYTHIC"), IF(Q16&lt;&gt;"",VLOOKUP(Q16,'ESO zone constants'!$D$2:$H$4950,5,FALSE),""),"")</f>
        <v>635</v>
      </c>
      <c r="Q16" t="str">
        <f>IF(OR(K16="",K16&lt;=0,ISERROR(K16)),IF(AND(O16&lt;&gt;"",NOT(ISERROR(O16))),O16, ""),VLOOKUP(K16,'ESO wayshrine node constants'!$A$3:$D$9993,4,FALSE))</f>
        <v>Dragonstar Arena</v>
      </c>
      <c r="S16" s="19" t="str">
        <f>IF(AND(R16&lt;&gt;"",NOT(ISERROR(R16))),R16,IF(P16&lt;&gt;"",IF(NOT(ISERROR(VLOOKUP(P16,'ESO Dungeon constants'!$D$3:$H$9999,5,FALSE))),VLOOKUP(P16,'ESO Dungeon constants'!$D$3:$I$9999,6,FALSE),VLOOKUP(P16,'ESO zone constants'!$H$2:$K$9984,4,FALSE)),""))</f>
        <v>DLC_BASE_GAME</v>
      </c>
      <c r="T16" s="3" t="str">
        <f>IF(S16&lt;&gt;"",VLOOKUP(S16,'LibSets constants'!$B$4:$C$1000,2,FALSE),"")</f>
        <v>Included in base game</v>
      </c>
      <c r="U16" s="33" t="s">
        <v>1738</v>
      </c>
      <c r="V16" s="3" t="str">
        <f>IF(U16&lt;&gt;"",IF(U16&lt;&gt;"LIBSETS_DROP_MECHANIC_MONSTER_NAME",VLOOKUP(U16,'LibSets constants'!$I$4:$L$1000,3,FALSE),""),"")</f>
        <v>Arena stage chest</v>
      </c>
      <c r="W16" s="3" t="str">
        <f>IF(U16&lt;&gt;"",IF(U16&lt;&gt;"LIBSETS_DROP_MECHANIC_MONSTER_NAME",VLOOKUP(U16,'LibSets constants'!$I$4:$L$1000,4,FALSE),""),"")</f>
        <v>Arena-Phasen Schatztruhe</v>
      </c>
      <c r="X16" s="3" t="str">
        <f>IF(G16&lt;&gt;"LIBSETS_SETTYPE_BATTLEGROUND",IF(G16&lt;&gt;"LIBSETS_SETTYPE_SPECIAL",IF(Y16&lt;&gt;"",VLOOKUP(Y16,'ESO zone constants'!$D$2:$H$4950,5,FALSE),""),""),"")</f>
        <v/>
      </c>
      <c r="AA16" s="3" t="str">
        <f>IF(Z16&lt;&gt;"",IF(Z16&lt;&gt;"LIBSETS_DROP_MECHANIC_MONSTER_NAME",VLOOKUP(Z16,'LibSets constants'!$I$4:$L$1000,3,FALSE),""),"")</f>
        <v/>
      </c>
      <c r="AB16" s="3" t="str">
        <f>IF(Z16&lt;&gt;"",IF(Z16&lt;&gt;"LIBSETS_DROP_MECHANIC_MONSTER_NAME",VLOOKUP(Z16,'LibSets constants'!$I$4:$L$1000,4,FALSE),""),"")</f>
        <v/>
      </c>
      <c r="AC16" s="3" t="str">
        <f>IF(G16&lt;&gt;"LIBSETS_SETTYPE_BATTLEGROUND",IF(G16&lt;&gt;"LIBSETS_SETTYPE_SPECIAL",IF(AD16&lt;&gt;"",VLOOKUP(AD16,'ESO zone constants'!$D$2:$H$4950,5,FALSE),""),""),"")</f>
        <v/>
      </c>
      <c r="AF16" s="3" t="str">
        <f>IF(AE16&lt;&gt;"",IF(AE16&lt;&gt;"LIBSETS_DROP_MECHANIC_MONSTER_NAME",VLOOKUP(AE16,'LibSets constants'!$I$4:$L$1000,3,FALSE),""),"")</f>
        <v/>
      </c>
      <c r="AG16" s="3" t="str">
        <f>IF(AE16&lt;&gt;"",IF(AE16&lt;&gt;"LIBSETS_DROP_MECHANIC_MONSTER_NAME",VLOOKUP(AE16,'LibSets constants'!$I$4:$L$1000,4,FALSE),""),"")</f>
        <v/>
      </c>
      <c r="AH16" s="3" t="str">
        <f>IF(G16&lt;&gt;"LIBSETS_SETTYPE_BATTLEGROUND",IF(G16&lt;&gt;"LIBSETS_SETTYPE_SPECIAL",IF(AI16&lt;&gt;"",VLOOKUP(AI16,'ESO zone constants'!$D$2:$H$4950,5,FALSE),""),""),"")</f>
        <v/>
      </c>
      <c r="AK16" s="3" t="str">
        <f>IF(AJ16&lt;&gt;"",IF(AJ16&lt;&gt;"LIBSETS_DROP_MECHANIC_MONSTER_NAME",VLOOKUP(AJ16,'LibSets constants'!$I$4:$L$1000,3,FALSE),""),"")</f>
        <v/>
      </c>
      <c r="AL16" s="3" t="str">
        <f>IF(AJ16&lt;&gt;"",IF(AJ16&lt;&gt;"LIBSETS_DROP_MECHANIC_MONSTER_NAME",VLOOKUP(AJ16,'LibSets constants'!$I$4:$L$1000,4,FALSE),""),"")</f>
        <v/>
      </c>
      <c r="AM16" s="3" t="str">
        <f>IF(G16&lt;&gt;"LIBSETS_SETTYPE_BATTLEGROUND",IF(G16&lt;&gt;"LIBSETS_SETTYPE_SPECIAL",IF(AN16&lt;&gt;"",VLOOKUP(AN16,'ESO zone constants'!$D$2:$H$4950,5,FALSE),""),""),"")</f>
        <v/>
      </c>
      <c r="AP16" s="3" t="str">
        <f>IF(AO16&lt;&gt;"",IF(AO16&lt;&gt;"LIBSETS_DROP_MECHANIC_MONSTER_NAME",VLOOKUP(AO16,'LibSets constants'!$I$4:$L$1000,3,FALSE),""),"")</f>
        <v/>
      </c>
      <c r="AQ16" s="3" t="str">
        <f>IF(AO16&lt;&gt;"",IF(AO16&lt;&gt;"LIBSETS_DROP_MECHANIC_MONSTER_NAME",VLOOKUP(AO16,'LibSets constants'!$I$4:$L$1000,4,FALSE),""),"")</f>
        <v/>
      </c>
      <c r="AR16" s="3" t="str">
        <f>IF(G16&lt;&gt;"LIBSETS_SETTYPE_BATTLEGROUND",IF(G16&lt;&gt;"LIBSETS_SETTYPE_SPECIAL",IF(AS16&lt;&gt;"",VLOOKUP(AS16,'ESO zone constants'!$D$2:$H$4950,5,FALSE),""),""),"")</f>
        <v/>
      </c>
      <c r="AU16" s="3" t="str">
        <f>IF(AT16&lt;&gt;"",IF(AT16&lt;&gt;"LIBSETS_DROP_MECHANIC_MONSTER_NAME",VLOOKUP(AT16,'LibSets constants'!$I$4:$L$1000,3,FALSE),""),"")</f>
        <v/>
      </c>
      <c r="AV16" s="3" t="str">
        <f>IF(AT16&lt;&gt;"",IF(AT16&lt;&gt;"LIBSETS_DROP_MECHANIC_MONSTER_NAME",VLOOKUP(AT16,'LibSets constants'!$I$4:$L$1000,4,FALSE),""),"")</f>
        <v/>
      </c>
      <c r="AW16" s="21" t="str">
        <f>IF(A16="???","--","")&amp;IF(F16&lt;&gt;"Not in the game (anymore)",IF(A16&lt;&gt;"",CONCATENATE("[",A16,"] = {wayshrines={")&amp;IF(K16&lt;&gt;"",CONCATENATE(K16,","),"")&amp;IF(L16&lt;&gt;"",CONCATENATE(L16,","),"")&amp;IF(M16&lt;&gt;"",CONCATENATE(M16,","),"")&amp;CONCATENATE("}")&amp;IF(VALUE(N16)&gt;0,CONCATENATE(", traitsNeeded=",N16),"")&amp;CONCATENATE(", dlcId=",IF(S16&lt;&gt;"",S16,"DLC_BASE_GAME")),""),"")</f>
        <v>[32] = {wayshrines={-1,-1,-1,}, dlcId=DLC_BASE_GAME</v>
      </c>
      <c r="AX16" s="21" t="str">
        <f>IF(F16&lt;&gt;"Not in the game (anymore)",IF(A16&lt;&gt;"",IF(P16&lt;&gt;"",CONCATENATE(", zoneIds={",P16),"")&amp;IF(X16&lt;&gt;"",CONCATENATE(",",X16),"")&amp;IF(AC16&lt;&gt;"",CONCATENATE(",",AC16),"")&amp;IF(AH16&lt;&gt;"",CONCATENATE(",",AH16),"")&amp;IF(AM16&lt;&gt;"",CONCATENATE(",",AM16),"")&amp;IF(AR16&lt;&gt;"",CONCATENATE(",",AR16),"")&amp;IF(P16&lt;&gt;"",CONCATENATE("}",""),"")&amp;IF(OR(I16="true",I16="false",I16&lt;&gt;""), CONCATENATE(", veteran=", I16), ""),""),"")</f>
        <v>, zoneIds={635}, veteran=false</v>
      </c>
      <c r="AY16" s="21" t="str">
        <f>IF(F16&lt;&gt;"Not in the game (anymore)",IF(A16&lt;&gt;"",", setType="&amp;G16,"")&amp;IF(J16="true",", multiTrialSet=true",""),"")</f>
        <v>, setType=LIBSETS_SETTYPE_ARENA</v>
      </c>
      <c r="AZ16" s="21" t="str">
        <f>IF(F16&lt;&gt;"Not in the game (anymore)",IF(U16&lt;&gt;"",", dropMechanic={"&amp;U16&amp;IF(Z16&lt;&gt;"",","&amp;Z16,"")&amp;IF(AE16&lt;&gt;"",","&amp;AE16,"")&amp;IF(AJ16&lt;&gt;"",","&amp;AJ16,"")&amp;IF(AO16&lt;&gt;"",","&amp;AO16,"")&amp;IF(AT16&lt;&gt;"",","&amp;AT16,"")&amp;"}"&amp;IF(U16="LIBSETS_DROP_MECHANIC_MONSTER_NAME",", dropMechanicNames={" &amp; IF(V16&lt;&gt;"","['en']='"&amp;V16&amp;"'","") &amp; IF(W16&lt;&gt;"",", ['de']='" &amp; W16&amp;"'","") &amp; "}",""),"")&amp;"},","")</f>
        <v>, dropMechanic={LIBSETS_DROP_MECHANIC_ARENA_STAGE_CHEST}},</v>
      </c>
      <c r="BA16" s="21" t="str">
        <f>IF(F16&lt;&gt;"Not in the game (anymore)",IF(C16&lt;&gt;"",CONCATENATE(" --",C16," / ",B16,"   [",IF(Q16&lt;&gt;"",Q16,""),IF(Y16&lt;&gt;"",", "&amp;Y16,""),IF(AD16&lt;&gt;"",", "&amp;AD16,""),IF(AI16&lt;&gt;"",", "&amp;AI16,""),IF(AN16&lt;&gt;"",", "&amp;AN16,""),IF(AS16&lt;&gt;"",", "&amp;AS16,""),"]")),"")</f>
        <v xml:space="preserve"> --Healer's Habit / Bräuche des Heilers   [Dragonstar Arena]</v>
      </c>
    </row>
    <row r="17" spans="1:53" x14ac:dyDescent="0.25">
      <c r="A17" s="12">
        <v>33</v>
      </c>
      <c r="B17" t="s">
        <v>766</v>
      </c>
      <c r="C17" t="s">
        <v>767</v>
      </c>
      <c r="D17" s="3">
        <f>A17</f>
        <v>33</v>
      </c>
      <c r="G17" s="8" t="s">
        <v>1652</v>
      </c>
      <c r="I17" t="s">
        <v>97</v>
      </c>
      <c r="J17" t="s">
        <v>97</v>
      </c>
      <c r="K17">
        <v>-1</v>
      </c>
      <c r="L17">
        <v>-1</v>
      </c>
      <c r="M17">
        <v>-1</v>
      </c>
      <c r="N17">
        <v>0</v>
      </c>
      <c r="O17" s="70" t="s">
        <v>51</v>
      </c>
      <c r="P17" s="3">
        <f>IF(AND(G17&lt;&gt;"LIBSETS_SETTYPE_BATTLEGROUND",G17&lt;&gt;"LIBSETS_SETTYPE_SPECIAL",G17&lt;&gt;"LIBSETS_SETTYPE_MYTHIC"), IF(Q17&lt;&gt;"",VLOOKUP(Q17,'ESO zone constants'!$D$2:$H$4950,5,FALSE),""),"")</f>
        <v>283</v>
      </c>
      <c r="Q17" t="str">
        <f>IF(OR(K17="",K17&lt;=0,ISERROR(K17)),IF(AND(O17&lt;&gt;"",NOT(ISERROR(O17))),O17, ""),VLOOKUP(K17,'ESO wayshrine node constants'!$A$3:$D$9993,4,FALSE))</f>
        <v>Fungal Grotto I</v>
      </c>
      <c r="S17" s="19" t="str">
        <f>IF(AND(R17&lt;&gt;"",NOT(ISERROR(R17))),R17,IF(P17&lt;&gt;"",IF(NOT(ISERROR(VLOOKUP(P17,'ESO Dungeon constants'!$D$3:$H$9999,5,FALSE))),VLOOKUP(P17,'ESO Dungeon constants'!$D$3:$I$9999,6,FALSE),VLOOKUP(P17,'ESO zone constants'!$H$2:$K$9984,4,FALSE)),""))</f>
        <v>DLC_BASE_GAME</v>
      </c>
      <c r="T17" s="3" t="str">
        <f>IF(S17&lt;&gt;"",VLOOKUP(S17,'LibSets constants'!$B$4:$C$1000,2,FALSE),"")</f>
        <v>Included in base game</v>
      </c>
      <c r="V17" s="44" t="str">
        <f>IF(U17&lt;&gt;"",IF(U17&lt;&gt;"LIBSETS_DROP_MECHANIC_MONSTER_NAME",VLOOKUP(U17,'LibSets constants'!$I$4:$L$1000,3,FALSE),""),"")</f>
        <v/>
      </c>
      <c r="W17" s="44" t="str">
        <f>IF(U17&lt;&gt;"",IF(U17&lt;&gt;"LIBSETS_DROP_MECHANIC_MONSTER_NAME",VLOOKUP(U17,'LibSets constants'!$I$4:$L$1000,4,FALSE),""),"")</f>
        <v/>
      </c>
      <c r="X17" s="3">
        <f>IF(G17&lt;&gt;"LIBSETS_SETTYPE_BATTLEGROUND",IF(G17&lt;&gt;"LIBSETS_SETTYPE_SPECIAL",IF(Y17&lt;&gt;"",VLOOKUP(Y17,'ESO zone constants'!$D$2:$H$4950,5,FALSE),""),""),"")</f>
        <v>934</v>
      </c>
      <c r="Y17" t="s">
        <v>63</v>
      </c>
      <c r="Z17" s="45"/>
      <c r="AA17" s="44" t="str">
        <f>IF(Z17&lt;&gt;"",IF(Z17&lt;&gt;"LIBSETS_DROP_MECHANIC_MONSTER_NAME",VLOOKUP(Z17,'LibSets constants'!$I$4:$L$1000,3,FALSE),""),"")</f>
        <v/>
      </c>
      <c r="AB17" s="44" t="str">
        <f>IF(Z17&lt;&gt;"",IF(Z17&lt;&gt;"LIBSETS_DROP_MECHANIC_MONSTER_NAME",VLOOKUP(Z17,'LibSets constants'!$I$4:$L$1000,4,FALSE),""),"")</f>
        <v/>
      </c>
      <c r="AC17" s="3" t="str">
        <f>IF(G17&lt;&gt;"LIBSETS_SETTYPE_BATTLEGROUND",IF(G17&lt;&gt;"LIBSETS_SETTYPE_SPECIAL",IF(AD17&lt;&gt;"",VLOOKUP(AD17,'ESO zone constants'!$D$2:$H$4950,5,FALSE),""),""),"")</f>
        <v/>
      </c>
      <c r="AE17" s="45"/>
      <c r="AF17" s="44" t="str">
        <f>IF(AE17&lt;&gt;"",IF(AE17&lt;&gt;"LIBSETS_DROP_MECHANIC_MONSTER_NAME",VLOOKUP(AE17,'LibSets constants'!$I$4:$L$1000,3,FALSE),""),"")</f>
        <v/>
      </c>
      <c r="AG17" s="44" t="str">
        <f>IF(AE17&lt;&gt;"",IF(AE17&lt;&gt;"LIBSETS_DROP_MECHANIC_MONSTER_NAME",VLOOKUP(AE17,'LibSets constants'!$I$4:$L$1000,4,FALSE),""),"")</f>
        <v/>
      </c>
      <c r="AH17" s="3" t="str">
        <f>IF(G17&lt;&gt;"LIBSETS_SETTYPE_BATTLEGROUND",IF(G17&lt;&gt;"LIBSETS_SETTYPE_SPECIAL",IF(AI17&lt;&gt;"",VLOOKUP(AI17,'ESO zone constants'!$D$2:$H$4950,5,FALSE),""),""),"")</f>
        <v/>
      </c>
      <c r="AJ17" s="45"/>
      <c r="AK17" s="44" t="str">
        <f>IF(AJ17&lt;&gt;"",IF(AJ17&lt;&gt;"LIBSETS_DROP_MECHANIC_MONSTER_NAME",VLOOKUP(AJ17,'LibSets constants'!$I$4:$L$1000,3,FALSE),""),"")</f>
        <v/>
      </c>
      <c r="AL17" s="44" t="str">
        <f>IF(AJ17&lt;&gt;"",IF(AJ17&lt;&gt;"LIBSETS_DROP_MECHANIC_MONSTER_NAME",VLOOKUP(AJ17,'LibSets constants'!$I$4:$L$1000,4,FALSE),""),"")</f>
        <v/>
      </c>
      <c r="AM17" s="3" t="str">
        <f>IF(G17&lt;&gt;"LIBSETS_SETTYPE_BATTLEGROUND",IF(G17&lt;&gt;"LIBSETS_SETTYPE_SPECIAL",IF(AN17&lt;&gt;"",VLOOKUP(AN17,'ESO zone constants'!$D$2:$H$4950,5,FALSE),""),""),"")</f>
        <v/>
      </c>
      <c r="AO17" s="45"/>
      <c r="AP17" s="44" t="str">
        <f>IF(AO17&lt;&gt;"",IF(AO17&lt;&gt;"LIBSETS_DROP_MECHANIC_MONSTER_NAME",VLOOKUP(AO17,'LibSets constants'!$I$4:$L$1000,3,FALSE),""),"")</f>
        <v/>
      </c>
      <c r="AQ17" s="44" t="str">
        <f>IF(AO17&lt;&gt;"",IF(AO17&lt;&gt;"LIBSETS_DROP_MECHANIC_MONSTER_NAME",VLOOKUP(AO17,'LibSets constants'!$I$4:$L$1000,4,FALSE),""),"")</f>
        <v/>
      </c>
      <c r="AR17" s="3" t="str">
        <f>IF(G17&lt;&gt;"LIBSETS_SETTYPE_BATTLEGROUND",IF(G17&lt;&gt;"LIBSETS_SETTYPE_SPECIAL",IF(AS17&lt;&gt;"",VLOOKUP(AS17,'ESO zone constants'!$D$2:$H$4950,5,FALSE),""),""),"")</f>
        <v/>
      </c>
      <c r="AT17" s="45"/>
      <c r="AU17" s="44" t="str">
        <f>IF(AT17&lt;&gt;"",IF(AT17&lt;&gt;"LIBSETS_DROP_MECHANIC_MONSTER_NAME",VLOOKUP(AT17,'LibSets constants'!$I$4:$L$1000,3,FALSE),""),"")</f>
        <v/>
      </c>
      <c r="AV17" s="44" t="str">
        <f>IF(AT17&lt;&gt;"",IF(AT17&lt;&gt;"LIBSETS_DROP_MECHANIC_MONSTER_NAME",VLOOKUP(AT17,'LibSets constants'!$I$4:$L$1000,4,FALSE),""),"")</f>
        <v/>
      </c>
      <c r="AW17" s="21" t="str">
        <f>IF(A17="???","--","")&amp;IF(F17&lt;&gt;"Not in the game (anymore)",IF(A17&lt;&gt;"",CONCATENATE("[",A17,"] = {wayshrines={")&amp;IF(K17&lt;&gt;"",CONCATENATE(K17,","),"")&amp;IF(L17&lt;&gt;"",CONCATENATE(L17,","),"")&amp;IF(M17&lt;&gt;"",CONCATENATE(M17,","),"")&amp;CONCATENATE("}")&amp;IF(VALUE(N17)&gt;0,CONCATENATE(", traitsNeeded=",N17),"")&amp;CONCATENATE(", dlcId=",IF(S17&lt;&gt;"",S17,"DLC_BASE_GAME")),""),"")</f>
        <v>[33] = {wayshrines={-1,-1,-1,}, dlcId=DLC_BASE_GAME</v>
      </c>
      <c r="AX17" s="21" t="str">
        <f>IF(F17&lt;&gt;"Not in the game (anymore)",IF(A17&lt;&gt;"",IF(P17&lt;&gt;"",CONCATENATE(", zoneIds={",P17),"")&amp;IF(X17&lt;&gt;"",CONCATENATE(",",X17),"")&amp;IF(AC17&lt;&gt;"",CONCATENATE(",",AC17),"")&amp;IF(AH17&lt;&gt;"",CONCATENATE(",",AH17),"")&amp;IF(AM17&lt;&gt;"",CONCATENATE(",",AM17),"")&amp;IF(AR17&lt;&gt;"",CONCATENATE(",",AR17),"")&amp;IF(P17&lt;&gt;"",CONCATENATE("}",""),"")&amp;IF(OR(I17="true",I17="false",I17&lt;&gt;""), CONCATENATE(", veteran=", I17), ""),""),"")</f>
        <v>, zoneIds={283,934}, veteran=false</v>
      </c>
      <c r="AY17" s="21" t="str">
        <f>IF(F17&lt;&gt;"Not in the game (anymore)",IF(A17&lt;&gt;"",", setType="&amp;G17,"")&amp;IF(J17="true",", multiTrialSet=true",""),"")</f>
        <v>, setType=LIBSETS_SETTYPE_DUNGEON</v>
      </c>
      <c r="AZ17" s="21" t="str">
        <f>IF(F17&lt;&gt;"Not in the game (anymore)",IF(U17&lt;&gt;"",", dropMechanic={"&amp;U17&amp;IF(Z17&lt;&gt;"",","&amp;Z17,"")&amp;IF(AE17&lt;&gt;"",","&amp;AE17,"")&amp;IF(AJ17&lt;&gt;"",","&amp;AJ17,"")&amp;IF(AO17&lt;&gt;"",","&amp;AO17,"")&amp;IF(AT17&lt;&gt;"",","&amp;AT17,"")&amp;"}"&amp;IF(U17="LIBSETS_DROP_MECHANIC_MONSTER_NAME",", dropMechanicNames={" &amp; IF(V17&lt;&gt;"","['en']='"&amp;V17&amp;"'","") &amp; IF(W17&lt;&gt;"",", ['de']='" &amp; W17&amp;"'","") &amp; "}",""),"")&amp;"},","")</f>
        <v>},</v>
      </c>
      <c r="BA17" s="21" t="str">
        <f>IF(F17&lt;&gt;"Not in the game (anymore)",IF(C17&lt;&gt;"",CONCATENATE(" --",C17," / ",B17,"   [",IF(Q17&lt;&gt;"",Q17,""),IF(Y17&lt;&gt;"",", "&amp;Y17,""),IF(AD17&lt;&gt;"",", "&amp;AD17,""),IF(AI17&lt;&gt;"",", "&amp;AI17,""),IF(AN17&lt;&gt;"",", "&amp;AN17,""),IF(AS17&lt;&gt;"",", "&amp;AS17,""),"]")),"")</f>
        <v xml:space="preserve"> --Viper's Sting / Vipernbiss   [Fungal Grotto I, Fungal Grotto II]</v>
      </c>
    </row>
    <row r="18" spans="1:53" x14ac:dyDescent="0.25">
      <c r="A18" s="12">
        <v>34</v>
      </c>
      <c r="B18" t="s">
        <v>768</v>
      </c>
      <c r="C18" t="s">
        <v>769</v>
      </c>
      <c r="D18" s="3">
        <f>A18</f>
        <v>34</v>
      </c>
      <c r="G18" s="8" t="s">
        <v>1655</v>
      </c>
      <c r="I18" t="s">
        <v>97</v>
      </c>
      <c r="J18" t="s">
        <v>97</v>
      </c>
      <c r="K18">
        <v>-1</v>
      </c>
      <c r="L18">
        <v>-1</v>
      </c>
      <c r="M18">
        <v>-1</v>
      </c>
      <c r="N18">
        <v>0</v>
      </c>
      <c r="O18" s="70" t="s">
        <v>113</v>
      </c>
      <c r="P18" s="3">
        <f>IF(AND(G18&lt;&gt;"LIBSETS_SETTYPE_BATTLEGROUND",G18&lt;&gt;"LIBSETS_SETTYPE_SPECIAL",G18&lt;&gt;"LIBSETS_SETTYPE_MYTHIC"), IF(Q18&lt;&gt;"",VLOOKUP(Q18,'ESO zone constants'!$D$2:$H$4950,5,FALSE),""),"")</f>
        <v>57</v>
      </c>
      <c r="Q18" t="str">
        <f>IF(OR(K18="",K18&lt;=0,ISERROR(K18)),IF(AND(O18&lt;&gt;"",NOT(ISERROR(O18))),O18, ""),VLOOKUP(K18,'ESO wayshrine node constants'!$A$3:$D$9993,4,FALSE))</f>
        <v>Deshaan</v>
      </c>
      <c r="S18" s="19" t="str">
        <f>IF(AND(R18&lt;&gt;"",NOT(ISERROR(R18))),R18,IF(P18&lt;&gt;"",IF(NOT(ISERROR(VLOOKUP(P18,'ESO Dungeon constants'!$D$3:$H$9999,5,FALSE))),VLOOKUP(P18,'ESO Dungeon constants'!$D$3:$I$9999,6,FALSE),VLOOKUP(P18,'ESO zone constants'!$H$2:$K$9984,4,FALSE)),""))</f>
        <v>DLC_BASE_GAME</v>
      </c>
      <c r="T18" s="3" t="str">
        <f>IF(S18&lt;&gt;"",VLOOKUP(S18,'LibSets constants'!$B$4:$C$1000,2,FALSE),"")</f>
        <v>Included in base game</v>
      </c>
      <c r="U18" s="33" t="s">
        <v>1742</v>
      </c>
      <c r="V18" s="44" t="str">
        <f>IF(U18&lt;&gt;"",IF(U18&lt;&gt;"LIBSETS_DROP_MECHANIC_MONSTER_NAME",VLOOKUP(U18,'LibSets constants'!$I$4:$L$1000,3,FALSE),""),"")</f>
        <v>Delve bosses have a chance to drop a waist or feet.</v>
      </c>
      <c r="W18" s="3" t="str">
        <f>IF(U18&lt;&gt;"",IF(U18&lt;&gt;"LIBSETS_DROP_MECHANIC_MONSTER_NAME",VLOOKUP(U18,'LibSets constants'!$I$4:$L$1000,4,FALSE),""),"")</f>
        <v>Bosse in Gewölben haben die Chance, eine Taille oder Füße fallen zu lassen.</v>
      </c>
      <c r="X18" s="3" t="str">
        <f>IF(G18&lt;&gt;"LIBSETS_SETTYPE_BATTLEGROUND",IF(G18&lt;&gt;"LIBSETS_SETTYPE_SPECIAL",IF(Y18&lt;&gt;"",VLOOKUP(Y18,'ESO zone constants'!$D$2:$H$4950,5,FALSE),""),""),"")</f>
        <v/>
      </c>
      <c r="Z18" s="45" t="s">
        <v>1743</v>
      </c>
      <c r="AA18" s="44" t="str">
        <f>IF(Z18&lt;&gt;"",IF(Z18&lt;&gt;"LIBSETS_DROP_MECHANIC_MONSTER_NAME",VLOOKUP(Z18,'LibSets constants'!$I$4:$L$1000,3,FALSE),""),"")</f>
        <v>Overland group bosses have a 100% chance to drop head, chest, legs, or weapon.</v>
      </c>
      <c r="AB18" s="44" t="str">
        <f>IF(Z18&lt;&gt;"",IF(Z18&lt;&gt;"LIBSETS_DROP_MECHANIC_MONSTER_NAME",VLOOKUP(Z18,'LibSets constants'!$I$4:$L$1000,4,FALSE),""),"")</f>
        <v>Überland Gruppenbosse haben eine Chance von 100%, Kopf, Brust, Beine oder Waffen fallen zu lassen.</v>
      </c>
      <c r="AC18" s="3" t="str">
        <f>IF(G18&lt;&gt;"LIBSETS_SETTYPE_BATTLEGROUND",IF(G18&lt;&gt;"LIBSETS_SETTYPE_SPECIAL",IF(AD18&lt;&gt;"",VLOOKUP(AD18,'ESO zone constants'!$D$2:$H$4950,5,FALSE),""),""),"")</f>
        <v/>
      </c>
      <c r="AE18" s="45" t="s">
        <v>1744</v>
      </c>
      <c r="AF18" s="44" t="str">
        <f>IF(AE18&lt;&gt;"",IF(AE18&lt;&gt;"LIBSETS_DROP_MECHANIC_MONSTER_NAME",VLOOKUP(AE18,'LibSets constants'!$I$4:$L$1000,3,FALSE),""),"")</f>
        <v>Public dungeon bosses have a chance to drop a shoulder, hand, or weapon.</v>
      </c>
      <c r="AG18" s="44" t="str">
        <f>IF(AE18&lt;&gt;"",IF(AE18&lt;&gt;"LIBSETS_DROP_MECHANIC_MONSTER_NAME",VLOOKUP(AE18,'LibSets constants'!$I$4:$L$1000,4,FALSE),""),"")</f>
        <v>Öffentliche Dungeon-Bosse haben die Möglichkeit, eine Schulter, Handschuhe oder eine Waffe fallen zu lassen.</v>
      </c>
      <c r="AH18" s="3" t="str">
        <f>IF(G18&lt;&gt;"LIBSETS_SETTYPE_BATTLEGROUND",IF(G18&lt;&gt;"LIBSETS_SETTYPE_SPECIAL",IF(AI18&lt;&gt;"",VLOOKUP(AI18,'ESO zone constants'!$D$2:$H$4950,5,FALSE),""),""),"")</f>
        <v/>
      </c>
      <c r="AJ18" s="45" t="s">
        <v>1745</v>
      </c>
      <c r="AK18" s="44" t="str">
        <f>IF(AJ18&lt;&gt;"",IF(AJ18&lt;&gt;"LIBSETS_DROP_MECHANIC_MONSTER_NAME",VLOOKUP(AJ18,'LibSets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4" t="str">
        <f>IF(AJ18&lt;&gt;"",IF(AJ18&lt;&gt;"LIBSETS_DROP_MECHANIC_MONSTER_NAME",VLOOKUP(AJ18,'LibSets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constants'!$D$2:$H$4950,5,FALSE),""),""),"")</f>
        <v/>
      </c>
      <c r="AO18" s="45"/>
      <c r="AP18" s="44" t="str">
        <f>IF(AO18&lt;&gt;"",IF(AO18&lt;&gt;"LIBSETS_DROP_MECHANIC_MONSTER_NAME",VLOOKUP(AO18,'LibSets constants'!$I$4:$L$1000,3,FALSE),""),"")</f>
        <v/>
      </c>
      <c r="AQ18" s="44" t="str">
        <f>IF(AO18&lt;&gt;"",IF(AO18&lt;&gt;"LIBSETS_DROP_MECHANIC_MONSTER_NAME",VLOOKUP(AO18,'LibSets constants'!$I$4:$L$1000,4,FALSE),""),"")</f>
        <v/>
      </c>
      <c r="AR18" s="3" t="str">
        <f>IF(G18&lt;&gt;"LIBSETS_SETTYPE_BATTLEGROUND",IF(G18&lt;&gt;"LIBSETS_SETTYPE_SPECIAL",IF(AS18&lt;&gt;"",VLOOKUP(AS18,'ESO zone constants'!$D$2:$H$4950,5,FALSE),""),""),"")</f>
        <v/>
      </c>
      <c r="AT18" s="45"/>
      <c r="AU18" s="44" t="str">
        <f>IF(AT18&lt;&gt;"",IF(AT18&lt;&gt;"LIBSETS_DROP_MECHANIC_MONSTER_NAME",VLOOKUP(AT18,'LibSets constants'!$I$4:$L$1000,3,FALSE),""),"")</f>
        <v/>
      </c>
      <c r="AV18" s="44" t="str">
        <f>IF(AT18&lt;&gt;"",IF(AT18&lt;&gt;"LIBSETS_DROP_MECHANIC_MONSTER_NAME",VLOOKUP(AT18,'LibSets constants'!$I$4:$L$1000,4,FALSE),""),"")</f>
        <v/>
      </c>
      <c r="AW18" s="21" t="str">
        <f>IF(A18="???","--","")&amp;IF(F18&lt;&gt;"Not in the game (anymore)",IF(A18&lt;&gt;"",CONCATENATE("[",A18,"] = {wayshrines={")&amp;IF(K18&lt;&gt;"",CONCATENATE(K18,","),"")&amp;IF(L18&lt;&gt;"",CONCATENATE(L18,","),"")&amp;IF(M18&lt;&gt;"",CONCATENATE(M18,","),"")&amp;CONCATENATE("}")&amp;IF(VALUE(N18)&gt;0,CONCATENATE(", traitsNeeded=",N18),"")&amp;CONCATENATE(", dlcId=",IF(S18&lt;&gt;"",S18,"DLC_BASE_GAME")),""),"")</f>
        <v>[34] = {wayshrines={-1,-1,-1,}, dlcId=DLC_BASE_GAME</v>
      </c>
      <c r="AX18" s="21" t="str">
        <f>IF(F18&lt;&gt;"Not in the game (anymore)",IF(A18&lt;&gt;"",IF(P18&lt;&gt;"",CONCATENATE(", zoneIds={",P18),"")&amp;IF(X18&lt;&gt;"",CONCATENATE(",",X18),"")&amp;IF(AC18&lt;&gt;"",CONCATENATE(",",AC18),"")&amp;IF(AH18&lt;&gt;"",CONCATENATE(",",AH18),"")&amp;IF(AM18&lt;&gt;"",CONCATENATE(",",AM18),"")&amp;IF(AR18&lt;&gt;"",CONCATENATE(",",AR18),"")&amp;IF(P18&lt;&gt;"",CONCATENATE("}",""),"")&amp;IF(OR(I18="true",I18="false",I18&lt;&gt;""), CONCATENATE(", veteran=", I18), ""),""),"")</f>
        <v>, zoneIds={57}, veteran=false</v>
      </c>
      <c r="AY18" s="21" t="str">
        <f>IF(F18&lt;&gt;"Not in the game (anymore)",IF(A18&lt;&gt;"",", setType="&amp;G18,"")&amp;IF(J18="true",", multiTrialSet=true",""),"")</f>
        <v>, setType=LIBSETS_SETTYPE_OVERLAND</v>
      </c>
      <c r="AZ18" s="21" t="str">
        <f>IF(F18&lt;&gt;"Not in the game (anymore)",IF(U18&lt;&gt;"",", dropMechanic={"&amp;U18&amp;IF(Z18&lt;&gt;"",","&amp;Z18,"")&amp;IF(AE18&lt;&gt;"",","&amp;AE18,"")&amp;IF(AJ18&lt;&gt;"",","&amp;AJ18,"")&amp;IF(AO18&lt;&gt;"",","&amp;AO18,"")&amp;IF(AT18&lt;&gt;"",","&amp;AT18,"")&amp;"}"&amp;IF(U18="LIBSETS_DROP_MECHANIC_MONSTER_NAME",", dropMechanicNames={" &amp; IF(V18&lt;&gt;"","['en']='"&amp;V18&amp;"'","") &amp; IF(W18&lt;&gt;"",", ['de']='" &amp; W18&amp;"'","") &amp; "}",""),"")&amp;"},","")</f>
        <v>, dropMechanic={LIBSETS_DROP_MECHANIC_OVERLAND_BOSS_DELVE,LIBSETS_DROP_MECHANIC_OVERLAND_WORLDBOSS,LIBSETS_DROP_MECHANIC_OVERLAND_BOSS_PUBLIC_DUNGEON,LIBSETS_DROP_MECHANIC_OVERLAND_CHEST}},</v>
      </c>
      <c r="BA18" s="21" t="str">
        <f>IF(F18&lt;&gt;"Not in the game (anymore)",IF(C18&lt;&gt;"",CONCATENATE(" --",C18," / ",B18,"   [",IF(Q18&lt;&gt;"",Q18,""),IF(Y18&lt;&gt;"",", "&amp;Y18,""),IF(AD18&lt;&gt;"",", "&amp;AD18,""),IF(AI18&lt;&gt;"",", "&amp;AI18,""),IF(AN18&lt;&gt;"",", "&amp;AN18,""),IF(AS18&lt;&gt;"",", "&amp;AS18,""),"]")),"")</f>
        <v xml:space="preserve"> --Night Mother's Embrace / Umarmung der Mutter der Nacht   [Deshaan]</v>
      </c>
    </row>
    <row r="19" spans="1:53" x14ac:dyDescent="0.25">
      <c r="A19" s="12">
        <v>35</v>
      </c>
      <c r="B19" t="s">
        <v>770</v>
      </c>
      <c r="C19" t="s">
        <v>771</v>
      </c>
      <c r="D19" s="3">
        <f>A19</f>
        <v>35</v>
      </c>
      <c r="G19" s="8" t="s">
        <v>1652</v>
      </c>
      <c r="I19" t="s">
        <v>97</v>
      </c>
      <c r="J19" t="s">
        <v>97</v>
      </c>
      <c r="K19">
        <v>-1</v>
      </c>
      <c r="L19">
        <v>-1</v>
      </c>
      <c r="M19">
        <v>-1</v>
      </c>
      <c r="N19">
        <v>0</v>
      </c>
      <c r="O19" s="70" t="s">
        <v>66</v>
      </c>
      <c r="P19" s="3">
        <f>IF(AND(G19&lt;&gt;"LIBSETS_SETTYPE_BATTLEGROUND",G19&lt;&gt;"LIBSETS_SETTYPE_SPECIAL",G19&lt;&gt;"LIBSETS_SETTYPE_MYTHIC"), IF(Q19&lt;&gt;"",VLOOKUP(Q19,'ESO zone constants'!$D$2:$H$4950,5,FALSE),""),"")</f>
        <v>144</v>
      </c>
      <c r="Q19" t="str">
        <f>IF(OR(K19="",K19&lt;=0,ISERROR(K19)),IF(AND(O19&lt;&gt;"",NOT(ISERROR(O19))),O19, ""),VLOOKUP(K19,'ESO wayshrine node constants'!$A$3:$D$9993,4,FALSE))</f>
        <v>Spindleclutch I</v>
      </c>
      <c r="S19" s="19" t="str">
        <f>IF(AND(R19&lt;&gt;"",NOT(ISERROR(R19))),R19,IF(P19&lt;&gt;"",IF(NOT(ISERROR(VLOOKUP(P19,'ESO Dungeon constants'!$D$3:$H$9999,5,FALSE))),VLOOKUP(P19,'ESO Dungeon constants'!$D$3:$I$9999,6,FALSE),VLOOKUP(P19,'ESO zone constants'!$H$2:$K$9984,4,FALSE)),""))</f>
        <v>DLC_BASE_GAME</v>
      </c>
      <c r="T19" s="3" t="str">
        <f>IF(S19&lt;&gt;"",VLOOKUP(S19,'LibSets constants'!$B$4:$C$1000,2,FALSE),"")</f>
        <v>Included in base game</v>
      </c>
      <c r="V19" s="3" t="str">
        <f>IF(U19&lt;&gt;"",IF(U19&lt;&gt;"LIBSETS_DROP_MECHANIC_MONSTER_NAME",VLOOKUP(U19,'LibSets constants'!$I$4:$L$1000,3,FALSE),""),"")</f>
        <v/>
      </c>
      <c r="W19" s="3" t="str">
        <f>IF(U19&lt;&gt;"",IF(U19&lt;&gt;"LIBSETS_DROP_MECHANIC_MONSTER_NAME",VLOOKUP(U19,'LibSets constants'!$I$4:$L$1000,4,FALSE),""),"")</f>
        <v/>
      </c>
      <c r="X19" s="3">
        <f>IF(G19&lt;&gt;"LIBSETS_SETTYPE_BATTLEGROUND",IF(G19&lt;&gt;"LIBSETS_SETTYPE_SPECIAL",IF(Y19&lt;&gt;"",VLOOKUP(Y19,'ESO zone constants'!$D$2:$H$4950,5,FALSE),""),""),"")</f>
        <v>936</v>
      </c>
      <c r="Y19" t="s">
        <v>42</v>
      </c>
      <c r="AA19" s="3" t="str">
        <f>IF(Z19&lt;&gt;"",IF(Z19&lt;&gt;"LIBSETS_DROP_MECHANIC_MONSTER_NAME",VLOOKUP(Z19,'LibSets constants'!$I$4:$L$1000,3,FALSE),""),"")</f>
        <v/>
      </c>
      <c r="AB19" s="3" t="str">
        <f>IF(Z19&lt;&gt;"",IF(Z19&lt;&gt;"LIBSETS_DROP_MECHANIC_MONSTER_NAME",VLOOKUP(Z19,'LibSets constants'!$I$4:$L$1000,4,FALSE),""),"")</f>
        <v/>
      </c>
      <c r="AC19" s="3" t="str">
        <f>IF(G19&lt;&gt;"LIBSETS_SETTYPE_BATTLEGROUND",IF(G19&lt;&gt;"LIBSETS_SETTYPE_SPECIAL",IF(AD19&lt;&gt;"",VLOOKUP(AD19,'ESO zone constants'!$D$2:$H$4950,5,FALSE),""),""),"")</f>
        <v/>
      </c>
      <c r="AF19" s="3" t="str">
        <f>IF(AE19&lt;&gt;"",IF(AE19&lt;&gt;"LIBSETS_DROP_MECHANIC_MONSTER_NAME",VLOOKUP(AE19,'LibSets constants'!$I$4:$L$1000,3,FALSE),""),"")</f>
        <v/>
      </c>
      <c r="AG19" s="3" t="str">
        <f>IF(AE19&lt;&gt;"",IF(AE19&lt;&gt;"LIBSETS_DROP_MECHANIC_MONSTER_NAME",VLOOKUP(AE19,'LibSets constants'!$I$4:$L$1000,4,FALSE),""),"")</f>
        <v/>
      </c>
      <c r="AH19" s="3" t="str">
        <f>IF(G19&lt;&gt;"LIBSETS_SETTYPE_BATTLEGROUND",IF(G19&lt;&gt;"LIBSETS_SETTYPE_SPECIAL",IF(AI19&lt;&gt;"",VLOOKUP(AI19,'ESO zone constants'!$D$2:$H$4950,5,FALSE),""),""),"")</f>
        <v/>
      </c>
      <c r="AK19" s="3" t="str">
        <f>IF(AJ19&lt;&gt;"",IF(AJ19&lt;&gt;"LIBSETS_DROP_MECHANIC_MONSTER_NAME",VLOOKUP(AJ19,'LibSets constants'!$I$4:$L$1000,3,FALSE),""),"")</f>
        <v/>
      </c>
      <c r="AL19" s="3" t="str">
        <f>IF(AJ19&lt;&gt;"",IF(AJ19&lt;&gt;"LIBSETS_DROP_MECHANIC_MONSTER_NAME",VLOOKUP(AJ19,'LibSets constants'!$I$4:$L$1000,4,FALSE),""),"")</f>
        <v/>
      </c>
      <c r="AM19" s="3" t="str">
        <f>IF(G19&lt;&gt;"LIBSETS_SETTYPE_BATTLEGROUND",IF(G19&lt;&gt;"LIBSETS_SETTYPE_SPECIAL",IF(AN19&lt;&gt;"",VLOOKUP(AN19,'ESO zone constants'!$D$2:$H$4950,5,FALSE),""),""),"")</f>
        <v/>
      </c>
      <c r="AP19" s="3" t="str">
        <f>IF(AO19&lt;&gt;"",IF(AO19&lt;&gt;"LIBSETS_DROP_MECHANIC_MONSTER_NAME",VLOOKUP(AO19,'LibSets constants'!$I$4:$L$1000,3,FALSE),""),"")</f>
        <v/>
      </c>
      <c r="AQ19" s="3" t="str">
        <f>IF(AO19&lt;&gt;"",IF(AO19&lt;&gt;"LIBSETS_DROP_MECHANIC_MONSTER_NAME",VLOOKUP(AO19,'LibSets constants'!$I$4:$L$1000,4,FALSE),""),"")</f>
        <v/>
      </c>
      <c r="AR19" s="3" t="str">
        <f>IF(G19&lt;&gt;"LIBSETS_SETTYPE_BATTLEGROUND",IF(G19&lt;&gt;"LIBSETS_SETTYPE_SPECIAL",IF(AS19&lt;&gt;"",VLOOKUP(AS19,'ESO zone constants'!$D$2:$H$4950,5,FALSE),""),""),"")</f>
        <v/>
      </c>
      <c r="AU19" s="3" t="str">
        <f>IF(AT19&lt;&gt;"",IF(AT19&lt;&gt;"LIBSETS_DROP_MECHANIC_MONSTER_NAME",VLOOKUP(AT19,'LibSets constants'!$I$4:$L$1000,3,FALSE),""),"")</f>
        <v/>
      </c>
      <c r="AV19" s="3" t="str">
        <f>IF(AT19&lt;&gt;"",IF(AT19&lt;&gt;"LIBSETS_DROP_MECHANIC_MONSTER_NAME",VLOOKUP(AT19,'LibSets constants'!$I$4:$L$1000,4,FALSE),""),"")</f>
        <v/>
      </c>
      <c r="AW19" s="21" t="str">
        <f>IF(A19="???","--","")&amp;IF(F19&lt;&gt;"Not in the game (anymore)",IF(A19&lt;&gt;"",CONCATENATE("[",A19,"] = {wayshrines={")&amp;IF(K19&lt;&gt;"",CONCATENATE(K19,","),"")&amp;IF(L19&lt;&gt;"",CONCATENATE(L19,","),"")&amp;IF(M19&lt;&gt;"",CONCATENATE(M19,","),"")&amp;CONCATENATE("}")&amp;IF(VALUE(N19)&gt;0,CONCATENATE(", traitsNeeded=",N19),"")&amp;CONCATENATE(", dlcId=",IF(S19&lt;&gt;"",S19,"DLC_BASE_GAME")),""),"")</f>
        <v>[35] = {wayshrines={-1,-1,-1,}, dlcId=DLC_BASE_GAME</v>
      </c>
      <c r="AX19" s="21" t="str">
        <f>IF(F19&lt;&gt;"Not in the game (anymore)",IF(A19&lt;&gt;"",IF(P19&lt;&gt;"",CONCATENATE(", zoneIds={",P19),"")&amp;IF(X19&lt;&gt;"",CONCATENATE(",",X19),"")&amp;IF(AC19&lt;&gt;"",CONCATENATE(",",AC19),"")&amp;IF(AH19&lt;&gt;"",CONCATENATE(",",AH19),"")&amp;IF(AM19&lt;&gt;"",CONCATENATE(",",AM19),"")&amp;IF(AR19&lt;&gt;"",CONCATENATE(",",AR19),"")&amp;IF(P19&lt;&gt;"",CONCATENATE("}",""),"")&amp;IF(OR(I19="true",I19="false",I19&lt;&gt;""), CONCATENATE(", veteran=", I19), ""),""),"")</f>
        <v>, zoneIds={144,936}, veteran=false</v>
      </c>
      <c r="AY19" s="21" t="str">
        <f>IF(F19&lt;&gt;"Not in the game (anymore)",IF(A19&lt;&gt;"",", setType="&amp;G19,"")&amp;IF(J19="true",", multiTrialSet=true",""),"")</f>
        <v>, setType=LIBSETS_SETTYPE_DUNGEON</v>
      </c>
      <c r="AZ19" s="21" t="str">
        <f>IF(F19&lt;&gt;"Not in the game (anymore)",IF(U19&lt;&gt;"",", dropMechanic={"&amp;U19&amp;IF(Z19&lt;&gt;"",","&amp;Z19,"")&amp;IF(AE19&lt;&gt;"",","&amp;AE19,"")&amp;IF(AJ19&lt;&gt;"",","&amp;AJ19,"")&amp;IF(AO19&lt;&gt;"",","&amp;AO19,"")&amp;IF(AT19&lt;&gt;"",","&amp;AT19,"")&amp;"}"&amp;IF(U19="LIBSETS_DROP_MECHANIC_MONSTER_NAME",", dropMechanicNames={" &amp; IF(V19&lt;&gt;"","['en']='"&amp;V19&amp;"'","") &amp; IF(W19&lt;&gt;"",", ['de']='" &amp; W19&amp;"'","") &amp; "}",""),"")&amp;"},","")</f>
        <v>},</v>
      </c>
      <c r="BA19" s="21" t="str">
        <f>IF(F19&lt;&gt;"Not in the game (anymore)",IF(C19&lt;&gt;"",CONCATENATE(" --",C19," / ",B19,"   [",IF(Q19&lt;&gt;"",Q19,""),IF(Y19&lt;&gt;"",", "&amp;Y19,""),IF(AD19&lt;&gt;"",", "&amp;AD19,""),IF(AI19&lt;&gt;"",", "&amp;AI19,""),IF(AN19&lt;&gt;"",", "&amp;AN19,""),IF(AS19&lt;&gt;"",", "&amp;AS19,""),"]")),"")</f>
        <v xml:space="preserve"> --Knightmare / Albtraumritter   [Spindleclutch I, Spindleclutch II]</v>
      </c>
    </row>
    <row r="20" spans="1:53" x14ac:dyDescent="0.25">
      <c r="A20" s="12">
        <v>36</v>
      </c>
      <c r="B20" t="s">
        <v>772</v>
      </c>
      <c r="C20" t="s">
        <v>773</v>
      </c>
      <c r="D20" s="3">
        <f>A20</f>
        <v>36</v>
      </c>
      <c r="G20" s="8" t="s">
        <v>1655</v>
      </c>
      <c r="I20" t="s">
        <v>97</v>
      </c>
      <c r="J20" t="s">
        <v>97</v>
      </c>
      <c r="K20">
        <v>-1</v>
      </c>
      <c r="L20">
        <v>-1</v>
      </c>
      <c r="M20">
        <v>-1</v>
      </c>
      <c r="N20">
        <v>0</v>
      </c>
      <c r="O20" s="70" t="s">
        <v>270</v>
      </c>
      <c r="P20" s="3">
        <f>IF(AND(G20&lt;&gt;"LIBSETS_SETTYPE_BATTLEGROUND",G20&lt;&gt;"LIBSETS_SETTYPE_SPECIAL",G20&lt;&gt;"LIBSETS_SETTYPE_MYTHIC"), IF(Q20&lt;&gt;"",VLOOKUP(Q20,'ESO zone constants'!$D$2:$H$4950,5,FALSE),""),"")</f>
        <v>381</v>
      </c>
      <c r="Q20" t="str">
        <f>IF(OR(K20="",K20&lt;=0,ISERROR(K20)),IF(AND(O20&lt;&gt;"",NOT(ISERROR(O20))),O20, ""),VLOOKUP(K20,'ESO wayshrine node constants'!$A$3:$D$9993,4,FALSE))</f>
        <v>Auridon</v>
      </c>
      <c r="S20" s="19" t="str">
        <f>IF(AND(R20&lt;&gt;"",NOT(ISERROR(R20))),R20,IF(P20&lt;&gt;"",IF(NOT(ISERROR(VLOOKUP(P20,'ESO Dungeon constants'!$D$3:$H$9999,5,FALSE))),VLOOKUP(P20,'ESO Dungeon constants'!$D$3:$I$9999,6,FALSE),VLOOKUP(P20,'ESO zone constants'!$H$2:$K$9984,4,FALSE)),""))</f>
        <v>DLC_BASE_GAME</v>
      </c>
      <c r="T20" s="3" t="str">
        <f>IF(S20&lt;&gt;"",VLOOKUP(S20,'LibSets constants'!$B$4:$C$1000,2,FALSE),"")</f>
        <v>Included in base game</v>
      </c>
      <c r="U20" s="33" t="s">
        <v>1742</v>
      </c>
      <c r="V20" s="3" t="str">
        <f>IF(U20&lt;&gt;"",IF(U20&lt;&gt;"LIBSETS_DROP_MECHANIC_MONSTER_NAME",VLOOKUP(U20,'LibSets constants'!$I$4:$L$1000,3,FALSE),""),"")</f>
        <v>Delve bosses have a chance to drop a waist or feet.</v>
      </c>
      <c r="W20" s="3" t="str">
        <f>IF(U20&lt;&gt;"",IF(U20&lt;&gt;"LIBSETS_DROP_MECHANIC_MONSTER_NAME",VLOOKUP(U20,'LibSets constants'!$I$4:$L$1000,4,FALSE),""),"")</f>
        <v>Bosse in Gewölben haben die Chance, eine Taille oder Füße fallen zu lassen.</v>
      </c>
      <c r="X20" s="3" t="str">
        <f>IF(G20&lt;&gt;"LIBSETS_SETTYPE_BATTLEGROUND",IF(G20&lt;&gt;"LIBSETS_SETTYPE_SPECIAL",IF(Y20&lt;&gt;"",VLOOKUP(Y20,'ESO zone constants'!$D$2:$H$4950,5,FALSE),""),""),"")</f>
        <v/>
      </c>
      <c r="Z20" s="33" t="s">
        <v>1743</v>
      </c>
      <c r="AA20" s="3" t="str">
        <f>IF(Z20&lt;&gt;"",IF(Z20&lt;&gt;"LIBSETS_DROP_MECHANIC_MONSTER_NAME",VLOOKUP(Z20,'LibSets constants'!$I$4:$L$1000,3,FALSE),""),"")</f>
        <v>Overland group bosses have a 100% chance to drop head, chest, legs, or weapon.</v>
      </c>
      <c r="AB20" s="3" t="str">
        <f>IF(Z20&lt;&gt;"",IF(Z20&lt;&gt;"LIBSETS_DROP_MECHANIC_MONSTER_NAME",VLOOKUP(Z20,'LibSets constants'!$I$4:$L$1000,4,FALSE),""),"")</f>
        <v>Überland Gruppenbosse haben eine Chance von 100%, Kopf, Brust, Beine oder Waffen fallen zu lassen.</v>
      </c>
      <c r="AC20" s="3" t="str">
        <f>IF(G20&lt;&gt;"LIBSETS_SETTYPE_BATTLEGROUND",IF(G20&lt;&gt;"LIBSETS_SETTYPE_SPECIAL",IF(AD20&lt;&gt;"",VLOOKUP(AD20,'ESO zone constants'!$D$2:$H$4950,5,FALSE),""),""),"")</f>
        <v/>
      </c>
      <c r="AE20" s="33" t="s">
        <v>1744</v>
      </c>
      <c r="AF20" s="3" t="str">
        <f>IF(AE20&lt;&gt;"",IF(AE20&lt;&gt;"LIBSETS_DROP_MECHANIC_MONSTER_NAME",VLOOKUP(AE20,'LibSets constants'!$I$4:$L$1000,3,FALSE),""),"")</f>
        <v>Public dungeon bosses have a chance to drop a shoulder, hand, or weapon.</v>
      </c>
      <c r="AG20" s="3" t="str">
        <f>IF(AE20&lt;&gt;"",IF(AE20&lt;&gt;"LIBSETS_DROP_MECHANIC_MONSTER_NAME",VLOOKUP(AE20,'LibSets constants'!$I$4:$L$1000,4,FALSE),""),"")</f>
        <v>Öffentliche Dungeon-Bosse haben die Möglichkeit, eine Schulter, Handschuhe oder eine Waffe fallen zu lassen.</v>
      </c>
      <c r="AH20" s="3" t="str">
        <f>IF(G20&lt;&gt;"LIBSETS_SETTYPE_BATTLEGROUND",IF(G20&lt;&gt;"LIBSETS_SETTYPE_SPECIAL",IF(AI20&lt;&gt;"",VLOOKUP(AI20,'ESO zone constants'!$D$2:$H$4950,5,FALSE),""),""),"")</f>
        <v/>
      </c>
      <c r="AJ20" s="33" t="s">
        <v>1745</v>
      </c>
      <c r="AK20" s="3" t="str">
        <f>IF(AJ20&lt;&gt;"",IF(AJ20&lt;&gt;"LIBSETS_DROP_MECHANIC_MONSTER_NAME",VLOOKUP(AJ20,'LibSets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3" t="str">
        <f>IF(AJ20&lt;&gt;"",IF(AJ20&lt;&gt;"LIBSETS_DROP_MECHANIC_MONSTER_NAME",VLOOKUP(AJ20,'LibSets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constants'!$D$2:$H$4950,5,FALSE),""),""),"")</f>
        <v/>
      </c>
      <c r="AP20" s="3" t="str">
        <f>IF(AO20&lt;&gt;"",IF(AO20&lt;&gt;"LIBSETS_DROP_MECHANIC_MONSTER_NAME",VLOOKUP(AO20,'LibSets constants'!$I$4:$L$1000,3,FALSE),""),"")</f>
        <v/>
      </c>
      <c r="AQ20" s="3" t="str">
        <f>IF(AO20&lt;&gt;"",IF(AO20&lt;&gt;"LIBSETS_DROP_MECHANIC_MONSTER_NAME",VLOOKUP(AO20,'LibSets constants'!$I$4:$L$1000,4,FALSE),""),"")</f>
        <v/>
      </c>
      <c r="AR20" s="3" t="str">
        <f>IF(G20&lt;&gt;"LIBSETS_SETTYPE_BATTLEGROUND",IF(G20&lt;&gt;"LIBSETS_SETTYPE_SPECIAL",IF(AS20&lt;&gt;"",VLOOKUP(AS20,'ESO zone constants'!$D$2:$H$4950,5,FALSE),""),""),"")</f>
        <v/>
      </c>
      <c r="AU20" s="3" t="str">
        <f>IF(AT20&lt;&gt;"",IF(AT20&lt;&gt;"LIBSETS_DROP_MECHANIC_MONSTER_NAME",VLOOKUP(AT20,'LibSets constants'!$I$4:$L$1000,3,FALSE),""),"")</f>
        <v/>
      </c>
      <c r="AV20" s="3" t="str">
        <f>IF(AT20&lt;&gt;"",IF(AT20&lt;&gt;"LIBSETS_DROP_MECHANIC_MONSTER_NAME",VLOOKUP(AT20,'LibSets constants'!$I$4:$L$1000,4,FALSE),""),"")</f>
        <v/>
      </c>
      <c r="AW20" s="21" t="str">
        <f>IF(A20="???","--","")&amp;IF(F20&lt;&gt;"Not in the game (anymore)",IF(A20&lt;&gt;"",CONCATENATE("[",A20,"] = {wayshrines={")&amp;IF(K20&lt;&gt;"",CONCATENATE(K20,","),"")&amp;IF(L20&lt;&gt;"",CONCATENATE(L20,","),"")&amp;IF(M20&lt;&gt;"",CONCATENATE(M20,","),"")&amp;CONCATENATE("}")&amp;IF(VALUE(N20)&gt;0,CONCATENATE(", traitsNeeded=",N20),"")&amp;CONCATENATE(", dlcId=",IF(S20&lt;&gt;"",S20,"DLC_BASE_GAME")),""),"")</f>
        <v>[36] = {wayshrines={-1,-1,-1,}, dlcId=DLC_BASE_GAME</v>
      </c>
      <c r="AX20" s="21" t="str">
        <f>IF(F20&lt;&gt;"Not in the game (anymore)",IF(A20&lt;&gt;"",IF(P20&lt;&gt;"",CONCATENATE(", zoneIds={",P20),"")&amp;IF(X20&lt;&gt;"",CONCATENATE(",",X20),"")&amp;IF(AC20&lt;&gt;"",CONCATENATE(",",AC20),"")&amp;IF(AH20&lt;&gt;"",CONCATENATE(",",AH20),"")&amp;IF(AM20&lt;&gt;"",CONCATENATE(",",AM20),"")&amp;IF(AR20&lt;&gt;"",CONCATENATE(",",AR20),"")&amp;IF(P20&lt;&gt;"",CONCATENATE("}",""),"")&amp;IF(OR(I20="true",I20="false",I20&lt;&gt;""), CONCATENATE(", veteran=", I20), ""),""),"")</f>
        <v>, zoneIds={381}, veteran=false</v>
      </c>
      <c r="AY20" s="21" t="str">
        <f>IF(F20&lt;&gt;"Not in the game (anymore)",IF(A20&lt;&gt;"",", setType="&amp;G20,"")&amp;IF(J20="true",", multiTrialSet=true",""),"")</f>
        <v>, setType=LIBSETS_SETTYPE_OVERLAND</v>
      </c>
      <c r="AZ20" s="21" t="str">
        <f>IF(F20&lt;&gt;"Not in the game (anymore)",IF(U20&lt;&gt;"",", dropMechanic={"&amp;U20&amp;IF(Z20&lt;&gt;"",","&amp;Z20,"")&amp;IF(AE20&lt;&gt;"",","&amp;AE20,"")&amp;IF(AJ20&lt;&gt;"",","&amp;AJ20,"")&amp;IF(AO20&lt;&gt;"",","&amp;AO20,"")&amp;IF(AT20&lt;&gt;"",","&amp;AT20,"")&amp;"}"&amp;IF(U20="LIBSETS_DROP_MECHANIC_MONSTER_NAME",", dropMechanicNames={" &amp; IF(V20&lt;&gt;"","['en']='"&amp;V20&amp;"'","") &amp; IF(W20&lt;&gt;"",", ['de']='" &amp; W20&amp;"'","") &amp; "}",""),"")&amp;"},","")</f>
        <v>, dropMechanic={LIBSETS_DROP_MECHANIC_OVERLAND_BOSS_DELVE,LIBSETS_DROP_MECHANIC_OVERLAND_WORLDBOSS,LIBSETS_DROP_MECHANIC_OVERLAND_BOSS_PUBLIC_DUNGEON,LIBSETS_DROP_MECHANIC_OVERLAND_CHEST}},</v>
      </c>
      <c r="BA20" s="21" t="str">
        <f>IF(F20&lt;&gt;"Not in the game (anymore)",IF(C20&lt;&gt;"",CONCATENATE(" --",C20," / ",B20,"   [",IF(Q20&lt;&gt;"",Q20,""),IF(Y20&lt;&gt;"",", "&amp;Y20,""),IF(AD20&lt;&gt;"",", "&amp;AD20,""),IF(AI20&lt;&gt;"",", "&amp;AI20,""),IF(AN20&lt;&gt;"",", "&amp;AN20,""),IF(AS20&lt;&gt;"",", "&amp;AS20,""),"]")),"")</f>
        <v xml:space="preserve"> --Armor of the Veiled Heritance / Rüstung des Schleiererbes   [Auridon]</v>
      </c>
    </row>
    <row r="21" spans="1:53" x14ac:dyDescent="0.25">
      <c r="A21" s="5">
        <v>37</v>
      </c>
      <c r="B21" t="s">
        <v>86</v>
      </c>
      <c r="C21" t="s">
        <v>774</v>
      </c>
      <c r="D21" s="3">
        <f>A21</f>
        <v>37</v>
      </c>
      <c r="G21" s="8" t="s">
        <v>1649</v>
      </c>
      <c r="I21" t="s">
        <v>97</v>
      </c>
      <c r="J21" t="s">
        <v>97</v>
      </c>
      <c r="K21">
        <v>1</v>
      </c>
      <c r="L21">
        <v>177</v>
      </c>
      <c r="M21">
        <v>71</v>
      </c>
      <c r="N21">
        <v>2</v>
      </c>
      <c r="P21" s="3">
        <f>IF(AND(G21&lt;&gt;"LIBSETS_SETTYPE_BATTLEGROUND",G21&lt;&gt;"LIBSETS_SETTYPE_SPECIAL",G21&lt;&gt;"LIBSETS_SETTYPE_MYTHIC"), IF(Q21&lt;&gt;"",VLOOKUP(Q21,'ESO zone constants'!$D$2:$H$4950,5,FALSE),""),"")</f>
        <v>3</v>
      </c>
      <c r="Q21" t="str">
        <f>IF(OR(K21="",K21&lt;=0,ISERROR(K21)),IF(AND(O21&lt;&gt;"",NOT(ISERROR(O21))),O21, ""),VLOOKUP(K21,'ESO wayshrine node constants'!$A$3:$D$9993,4,FALSE))</f>
        <v>Glenumbra</v>
      </c>
      <c r="S21" s="19" t="str">
        <f>IF(AND(R21&lt;&gt;"",NOT(ISERROR(R21))),R21,IF(P21&lt;&gt;"",IF(NOT(ISERROR(VLOOKUP(P21,'ESO Dungeon constants'!$D$3:$H$9999,5,FALSE))),VLOOKUP(P21,'ESO Dungeon constants'!$D$3:$I$9999,6,FALSE),VLOOKUP(P21,'ESO zone constants'!$H$2:$K$9984,4,FALSE)),""))</f>
        <v>DLC_BASE_GAME</v>
      </c>
      <c r="T21" s="3" t="str">
        <f>IF(S21&lt;&gt;"",VLOOKUP(S21,'LibSets constants'!$B$4:$C$1000,2,FALSE),"")</f>
        <v>Included in base game</v>
      </c>
      <c r="V21" s="3" t="str">
        <f>IF(U21&lt;&gt;"",IF(U21&lt;&gt;"LIBSETS_DROP_MECHANIC_MONSTER_NAME",VLOOKUP(U21,'LibSets constants'!$I$4:$L$1000,3,FALSE),""),"")</f>
        <v/>
      </c>
      <c r="W21" s="3" t="str">
        <f>IF(U21&lt;&gt;"",IF(U21&lt;&gt;"LIBSETS_DROP_MECHANIC_MONSTER_NAME",VLOOKUP(U21,'LibSets constants'!$I$4:$L$1000,4,FALSE),""),"")</f>
        <v/>
      </c>
      <c r="X21" s="3">
        <f>IF(G21&lt;&gt;"LIBSETS_SETTYPE_BATTLEGROUND",IF(G21&lt;&gt;"LIBSETS_SETTYPE_SPECIAL",IF(Y21&lt;&gt;"",VLOOKUP(Y21,'ESO zone constants'!$D$2:$H$4950,5,FALSE),""),""),"")</f>
        <v>381</v>
      </c>
      <c r="Y21" t="str">
        <f>VLOOKUP(L21,'ESO wayshrine node constants'!$A$3:$D$9993,4,FALSE)</f>
        <v>Auridon</v>
      </c>
      <c r="AA21" s="3" t="str">
        <f>IF(Z21&lt;&gt;"",IF(Z21&lt;&gt;"LIBSETS_DROP_MECHANIC_MONSTER_NAME",VLOOKUP(Z21,'LibSets constants'!$I$4:$L$1000,3,FALSE),""),"")</f>
        <v/>
      </c>
      <c r="AB21" s="3" t="str">
        <f>IF(Z21&lt;&gt;"",IF(Z21&lt;&gt;"LIBSETS_DROP_MECHANIC_MONSTER_NAME",VLOOKUP(Z21,'LibSets constants'!$I$4:$L$1000,4,FALSE),""),"")</f>
        <v/>
      </c>
      <c r="AC21" s="3">
        <f>IF(G21&lt;&gt;"LIBSETS_SETTYPE_BATTLEGROUND",IF(G21&lt;&gt;"LIBSETS_SETTYPE_SPECIAL",IF(AD21&lt;&gt;"",VLOOKUP(AD21,'ESO zone constants'!$D$2:$H$4950,5,FALSE),""),""),"")</f>
        <v>41</v>
      </c>
      <c r="AD21" t="str">
        <f>VLOOKUP(M21,'ESO wayshrine node constants'!$A$3:$D$9993,4,FALSE)</f>
        <v>Stonefalls</v>
      </c>
      <c r="AF21" s="3" t="str">
        <f>IF(AE21&lt;&gt;"",IF(AE21&lt;&gt;"LIBSETS_DROP_MECHANIC_MONSTER_NAME",VLOOKUP(AE21,'LibSets constants'!$I$4:$L$1000,3,FALSE),""),"")</f>
        <v/>
      </c>
      <c r="AG21" s="3" t="str">
        <f>IF(AE21&lt;&gt;"",IF(AE21&lt;&gt;"LIBSETS_DROP_MECHANIC_MONSTER_NAME",VLOOKUP(AE21,'LibSets constants'!$I$4:$L$1000,4,FALSE),""),"")</f>
        <v/>
      </c>
      <c r="AH21" s="3" t="str">
        <f>IF(G21&lt;&gt;"LIBSETS_SETTYPE_BATTLEGROUND",IF(G21&lt;&gt;"LIBSETS_SETTYPE_SPECIAL",IF(AI21&lt;&gt;"",VLOOKUP(AI21,'ESO zone constants'!$D$2:$H$4950,5,FALSE),""),""),"")</f>
        <v/>
      </c>
      <c r="AK21" s="3" t="str">
        <f>IF(AJ21&lt;&gt;"",IF(AJ21&lt;&gt;"LIBSETS_DROP_MECHANIC_MONSTER_NAME",VLOOKUP(AJ21,'LibSets constants'!$I$4:$L$1000,3,FALSE),""),"")</f>
        <v/>
      </c>
      <c r="AL21" s="3" t="str">
        <f>IF(AJ21&lt;&gt;"",IF(AJ21&lt;&gt;"LIBSETS_DROP_MECHANIC_MONSTER_NAME",VLOOKUP(AJ21,'LibSets constants'!$I$4:$L$1000,4,FALSE),""),"")</f>
        <v/>
      </c>
      <c r="AM21" s="3" t="str">
        <f>IF(G21&lt;&gt;"LIBSETS_SETTYPE_BATTLEGROUND",IF(G21&lt;&gt;"LIBSETS_SETTYPE_SPECIAL",IF(AN21&lt;&gt;"",VLOOKUP(AN21,'ESO zone constants'!$D$2:$H$4950,5,FALSE),""),""),"")</f>
        <v/>
      </c>
      <c r="AP21" s="3" t="str">
        <f>IF(AO21&lt;&gt;"",IF(AO21&lt;&gt;"LIBSETS_DROP_MECHANIC_MONSTER_NAME",VLOOKUP(AO21,'LibSets constants'!$I$4:$L$1000,3,FALSE),""),"")</f>
        <v/>
      </c>
      <c r="AQ21" s="3" t="str">
        <f>IF(AO21&lt;&gt;"",IF(AO21&lt;&gt;"LIBSETS_DROP_MECHANIC_MONSTER_NAME",VLOOKUP(AO21,'LibSets constants'!$I$4:$L$1000,4,FALSE),""),"")</f>
        <v/>
      </c>
      <c r="AR21" s="3" t="str">
        <f>IF(G21&lt;&gt;"LIBSETS_SETTYPE_BATTLEGROUND",IF(G21&lt;&gt;"LIBSETS_SETTYPE_SPECIAL",IF(AS21&lt;&gt;"",VLOOKUP(AS21,'ESO zone constants'!$D$2:$H$4950,5,FALSE),""),""),"")</f>
        <v/>
      </c>
      <c r="AU21" s="3" t="str">
        <f>IF(AT21&lt;&gt;"",IF(AT21&lt;&gt;"LIBSETS_DROP_MECHANIC_MONSTER_NAME",VLOOKUP(AT21,'LibSets constants'!$I$4:$L$1000,3,FALSE),""),"")</f>
        <v/>
      </c>
      <c r="AV21" s="3" t="str">
        <f>IF(AT21&lt;&gt;"",IF(AT21&lt;&gt;"LIBSETS_DROP_MECHANIC_MONSTER_NAME",VLOOKUP(AT21,'LibSets constants'!$I$4:$L$1000,4,FALSE),""),"")</f>
        <v/>
      </c>
      <c r="AW21" s="21" t="str">
        <f>IF(A21="???","--","")&amp;IF(F21&lt;&gt;"Not in the game (anymore)",IF(A21&lt;&gt;"",CONCATENATE("[",A21,"] = {wayshrines={")&amp;IF(K21&lt;&gt;"",CONCATENATE(K21,","),"")&amp;IF(L21&lt;&gt;"",CONCATENATE(L21,","),"")&amp;IF(M21&lt;&gt;"",CONCATENATE(M21,","),"")&amp;CONCATENATE("}")&amp;IF(VALUE(N21)&gt;0,CONCATENATE(", traitsNeeded=",N21),"")&amp;CONCATENATE(", dlcId=",IF(S21&lt;&gt;"",S21,"DLC_BASE_GAME")),""),"")</f>
        <v>[37] = {wayshrines={1,177,71,}, traitsNeeded=2, dlcId=DLC_BASE_GAME</v>
      </c>
      <c r="AX21" s="21" t="str">
        <f>IF(F21&lt;&gt;"Not in the game (anymore)",IF(A21&lt;&gt;"",IF(P21&lt;&gt;"",CONCATENATE(", zoneIds={",P21),"")&amp;IF(X21&lt;&gt;"",CONCATENATE(",",X21),"")&amp;IF(AC21&lt;&gt;"",CONCATENATE(",",AC21),"")&amp;IF(AH21&lt;&gt;"",CONCATENATE(",",AH21),"")&amp;IF(AM21&lt;&gt;"",CONCATENATE(",",AM21),"")&amp;IF(AR21&lt;&gt;"",CONCATENATE(",",AR21),"")&amp;IF(P21&lt;&gt;"",CONCATENATE("}",""),"")&amp;IF(OR(I21="true",I21="false",I21&lt;&gt;""), CONCATENATE(", veteran=", I21), ""),""),"")</f>
        <v>, zoneIds={3,381,41}, veteran=false</v>
      </c>
      <c r="AY21" s="21" t="str">
        <f>IF(F21&lt;&gt;"Not in the game (anymore)",IF(A21&lt;&gt;"",", setType="&amp;G21,"")&amp;IF(J21="true",", multiTrialSet=true",""),"")</f>
        <v>, setType=LIBSETS_SETTYPE_CRAFTED</v>
      </c>
      <c r="AZ21" s="21" t="str">
        <f>IF(F21&lt;&gt;"Not in the game (anymore)",IF(U21&lt;&gt;"",", dropMechanic={"&amp;U21&amp;IF(Z21&lt;&gt;"",","&amp;Z21,"")&amp;IF(AE21&lt;&gt;"",","&amp;AE21,"")&amp;IF(AJ21&lt;&gt;"",","&amp;AJ21,"")&amp;IF(AO21&lt;&gt;"",","&amp;AO21,"")&amp;IF(AT21&lt;&gt;"",","&amp;AT21,"")&amp;"}"&amp;IF(U21="LIBSETS_DROP_MECHANIC_MONSTER_NAME",", dropMechanicNames={" &amp; IF(V21&lt;&gt;"","['en']='"&amp;V21&amp;"'","") &amp; IF(W21&lt;&gt;"",", ['de']='" &amp; W21&amp;"'","") &amp; "}",""),"")&amp;"},","")</f>
        <v>},</v>
      </c>
      <c r="BA21" s="21" t="str">
        <f>IF(F21&lt;&gt;"Not in the game (anymore)",IF(C21&lt;&gt;"",CONCATENATE(" --",C21," / ",B21,"   [",IF(Q21&lt;&gt;"",Q21,""),IF(Y21&lt;&gt;"",", "&amp;Y21,""),IF(AD21&lt;&gt;"",", "&amp;AD21,""),IF(AI21&lt;&gt;"",", "&amp;AI21,""),IF(AN21&lt;&gt;"",", "&amp;AN21,""),IF(AS21&lt;&gt;"",", "&amp;AS21,""),"]")),"")</f>
        <v xml:space="preserve"> --Death's Wind / Todeswind    [Glenumbra, Auridon, Stonefalls]</v>
      </c>
    </row>
    <row r="22" spans="1:53" x14ac:dyDescent="0.25">
      <c r="A22" s="5">
        <v>38</v>
      </c>
      <c r="B22" t="s">
        <v>88</v>
      </c>
      <c r="C22" t="s">
        <v>775</v>
      </c>
      <c r="D22" s="3">
        <f>A22</f>
        <v>38</v>
      </c>
      <c r="G22" s="8" t="s">
        <v>1649</v>
      </c>
      <c r="I22" t="s">
        <v>97</v>
      </c>
      <c r="J22" t="s">
        <v>97</v>
      </c>
      <c r="K22">
        <v>15</v>
      </c>
      <c r="L22">
        <v>169</v>
      </c>
      <c r="M22">
        <v>205</v>
      </c>
      <c r="N22">
        <v>3</v>
      </c>
      <c r="P22" s="3">
        <f>IF(AND(G22&lt;&gt;"LIBSETS_SETTYPE_BATTLEGROUND",G22&lt;&gt;"LIBSETS_SETTYPE_SPECIAL",G22&lt;&gt;"LIBSETS_SETTYPE_MYTHIC"), IF(Q22&lt;&gt;"",VLOOKUP(Q22,'ESO zone constants'!$D$2:$H$4950,5,FALSE),""),"")</f>
        <v>19</v>
      </c>
      <c r="Q22" t="str">
        <f>IF(OR(K22="",K22&lt;=0,ISERROR(K22)),IF(AND(O22&lt;&gt;"",NOT(ISERROR(O22))),O22, ""),VLOOKUP(K22,'ESO wayshrine node constants'!$A$3:$D$9993,4,FALSE))</f>
        <v>Stormhaven</v>
      </c>
      <c r="S22" s="19" t="str">
        <f>IF(AND(R22&lt;&gt;"",NOT(ISERROR(R22))),R22,IF(P22&lt;&gt;"",IF(NOT(ISERROR(VLOOKUP(P22,'ESO Dungeon constants'!$D$3:$H$9999,5,FALSE))),VLOOKUP(P22,'ESO Dungeon constants'!$D$3:$I$9999,6,FALSE),VLOOKUP(P22,'ESO zone constants'!$H$2:$K$9984,4,FALSE)),""))</f>
        <v>DLC_BASE_GAME</v>
      </c>
      <c r="T22" s="3" t="str">
        <f>IF(S22&lt;&gt;"",VLOOKUP(S22,'LibSets constants'!$B$4:$C$1000,2,FALSE),"")</f>
        <v>Included in base game</v>
      </c>
      <c r="V22" s="44" t="str">
        <f>IF(U22&lt;&gt;"",IF(U22&lt;&gt;"LIBSETS_DROP_MECHANIC_MONSTER_NAME",VLOOKUP(U22,'LibSets constants'!$I$4:$L$1000,3,FALSE),""),"")</f>
        <v/>
      </c>
      <c r="W22" s="44" t="str">
        <f>IF(U22&lt;&gt;"",IF(U22&lt;&gt;"LIBSETS_DROP_MECHANIC_MONSTER_NAME",VLOOKUP(U22,'LibSets constants'!$I$4:$L$1000,4,FALSE),""),"")</f>
        <v/>
      </c>
      <c r="X22" s="3">
        <f>IF(G22&lt;&gt;"LIBSETS_SETTYPE_BATTLEGROUND",IF(G22&lt;&gt;"LIBSETS_SETTYPE_SPECIAL",IF(Y22&lt;&gt;"",VLOOKUP(Y22,'ESO zone constants'!$D$2:$H$4950,5,FALSE),""),""),"")</f>
        <v>383</v>
      </c>
      <c r="Y22" t="str">
        <f>VLOOKUP(L22,'ESO wayshrine node constants'!$A$3:$D$9993,4,FALSE)</f>
        <v>Grahtwood</v>
      </c>
      <c r="Z22" s="45"/>
      <c r="AA22" s="44" t="str">
        <f>IF(Z22&lt;&gt;"",IF(Z22&lt;&gt;"LIBSETS_DROP_MECHANIC_MONSTER_NAME",VLOOKUP(Z22,'LibSets constants'!$I$4:$L$1000,3,FALSE),""),"")</f>
        <v/>
      </c>
      <c r="AB22" s="44" t="str">
        <f>IF(Z22&lt;&gt;"",IF(Z22&lt;&gt;"LIBSETS_DROP_MECHANIC_MONSTER_NAME",VLOOKUP(Z22,'LibSets constants'!$I$4:$L$1000,4,FALSE),""),"")</f>
        <v/>
      </c>
      <c r="AC22" s="3">
        <f>IF(G22&lt;&gt;"LIBSETS_SETTYPE_BATTLEGROUND",IF(G22&lt;&gt;"LIBSETS_SETTYPE_SPECIAL",IF(AD22&lt;&gt;"",VLOOKUP(AD22,'ESO zone constants'!$D$2:$H$4950,5,FALSE),""),""),"")</f>
        <v>57</v>
      </c>
      <c r="AD22" t="str">
        <f>VLOOKUP(M22,'ESO wayshrine node constants'!$A$3:$D$9993,4,FALSE)</f>
        <v>Deshaan</v>
      </c>
      <c r="AE22" s="45"/>
      <c r="AF22" s="44" t="str">
        <f>IF(AE22&lt;&gt;"",IF(AE22&lt;&gt;"LIBSETS_DROP_MECHANIC_MONSTER_NAME",VLOOKUP(AE22,'LibSets constants'!$I$4:$L$1000,3,FALSE),""),"")</f>
        <v/>
      </c>
      <c r="AG22" s="44" t="str">
        <f>IF(AE22&lt;&gt;"",IF(AE22&lt;&gt;"LIBSETS_DROP_MECHANIC_MONSTER_NAME",VLOOKUP(AE22,'LibSets constants'!$I$4:$L$1000,4,FALSE),""),"")</f>
        <v/>
      </c>
      <c r="AH22" s="3" t="str">
        <f>IF(G22&lt;&gt;"LIBSETS_SETTYPE_BATTLEGROUND",IF(G22&lt;&gt;"LIBSETS_SETTYPE_SPECIAL",IF(AI22&lt;&gt;"",VLOOKUP(AI22,'ESO zone constants'!$D$2:$H$4950,5,FALSE),""),""),"")</f>
        <v/>
      </c>
      <c r="AJ22" s="45"/>
      <c r="AK22" s="44" t="str">
        <f>IF(AJ22&lt;&gt;"",IF(AJ22&lt;&gt;"LIBSETS_DROP_MECHANIC_MONSTER_NAME",VLOOKUP(AJ22,'LibSets constants'!$I$4:$L$1000,3,FALSE),""),"")</f>
        <v/>
      </c>
      <c r="AL22" s="44" t="str">
        <f>IF(AJ22&lt;&gt;"",IF(AJ22&lt;&gt;"LIBSETS_DROP_MECHANIC_MONSTER_NAME",VLOOKUP(AJ22,'LibSets constants'!$I$4:$L$1000,4,FALSE),""),"")</f>
        <v/>
      </c>
      <c r="AM22" s="3" t="str">
        <f>IF(G22&lt;&gt;"LIBSETS_SETTYPE_BATTLEGROUND",IF(G22&lt;&gt;"LIBSETS_SETTYPE_SPECIAL",IF(AN22&lt;&gt;"",VLOOKUP(AN22,'ESO zone constants'!$D$2:$H$4950,5,FALSE),""),""),"")</f>
        <v/>
      </c>
      <c r="AO22" s="45"/>
      <c r="AP22" s="44" t="str">
        <f>IF(AO22&lt;&gt;"",IF(AO22&lt;&gt;"LIBSETS_DROP_MECHANIC_MONSTER_NAME",VLOOKUP(AO22,'LibSets constants'!$I$4:$L$1000,3,FALSE),""),"")</f>
        <v/>
      </c>
      <c r="AQ22" s="44" t="str">
        <f>IF(AO22&lt;&gt;"",IF(AO22&lt;&gt;"LIBSETS_DROP_MECHANIC_MONSTER_NAME",VLOOKUP(AO22,'LibSets constants'!$I$4:$L$1000,4,FALSE),""),"")</f>
        <v/>
      </c>
      <c r="AR22" s="3" t="str">
        <f>IF(G22&lt;&gt;"LIBSETS_SETTYPE_BATTLEGROUND",IF(G22&lt;&gt;"LIBSETS_SETTYPE_SPECIAL",IF(AS22&lt;&gt;"",VLOOKUP(AS22,'ESO zone constants'!$D$2:$H$4950,5,FALSE),""),""),"")</f>
        <v/>
      </c>
      <c r="AT22" s="45"/>
      <c r="AU22" s="44" t="str">
        <f>IF(AT22&lt;&gt;"",IF(AT22&lt;&gt;"LIBSETS_DROP_MECHANIC_MONSTER_NAME",VLOOKUP(AT22,'LibSets constants'!$I$4:$L$1000,3,FALSE),""),"")</f>
        <v/>
      </c>
      <c r="AV22" s="44" t="str">
        <f>IF(AT22&lt;&gt;"",IF(AT22&lt;&gt;"LIBSETS_DROP_MECHANIC_MONSTER_NAME",VLOOKUP(AT22,'LibSets constants'!$I$4:$L$1000,4,FALSE),""),"")</f>
        <v/>
      </c>
      <c r="AW22" s="21" t="str">
        <f>IF(A22="???","--","")&amp;IF(F22&lt;&gt;"Not in the game (anymore)",IF(A22&lt;&gt;"",CONCATENATE("[",A22,"] = {wayshrines={")&amp;IF(K22&lt;&gt;"",CONCATENATE(K22,","),"")&amp;IF(L22&lt;&gt;"",CONCATENATE(L22,","),"")&amp;IF(M22&lt;&gt;"",CONCATENATE(M22,","),"")&amp;CONCATENATE("}")&amp;IF(VALUE(N22)&gt;0,CONCATENATE(", traitsNeeded=",N22),"")&amp;CONCATENATE(", dlcId=",IF(S22&lt;&gt;"",S22,"DLC_BASE_GAME")),""),"")</f>
        <v>[38] = {wayshrines={15,169,205,}, traitsNeeded=3, dlcId=DLC_BASE_GAME</v>
      </c>
      <c r="AX22" s="21" t="str">
        <f>IF(F22&lt;&gt;"Not in the game (anymore)",IF(A22&lt;&gt;"",IF(P22&lt;&gt;"",CONCATENATE(", zoneIds={",P22),"")&amp;IF(X22&lt;&gt;"",CONCATENATE(",",X22),"")&amp;IF(AC22&lt;&gt;"",CONCATENATE(",",AC22),"")&amp;IF(AH22&lt;&gt;"",CONCATENATE(",",AH22),"")&amp;IF(AM22&lt;&gt;"",CONCATENATE(",",AM22),"")&amp;IF(AR22&lt;&gt;"",CONCATENATE(",",AR22),"")&amp;IF(P22&lt;&gt;"",CONCATENATE("}",""),"")&amp;IF(OR(I22="true",I22="false",I22&lt;&gt;""), CONCATENATE(", veteran=", I22), ""),""),"")</f>
        <v>, zoneIds={19,383,57}, veteran=false</v>
      </c>
      <c r="AY22" s="21" t="str">
        <f>IF(F22&lt;&gt;"Not in the game (anymore)",IF(A22&lt;&gt;"",", setType="&amp;G22,"")&amp;IF(J22="true",", multiTrialSet=true",""),"")</f>
        <v>, setType=LIBSETS_SETTYPE_CRAFTED</v>
      </c>
      <c r="AZ22" s="21" t="str">
        <f>IF(F22&lt;&gt;"Not in the game (anymore)",IF(U22&lt;&gt;"",", dropMechanic={"&amp;U22&amp;IF(Z22&lt;&gt;"",","&amp;Z22,"")&amp;IF(AE22&lt;&gt;"",","&amp;AE22,"")&amp;IF(AJ22&lt;&gt;"",","&amp;AJ22,"")&amp;IF(AO22&lt;&gt;"",","&amp;AO22,"")&amp;IF(AT22&lt;&gt;"",","&amp;AT22,"")&amp;"}"&amp;IF(U22="LIBSETS_DROP_MECHANIC_MONSTER_NAME",", dropMechanicNames={" &amp; IF(V22&lt;&gt;"","['en']='"&amp;V22&amp;"'","") &amp; IF(W22&lt;&gt;"",", ['de']='" &amp; W22&amp;"'","") &amp; "}",""),"")&amp;"},","")</f>
        <v>},</v>
      </c>
      <c r="BA22" s="21" t="str">
        <f>IF(F22&lt;&gt;"Not in the game (anymore)",IF(C22&lt;&gt;"",CONCATENATE(" --",C22," / ",B22,"   [",IF(Q22&lt;&gt;"",Q22,""),IF(Y22&lt;&gt;"",", "&amp;Y22,""),IF(AD22&lt;&gt;"",", "&amp;AD22,""),IF(AI22&lt;&gt;"",", "&amp;AI22,""),IF(AN22&lt;&gt;"",", "&amp;AN22,""),IF(AS22&lt;&gt;"",", "&amp;AS22,""),"]")),"")</f>
        <v xml:space="preserve"> --Twilight's Embrace / Zwielichtkuss    [Stormhaven, Grahtwood, Deshaan]</v>
      </c>
    </row>
    <row r="23" spans="1:53" x14ac:dyDescent="0.25">
      <c r="A23" s="12">
        <v>39</v>
      </c>
      <c r="B23" t="s">
        <v>776</v>
      </c>
      <c r="C23" t="s">
        <v>777</v>
      </c>
      <c r="D23" s="3">
        <f>A23</f>
        <v>39</v>
      </c>
      <c r="G23" s="8" t="s">
        <v>1650</v>
      </c>
      <c r="I23" t="s">
        <v>97</v>
      </c>
      <c r="J23" t="s">
        <v>97</v>
      </c>
      <c r="K23">
        <v>-1</v>
      </c>
      <c r="L23">
        <v>-1</v>
      </c>
      <c r="M23">
        <v>-1</v>
      </c>
      <c r="N23">
        <v>0</v>
      </c>
      <c r="O23" s="70" t="s">
        <v>131</v>
      </c>
      <c r="P23" s="3">
        <f>IF(AND(G23&lt;&gt;"LIBSETS_SETTYPE_BATTLEGROUND",G23&lt;&gt;"LIBSETS_SETTYPE_SPECIAL",G23&lt;&gt;"LIBSETS_SETTYPE_MYTHIC"), IF(Q23&lt;&gt;"",VLOOKUP(Q23,'ESO zone constants'!$D$2:$H$4950,5,FALSE),""),"")</f>
        <v>181</v>
      </c>
      <c r="Q23" t="str">
        <f>IF(OR(K23="",K23&lt;=0,ISERROR(K23)),IF(AND(O23&lt;&gt;"",NOT(ISERROR(O23))),O23, ""),VLOOKUP(K23,'ESO wayshrine node constants'!$A$3:$D$9993,4,FALSE))</f>
        <v>Cyrodiil</v>
      </c>
      <c r="S23" s="19" t="str">
        <f>IF(AND(R23&lt;&gt;"",NOT(ISERROR(R23))),R23,IF(P23&lt;&gt;"",IF(NOT(ISERROR(VLOOKUP(P23,'ESO Dungeon constants'!$D$3:$H$9999,5,FALSE))),VLOOKUP(P23,'ESO Dungeon constants'!$D$3:$I$9999,6,FALSE),VLOOKUP(P23,'ESO zone constants'!$H$2:$K$9984,4,FALSE)),""))</f>
        <v>DLC_BASE_GAME</v>
      </c>
      <c r="T23" s="3" t="str">
        <f>IF(S23&lt;&gt;"",VLOOKUP(S23,'LibSets constants'!$B$4:$C$1000,2,FALSE),"")</f>
        <v>Included in base game</v>
      </c>
      <c r="U23" s="33" t="s">
        <v>1723</v>
      </c>
      <c r="V23" s="3" t="str">
        <f>IF(U23&lt;&gt;"",IF(U23&lt;&gt;"LIBSETS_DROP_MECHANIC_MONSTER_NAME",VLOOKUP(U23,'LibSets constants'!$I$4:$L$1000,3,FALSE),""),"")</f>
        <v>Rewards for the worthy (Cyrodiil/Battleground mail)</v>
      </c>
      <c r="W23" s="3" t="str">
        <f>IF(U23&lt;&gt;"",IF(U23&lt;&gt;"LIBSETS_DROP_MECHANIC_MONSTER_NAME",VLOOKUP(U23,'LibSets constants'!$I$4:$L$1000,4,FALSE),""),"")</f>
        <v>Gerechter Lohn (Cyrodiil/Schlachtfeld Mail)</v>
      </c>
      <c r="X23" s="3">
        <f>IF(G23&lt;&gt;"LIBSETS_SETTYPE_BATTLEGROUND",IF(G23&lt;&gt;"LIBSETS_SETTYPE_SPECIAL",IF(Y23&lt;&gt;"",VLOOKUP(Y23,'ESO zone constants'!$D$2:$H$4950,5,FALSE),""),""),"")</f>
        <v>181</v>
      </c>
      <c r="Y23" t="s">
        <v>131</v>
      </c>
      <c r="Z23" s="33" t="s">
        <v>1716</v>
      </c>
      <c r="AA23" s="3" t="str">
        <f>IF(Z23&lt;&gt;"",IF(Z23&lt;&gt;"LIBSETS_DROP_MECHANIC_MONSTER_NAME",VLOOKUP(Z23,'LibSets constants'!$I$4:$L$1000,3,FALSE),""),"")</f>
        <v>City Vlastarus (quartermaster)</v>
      </c>
      <c r="AB23" s="3" t="str">
        <f>IF(Z23&lt;&gt;"",IF(Z23&lt;&gt;"LIBSETS_DROP_MECHANIC_MONSTER_NAME",VLOOKUP(Z23,'LibSets constants'!$I$4:$L$1000,4,FALSE),""),"")</f>
        <v>Stadt Vlastarus (Quartiermeister)</v>
      </c>
      <c r="AC23" s="3" t="str">
        <f>IF(G23&lt;&gt;"LIBSETS_SETTYPE_BATTLEGROUND",IF(G23&lt;&gt;"LIBSETS_SETTYPE_SPECIAL",IF(AD23&lt;&gt;"",VLOOKUP(AD23,'ESO zone constants'!$D$2:$H$4950,5,FALSE),""),""),"")</f>
        <v/>
      </c>
      <c r="AF23" s="3" t="str">
        <f>IF(AE23&lt;&gt;"",IF(AE23&lt;&gt;"LIBSETS_DROP_MECHANIC_MONSTER_NAME",VLOOKUP(AE23,'LibSets constants'!$I$4:$L$1000,3,FALSE),""),"")</f>
        <v/>
      </c>
      <c r="AG23" s="3" t="str">
        <f>IF(AE23&lt;&gt;"",IF(AE23&lt;&gt;"LIBSETS_DROP_MECHANIC_MONSTER_NAME",VLOOKUP(AE23,'LibSets constants'!$I$4:$L$1000,4,FALSE),""),"")</f>
        <v/>
      </c>
      <c r="AH23" s="3" t="str">
        <f>IF(G23&lt;&gt;"LIBSETS_SETTYPE_BATTLEGROUND",IF(G23&lt;&gt;"LIBSETS_SETTYPE_SPECIAL",IF(AI23&lt;&gt;"",VLOOKUP(AI23,'ESO zone constants'!$D$2:$H$4950,5,FALSE),""),""),"")</f>
        <v/>
      </c>
      <c r="AK23" s="3" t="str">
        <f>IF(AJ23&lt;&gt;"",IF(AJ23&lt;&gt;"LIBSETS_DROP_MECHANIC_MONSTER_NAME",VLOOKUP(AJ23,'LibSets constants'!$I$4:$L$1000,3,FALSE),""),"")</f>
        <v/>
      </c>
      <c r="AL23" s="3" t="str">
        <f>IF(AJ23&lt;&gt;"",IF(AJ23&lt;&gt;"LIBSETS_DROP_MECHANIC_MONSTER_NAME",VLOOKUP(AJ23,'LibSets constants'!$I$4:$L$1000,4,FALSE),""),"")</f>
        <v/>
      </c>
      <c r="AM23" s="3" t="str">
        <f>IF(G23&lt;&gt;"LIBSETS_SETTYPE_BATTLEGROUND",IF(G23&lt;&gt;"LIBSETS_SETTYPE_SPECIAL",IF(AN23&lt;&gt;"",VLOOKUP(AN23,'ESO zone constants'!$D$2:$H$4950,5,FALSE),""),""),"")</f>
        <v/>
      </c>
      <c r="AP23" s="3" t="str">
        <f>IF(AO23&lt;&gt;"",IF(AO23&lt;&gt;"LIBSETS_DROP_MECHANIC_MONSTER_NAME",VLOOKUP(AO23,'LibSets constants'!$I$4:$L$1000,3,FALSE),""),"")</f>
        <v/>
      </c>
      <c r="AQ23" s="3" t="str">
        <f>IF(AO23&lt;&gt;"",IF(AO23&lt;&gt;"LIBSETS_DROP_MECHANIC_MONSTER_NAME",VLOOKUP(AO23,'LibSets constants'!$I$4:$L$1000,4,FALSE),""),"")</f>
        <v/>
      </c>
      <c r="AR23" s="3" t="str">
        <f>IF(G23&lt;&gt;"LIBSETS_SETTYPE_BATTLEGROUND",IF(G23&lt;&gt;"LIBSETS_SETTYPE_SPECIAL",IF(AS23&lt;&gt;"",VLOOKUP(AS23,'ESO zone constants'!$D$2:$H$4950,5,FALSE),""),""),"")</f>
        <v/>
      </c>
      <c r="AU23" s="3" t="str">
        <f>IF(AT23&lt;&gt;"",IF(AT23&lt;&gt;"LIBSETS_DROP_MECHANIC_MONSTER_NAME",VLOOKUP(AT23,'LibSets constants'!$I$4:$L$1000,3,FALSE),""),"")</f>
        <v/>
      </c>
      <c r="AV23" s="3" t="str">
        <f>IF(AT23&lt;&gt;"",IF(AT23&lt;&gt;"LIBSETS_DROP_MECHANIC_MONSTER_NAME",VLOOKUP(AT23,'LibSets constants'!$I$4:$L$1000,4,FALSE),""),"")</f>
        <v/>
      </c>
      <c r="AW23" s="21" t="str">
        <f>IF(A23="???","--","")&amp;IF(F23&lt;&gt;"Not in the game (anymore)",IF(A23&lt;&gt;"",CONCATENATE("[",A23,"] = {wayshrines={")&amp;IF(K23&lt;&gt;"",CONCATENATE(K23,","),"")&amp;IF(L23&lt;&gt;"",CONCATENATE(L23,","),"")&amp;IF(M23&lt;&gt;"",CONCATENATE(M23,","),"")&amp;CONCATENATE("}")&amp;IF(VALUE(N23)&gt;0,CONCATENATE(", traitsNeeded=",N23),"")&amp;CONCATENATE(", dlcId=",IF(S23&lt;&gt;"",S23,"DLC_BASE_GAME")),""),"")</f>
        <v>[39] = {wayshrines={-1,-1,-1,}, dlcId=DLC_BASE_GAME</v>
      </c>
      <c r="AX23" s="21" t="str">
        <f>IF(F23&lt;&gt;"Not in the game (anymore)",IF(A23&lt;&gt;"",IF(P23&lt;&gt;"",CONCATENATE(", zoneIds={",P23),"")&amp;IF(X23&lt;&gt;"",CONCATENATE(",",X23),"")&amp;IF(AC23&lt;&gt;"",CONCATENATE(",",AC23),"")&amp;IF(AH23&lt;&gt;"",CONCATENATE(",",AH23),"")&amp;IF(AM23&lt;&gt;"",CONCATENATE(",",AM23),"")&amp;IF(AR23&lt;&gt;"",CONCATENATE(",",AR23),"")&amp;IF(P23&lt;&gt;"",CONCATENATE("}",""),"")&amp;IF(OR(I23="true",I23="false",I23&lt;&gt;""), CONCATENATE(", veteran=", I23), ""),""),"")</f>
        <v>, zoneIds={181,181}, veteran=false</v>
      </c>
      <c r="AY23" s="21" t="str">
        <f>IF(F23&lt;&gt;"Not in the game (anymore)",IF(A23&lt;&gt;"",", setType="&amp;G23,"")&amp;IF(J23="true",", multiTrialSet=true",""),"")</f>
        <v>, setType=LIBSETS_SETTYPE_CYRODIIL</v>
      </c>
      <c r="AZ23" s="21" t="str">
        <f>IF(F23&lt;&gt;"Not in the game (anymore)",IF(U23&lt;&gt;"",", dropMechanic={"&amp;U23&amp;IF(Z23&lt;&gt;"",","&amp;Z23,"")&amp;IF(AE23&lt;&gt;"",","&amp;AE23,"")&amp;IF(AJ23&lt;&gt;"",","&amp;AJ23,"")&amp;IF(AO23&lt;&gt;"",","&amp;AO23,"")&amp;IF(AT23&lt;&gt;"",","&amp;AT23,"")&amp;"}"&amp;IF(U23="LIBSETS_DROP_MECHANIC_MONSTER_NAME",", dropMechanicNames={" &amp; IF(V23&lt;&gt;"","['en']='"&amp;V23&amp;"'","") &amp; IF(W23&lt;&gt;"",", ['de']='" &amp; W23&amp;"'","") &amp; "}",""),"")&amp;"},","")</f>
        <v>, dropMechanic={LIBSETS_DROP_MECHANIC_MAIL_PVP_REWARDS_FOR_THE_WORTHY,LIBSETS_DROP_MECHANIC_CITY_CYRODIIL_VLASTARUS}},</v>
      </c>
      <c r="BA23" s="21" t="str">
        <f>IF(F23&lt;&gt;"Not in the game (anymore)",IF(C23&lt;&gt;"",CONCATENATE(" --",C23," / ",B23,"   [",IF(Q23&lt;&gt;"",Q23,""),IF(Y23&lt;&gt;"",", "&amp;Y23,""),IF(AD23&lt;&gt;"",", "&amp;AD23,""),IF(AI23&lt;&gt;"",", "&amp;AI23,""),IF(AN23&lt;&gt;"",", "&amp;AN23,""),IF(AS23&lt;&gt;"",", "&amp;AS23,""),"]")),"")</f>
        <v xml:space="preserve"> --Alessian Order / Alessianischer Orden   [Cyrodiil, Cyrodiil]</v>
      </c>
    </row>
    <row r="24" spans="1:53" x14ac:dyDescent="0.25">
      <c r="A24" s="5">
        <v>40</v>
      </c>
      <c r="B24" t="s">
        <v>85</v>
      </c>
      <c r="C24" t="s">
        <v>778</v>
      </c>
      <c r="D24" s="3">
        <f>A24</f>
        <v>40</v>
      </c>
      <c r="G24" s="8" t="s">
        <v>1649</v>
      </c>
      <c r="I24" t="s">
        <v>97</v>
      </c>
      <c r="J24" t="s">
        <v>97</v>
      </c>
      <c r="K24">
        <v>216</v>
      </c>
      <c r="L24">
        <v>121</v>
      </c>
      <c r="M24">
        <v>65</v>
      </c>
      <c r="N24">
        <v>2</v>
      </c>
      <c r="O24" s="70" t="s">
        <v>70</v>
      </c>
      <c r="P24" s="3">
        <f>IF(AND(G24&lt;&gt;"LIBSETS_SETTYPE_BATTLEGROUND",G24&lt;&gt;"LIBSETS_SETTYPE_SPECIAL",G24&lt;&gt;"LIBSETS_SETTYPE_MYTHIC"), IF(Q24&lt;&gt;"",VLOOKUP(Q24,'ESO zone constants'!$D$2:$H$4950,5,FALSE),""),"")</f>
        <v>3</v>
      </c>
      <c r="Q24" t="str">
        <f>IF(OR(K24="",K24&lt;=0,ISERROR(K24)),IF(AND(O24&lt;&gt;"",NOT(ISERROR(O24))),O24, ""),VLOOKUP(K24,'ESO wayshrine node constants'!$A$3:$D$9993,4,FALSE))</f>
        <v>Glenumbra</v>
      </c>
      <c r="S24" s="19" t="str">
        <f>IF(AND(R24&lt;&gt;"",NOT(ISERROR(R24))),R24,IF(P24&lt;&gt;"",IF(NOT(ISERROR(VLOOKUP(P24,'ESO Dungeon constants'!$D$3:$H$9999,5,FALSE))),VLOOKUP(P24,'ESO Dungeon constants'!$D$3:$I$9999,6,FALSE),VLOOKUP(P24,'ESO zone constants'!$H$2:$K$9984,4,FALSE)),""))</f>
        <v>DLC_BASE_GAME</v>
      </c>
      <c r="T24" s="3" t="str">
        <f>IF(S24&lt;&gt;"",VLOOKUP(S24,'LibSets constants'!$B$4:$C$1000,2,FALSE),"")</f>
        <v>Included in base game</v>
      </c>
      <c r="V24" s="44" t="str">
        <f>IF(U24&lt;&gt;"",IF(U24&lt;&gt;"LIBSETS_DROP_MECHANIC_MONSTER_NAME",VLOOKUP(U24,'LibSets constants'!$I$4:$L$1000,3,FALSE),""),"")</f>
        <v/>
      </c>
      <c r="W24" s="3" t="str">
        <f>IF(U24&lt;&gt;"",IF(U24&lt;&gt;"LIBSETS_DROP_MECHANIC_MONSTER_NAME",VLOOKUP(U24,'LibSets constants'!$I$4:$L$1000,4,FALSE),""),"")</f>
        <v/>
      </c>
      <c r="X24" s="3">
        <f>IF(G24&lt;&gt;"LIBSETS_SETTYPE_BATTLEGROUND",IF(G24&lt;&gt;"LIBSETS_SETTYPE_SPECIAL",IF(Y24&lt;&gt;"",VLOOKUP(Y24,'ESO zone constants'!$D$2:$H$4950,5,FALSE),""),""),"")</f>
        <v>381</v>
      </c>
      <c r="Y24" t="str">
        <f>VLOOKUP(L24,'ESO wayshrine node constants'!$A$3:$D$9993,4,FALSE)</f>
        <v>Auridon</v>
      </c>
      <c r="Z24" s="45"/>
      <c r="AA24" s="44" t="str">
        <f>IF(Z24&lt;&gt;"",IF(Z24&lt;&gt;"LIBSETS_DROP_MECHANIC_MONSTER_NAME",VLOOKUP(Z24,'LibSets constants'!$I$4:$L$1000,3,FALSE),""),"")</f>
        <v/>
      </c>
      <c r="AB24" s="44" t="str">
        <f>IF(Z24&lt;&gt;"",IF(Z24&lt;&gt;"LIBSETS_DROP_MECHANIC_MONSTER_NAME",VLOOKUP(Z24,'LibSets constants'!$I$4:$L$1000,4,FALSE),""),"")</f>
        <v/>
      </c>
      <c r="AC24" s="3">
        <f>IF(G24&lt;&gt;"LIBSETS_SETTYPE_BATTLEGROUND",IF(G24&lt;&gt;"LIBSETS_SETTYPE_SPECIAL",IF(AD24&lt;&gt;"",VLOOKUP(AD24,'ESO zone constants'!$D$2:$H$4950,5,FALSE),""),""),"")</f>
        <v>41</v>
      </c>
      <c r="AD24" t="str">
        <f>VLOOKUP(M24,'ESO wayshrine node constants'!$A$3:$D$9993,4,FALSE)</f>
        <v>Stonefalls</v>
      </c>
      <c r="AE24" s="45"/>
      <c r="AF24" s="44" t="str">
        <f>IF(AE24&lt;&gt;"",IF(AE24&lt;&gt;"LIBSETS_DROP_MECHANIC_MONSTER_NAME",VLOOKUP(AE24,'LibSets constants'!$I$4:$L$1000,3,FALSE),""),"")</f>
        <v/>
      </c>
      <c r="AG24" s="44" t="str">
        <f>IF(AE24&lt;&gt;"",IF(AE24&lt;&gt;"LIBSETS_DROP_MECHANIC_MONSTER_NAME",VLOOKUP(AE24,'LibSets constants'!$I$4:$L$1000,4,FALSE),""),"")</f>
        <v/>
      </c>
      <c r="AH24" s="3" t="str">
        <f>IF(G24&lt;&gt;"LIBSETS_SETTYPE_BATTLEGROUND",IF(G24&lt;&gt;"LIBSETS_SETTYPE_SPECIAL",IF(AI24&lt;&gt;"",VLOOKUP(AI24,'ESO zone constants'!$D$2:$H$4950,5,FALSE),""),""),"")</f>
        <v/>
      </c>
      <c r="AJ24" s="45"/>
      <c r="AK24" s="44" t="str">
        <f>IF(AJ24&lt;&gt;"",IF(AJ24&lt;&gt;"LIBSETS_DROP_MECHANIC_MONSTER_NAME",VLOOKUP(AJ24,'LibSets constants'!$I$4:$L$1000,3,FALSE),""),"")</f>
        <v/>
      </c>
      <c r="AL24" s="44" t="str">
        <f>IF(AJ24&lt;&gt;"",IF(AJ24&lt;&gt;"LIBSETS_DROP_MECHANIC_MONSTER_NAME",VLOOKUP(AJ24,'LibSets constants'!$I$4:$L$1000,4,FALSE),""),"")</f>
        <v/>
      </c>
      <c r="AM24" s="3" t="str">
        <f>IF(G24&lt;&gt;"LIBSETS_SETTYPE_BATTLEGROUND",IF(G24&lt;&gt;"LIBSETS_SETTYPE_SPECIAL",IF(AN24&lt;&gt;"",VLOOKUP(AN24,'ESO zone constants'!$D$2:$H$4950,5,FALSE),""),""),"")</f>
        <v/>
      </c>
      <c r="AO24" s="45"/>
      <c r="AP24" s="44" t="str">
        <f>IF(AO24&lt;&gt;"",IF(AO24&lt;&gt;"LIBSETS_DROP_MECHANIC_MONSTER_NAME",VLOOKUP(AO24,'LibSets constants'!$I$4:$L$1000,3,FALSE),""),"")</f>
        <v/>
      </c>
      <c r="AQ24" s="44" t="str">
        <f>IF(AO24&lt;&gt;"",IF(AO24&lt;&gt;"LIBSETS_DROP_MECHANIC_MONSTER_NAME",VLOOKUP(AO24,'LibSets constants'!$I$4:$L$1000,4,FALSE),""),"")</f>
        <v/>
      </c>
      <c r="AR24" s="3" t="str">
        <f>IF(G24&lt;&gt;"LIBSETS_SETTYPE_BATTLEGROUND",IF(G24&lt;&gt;"LIBSETS_SETTYPE_SPECIAL",IF(AS24&lt;&gt;"",VLOOKUP(AS24,'ESO zone constants'!$D$2:$H$4950,5,FALSE),""),""),"")</f>
        <v/>
      </c>
      <c r="AT24" s="45"/>
      <c r="AU24" s="44" t="str">
        <f>IF(AT24&lt;&gt;"",IF(AT24&lt;&gt;"LIBSETS_DROP_MECHANIC_MONSTER_NAME",VLOOKUP(AT24,'LibSets constants'!$I$4:$L$1000,3,FALSE),""),"")</f>
        <v/>
      </c>
      <c r="AV24" s="44" t="str">
        <f>IF(AT24&lt;&gt;"",IF(AT24&lt;&gt;"LIBSETS_DROP_MECHANIC_MONSTER_NAME",VLOOKUP(AT24,'LibSets constants'!$I$4:$L$1000,4,FALSE),""),"")</f>
        <v/>
      </c>
      <c r="AW24" s="21" t="str">
        <f>IF(A24="???","--","")&amp;IF(F24&lt;&gt;"Not in the game (anymore)",IF(A24&lt;&gt;"",CONCATENATE("[",A24,"] = {wayshrines={")&amp;IF(K24&lt;&gt;"",CONCATENATE(K24,","),"")&amp;IF(L24&lt;&gt;"",CONCATENATE(L24,","),"")&amp;IF(M24&lt;&gt;"",CONCATENATE(M24,","),"")&amp;CONCATENATE("}")&amp;IF(VALUE(N24)&gt;0,CONCATENATE(", traitsNeeded=",N24),"")&amp;CONCATENATE(", dlcId=",IF(S24&lt;&gt;"",S24,"DLC_BASE_GAME")),""),"")</f>
        <v>[40] = {wayshrines={216,121,65,}, traitsNeeded=2, dlcId=DLC_BASE_GAME</v>
      </c>
      <c r="AX24" s="21" t="str">
        <f>IF(F24&lt;&gt;"Not in the game (anymore)",IF(A24&lt;&gt;"",IF(P24&lt;&gt;"",CONCATENATE(", zoneIds={",P24),"")&amp;IF(X24&lt;&gt;"",CONCATENATE(",",X24),"")&amp;IF(AC24&lt;&gt;"",CONCATENATE(",",AC24),"")&amp;IF(AH24&lt;&gt;"",CONCATENATE(",",AH24),"")&amp;IF(AM24&lt;&gt;"",CONCATENATE(",",AM24),"")&amp;IF(AR24&lt;&gt;"",CONCATENATE(",",AR24),"")&amp;IF(P24&lt;&gt;"",CONCATENATE("}",""),"")&amp;IF(OR(I24="true",I24="false",I24&lt;&gt;""), CONCATENATE(", veteran=", I24), ""),""),"")</f>
        <v>, zoneIds={3,381,41}, veteran=false</v>
      </c>
      <c r="AY24" s="21" t="str">
        <f>IF(F24&lt;&gt;"Not in the game (anymore)",IF(A24&lt;&gt;"",", setType="&amp;G24,"")&amp;IF(J24="true",", multiTrialSet=true",""),"")</f>
        <v>, setType=LIBSETS_SETTYPE_CRAFTED</v>
      </c>
      <c r="AZ24" s="21" t="str">
        <f>IF(F24&lt;&gt;"Not in the game (anymore)",IF(U24&lt;&gt;"",", dropMechanic={"&amp;U24&amp;IF(Z24&lt;&gt;"",","&amp;Z24,"")&amp;IF(AE24&lt;&gt;"",","&amp;AE24,"")&amp;IF(AJ24&lt;&gt;"",","&amp;AJ24,"")&amp;IF(AO24&lt;&gt;"",","&amp;AO24,"")&amp;IF(AT24&lt;&gt;"",","&amp;AT24,"")&amp;"}"&amp;IF(U24="LIBSETS_DROP_MECHANIC_MONSTER_NAME",", dropMechanicNames={" &amp; IF(V24&lt;&gt;"","['en']='"&amp;V24&amp;"'","") &amp; IF(W24&lt;&gt;"",", ['de']='" &amp; W24&amp;"'","") &amp; "}",""),"")&amp;"},","")</f>
        <v>},</v>
      </c>
      <c r="BA24" s="21" t="str">
        <f>IF(F24&lt;&gt;"Not in the game (anymore)",IF(C24&lt;&gt;"",CONCATENATE(" --",C24," / ",B24,"   [",IF(Q24&lt;&gt;"",Q24,""),IF(Y24&lt;&gt;"",", "&amp;Y24,""),IF(AD24&lt;&gt;"",", "&amp;AD24,""),IF(AI24&lt;&gt;"",", "&amp;AI24,""),IF(AN24&lt;&gt;"",", "&amp;AN24,""),IF(AS24&lt;&gt;"",", "&amp;AS24,""),"]")),"")</f>
        <v xml:space="preserve"> --Night's Silence / Stille der Nacht    [Glenumbra, Auridon, Stonefalls]</v>
      </c>
    </row>
    <row r="25" spans="1:53" x14ac:dyDescent="0.25">
      <c r="A25" s="5">
        <v>41</v>
      </c>
      <c r="B25" t="s">
        <v>87</v>
      </c>
      <c r="C25" t="s">
        <v>779</v>
      </c>
      <c r="D25" s="3">
        <f>A25</f>
        <v>41</v>
      </c>
      <c r="G25" s="8" t="s">
        <v>1649</v>
      </c>
      <c r="I25" t="s">
        <v>97</v>
      </c>
      <c r="J25" t="s">
        <v>97</v>
      </c>
      <c r="K25">
        <v>82</v>
      </c>
      <c r="L25">
        <v>151</v>
      </c>
      <c r="M25">
        <v>78</v>
      </c>
      <c r="N25">
        <v>4</v>
      </c>
      <c r="O25" s="70" t="s">
        <v>118</v>
      </c>
      <c r="P25" s="3">
        <f>IF(AND(G25&lt;&gt;"LIBSETS_SETTYPE_BATTLEGROUND",G25&lt;&gt;"LIBSETS_SETTYPE_SPECIAL",G25&lt;&gt;"LIBSETS_SETTYPE_MYTHIC"), IF(Q25&lt;&gt;"",VLOOKUP(Q25,'ESO zone constants'!$D$2:$H$4950,5,FALSE),""),"")</f>
        <v>20</v>
      </c>
      <c r="Q25" t="str">
        <f>IF(OR(K25="",K25&lt;=0,ISERROR(K25)),IF(AND(O25&lt;&gt;"",NOT(ISERROR(O25))),O25, ""),VLOOKUP(K25,'ESO wayshrine node constants'!$A$3:$D$9993,4,FALSE))</f>
        <v>Rivenspire</v>
      </c>
      <c r="S25" s="19" t="str">
        <f>IF(AND(R25&lt;&gt;"",NOT(ISERROR(R25))),R25,IF(P25&lt;&gt;"",IF(NOT(ISERROR(VLOOKUP(P25,'ESO Dungeon constants'!$D$3:$H$9999,5,FALSE))),VLOOKUP(P25,'ESO Dungeon constants'!$D$3:$I$9999,6,FALSE),VLOOKUP(P25,'ESO zone constants'!$H$2:$K$9984,4,FALSE)),""))</f>
        <v>DLC_BASE_GAME</v>
      </c>
      <c r="T25" s="3" t="str">
        <f>IF(S25&lt;&gt;"",VLOOKUP(S25,'LibSets constants'!$B$4:$C$1000,2,FALSE),"")</f>
        <v>Included in base game</v>
      </c>
      <c r="V25" s="44" t="str">
        <f>IF(U25&lt;&gt;"",IF(U25&lt;&gt;"LIBSETS_DROP_MECHANIC_MONSTER_NAME",VLOOKUP(U25,'LibSets constants'!$I$4:$L$1000,3,FALSE),""),"")</f>
        <v/>
      </c>
      <c r="W25" s="44" t="str">
        <f>IF(U25&lt;&gt;"",IF(U25&lt;&gt;"LIBSETS_DROP_MECHANIC_MONSTER_NAME",VLOOKUP(U25,'LibSets constants'!$I$4:$L$1000,4,FALSE),""),"")</f>
        <v/>
      </c>
      <c r="X25" s="3">
        <f>IF(G25&lt;&gt;"LIBSETS_SETTYPE_BATTLEGROUND",IF(G25&lt;&gt;"LIBSETS_SETTYPE_SPECIAL",IF(Y25&lt;&gt;"",VLOOKUP(Y25,'ESO zone constants'!$D$2:$H$4950,5,FALSE),""),""),"")</f>
        <v>108</v>
      </c>
      <c r="Y25" t="str">
        <f>VLOOKUP(L25,'ESO wayshrine node constants'!$A$3:$D$9993,4,FALSE)</f>
        <v>Greenshade</v>
      </c>
      <c r="Z25" s="45"/>
      <c r="AA25" s="44" t="str">
        <f>IF(Z25&lt;&gt;"",IF(Z25&lt;&gt;"LIBSETS_DROP_MECHANIC_MONSTER_NAME",VLOOKUP(Z25,'LibSets constants'!$I$4:$L$1000,3,FALSE),""),"")</f>
        <v/>
      </c>
      <c r="AB25" s="44" t="str">
        <f>IF(Z25&lt;&gt;"",IF(Z25&lt;&gt;"LIBSETS_DROP_MECHANIC_MONSTER_NAME",VLOOKUP(Z25,'LibSets constants'!$I$4:$L$1000,4,FALSE),""),"")</f>
        <v/>
      </c>
      <c r="AC25" s="3">
        <f>IF(G25&lt;&gt;"LIBSETS_SETTYPE_BATTLEGROUND",IF(G25&lt;&gt;"LIBSETS_SETTYPE_SPECIAL",IF(AD25&lt;&gt;"",VLOOKUP(AD25,'ESO zone constants'!$D$2:$H$4950,5,FALSE),""),""),"")</f>
        <v>117</v>
      </c>
      <c r="AD25" t="str">
        <f>VLOOKUP(M25,'ESO wayshrine node constants'!$A$3:$D$9993,4,FALSE)</f>
        <v>Shadowfen</v>
      </c>
      <c r="AE25" s="45"/>
      <c r="AF25" s="44" t="str">
        <f>IF(AE25&lt;&gt;"",IF(AE25&lt;&gt;"LIBSETS_DROP_MECHANIC_MONSTER_NAME",VLOOKUP(AE25,'LibSets constants'!$I$4:$L$1000,3,FALSE),""),"")</f>
        <v/>
      </c>
      <c r="AG25" s="44" t="str">
        <f>IF(AE25&lt;&gt;"",IF(AE25&lt;&gt;"LIBSETS_DROP_MECHANIC_MONSTER_NAME",VLOOKUP(AE25,'LibSets constants'!$I$4:$L$1000,4,FALSE),""),"")</f>
        <v/>
      </c>
      <c r="AH25" s="3" t="str">
        <f>IF(G25&lt;&gt;"LIBSETS_SETTYPE_BATTLEGROUND",IF(G25&lt;&gt;"LIBSETS_SETTYPE_SPECIAL",IF(AI25&lt;&gt;"",VLOOKUP(AI25,'ESO zone constants'!$D$2:$H$4950,5,FALSE),""),""),"")</f>
        <v/>
      </c>
      <c r="AJ25" s="45"/>
      <c r="AK25" s="44" t="str">
        <f>IF(AJ25&lt;&gt;"",IF(AJ25&lt;&gt;"LIBSETS_DROP_MECHANIC_MONSTER_NAME",VLOOKUP(AJ25,'LibSets constants'!$I$4:$L$1000,3,FALSE),""),"")</f>
        <v/>
      </c>
      <c r="AL25" s="44" t="str">
        <f>IF(AJ25&lt;&gt;"",IF(AJ25&lt;&gt;"LIBSETS_DROP_MECHANIC_MONSTER_NAME",VLOOKUP(AJ25,'LibSets constants'!$I$4:$L$1000,4,FALSE),""),"")</f>
        <v/>
      </c>
      <c r="AM25" s="3" t="str">
        <f>IF(G25&lt;&gt;"LIBSETS_SETTYPE_BATTLEGROUND",IF(G25&lt;&gt;"LIBSETS_SETTYPE_SPECIAL",IF(AN25&lt;&gt;"",VLOOKUP(AN25,'ESO zone constants'!$D$2:$H$4950,5,FALSE),""),""),"")</f>
        <v/>
      </c>
      <c r="AO25" s="45"/>
      <c r="AP25" s="44" t="str">
        <f>IF(AO25&lt;&gt;"",IF(AO25&lt;&gt;"LIBSETS_DROP_MECHANIC_MONSTER_NAME",VLOOKUP(AO25,'LibSets constants'!$I$4:$L$1000,3,FALSE),""),"")</f>
        <v/>
      </c>
      <c r="AQ25" s="44" t="str">
        <f>IF(AO25&lt;&gt;"",IF(AO25&lt;&gt;"LIBSETS_DROP_MECHANIC_MONSTER_NAME",VLOOKUP(AO25,'LibSets constants'!$I$4:$L$1000,4,FALSE),""),"")</f>
        <v/>
      </c>
      <c r="AR25" s="3" t="str">
        <f>IF(G25&lt;&gt;"LIBSETS_SETTYPE_BATTLEGROUND",IF(G25&lt;&gt;"LIBSETS_SETTYPE_SPECIAL",IF(AS25&lt;&gt;"",VLOOKUP(AS25,'ESO zone constants'!$D$2:$H$4950,5,FALSE),""),""),"")</f>
        <v/>
      </c>
      <c r="AT25" s="45"/>
      <c r="AU25" s="44" t="str">
        <f>IF(AT25&lt;&gt;"",IF(AT25&lt;&gt;"LIBSETS_DROP_MECHANIC_MONSTER_NAME",VLOOKUP(AT25,'LibSets constants'!$I$4:$L$1000,3,FALSE),""),"")</f>
        <v/>
      </c>
      <c r="AV25" s="44" t="str">
        <f>IF(AT25&lt;&gt;"",IF(AT25&lt;&gt;"LIBSETS_DROP_MECHANIC_MONSTER_NAME",VLOOKUP(AT25,'LibSets constants'!$I$4:$L$1000,4,FALSE),""),"")</f>
        <v/>
      </c>
      <c r="AW25" s="21" t="str">
        <f>IF(A25="???","--","")&amp;IF(F25&lt;&gt;"Not in the game (anymore)",IF(A25&lt;&gt;"",CONCATENATE("[",A25,"] = {wayshrines={")&amp;IF(K25&lt;&gt;"",CONCATENATE(K25,","),"")&amp;IF(L25&lt;&gt;"",CONCATENATE(L25,","),"")&amp;IF(M25&lt;&gt;"",CONCATENATE(M25,","),"")&amp;CONCATENATE("}")&amp;IF(VALUE(N25)&gt;0,CONCATENATE(", traitsNeeded=",N25),"")&amp;CONCATENATE(", dlcId=",IF(S25&lt;&gt;"",S25,"DLC_BASE_GAME")),""),"")</f>
        <v>[41] = {wayshrines={82,151,78,}, traitsNeeded=4, dlcId=DLC_BASE_GAME</v>
      </c>
      <c r="AX25" s="21" t="str">
        <f>IF(F25&lt;&gt;"Not in the game (anymore)",IF(A25&lt;&gt;"",IF(P25&lt;&gt;"",CONCATENATE(", zoneIds={",P25),"")&amp;IF(X25&lt;&gt;"",CONCATENATE(",",X25),"")&amp;IF(AC25&lt;&gt;"",CONCATENATE(",",AC25),"")&amp;IF(AH25&lt;&gt;"",CONCATENATE(",",AH25),"")&amp;IF(AM25&lt;&gt;"",CONCATENATE(",",AM25),"")&amp;IF(AR25&lt;&gt;"",CONCATENATE(",",AR25),"")&amp;IF(P25&lt;&gt;"",CONCATENATE("}",""),"")&amp;IF(OR(I25="true",I25="false",I25&lt;&gt;""), CONCATENATE(", veteran=", I25), ""),""),"")</f>
        <v>, zoneIds={20,108,117}, veteran=false</v>
      </c>
      <c r="AY25" s="21" t="str">
        <f>IF(F25&lt;&gt;"Not in the game (anymore)",IF(A25&lt;&gt;"",", setType="&amp;G25,"")&amp;IF(J25="true",", multiTrialSet=true",""),"")</f>
        <v>, setType=LIBSETS_SETTYPE_CRAFTED</v>
      </c>
      <c r="AZ25" s="21" t="str">
        <f>IF(F25&lt;&gt;"Not in the game (anymore)",IF(U25&lt;&gt;"",", dropMechanic={"&amp;U25&amp;IF(Z25&lt;&gt;"",","&amp;Z25,"")&amp;IF(AE25&lt;&gt;"",","&amp;AE25,"")&amp;IF(AJ25&lt;&gt;"",","&amp;AJ25,"")&amp;IF(AO25&lt;&gt;"",","&amp;AO25,"")&amp;IF(AT25&lt;&gt;"",","&amp;AT25,"")&amp;"}"&amp;IF(U25="LIBSETS_DROP_MECHANIC_MONSTER_NAME",", dropMechanicNames={" &amp; IF(V25&lt;&gt;"","['en']='"&amp;V25&amp;"'","") &amp; IF(W25&lt;&gt;"",", ['de']='" &amp; W25&amp;"'","") &amp; "}",""),"")&amp;"},","")</f>
        <v>},</v>
      </c>
      <c r="BA25" s="21" t="str">
        <f>IF(F25&lt;&gt;"Not in the game (anymore)",IF(C25&lt;&gt;"",CONCATENATE(" --",C25," / ",B25,"   [",IF(Q25&lt;&gt;"",Q25,""),IF(Y25&lt;&gt;"",", "&amp;Y25,""),IF(AD25&lt;&gt;"",", "&amp;AD25,""),IF(AI25&lt;&gt;"",", "&amp;AI25,""),IF(AN25&lt;&gt;"",", "&amp;AN25,""),IF(AS25&lt;&gt;"",", "&amp;AS25,""),"]")),"")</f>
        <v xml:space="preserve"> --Whitestrake's Retribution / Weißplankes Vergeltung    [Rivenspire, Greenshade, Shadowfen]</v>
      </c>
    </row>
    <row r="26" spans="1:53" x14ac:dyDescent="0.25">
      <c r="A26" s="5">
        <v>43</v>
      </c>
      <c r="B26" t="s">
        <v>84</v>
      </c>
      <c r="C26" t="s">
        <v>780</v>
      </c>
      <c r="D26" s="3">
        <f>A26</f>
        <v>43</v>
      </c>
      <c r="G26" s="8" t="s">
        <v>1649</v>
      </c>
      <c r="I26" t="s">
        <v>97</v>
      </c>
      <c r="J26" t="s">
        <v>97</v>
      </c>
      <c r="K26">
        <v>23</v>
      </c>
      <c r="L26">
        <v>164</v>
      </c>
      <c r="M26">
        <v>32</v>
      </c>
      <c r="N26">
        <v>3</v>
      </c>
      <c r="O26" s="70" t="s">
        <v>112</v>
      </c>
      <c r="P26" s="3">
        <f>IF(AND(G26&lt;&gt;"LIBSETS_SETTYPE_BATTLEGROUND",G26&lt;&gt;"LIBSETS_SETTYPE_SPECIAL",G26&lt;&gt;"LIBSETS_SETTYPE_MYTHIC"), IF(Q26&lt;&gt;"",VLOOKUP(Q26,'ESO zone constants'!$D$2:$H$4950,5,FALSE),""),"")</f>
        <v>19</v>
      </c>
      <c r="Q26" t="str">
        <f>IF(OR(K26="",K26&lt;=0,ISERROR(K26)),IF(AND(O26&lt;&gt;"",NOT(ISERROR(O26))),O26, ""),VLOOKUP(K26,'ESO wayshrine node constants'!$A$3:$D$9993,4,FALSE))</f>
        <v>Stormhaven</v>
      </c>
      <c r="S26" s="19" t="str">
        <f>IF(AND(R26&lt;&gt;"",NOT(ISERROR(R26))),R26,IF(P26&lt;&gt;"",IF(NOT(ISERROR(VLOOKUP(P26,'ESO Dungeon constants'!$D$3:$H$9999,5,FALSE))),VLOOKUP(P26,'ESO Dungeon constants'!$D$3:$I$9999,6,FALSE),VLOOKUP(P26,'ESO zone constants'!$H$2:$K$9984,4,FALSE)),""))</f>
        <v>DLC_BASE_GAME</v>
      </c>
      <c r="T26" s="3" t="str">
        <f>IF(S26&lt;&gt;"",VLOOKUP(S26,'LibSets constants'!$B$4:$C$1000,2,FALSE),"")</f>
        <v>Included in base game</v>
      </c>
      <c r="V26" s="3" t="str">
        <f>IF(U26&lt;&gt;"",IF(U26&lt;&gt;"LIBSETS_DROP_MECHANIC_MONSTER_NAME",VLOOKUP(U26,'LibSets constants'!$I$4:$L$1000,3,FALSE),""),"")</f>
        <v/>
      </c>
      <c r="W26" s="3" t="str">
        <f>IF(U26&lt;&gt;"",IF(U26&lt;&gt;"LIBSETS_DROP_MECHANIC_MONSTER_NAME",VLOOKUP(U26,'LibSets constants'!$I$4:$L$1000,4,FALSE),""),"")</f>
        <v/>
      </c>
      <c r="X26" s="3">
        <f>IF(G26&lt;&gt;"LIBSETS_SETTYPE_BATTLEGROUND",IF(G26&lt;&gt;"LIBSETS_SETTYPE_SPECIAL",IF(Y26&lt;&gt;"",VLOOKUP(Y26,'ESO zone constants'!$D$2:$H$4950,5,FALSE),""),""),"")</f>
        <v>383</v>
      </c>
      <c r="Y26" t="str">
        <f>VLOOKUP(L26,'ESO wayshrine node constants'!$A$3:$D$9993,4,FALSE)</f>
        <v>Grahtwood</v>
      </c>
      <c r="AA26" s="3" t="str">
        <f>IF(Z26&lt;&gt;"",IF(Z26&lt;&gt;"LIBSETS_DROP_MECHANIC_MONSTER_NAME",VLOOKUP(Z26,'LibSets constants'!$I$4:$L$1000,3,FALSE),""),"")</f>
        <v/>
      </c>
      <c r="AB26" s="3" t="str">
        <f>IF(Z26&lt;&gt;"",IF(Z26&lt;&gt;"LIBSETS_DROP_MECHANIC_MONSTER_NAME",VLOOKUP(Z26,'LibSets constants'!$I$4:$L$1000,4,FALSE),""),"")</f>
        <v/>
      </c>
      <c r="AC26" s="3">
        <f>IF(G26&lt;&gt;"LIBSETS_SETTYPE_BATTLEGROUND",IF(G26&lt;&gt;"LIBSETS_SETTYPE_SPECIAL",IF(AD26&lt;&gt;"",VLOOKUP(AD26,'ESO zone constants'!$D$2:$H$4950,5,FALSE),""),""),"")</f>
        <v>57</v>
      </c>
      <c r="AD26" t="str">
        <f>VLOOKUP(M26,'ESO wayshrine node constants'!$A$3:$D$9993,4,FALSE)</f>
        <v>Deshaan</v>
      </c>
      <c r="AF26" s="3" t="str">
        <f>IF(AE26&lt;&gt;"",IF(AE26&lt;&gt;"LIBSETS_DROP_MECHANIC_MONSTER_NAME",VLOOKUP(AE26,'LibSets constants'!$I$4:$L$1000,3,FALSE),""),"")</f>
        <v/>
      </c>
      <c r="AG26" s="3" t="str">
        <f>IF(AE26&lt;&gt;"",IF(AE26&lt;&gt;"LIBSETS_DROP_MECHANIC_MONSTER_NAME",VLOOKUP(AE26,'LibSets constants'!$I$4:$L$1000,4,FALSE),""),"")</f>
        <v/>
      </c>
      <c r="AH26" s="3" t="str">
        <f>IF(G26&lt;&gt;"LIBSETS_SETTYPE_BATTLEGROUND",IF(G26&lt;&gt;"LIBSETS_SETTYPE_SPECIAL",IF(AI26&lt;&gt;"",VLOOKUP(AI26,'ESO zone constants'!$D$2:$H$4950,5,FALSE),""),""),"")</f>
        <v/>
      </c>
      <c r="AK26" s="3" t="str">
        <f>IF(AJ26&lt;&gt;"",IF(AJ26&lt;&gt;"LIBSETS_DROP_MECHANIC_MONSTER_NAME",VLOOKUP(AJ26,'LibSets constants'!$I$4:$L$1000,3,FALSE),""),"")</f>
        <v/>
      </c>
      <c r="AL26" s="3" t="str">
        <f>IF(AJ26&lt;&gt;"",IF(AJ26&lt;&gt;"LIBSETS_DROP_MECHANIC_MONSTER_NAME",VLOOKUP(AJ26,'LibSets constants'!$I$4:$L$1000,4,FALSE),""),"")</f>
        <v/>
      </c>
      <c r="AM26" s="3" t="str">
        <f>IF(G26&lt;&gt;"LIBSETS_SETTYPE_BATTLEGROUND",IF(G26&lt;&gt;"LIBSETS_SETTYPE_SPECIAL",IF(AN26&lt;&gt;"",VLOOKUP(AN26,'ESO zone constants'!$D$2:$H$4950,5,FALSE),""),""),"")</f>
        <v/>
      </c>
      <c r="AP26" s="3" t="str">
        <f>IF(AO26&lt;&gt;"",IF(AO26&lt;&gt;"LIBSETS_DROP_MECHANIC_MONSTER_NAME",VLOOKUP(AO26,'LibSets constants'!$I$4:$L$1000,3,FALSE),""),"")</f>
        <v/>
      </c>
      <c r="AQ26" s="3" t="str">
        <f>IF(AO26&lt;&gt;"",IF(AO26&lt;&gt;"LIBSETS_DROP_MECHANIC_MONSTER_NAME",VLOOKUP(AO26,'LibSets constants'!$I$4:$L$1000,4,FALSE),""),"")</f>
        <v/>
      </c>
      <c r="AR26" s="3" t="str">
        <f>IF(G26&lt;&gt;"LIBSETS_SETTYPE_BATTLEGROUND",IF(G26&lt;&gt;"LIBSETS_SETTYPE_SPECIAL",IF(AS26&lt;&gt;"",VLOOKUP(AS26,'ESO zone constants'!$D$2:$H$4950,5,FALSE),""),""),"")</f>
        <v/>
      </c>
      <c r="AU26" s="3" t="str">
        <f>IF(AT26&lt;&gt;"",IF(AT26&lt;&gt;"LIBSETS_DROP_MECHANIC_MONSTER_NAME",VLOOKUP(AT26,'LibSets constants'!$I$4:$L$1000,3,FALSE),""),"")</f>
        <v/>
      </c>
      <c r="AV26" s="3" t="str">
        <f>IF(AT26&lt;&gt;"",IF(AT26&lt;&gt;"LIBSETS_DROP_MECHANIC_MONSTER_NAME",VLOOKUP(AT26,'LibSets constants'!$I$4:$L$1000,4,FALSE),""),"")</f>
        <v/>
      </c>
      <c r="AW26" s="21" t="str">
        <f>IF(A26="???","--","")&amp;IF(F26&lt;&gt;"Not in the game (anymore)",IF(A26&lt;&gt;"",CONCATENATE("[",A26,"] = {wayshrines={")&amp;IF(K26&lt;&gt;"",CONCATENATE(K26,","),"")&amp;IF(L26&lt;&gt;"",CONCATENATE(L26,","),"")&amp;IF(M26&lt;&gt;"",CONCATENATE(M26,","),"")&amp;CONCATENATE("}")&amp;IF(VALUE(N26)&gt;0,CONCATENATE(", traitsNeeded=",N26),"")&amp;CONCATENATE(", dlcId=",IF(S26&lt;&gt;"",S26,"DLC_BASE_GAME")),""),"")</f>
        <v>[43] = {wayshrines={23,164,32,}, traitsNeeded=3, dlcId=DLC_BASE_GAME</v>
      </c>
      <c r="AX26" s="21" t="str">
        <f>IF(F26&lt;&gt;"Not in the game (anymore)",IF(A26&lt;&gt;"",IF(P26&lt;&gt;"",CONCATENATE(", zoneIds={",P26),"")&amp;IF(X26&lt;&gt;"",CONCATENATE(",",X26),"")&amp;IF(AC26&lt;&gt;"",CONCATENATE(",",AC26),"")&amp;IF(AH26&lt;&gt;"",CONCATENATE(",",AH26),"")&amp;IF(AM26&lt;&gt;"",CONCATENATE(",",AM26),"")&amp;IF(AR26&lt;&gt;"",CONCATENATE(",",AR26),"")&amp;IF(P26&lt;&gt;"",CONCATENATE("}",""),"")&amp;IF(OR(I26="true",I26="false",I26&lt;&gt;""), CONCATENATE(", veteran=", I26), ""),""),"")</f>
        <v>, zoneIds={19,383,57}, veteran=false</v>
      </c>
      <c r="AY26" s="21" t="str">
        <f>IF(F26&lt;&gt;"Not in the game (anymore)",IF(A26&lt;&gt;"",", setType="&amp;G26,"")&amp;IF(J26="true",", multiTrialSet=true",""),"")</f>
        <v>, setType=LIBSETS_SETTYPE_CRAFTED</v>
      </c>
      <c r="AZ26" s="21" t="str">
        <f>IF(F26&lt;&gt;"Not in the game (anymore)",IF(U26&lt;&gt;"",", dropMechanic={"&amp;U26&amp;IF(Z26&lt;&gt;"",","&amp;Z26,"")&amp;IF(AE26&lt;&gt;"",","&amp;AE26,"")&amp;IF(AJ26&lt;&gt;"",","&amp;AJ26,"")&amp;IF(AO26&lt;&gt;"",","&amp;AO26,"")&amp;IF(AT26&lt;&gt;"",","&amp;AT26,"")&amp;"}"&amp;IF(U26="LIBSETS_DROP_MECHANIC_MONSTER_NAME",", dropMechanicNames={" &amp; IF(V26&lt;&gt;"","['en']='"&amp;V26&amp;"'","") &amp; IF(W26&lt;&gt;"",", ['de']='" &amp; W26&amp;"'","") &amp; "}",""),"")&amp;"},","")</f>
        <v>},</v>
      </c>
      <c r="BA26" s="21" t="str">
        <f>IF(F26&lt;&gt;"Not in the game (anymore)",IF(C26&lt;&gt;"",CONCATENATE(" --",C26," / ",B26,"   [",IF(Q26&lt;&gt;"",Q26,""),IF(Y26&lt;&gt;"",", "&amp;Y26,""),IF(AD26&lt;&gt;"",", "&amp;AD26,""),IF(AI26&lt;&gt;"",", "&amp;AI26,""),IF(AN26&lt;&gt;"",", "&amp;AN26,""),IF(AS26&lt;&gt;"",", "&amp;AS26,""),"]")),"")</f>
        <v xml:space="preserve"> --Armor of the Seducer / Rüstung der Verführung    [Stormhaven, Grahtwood, Deshaan]</v>
      </c>
    </row>
    <row r="27" spans="1:53" x14ac:dyDescent="0.25">
      <c r="A27" s="5">
        <v>44</v>
      </c>
      <c r="B27" t="s">
        <v>83</v>
      </c>
      <c r="C27" t="s">
        <v>781</v>
      </c>
      <c r="D27" s="3">
        <f>A27</f>
        <v>44</v>
      </c>
      <c r="G27" s="8" t="s">
        <v>1649</v>
      </c>
      <c r="I27" t="s">
        <v>97</v>
      </c>
      <c r="J27" t="s">
        <v>97</v>
      </c>
      <c r="K27">
        <v>58</v>
      </c>
      <c r="L27">
        <v>101</v>
      </c>
      <c r="M27">
        <v>93</v>
      </c>
      <c r="N27">
        <v>5</v>
      </c>
      <c r="O27" s="70" t="s">
        <v>131</v>
      </c>
      <c r="P27" s="3">
        <f>IF(AND(G27&lt;&gt;"LIBSETS_SETTYPE_BATTLEGROUND",G27&lt;&gt;"LIBSETS_SETTYPE_SPECIAL",G27&lt;&gt;"LIBSETS_SETTYPE_MYTHIC"), IF(Q27&lt;&gt;"",VLOOKUP(Q27,'ESO zone constants'!$D$2:$H$4950,5,FALSE),""),"")</f>
        <v>104</v>
      </c>
      <c r="Q27" t="str">
        <f>IF(OR(K27="",K27&lt;=0,ISERROR(K27)),IF(AND(O27&lt;&gt;"",NOT(ISERROR(O27))),O27, ""),VLOOKUP(K27,'ESO wayshrine node constants'!$A$3:$D$9993,4,FALSE))</f>
        <v>Alik'r Desert</v>
      </c>
      <c r="S27" s="19" t="str">
        <f>IF(AND(R27&lt;&gt;"",NOT(ISERROR(R27))),R27,IF(P27&lt;&gt;"",IF(NOT(ISERROR(VLOOKUP(P27,'ESO Dungeon constants'!$D$3:$H$9999,5,FALSE))),VLOOKUP(P27,'ESO Dungeon constants'!$D$3:$I$9999,6,FALSE),VLOOKUP(P27,'ESO zone constants'!$H$2:$K$9984,4,FALSE)),""))</f>
        <v>DLC_BASE_GAME</v>
      </c>
      <c r="T27" s="3" t="str">
        <f>IF(S27&lt;&gt;"",VLOOKUP(S27,'LibSets constants'!$B$4:$C$1000,2,FALSE),"")</f>
        <v>Included in base game</v>
      </c>
      <c r="V27" s="44" t="str">
        <f>IF(U27&lt;&gt;"",IF(U27&lt;&gt;"LIBSETS_DROP_MECHANIC_MONSTER_NAME",VLOOKUP(U27,'LibSets constants'!$I$4:$L$1000,3,FALSE),""),"")</f>
        <v/>
      </c>
      <c r="W27" s="44" t="str">
        <f>IF(U27&lt;&gt;"",IF(U27&lt;&gt;"LIBSETS_DROP_MECHANIC_MONSTER_NAME",VLOOKUP(U27,'LibSets constants'!$I$4:$L$1000,4,FALSE),""),"")</f>
        <v/>
      </c>
      <c r="X27" s="3">
        <f>IF(G27&lt;&gt;"LIBSETS_SETTYPE_BATTLEGROUND",IF(G27&lt;&gt;"LIBSETS_SETTYPE_SPECIAL",IF(Y27&lt;&gt;"",VLOOKUP(Y27,'ESO zone constants'!$D$2:$H$4950,5,FALSE),""),""),"")</f>
        <v>58</v>
      </c>
      <c r="Y27" t="str">
        <f>VLOOKUP(L27,'ESO wayshrine node constants'!$A$3:$D$9993,4,FALSE)</f>
        <v>Malabal Tor</v>
      </c>
      <c r="Z27" s="45"/>
      <c r="AA27" s="44" t="str">
        <f>IF(Z27&lt;&gt;"",IF(Z27&lt;&gt;"LIBSETS_DROP_MECHANIC_MONSTER_NAME",VLOOKUP(Z27,'LibSets constants'!$I$4:$L$1000,3,FALSE),""),"")</f>
        <v/>
      </c>
      <c r="AB27" s="44" t="str">
        <f>IF(Z27&lt;&gt;"",IF(Z27&lt;&gt;"LIBSETS_DROP_MECHANIC_MONSTER_NAME",VLOOKUP(Z27,'LibSets constants'!$I$4:$L$1000,4,FALSE),""),"")</f>
        <v/>
      </c>
      <c r="AC27" s="3">
        <f>IF(G27&lt;&gt;"LIBSETS_SETTYPE_BATTLEGROUND",IF(G27&lt;&gt;"LIBSETS_SETTYPE_SPECIAL",IF(AD27&lt;&gt;"",VLOOKUP(AD27,'ESO zone constants'!$D$2:$H$4950,5,FALSE),""),""),"")</f>
        <v>101</v>
      </c>
      <c r="AD27" t="str">
        <f>VLOOKUP(M27,'ESO wayshrine node constants'!$A$3:$D$9993,4,FALSE)</f>
        <v>Eastmarch</v>
      </c>
      <c r="AE27" s="45"/>
      <c r="AF27" s="44" t="str">
        <f>IF(AE27&lt;&gt;"",IF(AE27&lt;&gt;"LIBSETS_DROP_MECHANIC_MONSTER_NAME",VLOOKUP(AE27,'LibSets constants'!$I$4:$L$1000,3,FALSE),""),"")</f>
        <v/>
      </c>
      <c r="AG27" s="44" t="str">
        <f>IF(AE27&lt;&gt;"",IF(AE27&lt;&gt;"LIBSETS_DROP_MECHANIC_MONSTER_NAME",VLOOKUP(AE27,'LibSets constants'!$I$4:$L$1000,4,FALSE),""),"")</f>
        <v/>
      </c>
      <c r="AH27" s="3" t="str">
        <f>IF(G27&lt;&gt;"LIBSETS_SETTYPE_BATTLEGROUND",IF(G27&lt;&gt;"LIBSETS_SETTYPE_SPECIAL",IF(AI27&lt;&gt;"",VLOOKUP(AI27,'ESO zone constants'!$D$2:$H$4950,5,FALSE),""),""),"")</f>
        <v/>
      </c>
      <c r="AJ27" s="45"/>
      <c r="AK27" s="44" t="str">
        <f>IF(AJ27&lt;&gt;"",IF(AJ27&lt;&gt;"LIBSETS_DROP_MECHANIC_MONSTER_NAME",VLOOKUP(AJ27,'LibSets constants'!$I$4:$L$1000,3,FALSE),""),"")</f>
        <v/>
      </c>
      <c r="AL27" s="44" t="str">
        <f>IF(AJ27&lt;&gt;"",IF(AJ27&lt;&gt;"LIBSETS_DROP_MECHANIC_MONSTER_NAME",VLOOKUP(AJ27,'LibSets constants'!$I$4:$L$1000,4,FALSE),""),"")</f>
        <v/>
      </c>
      <c r="AM27" s="3" t="str">
        <f>IF(G27&lt;&gt;"LIBSETS_SETTYPE_BATTLEGROUND",IF(G27&lt;&gt;"LIBSETS_SETTYPE_SPECIAL",IF(AN27&lt;&gt;"",VLOOKUP(AN27,'ESO zone constants'!$D$2:$H$4950,5,FALSE),""),""),"")</f>
        <v/>
      </c>
      <c r="AO27" s="45"/>
      <c r="AP27" s="44" t="str">
        <f>IF(AO27&lt;&gt;"",IF(AO27&lt;&gt;"LIBSETS_DROP_MECHANIC_MONSTER_NAME",VLOOKUP(AO27,'LibSets constants'!$I$4:$L$1000,3,FALSE),""),"")</f>
        <v/>
      </c>
      <c r="AQ27" s="44" t="str">
        <f>IF(AO27&lt;&gt;"",IF(AO27&lt;&gt;"LIBSETS_DROP_MECHANIC_MONSTER_NAME",VLOOKUP(AO27,'LibSets constants'!$I$4:$L$1000,4,FALSE),""),"")</f>
        <v/>
      </c>
      <c r="AR27" s="3" t="str">
        <f>IF(G27&lt;&gt;"LIBSETS_SETTYPE_BATTLEGROUND",IF(G27&lt;&gt;"LIBSETS_SETTYPE_SPECIAL",IF(AS27&lt;&gt;"",VLOOKUP(AS27,'ESO zone constants'!$D$2:$H$4950,5,FALSE),""),""),"")</f>
        <v/>
      </c>
      <c r="AT27" s="45"/>
      <c r="AU27" s="44" t="str">
        <f>IF(AT27&lt;&gt;"",IF(AT27&lt;&gt;"LIBSETS_DROP_MECHANIC_MONSTER_NAME",VLOOKUP(AT27,'LibSets constants'!$I$4:$L$1000,3,FALSE),""),"")</f>
        <v/>
      </c>
      <c r="AV27" s="44" t="str">
        <f>IF(AT27&lt;&gt;"",IF(AT27&lt;&gt;"LIBSETS_DROP_MECHANIC_MONSTER_NAME",VLOOKUP(AT27,'LibSets constants'!$I$4:$L$1000,4,FALSE),""),"")</f>
        <v/>
      </c>
      <c r="AW27" s="21" t="str">
        <f>IF(A27="???","--","")&amp;IF(F27&lt;&gt;"Not in the game (anymore)",IF(A27&lt;&gt;"",CONCATENATE("[",A27,"] = {wayshrines={")&amp;IF(K27&lt;&gt;"",CONCATENATE(K27,","),"")&amp;IF(L27&lt;&gt;"",CONCATENATE(L27,","),"")&amp;IF(M27&lt;&gt;"",CONCATENATE(M27,","),"")&amp;CONCATENATE("}")&amp;IF(VALUE(N27)&gt;0,CONCATENATE(", traitsNeeded=",N27),"")&amp;CONCATENATE(", dlcId=",IF(S27&lt;&gt;"",S27,"DLC_BASE_GAME")),""),"")</f>
        <v>[44] = {wayshrines={58,101,93,}, traitsNeeded=5, dlcId=DLC_BASE_GAME</v>
      </c>
      <c r="AX27" s="21" t="str">
        <f>IF(F27&lt;&gt;"Not in the game (anymore)",IF(A27&lt;&gt;"",IF(P27&lt;&gt;"",CONCATENATE(", zoneIds={",P27),"")&amp;IF(X27&lt;&gt;"",CONCATENATE(",",X27),"")&amp;IF(AC27&lt;&gt;"",CONCATENATE(",",AC27),"")&amp;IF(AH27&lt;&gt;"",CONCATENATE(",",AH27),"")&amp;IF(AM27&lt;&gt;"",CONCATENATE(",",AM27),"")&amp;IF(AR27&lt;&gt;"",CONCATENATE(",",AR27),"")&amp;IF(P27&lt;&gt;"",CONCATENATE("}",""),"")&amp;IF(OR(I27="true",I27="false",I27&lt;&gt;""), CONCATENATE(", veteran=", I27), ""),""),"")</f>
        <v>, zoneIds={104,58,101}, veteran=false</v>
      </c>
      <c r="AY27" s="21" t="str">
        <f>IF(F27&lt;&gt;"Not in the game (anymore)",IF(A27&lt;&gt;"",", setType="&amp;G27,"")&amp;IF(J27="true",", multiTrialSet=true",""),"")</f>
        <v>, setType=LIBSETS_SETTYPE_CRAFTED</v>
      </c>
      <c r="AZ27" s="21" t="str">
        <f>IF(F27&lt;&gt;"Not in the game (anymore)",IF(U27&lt;&gt;"",", dropMechanic={"&amp;U27&amp;IF(Z27&lt;&gt;"",","&amp;Z27,"")&amp;IF(AE27&lt;&gt;"",","&amp;AE27,"")&amp;IF(AJ27&lt;&gt;"",","&amp;AJ27,"")&amp;IF(AO27&lt;&gt;"",","&amp;AO27,"")&amp;IF(AT27&lt;&gt;"",","&amp;AT27,"")&amp;"}"&amp;IF(U27="LIBSETS_DROP_MECHANIC_MONSTER_NAME",", dropMechanicNames={" &amp; IF(V27&lt;&gt;"","['en']='"&amp;V27&amp;"'","") &amp; IF(W27&lt;&gt;"",", ['de']='" &amp; W27&amp;"'","") &amp; "}",""),"")&amp;"},","")</f>
        <v>},</v>
      </c>
      <c r="BA27" s="21" t="str">
        <f>IF(F27&lt;&gt;"Not in the game (anymore)",IF(C27&lt;&gt;"",CONCATENATE(" --",C27," / ",B27,"   [",IF(Q27&lt;&gt;"",Q27,""),IF(Y27&lt;&gt;"",", "&amp;Y27,""),IF(AD27&lt;&gt;"",", "&amp;AD27,""),IF(AI27&lt;&gt;"",", "&amp;AI27,""),IF(AN27&lt;&gt;"",", "&amp;AN27,""),IF(AS27&lt;&gt;"",", "&amp;AS27,""),"]")),"")</f>
        <v xml:space="preserve"> --Vampire's Kiss / Kuss des Vampirs    [Alik'r Desert, Malabal Tor, Eastmarch]</v>
      </c>
    </row>
    <row r="28" spans="1:53" x14ac:dyDescent="0.25">
      <c r="A28" s="12">
        <v>46</v>
      </c>
      <c r="B28" t="s">
        <v>782</v>
      </c>
      <c r="C28" t="s">
        <v>783</v>
      </c>
      <c r="D28" s="3">
        <f>A28</f>
        <v>46</v>
      </c>
      <c r="G28" s="8" t="s">
        <v>1652</v>
      </c>
      <c r="I28" t="s">
        <v>97</v>
      </c>
      <c r="J28" t="s">
        <v>97</v>
      </c>
      <c r="K28">
        <v>-1</v>
      </c>
      <c r="L28">
        <v>-1</v>
      </c>
      <c r="M28">
        <v>-1</v>
      </c>
      <c r="N28">
        <v>0</v>
      </c>
      <c r="O28" s="70" t="s">
        <v>70</v>
      </c>
      <c r="P28" s="3">
        <f>IF(AND(G28&lt;&gt;"LIBSETS_SETTYPE_BATTLEGROUND",G28&lt;&gt;"LIBSETS_SETTYPE_SPECIAL",G28&lt;&gt;"LIBSETS_SETTYPE_MYTHIC"), IF(Q28&lt;&gt;"",VLOOKUP(Q28,'ESO zone constants'!$D$2:$H$4950,5,FALSE),""),"")</f>
        <v>64</v>
      </c>
      <c r="Q28" t="str">
        <f>IF(OR(K28="",K28&lt;=0,ISERROR(K28)),IF(AND(O28&lt;&gt;"",NOT(ISERROR(O28))),O28, ""),VLOOKUP(K28,'ESO wayshrine node constants'!$A$3:$D$9993,4,FALSE))</f>
        <v>Blessed Crucible</v>
      </c>
      <c r="S28" s="19" t="str">
        <f>IF(AND(R28&lt;&gt;"",NOT(ISERROR(R28))),R28,IF(P28&lt;&gt;"",IF(NOT(ISERROR(VLOOKUP(P28,'ESO Dungeon constants'!$D$3:$H$9999,5,FALSE))),VLOOKUP(P28,'ESO Dungeon constants'!$D$3:$I$9999,6,FALSE),VLOOKUP(P28,'ESO zone constants'!$H$2:$K$9984,4,FALSE)),""))</f>
        <v>DLC_BASE_GAME</v>
      </c>
      <c r="T28" s="3" t="str">
        <f>IF(S28&lt;&gt;"",VLOOKUP(S28,'LibSets constants'!$B$4:$C$1000,2,FALSE),"")</f>
        <v>Included in base game</v>
      </c>
      <c r="V28" s="44" t="str">
        <f>IF(U28&lt;&gt;"",IF(U28&lt;&gt;"LIBSETS_DROP_MECHANIC_MONSTER_NAME",VLOOKUP(U28,'LibSets constants'!$I$4:$L$1000,3,FALSE),""),"")</f>
        <v/>
      </c>
      <c r="W28" s="3" t="str">
        <f>IF(U28&lt;&gt;"",IF(U28&lt;&gt;"LIBSETS_DROP_MECHANIC_MONSTER_NAME",VLOOKUP(U28,'LibSets constants'!$I$4:$L$1000,4,FALSE),""),"")</f>
        <v/>
      </c>
      <c r="X28" s="3" t="str">
        <f>IF(G28&lt;&gt;"LIBSETS_SETTYPE_BATTLEGROUND",IF(G28&lt;&gt;"LIBSETS_SETTYPE_SPECIAL",IF(Y28&lt;&gt;"",VLOOKUP(Y28,'ESO zone constants'!$D$2:$H$4950,5,FALSE),""),""),"")</f>
        <v/>
      </c>
      <c r="Z28" s="45"/>
      <c r="AA28" s="44" t="str">
        <f>IF(Z28&lt;&gt;"",IF(Z28&lt;&gt;"LIBSETS_DROP_MECHANIC_MONSTER_NAME",VLOOKUP(Z28,'LibSets constants'!$I$4:$L$1000,3,FALSE),""),"")</f>
        <v/>
      </c>
      <c r="AB28" s="44" t="str">
        <f>IF(Z28&lt;&gt;"",IF(Z28&lt;&gt;"LIBSETS_DROP_MECHANIC_MONSTER_NAME",VLOOKUP(Z28,'LibSets constants'!$I$4:$L$1000,4,FALSE),""),"")</f>
        <v/>
      </c>
      <c r="AC28" s="3" t="str">
        <f>IF(G28&lt;&gt;"LIBSETS_SETTYPE_BATTLEGROUND",IF(G28&lt;&gt;"LIBSETS_SETTYPE_SPECIAL",IF(AD28&lt;&gt;"",VLOOKUP(AD28,'ESO zone constants'!$D$2:$H$4950,5,FALSE),""),""),"")</f>
        <v/>
      </c>
      <c r="AE28" s="45"/>
      <c r="AF28" s="44" t="str">
        <f>IF(AE28&lt;&gt;"",IF(AE28&lt;&gt;"LIBSETS_DROP_MECHANIC_MONSTER_NAME",VLOOKUP(AE28,'LibSets constants'!$I$4:$L$1000,3,FALSE),""),"")</f>
        <v/>
      </c>
      <c r="AG28" s="44" t="str">
        <f>IF(AE28&lt;&gt;"",IF(AE28&lt;&gt;"LIBSETS_DROP_MECHANIC_MONSTER_NAME",VLOOKUP(AE28,'LibSets constants'!$I$4:$L$1000,4,FALSE),""),"")</f>
        <v/>
      </c>
      <c r="AH28" s="3" t="str">
        <f>IF(G28&lt;&gt;"LIBSETS_SETTYPE_BATTLEGROUND",IF(G28&lt;&gt;"LIBSETS_SETTYPE_SPECIAL",IF(AI28&lt;&gt;"",VLOOKUP(AI28,'ESO zone constants'!$D$2:$H$4950,5,FALSE),""),""),"")</f>
        <v/>
      </c>
      <c r="AJ28" s="45"/>
      <c r="AK28" s="44" t="str">
        <f>IF(AJ28&lt;&gt;"",IF(AJ28&lt;&gt;"LIBSETS_DROP_MECHANIC_MONSTER_NAME",VLOOKUP(AJ28,'LibSets constants'!$I$4:$L$1000,3,FALSE),""),"")</f>
        <v/>
      </c>
      <c r="AL28" s="44" t="str">
        <f>IF(AJ28&lt;&gt;"",IF(AJ28&lt;&gt;"LIBSETS_DROP_MECHANIC_MONSTER_NAME",VLOOKUP(AJ28,'LibSets constants'!$I$4:$L$1000,4,FALSE),""),"")</f>
        <v/>
      </c>
      <c r="AM28" s="3" t="str">
        <f>IF(G28&lt;&gt;"LIBSETS_SETTYPE_BATTLEGROUND",IF(G28&lt;&gt;"LIBSETS_SETTYPE_SPECIAL",IF(AN28&lt;&gt;"",VLOOKUP(AN28,'ESO zone constants'!$D$2:$H$4950,5,FALSE),""),""),"")</f>
        <v/>
      </c>
      <c r="AO28" s="45"/>
      <c r="AP28" s="44" t="str">
        <f>IF(AO28&lt;&gt;"",IF(AO28&lt;&gt;"LIBSETS_DROP_MECHANIC_MONSTER_NAME",VLOOKUP(AO28,'LibSets constants'!$I$4:$L$1000,3,FALSE),""),"")</f>
        <v/>
      </c>
      <c r="AQ28" s="44" t="str">
        <f>IF(AO28&lt;&gt;"",IF(AO28&lt;&gt;"LIBSETS_DROP_MECHANIC_MONSTER_NAME",VLOOKUP(AO28,'LibSets constants'!$I$4:$L$1000,4,FALSE),""),"")</f>
        <v/>
      </c>
      <c r="AR28" s="3" t="str">
        <f>IF(G28&lt;&gt;"LIBSETS_SETTYPE_BATTLEGROUND",IF(G28&lt;&gt;"LIBSETS_SETTYPE_SPECIAL",IF(AS28&lt;&gt;"",VLOOKUP(AS28,'ESO zone constants'!$D$2:$H$4950,5,FALSE),""),""),"")</f>
        <v/>
      </c>
      <c r="AT28" s="45"/>
      <c r="AU28" s="44" t="str">
        <f>IF(AT28&lt;&gt;"",IF(AT28&lt;&gt;"LIBSETS_DROP_MECHANIC_MONSTER_NAME",VLOOKUP(AT28,'LibSets constants'!$I$4:$L$1000,3,FALSE),""),"")</f>
        <v/>
      </c>
      <c r="AV28" s="44" t="str">
        <f>IF(AT28&lt;&gt;"",IF(AT28&lt;&gt;"LIBSETS_DROP_MECHANIC_MONSTER_NAME",VLOOKUP(AT28,'LibSets constants'!$I$4:$L$1000,4,FALSE),""),"")</f>
        <v/>
      </c>
      <c r="AW28" s="21" t="str">
        <f>IF(A28="???","--","")&amp;IF(F28&lt;&gt;"Not in the game (anymore)",IF(A28&lt;&gt;"",CONCATENATE("[",A28,"] = {wayshrines={")&amp;IF(K28&lt;&gt;"",CONCATENATE(K28,","),"")&amp;IF(L28&lt;&gt;"",CONCATENATE(L28,","),"")&amp;IF(M28&lt;&gt;"",CONCATENATE(M28,","),"")&amp;CONCATENATE("}")&amp;IF(VALUE(N28)&gt;0,CONCATENATE(", traitsNeeded=",N28),"")&amp;CONCATENATE(", dlcId=",IF(S28&lt;&gt;"",S28,"DLC_BASE_GAME")),""),"")</f>
        <v>[46] = {wayshrines={-1,-1,-1,}, dlcId=DLC_BASE_GAME</v>
      </c>
      <c r="AX28" s="21" t="str">
        <f>IF(F28&lt;&gt;"Not in the game (anymore)",IF(A28&lt;&gt;"",IF(P28&lt;&gt;"",CONCATENATE(", zoneIds={",P28),"")&amp;IF(X28&lt;&gt;"",CONCATENATE(",",X28),"")&amp;IF(AC28&lt;&gt;"",CONCATENATE(",",AC28),"")&amp;IF(AH28&lt;&gt;"",CONCATENATE(",",AH28),"")&amp;IF(AM28&lt;&gt;"",CONCATENATE(",",AM28),"")&amp;IF(AR28&lt;&gt;"",CONCATENATE(",",AR28),"")&amp;IF(P28&lt;&gt;"",CONCATENATE("}",""),"")&amp;IF(OR(I28="true",I28="false",I28&lt;&gt;""), CONCATENATE(", veteran=", I28), ""),""),"")</f>
        <v>, zoneIds={64}, veteran=false</v>
      </c>
      <c r="AY28" s="21" t="str">
        <f>IF(F28&lt;&gt;"Not in the game (anymore)",IF(A28&lt;&gt;"",", setType="&amp;G28,"")&amp;IF(J28="true",", multiTrialSet=true",""),"")</f>
        <v>, setType=LIBSETS_SETTYPE_DUNGEON</v>
      </c>
      <c r="AZ28" s="21" t="str">
        <f>IF(F28&lt;&gt;"Not in the game (anymore)",IF(U28&lt;&gt;"",", dropMechanic={"&amp;U28&amp;IF(Z28&lt;&gt;"",","&amp;Z28,"")&amp;IF(AE28&lt;&gt;"",","&amp;AE28,"")&amp;IF(AJ28&lt;&gt;"",","&amp;AJ28,"")&amp;IF(AO28&lt;&gt;"",","&amp;AO28,"")&amp;IF(AT28&lt;&gt;"",","&amp;AT28,"")&amp;"}"&amp;IF(U28="LIBSETS_DROP_MECHANIC_MONSTER_NAME",", dropMechanicNames={" &amp; IF(V28&lt;&gt;"","['en']='"&amp;V28&amp;"'","") &amp; IF(W28&lt;&gt;"",", ['de']='" &amp; W28&amp;"'","") &amp; "}",""),"")&amp;"},","")</f>
        <v>},</v>
      </c>
      <c r="BA28" s="21" t="str">
        <f>IF(F28&lt;&gt;"Not in the game (anymore)",IF(C28&lt;&gt;"",CONCATENATE(" --",C28," / ",B28,"   [",IF(Q28&lt;&gt;"",Q28,""),IF(Y28&lt;&gt;"",", "&amp;Y28,""),IF(AD28&lt;&gt;"",", "&amp;AD28,""),IF(AI28&lt;&gt;"",", "&amp;AI28,""),IF(AN28&lt;&gt;"",", "&amp;AN28,""),IF(AS28&lt;&gt;"",", "&amp;AS28,""),"]")),"")</f>
        <v xml:space="preserve"> --Noble Duelist's Silks / Seide des edlen Duellanten   [Blessed Crucible]</v>
      </c>
    </row>
    <row r="29" spans="1:53" x14ac:dyDescent="0.25">
      <c r="A29" s="12">
        <v>47</v>
      </c>
      <c r="B29" t="s">
        <v>784</v>
      </c>
      <c r="C29" t="s">
        <v>785</v>
      </c>
      <c r="D29" s="3">
        <f>A29</f>
        <v>47</v>
      </c>
      <c r="G29" s="8" t="s">
        <v>1655</v>
      </c>
      <c r="I29" t="s">
        <v>97</v>
      </c>
      <c r="J29" t="s">
        <v>97</v>
      </c>
      <c r="K29">
        <v>-1</v>
      </c>
      <c r="L29">
        <v>-1</v>
      </c>
      <c r="M29">
        <v>-1</v>
      </c>
      <c r="N29">
        <v>0</v>
      </c>
      <c r="O29" s="70" t="s">
        <v>118</v>
      </c>
      <c r="P29" s="3">
        <f>IF(AND(G29&lt;&gt;"LIBSETS_SETTYPE_BATTLEGROUND",G29&lt;&gt;"LIBSETS_SETTYPE_SPECIAL",G29&lt;&gt;"LIBSETS_SETTYPE_MYTHIC"), IF(Q29&lt;&gt;"",VLOOKUP(Q29,'ESO zone constants'!$D$2:$H$4950,5,FALSE),""),"")</f>
        <v>104</v>
      </c>
      <c r="Q29" t="str">
        <f>IF(OR(K29="",K29&lt;=0,ISERROR(K29)),IF(AND(O29&lt;&gt;"",NOT(ISERROR(O29))),O29, ""),VLOOKUP(K29,'ESO wayshrine node constants'!$A$3:$D$9993,4,FALSE))</f>
        <v>Alik'r Desert</v>
      </c>
      <c r="S29" s="19" t="str">
        <f>IF(AND(R29&lt;&gt;"",NOT(ISERROR(R29))),R29,IF(P29&lt;&gt;"",IF(NOT(ISERROR(VLOOKUP(P29,'ESO Dungeon constants'!$D$3:$H$9999,5,FALSE))),VLOOKUP(P29,'ESO Dungeon constants'!$D$3:$I$9999,6,FALSE),VLOOKUP(P29,'ESO zone constants'!$H$2:$K$9984,4,FALSE)),""))</f>
        <v>DLC_BASE_GAME</v>
      </c>
      <c r="T29" s="3" t="str">
        <f>IF(S29&lt;&gt;"",VLOOKUP(S29,'LibSets constants'!$B$4:$C$1000,2,FALSE),"")</f>
        <v>Included in base game</v>
      </c>
      <c r="U29" s="33" t="s">
        <v>1742</v>
      </c>
      <c r="V29" s="3" t="str">
        <f>IF(U29&lt;&gt;"",IF(U29&lt;&gt;"LIBSETS_DROP_MECHANIC_MONSTER_NAME",VLOOKUP(U29,'LibSets constants'!$I$4:$L$1000,3,FALSE),""),"")</f>
        <v>Delve bosses have a chance to drop a waist or feet.</v>
      </c>
      <c r="W29" s="3" t="str">
        <f>IF(U29&lt;&gt;"",IF(U29&lt;&gt;"LIBSETS_DROP_MECHANIC_MONSTER_NAME",VLOOKUP(U29,'LibSets constants'!$I$4:$L$1000,4,FALSE),""),"")</f>
        <v>Bosse in Gewölben haben die Chance, eine Taille oder Füße fallen zu lassen.</v>
      </c>
      <c r="X29" s="3" t="str">
        <f>IF(G29&lt;&gt;"LIBSETS_SETTYPE_BATTLEGROUND",IF(G29&lt;&gt;"LIBSETS_SETTYPE_SPECIAL",IF(Y29&lt;&gt;"",VLOOKUP(Y29,'ESO zone constants'!$D$2:$H$4950,5,FALSE),""),""),"")</f>
        <v/>
      </c>
      <c r="Z29" s="33" t="s">
        <v>1743</v>
      </c>
      <c r="AA29" s="3" t="str">
        <f>IF(Z29&lt;&gt;"",IF(Z29&lt;&gt;"LIBSETS_DROP_MECHANIC_MONSTER_NAME",VLOOKUP(Z29,'LibSets constants'!$I$4:$L$1000,3,FALSE),""),"")</f>
        <v>Overland group bosses have a 100% chance to drop head, chest, legs, or weapon.</v>
      </c>
      <c r="AB29" s="3" t="str">
        <f>IF(Z29&lt;&gt;"",IF(Z29&lt;&gt;"LIBSETS_DROP_MECHANIC_MONSTER_NAME",VLOOKUP(Z29,'LibSets constants'!$I$4:$L$1000,4,FALSE),""),"")</f>
        <v>Überland Gruppenbosse haben eine Chance von 100%, Kopf, Brust, Beine oder Waffen fallen zu lassen.</v>
      </c>
      <c r="AC29" s="3" t="str">
        <f>IF(G29&lt;&gt;"LIBSETS_SETTYPE_BATTLEGROUND",IF(G29&lt;&gt;"LIBSETS_SETTYPE_SPECIAL",IF(AD29&lt;&gt;"",VLOOKUP(AD29,'ESO zone constants'!$D$2:$H$4950,5,FALSE),""),""),"")</f>
        <v/>
      </c>
      <c r="AE29" s="33" t="s">
        <v>1744</v>
      </c>
      <c r="AF29" s="3" t="str">
        <f>IF(AE29&lt;&gt;"",IF(AE29&lt;&gt;"LIBSETS_DROP_MECHANIC_MONSTER_NAME",VLOOKUP(AE29,'LibSets constants'!$I$4:$L$1000,3,FALSE),""),"")</f>
        <v>Public dungeon bosses have a chance to drop a shoulder, hand, or weapon.</v>
      </c>
      <c r="AG29" s="3" t="str">
        <f>IF(AE29&lt;&gt;"",IF(AE29&lt;&gt;"LIBSETS_DROP_MECHANIC_MONSTER_NAME",VLOOKUP(AE29,'LibSets constants'!$I$4:$L$1000,4,FALSE),""),"")</f>
        <v>Öffentliche Dungeon-Bosse haben die Möglichkeit, eine Schulter, Handschuhe oder eine Waffe fallen zu lassen.</v>
      </c>
      <c r="AH29" s="3" t="str">
        <f>IF(G29&lt;&gt;"LIBSETS_SETTYPE_BATTLEGROUND",IF(G29&lt;&gt;"LIBSETS_SETTYPE_SPECIAL",IF(AI29&lt;&gt;"",VLOOKUP(AI29,'ESO zone constants'!$D$2:$H$4950,5,FALSE),""),""),"")</f>
        <v/>
      </c>
      <c r="AJ29" s="33" t="s">
        <v>1745</v>
      </c>
      <c r="AK29" s="3" t="str">
        <f>IF(AJ29&lt;&gt;"",IF(AJ29&lt;&gt;"LIBSETS_DROP_MECHANIC_MONSTER_NAME",VLOOKUP(AJ29,'LibSets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3" t="str">
        <f>IF(AJ29&lt;&gt;"",IF(AJ29&lt;&gt;"LIBSETS_DROP_MECHANIC_MONSTER_NAME",VLOOKUP(AJ29,'LibSets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constants'!$D$2:$H$4950,5,FALSE),""),""),"")</f>
        <v/>
      </c>
      <c r="AP29" s="3" t="str">
        <f>IF(AO29&lt;&gt;"",IF(AO29&lt;&gt;"LIBSETS_DROP_MECHANIC_MONSTER_NAME",VLOOKUP(AO29,'LibSets constants'!$I$4:$L$1000,3,FALSE),""),"")</f>
        <v/>
      </c>
      <c r="AQ29" s="3" t="str">
        <f>IF(AO29&lt;&gt;"",IF(AO29&lt;&gt;"LIBSETS_DROP_MECHANIC_MONSTER_NAME",VLOOKUP(AO29,'LibSets constants'!$I$4:$L$1000,4,FALSE),""),"")</f>
        <v/>
      </c>
      <c r="AR29" s="3" t="str">
        <f>IF(G29&lt;&gt;"LIBSETS_SETTYPE_BATTLEGROUND",IF(G29&lt;&gt;"LIBSETS_SETTYPE_SPECIAL",IF(AS29&lt;&gt;"",VLOOKUP(AS29,'ESO zone constants'!$D$2:$H$4950,5,FALSE),""),""),"")</f>
        <v/>
      </c>
      <c r="AU29" s="3" t="str">
        <f>IF(AT29&lt;&gt;"",IF(AT29&lt;&gt;"LIBSETS_DROP_MECHANIC_MONSTER_NAME",VLOOKUP(AT29,'LibSets constants'!$I$4:$L$1000,3,FALSE),""),"")</f>
        <v/>
      </c>
      <c r="AV29" s="3" t="str">
        <f>IF(AT29&lt;&gt;"",IF(AT29&lt;&gt;"LIBSETS_DROP_MECHANIC_MONSTER_NAME",VLOOKUP(AT29,'LibSets constants'!$I$4:$L$1000,4,FALSE),""),"")</f>
        <v/>
      </c>
      <c r="AW29" s="21" t="str">
        <f>IF(A29="???","--","")&amp;IF(F29&lt;&gt;"Not in the game (anymore)",IF(A29&lt;&gt;"",CONCATENATE("[",A29,"] = {wayshrines={")&amp;IF(K29&lt;&gt;"",CONCATENATE(K29,","),"")&amp;IF(L29&lt;&gt;"",CONCATENATE(L29,","),"")&amp;IF(M29&lt;&gt;"",CONCATENATE(M29,","),"")&amp;CONCATENATE("}")&amp;IF(VALUE(N29)&gt;0,CONCATENATE(", traitsNeeded=",N29),"")&amp;CONCATENATE(", dlcId=",IF(S29&lt;&gt;"",S29,"DLC_BASE_GAME")),""),"")</f>
        <v>[47] = {wayshrines={-1,-1,-1,}, dlcId=DLC_BASE_GAME</v>
      </c>
      <c r="AX29" s="21" t="str">
        <f>IF(F29&lt;&gt;"Not in the game (anymore)",IF(A29&lt;&gt;"",IF(P29&lt;&gt;"",CONCATENATE(", zoneIds={",P29),"")&amp;IF(X29&lt;&gt;"",CONCATENATE(",",X29),"")&amp;IF(AC29&lt;&gt;"",CONCATENATE(",",AC29),"")&amp;IF(AH29&lt;&gt;"",CONCATENATE(",",AH29),"")&amp;IF(AM29&lt;&gt;"",CONCATENATE(",",AM29),"")&amp;IF(AR29&lt;&gt;"",CONCATENATE(",",AR29),"")&amp;IF(P29&lt;&gt;"",CONCATENATE("}",""),"")&amp;IF(OR(I29="true",I29="false",I29&lt;&gt;""), CONCATENATE(", veteran=", I29), ""),""),"")</f>
        <v>, zoneIds={104}, veteran=false</v>
      </c>
      <c r="AY29" s="21" t="str">
        <f>IF(F29&lt;&gt;"Not in the game (anymore)",IF(A29&lt;&gt;"",", setType="&amp;G29,"")&amp;IF(J29="true",", multiTrialSet=true",""),"")</f>
        <v>, setType=LIBSETS_SETTYPE_OVERLAND</v>
      </c>
      <c r="AZ29" s="21" t="str">
        <f>IF(F29&lt;&gt;"Not in the game (anymore)",IF(U29&lt;&gt;"",", dropMechanic={"&amp;U29&amp;IF(Z29&lt;&gt;"",","&amp;Z29,"")&amp;IF(AE29&lt;&gt;"",","&amp;AE29,"")&amp;IF(AJ29&lt;&gt;"",","&amp;AJ29,"")&amp;IF(AO29&lt;&gt;"",","&amp;AO29,"")&amp;IF(AT29&lt;&gt;"",","&amp;AT29,"")&amp;"}"&amp;IF(U29="LIBSETS_DROP_MECHANIC_MONSTER_NAME",", dropMechanicNames={" &amp; IF(V29&lt;&gt;"","['en']='"&amp;V29&amp;"'","") &amp; IF(W29&lt;&gt;"",", ['de']='" &amp; W29&amp;"'","") &amp; "}",""),"")&amp;"},","")</f>
        <v>, dropMechanic={LIBSETS_DROP_MECHANIC_OVERLAND_BOSS_DELVE,LIBSETS_DROP_MECHANIC_OVERLAND_WORLDBOSS,LIBSETS_DROP_MECHANIC_OVERLAND_BOSS_PUBLIC_DUNGEON,LIBSETS_DROP_MECHANIC_OVERLAND_CHEST}},</v>
      </c>
      <c r="BA29" s="21" t="str">
        <f>IF(F29&lt;&gt;"Not in the game (anymore)",IF(C29&lt;&gt;"",CONCATENATE(" --",C29," / ",B29,"   [",IF(Q29&lt;&gt;"",Q29,""),IF(Y29&lt;&gt;"",", "&amp;Y29,""),IF(AD29&lt;&gt;"",", "&amp;AD29,""),IF(AI29&lt;&gt;"",", "&amp;AI29,""),IF(AN29&lt;&gt;"",", "&amp;AN29,""),IF(AS29&lt;&gt;"",", "&amp;AS29,""),"]")),"")</f>
        <v xml:space="preserve"> --Robes of the Withered Hand / Roben der Verdorrten Hand   [Alik'r Desert]</v>
      </c>
    </row>
    <row r="30" spans="1:53" x14ac:dyDescent="0.25">
      <c r="A30" s="5">
        <v>48</v>
      </c>
      <c r="B30" t="s">
        <v>786</v>
      </c>
      <c r="C30" t="s">
        <v>787</v>
      </c>
      <c r="D30" s="3">
        <f>A30</f>
        <v>48</v>
      </c>
      <c r="G30" s="8" t="s">
        <v>1649</v>
      </c>
      <c r="I30" t="s">
        <v>97</v>
      </c>
      <c r="J30" t="s">
        <v>97</v>
      </c>
      <c r="K30">
        <v>13</v>
      </c>
      <c r="L30">
        <v>148</v>
      </c>
      <c r="M30">
        <v>48</v>
      </c>
      <c r="N30">
        <v>4</v>
      </c>
      <c r="O30" s="70" t="s">
        <v>66</v>
      </c>
      <c r="P30" s="3">
        <f>IF(AND(G30&lt;&gt;"LIBSETS_SETTYPE_BATTLEGROUND",G30&lt;&gt;"LIBSETS_SETTYPE_SPECIAL",G30&lt;&gt;"LIBSETS_SETTYPE_MYTHIC"), IF(Q30&lt;&gt;"",VLOOKUP(Q30,'ESO zone constants'!$D$2:$H$4950,5,FALSE),""),"")</f>
        <v>20</v>
      </c>
      <c r="Q30" t="str">
        <f>IF(OR(K30="",K30&lt;=0,ISERROR(K30)),IF(AND(O30&lt;&gt;"",NOT(ISERROR(O30))),O30, ""),VLOOKUP(K30,'ESO wayshrine node constants'!$A$3:$D$9993,4,FALSE))</f>
        <v>Rivenspire</v>
      </c>
      <c r="S30" s="19" t="str">
        <f>IF(AND(R30&lt;&gt;"",NOT(ISERROR(R30))),R30,IF(P30&lt;&gt;"",IF(NOT(ISERROR(VLOOKUP(P30,'ESO Dungeon constants'!$D$3:$H$9999,5,FALSE))),VLOOKUP(P30,'ESO Dungeon constants'!$D$3:$I$9999,6,FALSE),VLOOKUP(P30,'ESO zone constants'!$H$2:$K$9984,4,FALSE)),""))</f>
        <v>DLC_BASE_GAME</v>
      </c>
      <c r="T30" s="3" t="str">
        <f>IF(S30&lt;&gt;"",VLOOKUP(S30,'LibSets constants'!$B$4:$C$1000,2,FALSE),"")</f>
        <v>Included in base game</v>
      </c>
      <c r="V30" s="3" t="str">
        <f>IF(U30&lt;&gt;"",IF(U30&lt;&gt;"LIBSETS_DROP_MECHANIC_MONSTER_NAME",VLOOKUP(U30,'LibSets constants'!$I$4:$L$1000,3,FALSE),""),"")</f>
        <v/>
      </c>
      <c r="W30" s="3" t="str">
        <f>IF(U30&lt;&gt;"",IF(U30&lt;&gt;"LIBSETS_DROP_MECHANIC_MONSTER_NAME",VLOOKUP(U30,'LibSets constants'!$I$4:$L$1000,4,FALSE),""),"")</f>
        <v/>
      </c>
      <c r="X30" s="3">
        <f>IF(G30&lt;&gt;"LIBSETS_SETTYPE_BATTLEGROUND",IF(G30&lt;&gt;"LIBSETS_SETTYPE_SPECIAL",IF(Y30&lt;&gt;"",VLOOKUP(Y30,'ESO zone constants'!$D$2:$H$4950,5,FALSE),""),""),"")</f>
        <v>108</v>
      </c>
      <c r="Y30" t="str">
        <f>VLOOKUP(L30,'ESO wayshrine node constants'!$A$3:$D$9993,4,FALSE)</f>
        <v>Greenshade</v>
      </c>
      <c r="AA30" s="3" t="str">
        <f>IF(Z30&lt;&gt;"",IF(Z30&lt;&gt;"LIBSETS_DROP_MECHANIC_MONSTER_NAME",VLOOKUP(Z30,'LibSets constants'!$I$4:$L$1000,3,FALSE),""),"")</f>
        <v/>
      </c>
      <c r="AB30" s="3" t="str">
        <f>IF(Z30&lt;&gt;"",IF(Z30&lt;&gt;"LIBSETS_DROP_MECHANIC_MONSTER_NAME",VLOOKUP(Z30,'LibSets constants'!$I$4:$L$1000,4,FALSE),""),"")</f>
        <v/>
      </c>
      <c r="AC30" s="3">
        <f>IF(G30&lt;&gt;"LIBSETS_SETTYPE_BATTLEGROUND",IF(G30&lt;&gt;"LIBSETS_SETTYPE_SPECIAL",IF(AD30&lt;&gt;"",VLOOKUP(AD30,'ESO zone constants'!$D$2:$H$4950,5,FALSE),""),""),"")</f>
        <v>117</v>
      </c>
      <c r="AD30" t="str">
        <f>VLOOKUP(M30,'ESO wayshrine node constants'!$A$3:$D$9993,4,FALSE)</f>
        <v>Shadowfen</v>
      </c>
      <c r="AF30" s="3" t="str">
        <f>IF(AE30&lt;&gt;"",IF(AE30&lt;&gt;"LIBSETS_DROP_MECHANIC_MONSTER_NAME",VLOOKUP(AE30,'LibSets constants'!$I$4:$L$1000,3,FALSE),""),"")</f>
        <v/>
      </c>
      <c r="AG30" s="3" t="str">
        <f>IF(AE30&lt;&gt;"",IF(AE30&lt;&gt;"LIBSETS_DROP_MECHANIC_MONSTER_NAME",VLOOKUP(AE30,'LibSets constants'!$I$4:$L$1000,4,FALSE),""),"")</f>
        <v/>
      </c>
      <c r="AH30" s="3" t="str">
        <f>IF(G30&lt;&gt;"LIBSETS_SETTYPE_BATTLEGROUND",IF(G30&lt;&gt;"LIBSETS_SETTYPE_SPECIAL",IF(AI30&lt;&gt;"",VLOOKUP(AI30,'ESO zone constants'!$D$2:$H$4950,5,FALSE),""),""),"")</f>
        <v/>
      </c>
      <c r="AK30" s="3" t="str">
        <f>IF(AJ30&lt;&gt;"",IF(AJ30&lt;&gt;"LIBSETS_DROP_MECHANIC_MONSTER_NAME",VLOOKUP(AJ30,'LibSets constants'!$I$4:$L$1000,3,FALSE),""),"")</f>
        <v/>
      </c>
      <c r="AL30" s="3" t="str">
        <f>IF(AJ30&lt;&gt;"",IF(AJ30&lt;&gt;"LIBSETS_DROP_MECHANIC_MONSTER_NAME",VLOOKUP(AJ30,'LibSets constants'!$I$4:$L$1000,4,FALSE),""),"")</f>
        <v/>
      </c>
      <c r="AM30" s="3" t="str">
        <f>IF(G30&lt;&gt;"LIBSETS_SETTYPE_BATTLEGROUND",IF(G30&lt;&gt;"LIBSETS_SETTYPE_SPECIAL",IF(AN30&lt;&gt;"",VLOOKUP(AN30,'ESO zone constants'!$D$2:$H$4950,5,FALSE),""),""),"")</f>
        <v/>
      </c>
      <c r="AP30" s="3" t="str">
        <f>IF(AO30&lt;&gt;"",IF(AO30&lt;&gt;"LIBSETS_DROP_MECHANIC_MONSTER_NAME",VLOOKUP(AO30,'LibSets constants'!$I$4:$L$1000,3,FALSE),""),"")</f>
        <v/>
      </c>
      <c r="AQ30" s="3" t="str">
        <f>IF(AO30&lt;&gt;"",IF(AO30&lt;&gt;"LIBSETS_DROP_MECHANIC_MONSTER_NAME",VLOOKUP(AO30,'LibSets constants'!$I$4:$L$1000,4,FALSE),""),"")</f>
        <v/>
      </c>
      <c r="AR30" s="3" t="str">
        <f>IF(G30&lt;&gt;"LIBSETS_SETTYPE_BATTLEGROUND",IF(G30&lt;&gt;"LIBSETS_SETTYPE_SPECIAL",IF(AS30&lt;&gt;"",VLOOKUP(AS30,'ESO zone constants'!$D$2:$H$4950,5,FALSE),""),""),"")</f>
        <v/>
      </c>
      <c r="AU30" s="3" t="str">
        <f>IF(AT30&lt;&gt;"",IF(AT30&lt;&gt;"LIBSETS_DROP_MECHANIC_MONSTER_NAME",VLOOKUP(AT30,'LibSets constants'!$I$4:$L$1000,3,FALSE),""),"")</f>
        <v/>
      </c>
      <c r="AV30" s="3" t="str">
        <f>IF(AT30&lt;&gt;"",IF(AT30&lt;&gt;"LIBSETS_DROP_MECHANIC_MONSTER_NAME",VLOOKUP(AT30,'LibSets constants'!$I$4:$L$1000,4,FALSE),""),"")</f>
        <v/>
      </c>
      <c r="AW30" s="21" t="str">
        <f>IF(A30="???","--","")&amp;IF(F30&lt;&gt;"Not in the game (anymore)",IF(A30&lt;&gt;"",CONCATENATE("[",A30,"] = {wayshrines={")&amp;IF(K30&lt;&gt;"",CONCATENATE(K30,","),"")&amp;IF(L30&lt;&gt;"",CONCATENATE(L30,","),"")&amp;IF(M30&lt;&gt;"",CONCATENATE(M30,","),"")&amp;CONCATENATE("}")&amp;IF(VALUE(N30)&gt;0,CONCATENATE(", traitsNeeded=",N30),"")&amp;CONCATENATE(", dlcId=",IF(S30&lt;&gt;"",S30,"DLC_BASE_GAME")),""),"")</f>
        <v>[48] = {wayshrines={13,148,48,}, traitsNeeded=4, dlcId=DLC_BASE_GAME</v>
      </c>
      <c r="AX30" s="21" t="str">
        <f>IF(F30&lt;&gt;"Not in the game (anymore)",IF(A30&lt;&gt;"",IF(P30&lt;&gt;"",CONCATENATE(", zoneIds={",P30),"")&amp;IF(X30&lt;&gt;"",CONCATENATE(",",X30),"")&amp;IF(AC30&lt;&gt;"",CONCATENATE(",",AC30),"")&amp;IF(AH30&lt;&gt;"",CONCATENATE(",",AH30),"")&amp;IF(AM30&lt;&gt;"",CONCATENATE(",",AM30),"")&amp;IF(AR30&lt;&gt;"",CONCATENATE(",",AR30),"")&amp;IF(P30&lt;&gt;"",CONCATENATE("}",""),"")&amp;IF(OR(I30="true",I30="false",I30&lt;&gt;""), CONCATENATE(", veteran=", I30), ""),""),"")</f>
        <v>, zoneIds={20,108,117}, veteran=false</v>
      </c>
      <c r="AY30" s="21" t="str">
        <f>IF(F30&lt;&gt;"Not in the game (anymore)",IF(A30&lt;&gt;"",", setType="&amp;G30,"")&amp;IF(J30="true",", multiTrialSet=true",""),"")</f>
        <v>, setType=LIBSETS_SETTYPE_CRAFTED</v>
      </c>
      <c r="AZ30" s="21" t="str">
        <f>IF(F30&lt;&gt;"Not in the game (anymore)",IF(U30&lt;&gt;"",", dropMechanic={"&amp;U30&amp;IF(Z30&lt;&gt;"",","&amp;Z30,"")&amp;IF(AE30&lt;&gt;"",","&amp;AE30,"")&amp;IF(AJ30&lt;&gt;"",","&amp;AJ30,"")&amp;IF(AO30&lt;&gt;"",","&amp;AO30,"")&amp;IF(AT30&lt;&gt;"",","&amp;AT30,"")&amp;"}"&amp;IF(U30="LIBSETS_DROP_MECHANIC_MONSTER_NAME",", dropMechanicNames={" &amp; IF(V30&lt;&gt;"","['en']='"&amp;V30&amp;"'","") &amp; IF(W30&lt;&gt;"",", ['de']='" &amp; W30&amp;"'","") &amp; "}",""),"")&amp;"},","")</f>
        <v>},</v>
      </c>
      <c r="BA30" s="21" t="str">
        <f>IF(F30&lt;&gt;"Not in the game (anymore)",IF(C30&lt;&gt;"",CONCATENATE(" --",C30," / ",B30,"   [",IF(Q30&lt;&gt;"",Q30,""),IF(Y30&lt;&gt;"",", "&amp;Y30,""),IF(AD30&lt;&gt;"",", "&amp;AD30,""),IF(AI30&lt;&gt;"",", "&amp;AI30,""),IF(AN30&lt;&gt;"",", "&amp;AN30,""),IF(AS30&lt;&gt;"",", "&amp;AS30,""),"]")),"")</f>
        <v xml:space="preserve"> --Magnus' Gift / Magnus' Gabe   [Rivenspire, Greenshade, Shadowfen]</v>
      </c>
    </row>
    <row r="31" spans="1:53" x14ac:dyDescent="0.25">
      <c r="A31" s="12">
        <v>49</v>
      </c>
      <c r="B31" t="s">
        <v>788</v>
      </c>
      <c r="C31" t="s">
        <v>789</v>
      </c>
      <c r="D31" s="3">
        <f>A31</f>
        <v>49</v>
      </c>
      <c r="G31" s="8" t="s">
        <v>1655</v>
      </c>
      <c r="I31" t="s">
        <v>97</v>
      </c>
      <c r="J31" t="s">
        <v>97</v>
      </c>
      <c r="K31">
        <v>-1</v>
      </c>
      <c r="L31">
        <v>-1</v>
      </c>
      <c r="M31">
        <v>-1</v>
      </c>
      <c r="N31">
        <v>0</v>
      </c>
      <c r="O31" s="70" t="s">
        <v>112</v>
      </c>
      <c r="P31" s="3">
        <f>IF(AND(G31&lt;&gt;"LIBSETS_SETTYPE_BATTLEGROUND",G31&lt;&gt;"LIBSETS_SETTYPE_SPECIAL",G31&lt;&gt;"LIBSETS_SETTYPE_MYTHIC"), IF(Q31&lt;&gt;"",VLOOKUP(Q31,'ESO zone constants'!$D$2:$H$4950,5,FALSE),""),"")</f>
        <v>41</v>
      </c>
      <c r="Q31" t="str">
        <f>IF(OR(K31="",K31&lt;=0,ISERROR(K31)),IF(AND(O31&lt;&gt;"",NOT(ISERROR(O31))),O31, ""),VLOOKUP(K31,'ESO wayshrine node constants'!$A$3:$D$9993,4,FALSE))</f>
        <v>Stonefalls</v>
      </c>
      <c r="S31" s="19" t="str">
        <f>IF(AND(R31&lt;&gt;"",NOT(ISERROR(R31))),R31,IF(P31&lt;&gt;"",IF(NOT(ISERROR(VLOOKUP(P31,'ESO Dungeon constants'!$D$3:$H$9999,5,FALSE))),VLOOKUP(P31,'ESO Dungeon constants'!$D$3:$I$9999,6,FALSE),VLOOKUP(P31,'ESO zone constants'!$H$2:$K$9984,4,FALSE)),""))</f>
        <v>DLC_BASE_GAME</v>
      </c>
      <c r="T31" s="3" t="str">
        <f>IF(S31&lt;&gt;"",VLOOKUP(S31,'LibSets constants'!$B$4:$C$1000,2,FALSE),"")</f>
        <v>Included in base game</v>
      </c>
      <c r="U31" s="33" t="s">
        <v>1742</v>
      </c>
      <c r="V31" s="3" t="str">
        <f>IF(U31&lt;&gt;"",IF(U31&lt;&gt;"LIBSETS_DROP_MECHANIC_MONSTER_NAME",VLOOKUP(U31,'LibSets constants'!$I$4:$L$1000,3,FALSE),""),"")</f>
        <v>Delve bosses have a chance to drop a waist or feet.</v>
      </c>
      <c r="W31" s="3" t="str">
        <f>IF(U31&lt;&gt;"",IF(U31&lt;&gt;"LIBSETS_DROP_MECHANIC_MONSTER_NAME",VLOOKUP(U31,'LibSets constants'!$I$4:$L$1000,4,FALSE),""),"")</f>
        <v>Bosse in Gewölben haben die Chance, eine Taille oder Füße fallen zu lassen.</v>
      </c>
      <c r="X31" s="3" t="str">
        <f>IF(G31&lt;&gt;"LIBSETS_SETTYPE_BATTLEGROUND",IF(G31&lt;&gt;"LIBSETS_SETTYPE_SPECIAL",IF(Y31&lt;&gt;"",VLOOKUP(Y31,'ESO zone constants'!$D$2:$H$4950,5,FALSE),""),""),"")</f>
        <v/>
      </c>
      <c r="Z31" s="33" t="s">
        <v>1743</v>
      </c>
      <c r="AA31" s="3" t="str">
        <f>IF(Z31&lt;&gt;"",IF(Z31&lt;&gt;"LIBSETS_DROP_MECHANIC_MONSTER_NAME",VLOOKUP(Z31,'LibSets constants'!$I$4:$L$1000,3,FALSE),""),"")</f>
        <v>Overland group bosses have a 100% chance to drop head, chest, legs, or weapon.</v>
      </c>
      <c r="AB31" s="3" t="str">
        <f>IF(Z31&lt;&gt;"",IF(Z31&lt;&gt;"LIBSETS_DROP_MECHANIC_MONSTER_NAME",VLOOKUP(Z31,'LibSets constants'!$I$4:$L$1000,4,FALSE),""),"")</f>
        <v>Überland Gruppenbosse haben eine Chance von 100%, Kopf, Brust, Beine oder Waffen fallen zu lassen.</v>
      </c>
      <c r="AC31" s="3" t="str">
        <f>IF(G31&lt;&gt;"LIBSETS_SETTYPE_BATTLEGROUND",IF(G31&lt;&gt;"LIBSETS_SETTYPE_SPECIAL",IF(AD31&lt;&gt;"",VLOOKUP(AD31,'ESO zone constants'!$D$2:$H$4950,5,FALSE),""),""),"")</f>
        <v/>
      </c>
      <c r="AE31" s="33" t="s">
        <v>1744</v>
      </c>
      <c r="AF31" s="3" t="str">
        <f>IF(AE31&lt;&gt;"",IF(AE31&lt;&gt;"LIBSETS_DROP_MECHANIC_MONSTER_NAME",VLOOKUP(AE31,'LibSets constants'!$I$4:$L$1000,3,FALSE),""),"")</f>
        <v>Public dungeon bosses have a chance to drop a shoulder, hand, or weapon.</v>
      </c>
      <c r="AG31" s="3" t="str">
        <f>IF(AE31&lt;&gt;"",IF(AE31&lt;&gt;"LIBSETS_DROP_MECHANIC_MONSTER_NAME",VLOOKUP(AE31,'LibSets constants'!$I$4:$L$1000,4,FALSE),""),"")</f>
        <v>Öffentliche Dungeon-Bosse haben die Möglichkeit, eine Schulter, Handschuhe oder eine Waffe fallen zu lassen.</v>
      </c>
      <c r="AH31" s="3" t="str">
        <f>IF(G31&lt;&gt;"LIBSETS_SETTYPE_BATTLEGROUND",IF(G31&lt;&gt;"LIBSETS_SETTYPE_SPECIAL",IF(AI31&lt;&gt;"",VLOOKUP(AI31,'ESO zone constants'!$D$2:$H$4950,5,FALSE),""),""),"")</f>
        <v/>
      </c>
      <c r="AJ31" s="33" t="s">
        <v>1745</v>
      </c>
      <c r="AK31" s="3" t="str">
        <f>IF(AJ31&lt;&gt;"",IF(AJ31&lt;&gt;"LIBSETS_DROP_MECHANIC_MONSTER_NAME",VLOOKUP(AJ31,'LibSets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3" t="str">
        <f>IF(AJ31&lt;&gt;"",IF(AJ31&lt;&gt;"LIBSETS_DROP_MECHANIC_MONSTER_NAME",VLOOKUP(AJ31,'LibSets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constants'!$D$2:$H$4950,5,FALSE),""),""),"")</f>
        <v/>
      </c>
      <c r="AP31" s="3" t="str">
        <f>IF(AO31&lt;&gt;"",IF(AO31&lt;&gt;"LIBSETS_DROP_MECHANIC_MONSTER_NAME",VLOOKUP(AO31,'LibSets constants'!$I$4:$L$1000,3,FALSE),""),"")</f>
        <v/>
      </c>
      <c r="AQ31" s="3" t="str">
        <f>IF(AO31&lt;&gt;"",IF(AO31&lt;&gt;"LIBSETS_DROP_MECHANIC_MONSTER_NAME",VLOOKUP(AO31,'LibSets constants'!$I$4:$L$1000,4,FALSE),""),"")</f>
        <v/>
      </c>
      <c r="AR31" s="3" t="str">
        <f>IF(G31&lt;&gt;"LIBSETS_SETTYPE_BATTLEGROUND",IF(G31&lt;&gt;"LIBSETS_SETTYPE_SPECIAL",IF(AS31&lt;&gt;"",VLOOKUP(AS31,'ESO zone constants'!$D$2:$H$4950,5,FALSE),""),""),"")</f>
        <v/>
      </c>
      <c r="AU31" s="3" t="str">
        <f>IF(AT31&lt;&gt;"",IF(AT31&lt;&gt;"LIBSETS_DROP_MECHANIC_MONSTER_NAME",VLOOKUP(AT31,'LibSets constants'!$I$4:$L$1000,3,FALSE),""),"")</f>
        <v/>
      </c>
      <c r="AV31" s="3" t="str">
        <f>IF(AT31&lt;&gt;"",IF(AT31&lt;&gt;"LIBSETS_DROP_MECHANIC_MONSTER_NAME",VLOOKUP(AT31,'LibSets constants'!$I$4:$L$1000,4,FALSE),""),"")</f>
        <v/>
      </c>
      <c r="AW31" s="21" t="str">
        <f>IF(A31="???","--","")&amp;IF(F31&lt;&gt;"Not in the game (anymore)",IF(A31&lt;&gt;"",CONCATENATE("[",A31,"] = {wayshrines={")&amp;IF(K31&lt;&gt;"",CONCATENATE(K31,","),"")&amp;IF(L31&lt;&gt;"",CONCATENATE(L31,","),"")&amp;IF(M31&lt;&gt;"",CONCATENATE(M31,","),"")&amp;CONCATENATE("}")&amp;IF(VALUE(N31)&gt;0,CONCATENATE(", traitsNeeded=",N31),"")&amp;CONCATENATE(", dlcId=",IF(S31&lt;&gt;"",S31,"DLC_BASE_GAME")),""),"")</f>
        <v>[49] = {wayshrines={-1,-1,-1,}, dlcId=DLC_BASE_GAME</v>
      </c>
      <c r="AX31" s="21" t="str">
        <f>IF(F31&lt;&gt;"Not in the game (anymore)",IF(A31&lt;&gt;"",IF(P31&lt;&gt;"",CONCATENATE(", zoneIds={",P31),"")&amp;IF(X31&lt;&gt;"",CONCATENATE(",",X31),"")&amp;IF(AC31&lt;&gt;"",CONCATENATE(",",AC31),"")&amp;IF(AH31&lt;&gt;"",CONCATENATE(",",AH31),"")&amp;IF(AM31&lt;&gt;"",CONCATENATE(",",AM31),"")&amp;IF(AR31&lt;&gt;"",CONCATENATE(",",AR31),"")&amp;IF(P31&lt;&gt;"",CONCATENATE("}",""),"")&amp;IF(OR(I31="true",I31="false",I31&lt;&gt;""), CONCATENATE(", veteran=", I31), ""),""),"")</f>
        <v>, zoneIds={41}, veteran=false</v>
      </c>
      <c r="AY31" s="21" t="str">
        <f>IF(F31&lt;&gt;"Not in the game (anymore)",IF(A31&lt;&gt;"",", setType="&amp;G31,"")&amp;IF(J31="true",", multiTrialSet=true",""),"")</f>
        <v>, setType=LIBSETS_SETTYPE_OVERLAND</v>
      </c>
      <c r="AZ31" s="21" t="str">
        <f>IF(F31&lt;&gt;"Not in the game (anymore)",IF(U31&lt;&gt;"",", dropMechanic={"&amp;U31&amp;IF(Z31&lt;&gt;"",","&amp;Z31,"")&amp;IF(AE31&lt;&gt;"",","&amp;AE31,"")&amp;IF(AJ31&lt;&gt;"",","&amp;AJ31,"")&amp;IF(AO31&lt;&gt;"",","&amp;AO31,"")&amp;IF(AT31&lt;&gt;"",","&amp;AT31,"")&amp;"}"&amp;IF(U31="LIBSETS_DROP_MECHANIC_MONSTER_NAME",", dropMechanicNames={" &amp; IF(V31&lt;&gt;"","['en']='"&amp;V31&amp;"'","") &amp; IF(W31&lt;&gt;"",", ['de']='" &amp; W31&amp;"'","") &amp; "}",""),"")&amp;"},","")</f>
        <v>, dropMechanic={LIBSETS_DROP_MECHANIC_OVERLAND_BOSS_DELVE,LIBSETS_DROP_MECHANIC_OVERLAND_WORLDBOSS,LIBSETS_DROP_MECHANIC_OVERLAND_BOSS_PUBLIC_DUNGEON,LIBSETS_DROP_MECHANIC_OVERLAND_CHEST}},</v>
      </c>
      <c r="BA31" s="21" t="str">
        <f>IF(F31&lt;&gt;"Not in the game (anymore)",IF(C31&lt;&gt;"",CONCATENATE(" --",C31," / ",B31,"   [",IF(Q31&lt;&gt;"",Q31,""),IF(Y31&lt;&gt;"",", "&amp;Y31,""),IF(AD31&lt;&gt;"",", "&amp;AD31,""),IF(AI31&lt;&gt;"",", "&amp;AI31,""),IF(AN31&lt;&gt;"",", "&amp;AN31,""),IF(AS31&lt;&gt;"",", "&amp;AS31,""),"]")),"")</f>
        <v xml:space="preserve"> --Shadow of the Red Mountain / Schatten des Roten Berges   [Stonefalls]</v>
      </c>
    </row>
    <row r="32" spans="1:53" x14ac:dyDescent="0.25">
      <c r="A32" s="12">
        <v>50</v>
      </c>
      <c r="B32" t="s">
        <v>790</v>
      </c>
      <c r="C32" t="s">
        <v>791</v>
      </c>
      <c r="D32" s="3">
        <f>A32</f>
        <v>50</v>
      </c>
      <c r="G32" s="8" t="s">
        <v>1650</v>
      </c>
      <c r="I32" t="s">
        <v>97</v>
      </c>
      <c r="J32" t="s">
        <v>97</v>
      </c>
      <c r="K32">
        <v>-1</v>
      </c>
      <c r="L32">
        <v>-1</v>
      </c>
      <c r="M32">
        <v>-1</v>
      </c>
      <c r="N32">
        <v>0</v>
      </c>
      <c r="O32" s="70" t="s">
        <v>131</v>
      </c>
      <c r="P32" s="3">
        <f>IF(AND(G32&lt;&gt;"LIBSETS_SETTYPE_BATTLEGROUND",G32&lt;&gt;"LIBSETS_SETTYPE_SPECIAL",G32&lt;&gt;"LIBSETS_SETTYPE_MYTHIC"), IF(Q32&lt;&gt;"",VLOOKUP(Q32,'ESO zone constants'!$D$2:$H$4950,5,FALSE),""),"")</f>
        <v>181</v>
      </c>
      <c r="Q32" t="str">
        <f>IF(OR(K32="",K32&lt;=0,ISERROR(K32)),IF(AND(O32&lt;&gt;"",NOT(ISERROR(O32))),O32, ""),VLOOKUP(K32,'ESO wayshrine node constants'!$A$3:$D$9993,4,FALSE))</f>
        <v>Cyrodiil</v>
      </c>
      <c r="S32" s="19" t="str">
        <f>IF(AND(R32&lt;&gt;"",NOT(ISERROR(R32))),R32,IF(P32&lt;&gt;"",IF(NOT(ISERROR(VLOOKUP(P32,'ESO Dungeon constants'!$D$3:$H$9999,5,FALSE))),VLOOKUP(P32,'ESO Dungeon constants'!$D$3:$I$9999,6,FALSE),VLOOKUP(P32,'ESO zone constants'!$H$2:$K$9984,4,FALSE)),""))</f>
        <v>DLC_BASE_GAME</v>
      </c>
      <c r="T32" s="3" t="str">
        <f>IF(S32&lt;&gt;"",VLOOKUP(S32,'LibSets constants'!$B$4:$C$1000,2,FALSE),"")</f>
        <v>Included in base game</v>
      </c>
      <c r="U32" s="33" t="s">
        <v>1723</v>
      </c>
      <c r="V32" s="3" t="str">
        <f>IF(U32&lt;&gt;"",IF(U32&lt;&gt;"LIBSETS_DROP_MECHANIC_MONSTER_NAME",VLOOKUP(U32,'LibSets constants'!$I$4:$L$1000,3,FALSE),""),"")</f>
        <v>Rewards for the worthy (Cyrodiil/Battleground mail)</v>
      </c>
      <c r="W32" s="3" t="str">
        <f>IF(U32&lt;&gt;"",IF(U32&lt;&gt;"LIBSETS_DROP_MECHANIC_MONSTER_NAME",VLOOKUP(U32,'LibSets constants'!$I$4:$L$1000,4,FALSE),""),"")</f>
        <v>Gerechter Lohn (Cyrodiil/Schlachtfeld Mail)</v>
      </c>
      <c r="X32" s="3">
        <f>IF(G32&lt;&gt;"LIBSETS_SETTYPE_BATTLEGROUND",IF(G32&lt;&gt;"LIBSETS_SETTYPE_SPECIAL",IF(Y32&lt;&gt;"",VLOOKUP(Y32,'ESO zone constants'!$D$2:$H$4950,5,FALSE),""),""),"")</f>
        <v>181</v>
      </c>
      <c r="Y32" t="s">
        <v>131</v>
      </c>
      <c r="Z32" s="33" t="s">
        <v>1714</v>
      </c>
      <c r="AA32" s="3" t="str">
        <f>IF(Z32&lt;&gt;"",IF(Z32&lt;&gt;"LIBSETS_DROP_MECHANIC_MONSTER_NAME",VLOOKUP(Z32,'LibSets constants'!$I$4:$L$1000,3,FALSE),""),"")</f>
        <v>City Bruma (quartermaster)</v>
      </c>
      <c r="AB32" s="3" t="str">
        <f>IF(Z32&lt;&gt;"",IF(Z32&lt;&gt;"LIBSETS_DROP_MECHANIC_MONSTER_NAME",VLOOKUP(Z32,'LibSets constants'!$I$4:$L$1000,4,FALSE),""),"")</f>
        <v>Stadt Bruma (Quartiermeister)</v>
      </c>
      <c r="AC32" s="3" t="str">
        <f>IF(G32&lt;&gt;"LIBSETS_SETTYPE_BATTLEGROUND",IF(G32&lt;&gt;"LIBSETS_SETTYPE_SPECIAL",IF(AD32&lt;&gt;"",VLOOKUP(AD32,'ESO zone constants'!$D$2:$H$4950,5,FALSE),""),""),"")</f>
        <v/>
      </c>
      <c r="AF32" s="3" t="str">
        <f>IF(AE32&lt;&gt;"",IF(AE32&lt;&gt;"LIBSETS_DROP_MECHANIC_MONSTER_NAME",VLOOKUP(AE32,'LibSets constants'!$I$4:$L$1000,3,FALSE),""),"")</f>
        <v/>
      </c>
      <c r="AG32" s="3" t="str">
        <f>IF(AE32&lt;&gt;"",IF(AE32&lt;&gt;"LIBSETS_DROP_MECHANIC_MONSTER_NAME",VLOOKUP(AE32,'LibSets constants'!$I$4:$L$1000,4,FALSE),""),"")</f>
        <v/>
      </c>
      <c r="AH32" s="3" t="str">
        <f>IF(G32&lt;&gt;"LIBSETS_SETTYPE_BATTLEGROUND",IF(G32&lt;&gt;"LIBSETS_SETTYPE_SPECIAL",IF(AI32&lt;&gt;"",VLOOKUP(AI32,'ESO zone constants'!$D$2:$H$4950,5,FALSE),""),""),"")</f>
        <v/>
      </c>
      <c r="AK32" s="3" t="str">
        <f>IF(AJ32&lt;&gt;"",IF(AJ32&lt;&gt;"LIBSETS_DROP_MECHANIC_MONSTER_NAME",VLOOKUP(AJ32,'LibSets constants'!$I$4:$L$1000,3,FALSE),""),"")</f>
        <v/>
      </c>
      <c r="AL32" s="3" t="str">
        <f>IF(AJ32&lt;&gt;"",IF(AJ32&lt;&gt;"LIBSETS_DROP_MECHANIC_MONSTER_NAME",VLOOKUP(AJ32,'LibSets constants'!$I$4:$L$1000,4,FALSE),""),"")</f>
        <v/>
      </c>
      <c r="AM32" s="3" t="str">
        <f>IF(G32&lt;&gt;"LIBSETS_SETTYPE_BATTLEGROUND",IF(G32&lt;&gt;"LIBSETS_SETTYPE_SPECIAL",IF(AN32&lt;&gt;"",VLOOKUP(AN32,'ESO zone constants'!$D$2:$H$4950,5,FALSE),""),""),"")</f>
        <v/>
      </c>
      <c r="AP32" s="3" t="str">
        <f>IF(AO32&lt;&gt;"",IF(AO32&lt;&gt;"LIBSETS_DROP_MECHANIC_MONSTER_NAME",VLOOKUP(AO32,'LibSets constants'!$I$4:$L$1000,3,FALSE),""),"")</f>
        <v/>
      </c>
      <c r="AQ32" s="3" t="str">
        <f>IF(AO32&lt;&gt;"",IF(AO32&lt;&gt;"LIBSETS_DROP_MECHANIC_MONSTER_NAME",VLOOKUP(AO32,'LibSets constants'!$I$4:$L$1000,4,FALSE),""),"")</f>
        <v/>
      </c>
      <c r="AR32" s="3" t="str">
        <f>IF(G32&lt;&gt;"LIBSETS_SETTYPE_BATTLEGROUND",IF(G32&lt;&gt;"LIBSETS_SETTYPE_SPECIAL",IF(AS32&lt;&gt;"",VLOOKUP(AS32,'ESO zone constants'!$D$2:$H$4950,5,FALSE),""),""),"")</f>
        <v/>
      </c>
      <c r="AU32" s="3" t="str">
        <f>IF(AT32&lt;&gt;"",IF(AT32&lt;&gt;"LIBSETS_DROP_MECHANIC_MONSTER_NAME",VLOOKUP(AT32,'LibSets constants'!$I$4:$L$1000,3,FALSE),""),"")</f>
        <v/>
      </c>
      <c r="AV32" s="3" t="str">
        <f>IF(AT32&lt;&gt;"",IF(AT32&lt;&gt;"LIBSETS_DROP_MECHANIC_MONSTER_NAME",VLOOKUP(AT32,'LibSets constants'!$I$4:$L$1000,4,FALSE),""),"")</f>
        <v/>
      </c>
      <c r="AW32" s="21" t="str">
        <f>IF(A32="???","--","")&amp;IF(F32&lt;&gt;"Not in the game (anymore)",IF(A32&lt;&gt;"",CONCATENATE("[",A32,"] = {wayshrines={")&amp;IF(K32&lt;&gt;"",CONCATENATE(K32,","),"")&amp;IF(L32&lt;&gt;"",CONCATENATE(L32,","),"")&amp;IF(M32&lt;&gt;"",CONCATENATE(M32,","),"")&amp;CONCATENATE("}")&amp;IF(VALUE(N32)&gt;0,CONCATENATE(", traitsNeeded=",N32),"")&amp;CONCATENATE(", dlcId=",IF(S32&lt;&gt;"",S32,"DLC_BASE_GAME")),""),"")</f>
        <v>[50] = {wayshrines={-1,-1,-1,}, dlcId=DLC_BASE_GAME</v>
      </c>
      <c r="AX32" s="21" t="str">
        <f>IF(F32&lt;&gt;"Not in the game (anymore)",IF(A32&lt;&gt;"",IF(P32&lt;&gt;"",CONCATENATE(", zoneIds={",P32),"")&amp;IF(X32&lt;&gt;"",CONCATENATE(",",X32),"")&amp;IF(AC32&lt;&gt;"",CONCATENATE(",",AC32),"")&amp;IF(AH32&lt;&gt;"",CONCATENATE(",",AH32),"")&amp;IF(AM32&lt;&gt;"",CONCATENATE(",",AM32),"")&amp;IF(AR32&lt;&gt;"",CONCATENATE(",",AR32),"")&amp;IF(P32&lt;&gt;"",CONCATENATE("}",""),"")&amp;IF(OR(I32="true",I32="false",I32&lt;&gt;""), CONCATENATE(", veteran=", I32), ""),""),"")</f>
        <v>, zoneIds={181,181}, veteran=false</v>
      </c>
      <c r="AY32" s="21" t="str">
        <f>IF(F32&lt;&gt;"Not in the game (anymore)",IF(A32&lt;&gt;"",", setType="&amp;G32,"")&amp;IF(J32="true",", multiTrialSet=true",""),"")</f>
        <v>, setType=LIBSETS_SETTYPE_CYRODIIL</v>
      </c>
      <c r="AZ32" s="21" t="str">
        <f>IF(F32&lt;&gt;"Not in the game (anymore)",IF(U32&lt;&gt;"",", dropMechanic={"&amp;U32&amp;IF(Z32&lt;&gt;"",","&amp;Z32,"")&amp;IF(AE32&lt;&gt;"",","&amp;AE32,"")&amp;IF(AJ32&lt;&gt;"",","&amp;AJ32,"")&amp;IF(AO32&lt;&gt;"",","&amp;AO32,"")&amp;IF(AT32&lt;&gt;"",","&amp;AT32,"")&amp;"}"&amp;IF(U32="LIBSETS_DROP_MECHANIC_MONSTER_NAME",", dropMechanicNames={" &amp; IF(V32&lt;&gt;"","['en']='"&amp;V32&amp;"'","") &amp; IF(W32&lt;&gt;"",", ['de']='" &amp; W32&amp;"'","") &amp; "}",""),"")&amp;"},","")</f>
        <v>, dropMechanic={LIBSETS_DROP_MECHANIC_MAIL_PVP_REWARDS_FOR_THE_WORTHY,LIBSETS_DROP_MECHANIC_CITY_CYRODIIL_BRUMA}},</v>
      </c>
      <c r="BA32" s="21" t="str">
        <f>IF(F32&lt;&gt;"Not in the game (anymore)",IF(C32&lt;&gt;"",CONCATENATE(" --",C32," / ",B32,"   [",IF(Q32&lt;&gt;"",Q32,""),IF(Y32&lt;&gt;"",", "&amp;Y32,""),IF(AD32&lt;&gt;"",", "&amp;AD32,""),IF(AI32&lt;&gt;"",", "&amp;AI32,""),IF(AN32&lt;&gt;"",", "&amp;AN32,""),IF(AS32&lt;&gt;"",", "&amp;AS32,""),"]")),"")</f>
        <v xml:space="preserve"> --The Morag Tong / Morag Tong   [Cyrodiil, Cyrodiil]</v>
      </c>
    </row>
    <row r="33" spans="1:53" x14ac:dyDescent="0.25">
      <c r="A33" s="5">
        <v>51</v>
      </c>
      <c r="B33" t="s">
        <v>792</v>
      </c>
      <c r="C33" t="s">
        <v>793</v>
      </c>
      <c r="D33" s="3">
        <f>A33</f>
        <v>51</v>
      </c>
      <c r="G33" s="8" t="s">
        <v>1649</v>
      </c>
      <c r="I33" t="s">
        <v>97</v>
      </c>
      <c r="J33" t="s">
        <v>97</v>
      </c>
      <c r="K33">
        <v>34</v>
      </c>
      <c r="L33">
        <v>156</v>
      </c>
      <c r="M33">
        <v>118</v>
      </c>
      <c r="N33">
        <v>6</v>
      </c>
      <c r="O33" s="70" t="s">
        <v>109</v>
      </c>
      <c r="P33" s="3">
        <f>IF(AND(G33&lt;&gt;"LIBSETS_SETTYPE_BATTLEGROUND",G33&lt;&gt;"LIBSETS_SETTYPE_SPECIAL",G33&lt;&gt;"LIBSETS_SETTYPE_MYTHIC"), IF(Q33&lt;&gt;"",VLOOKUP(Q33,'ESO zone constants'!$D$2:$H$4950,5,FALSE),""),"")</f>
        <v>92</v>
      </c>
      <c r="Q33" t="str">
        <f>IF(OR(K33="",K33&lt;=0,ISERROR(K33)),IF(AND(O33&lt;&gt;"",NOT(ISERROR(O33))),O33, ""),VLOOKUP(K33,'ESO wayshrine node constants'!$A$3:$D$9993,4,FALSE))</f>
        <v>Bangkorai</v>
      </c>
      <c r="S33" s="19" t="str">
        <f>IF(AND(R33&lt;&gt;"",NOT(ISERROR(R33))),R33,IF(P33&lt;&gt;"",IF(NOT(ISERROR(VLOOKUP(P33,'ESO Dungeon constants'!$D$3:$H$9999,5,FALSE))),VLOOKUP(P33,'ESO Dungeon constants'!$D$3:$I$9999,6,FALSE),VLOOKUP(P33,'ESO zone constants'!$H$2:$K$9984,4,FALSE)),""))</f>
        <v>DLC_BASE_GAME</v>
      </c>
      <c r="T33" s="3" t="str">
        <f>IF(S33&lt;&gt;"",VLOOKUP(S33,'LibSets constants'!$B$4:$C$1000,2,FALSE),"")</f>
        <v>Included in base game</v>
      </c>
      <c r="V33" s="44" t="str">
        <f>IF(U33&lt;&gt;"",IF(U33&lt;&gt;"LIBSETS_DROP_MECHANIC_MONSTER_NAME",VLOOKUP(U33,'LibSets constants'!$I$4:$L$1000,3,FALSE),""),"")</f>
        <v/>
      </c>
      <c r="W33" s="3" t="str">
        <f>IF(U33&lt;&gt;"",IF(U33&lt;&gt;"LIBSETS_DROP_MECHANIC_MONSTER_NAME",VLOOKUP(U33,'LibSets constants'!$I$4:$L$1000,4,FALSE),""),"")</f>
        <v/>
      </c>
      <c r="X33" s="3">
        <f>IF(G33&lt;&gt;"LIBSETS_SETTYPE_BATTLEGROUND",IF(G33&lt;&gt;"LIBSETS_SETTYPE_SPECIAL",IF(Y33&lt;&gt;"",VLOOKUP(Y33,'ESO zone constants'!$D$2:$H$4950,5,FALSE),""),""),"")</f>
        <v>382</v>
      </c>
      <c r="Y33" t="str">
        <f>VLOOKUP(L33,'ESO wayshrine node constants'!$A$3:$D$9993,4,FALSE)</f>
        <v>Reaper's March</v>
      </c>
      <c r="Z33" s="45"/>
      <c r="AA33" s="44" t="str">
        <f>IF(Z33&lt;&gt;"",IF(Z33&lt;&gt;"LIBSETS_DROP_MECHANIC_MONSTER_NAME",VLOOKUP(Z33,'LibSets constants'!$I$4:$L$1000,3,FALSE),""),"")</f>
        <v/>
      </c>
      <c r="AB33" s="44" t="str">
        <f>IF(Z33&lt;&gt;"",IF(Z33&lt;&gt;"LIBSETS_DROP_MECHANIC_MONSTER_NAME",VLOOKUP(Z33,'LibSets constants'!$I$4:$L$1000,4,FALSE),""),"")</f>
        <v/>
      </c>
      <c r="AC33" s="3">
        <f>IF(G33&lt;&gt;"LIBSETS_SETTYPE_BATTLEGROUND",IF(G33&lt;&gt;"LIBSETS_SETTYPE_SPECIAL",IF(AD33&lt;&gt;"",VLOOKUP(AD33,'ESO zone constants'!$D$2:$H$4950,5,FALSE),""),""),"")</f>
        <v>103</v>
      </c>
      <c r="AD33" t="str">
        <f>VLOOKUP(M33,'ESO wayshrine node constants'!$A$3:$D$9993,4,FALSE)</f>
        <v>The Rift</v>
      </c>
      <c r="AE33" s="45"/>
      <c r="AF33" s="44" t="str">
        <f>IF(AE33&lt;&gt;"",IF(AE33&lt;&gt;"LIBSETS_DROP_MECHANIC_MONSTER_NAME",VLOOKUP(AE33,'LibSets constants'!$I$4:$L$1000,3,FALSE),""),"")</f>
        <v/>
      </c>
      <c r="AG33" s="44" t="str">
        <f>IF(AE33&lt;&gt;"",IF(AE33&lt;&gt;"LIBSETS_DROP_MECHANIC_MONSTER_NAME",VLOOKUP(AE33,'LibSets constants'!$I$4:$L$1000,4,FALSE),""),"")</f>
        <v/>
      </c>
      <c r="AH33" s="3" t="str">
        <f>IF(G33&lt;&gt;"LIBSETS_SETTYPE_BATTLEGROUND",IF(G33&lt;&gt;"LIBSETS_SETTYPE_SPECIAL",IF(AI33&lt;&gt;"",VLOOKUP(AI33,'ESO zone constants'!$D$2:$H$4950,5,FALSE),""),""),"")</f>
        <v/>
      </c>
      <c r="AJ33" s="45"/>
      <c r="AK33" s="44" t="str">
        <f>IF(AJ33&lt;&gt;"",IF(AJ33&lt;&gt;"LIBSETS_DROP_MECHANIC_MONSTER_NAME",VLOOKUP(AJ33,'LibSets constants'!$I$4:$L$1000,3,FALSE),""),"")</f>
        <v/>
      </c>
      <c r="AL33" s="44" t="str">
        <f>IF(AJ33&lt;&gt;"",IF(AJ33&lt;&gt;"LIBSETS_DROP_MECHANIC_MONSTER_NAME",VLOOKUP(AJ33,'LibSets constants'!$I$4:$L$1000,4,FALSE),""),"")</f>
        <v/>
      </c>
      <c r="AM33" s="3" t="str">
        <f>IF(G33&lt;&gt;"LIBSETS_SETTYPE_BATTLEGROUND",IF(G33&lt;&gt;"LIBSETS_SETTYPE_SPECIAL",IF(AN33&lt;&gt;"",VLOOKUP(AN33,'ESO zone constants'!$D$2:$H$4950,5,FALSE),""),""),"")</f>
        <v/>
      </c>
      <c r="AO33" s="45"/>
      <c r="AP33" s="44" t="str">
        <f>IF(AO33&lt;&gt;"",IF(AO33&lt;&gt;"LIBSETS_DROP_MECHANIC_MONSTER_NAME",VLOOKUP(AO33,'LibSets constants'!$I$4:$L$1000,3,FALSE),""),"")</f>
        <v/>
      </c>
      <c r="AQ33" s="44" t="str">
        <f>IF(AO33&lt;&gt;"",IF(AO33&lt;&gt;"LIBSETS_DROP_MECHANIC_MONSTER_NAME",VLOOKUP(AO33,'LibSets constants'!$I$4:$L$1000,4,FALSE),""),"")</f>
        <v/>
      </c>
      <c r="AR33" s="3" t="str">
        <f>IF(G33&lt;&gt;"LIBSETS_SETTYPE_BATTLEGROUND",IF(G33&lt;&gt;"LIBSETS_SETTYPE_SPECIAL",IF(AS33&lt;&gt;"",VLOOKUP(AS33,'ESO zone constants'!$D$2:$H$4950,5,FALSE),""),""),"")</f>
        <v/>
      </c>
      <c r="AT33" s="45"/>
      <c r="AU33" s="44" t="str">
        <f>IF(AT33&lt;&gt;"",IF(AT33&lt;&gt;"LIBSETS_DROP_MECHANIC_MONSTER_NAME",VLOOKUP(AT33,'LibSets constants'!$I$4:$L$1000,3,FALSE),""),"")</f>
        <v/>
      </c>
      <c r="AV33" s="44" t="str">
        <f>IF(AT33&lt;&gt;"",IF(AT33&lt;&gt;"LIBSETS_DROP_MECHANIC_MONSTER_NAME",VLOOKUP(AT33,'LibSets constants'!$I$4:$L$1000,4,FALSE),""),"")</f>
        <v/>
      </c>
      <c r="AW33" s="21" t="str">
        <f>IF(A33="???","--","")&amp;IF(F33&lt;&gt;"Not in the game (anymore)",IF(A33&lt;&gt;"",CONCATENATE("[",A33,"] = {wayshrines={")&amp;IF(K33&lt;&gt;"",CONCATENATE(K33,","),"")&amp;IF(L33&lt;&gt;"",CONCATENATE(L33,","),"")&amp;IF(M33&lt;&gt;"",CONCATENATE(M33,","),"")&amp;CONCATENATE("}")&amp;IF(VALUE(N33)&gt;0,CONCATENATE(", traitsNeeded=",N33),"")&amp;CONCATENATE(", dlcId=",IF(S33&lt;&gt;"",S33,"DLC_BASE_GAME")),""),"")</f>
        <v>[51] = {wayshrines={34,156,118,}, traitsNeeded=6, dlcId=DLC_BASE_GAME</v>
      </c>
      <c r="AX33" s="21" t="str">
        <f>IF(F33&lt;&gt;"Not in the game (anymore)",IF(A33&lt;&gt;"",IF(P33&lt;&gt;"",CONCATENATE(", zoneIds={",P33),"")&amp;IF(X33&lt;&gt;"",CONCATENATE(",",X33),"")&amp;IF(AC33&lt;&gt;"",CONCATENATE(",",AC33),"")&amp;IF(AH33&lt;&gt;"",CONCATENATE(",",AH33),"")&amp;IF(AM33&lt;&gt;"",CONCATENATE(",",AM33),"")&amp;IF(AR33&lt;&gt;"",CONCATENATE(",",AR33),"")&amp;IF(P33&lt;&gt;"",CONCATENATE("}",""),"")&amp;IF(OR(I33="true",I33="false",I33&lt;&gt;""), CONCATENATE(", veteran=", I33), ""),""),"")</f>
        <v>, zoneIds={92,382,103}, veteran=false</v>
      </c>
      <c r="AY33" s="21" t="str">
        <f>IF(F33&lt;&gt;"Not in the game (anymore)",IF(A33&lt;&gt;"",", setType="&amp;G33,"")&amp;IF(J33="true",", multiTrialSet=true",""),"")</f>
        <v>, setType=LIBSETS_SETTYPE_CRAFTED</v>
      </c>
      <c r="AZ33" s="21" t="str">
        <f>IF(F33&lt;&gt;"Not in the game (anymore)",IF(U33&lt;&gt;"",", dropMechanic={"&amp;U33&amp;IF(Z33&lt;&gt;"",","&amp;Z33,"")&amp;IF(AE33&lt;&gt;"",","&amp;AE33,"")&amp;IF(AJ33&lt;&gt;"",","&amp;AJ33,"")&amp;IF(AO33&lt;&gt;"",","&amp;AO33,"")&amp;IF(AT33&lt;&gt;"",","&amp;AT33,"")&amp;"}"&amp;IF(U33="LIBSETS_DROP_MECHANIC_MONSTER_NAME",", dropMechanicNames={" &amp; IF(V33&lt;&gt;"","['en']='"&amp;V33&amp;"'","") &amp; IF(W33&lt;&gt;"",", ['de']='" &amp; W33&amp;"'","") &amp; "}",""),"")&amp;"},","")</f>
        <v>},</v>
      </c>
      <c r="BA33" s="21" t="str">
        <f>IF(F33&lt;&gt;"Not in the game (anymore)",IF(C33&lt;&gt;"",CONCATENATE(" --",C33," / ",B33,"   [",IF(Q33&lt;&gt;"",Q33,""),IF(Y33&lt;&gt;"",", "&amp;Y33,""),IF(AD33&lt;&gt;"",", "&amp;AD33,""),IF(AI33&lt;&gt;"",", "&amp;AI33,""),IF(AN33&lt;&gt;"",", "&amp;AN33,""),IF(AS33&lt;&gt;"",", "&amp;AS33,""),"]")),"")</f>
        <v xml:space="preserve"> --Night Mother's Gaze / Blick der Mutter der Nacht   [Bangkorai, Reaper's March, The Rift]</v>
      </c>
    </row>
    <row r="34" spans="1:53" x14ac:dyDescent="0.25">
      <c r="A34" s="12">
        <v>52</v>
      </c>
      <c r="B34" t="s">
        <v>794</v>
      </c>
      <c r="C34" t="s">
        <v>795</v>
      </c>
      <c r="D34" s="3">
        <f>A34</f>
        <v>52</v>
      </c>
      <c r="G34" s="8" t="s">
        <v>1650</v>
      </c>
      <c r="I34" t="s">
        <v>97</v>
      </c>
      <c r="J34" t="s">
        <v>97</v>
      </c>
      <c r="K34">
        <v>-1</v>
      </c>
      <c r="L34">
        <v>-1</v>
      </c>
      <c r="M34">
        <v>-1</v>
      </c>
      <c r="N34">
        <v>0</v>
      </c>
      <c r="O34" s="70" t="s">
        <v>131</v>
      </c>
      <c r="P34" s="3">
        <f>IF(AND(G34&lt;&gt;"LIBSETS_SETTYPE_BATTLEGROUND",G34&lt;&gt;"LIBSETS_SETTYPE_SPECIAL",G34&lt;&gt;"LIBSETS_SETTYPE_MYTHIC"), IF(Q34&lt;&gt;"",VLOOKUP(Q34,'ESO zone constants'!$D$2:$H$4950,5,FALSE),""),"")</f>
        <v>181</v>
      </c>
      <c r="Q34" t="str">
        <f>IF(OR(K34="",K34&lt;=0,ISERROR(K34)),IF(AND(O34&lt;&gt;"",NOT(ISERROR(O34))),O34, ""),VLOOKUP(K34,'ESO wayshrine node constants'!$A$3:$D$9993,4,FALSE))</f>
        <v>Cyrodiil</v>
      </c>
      <c r="S34" s="19" t="str">
        <f>IF(AND(R34&lt;&gt;"",NOT(ISERROR(R34))),R34,IF(P34&lt;&gt;"",IF(NOT(ISERROR(VLOOKUP(P34,'ESO Dungeon constants'!$D$3:$H$9999,5,FALSE))),VLOOKUP(P34,'ESO Dungeon constants'!$D$3:$I$9999,6,FALSE),VLOOKUP(P34,'ESO zone constants'!$H$2:$K$9984,4,FALSE)),""))</f>
        <v>DLC_BASE_GAME</v>
      </c>
      <c r="T34" s="3" t="str">
        <f>IF(S34&lt;&gt;"",VLOOKUP(S34,'LibSets constants'!$B$4:$C$1000,2,FALSE),"")</f>
        <v>Included in base game</v>
      </c>
      <c r="U34" s="33" t="s">
        <v>1723</v>
      </c>
      <c r="V34" s="3" t="str">
        <f>IF(U34&lt;&gt;"",IF(U34&lt;&gt;"LIBSETS_DROP_MECHANIC_MONSTER_NAME",VLOOKUP(U34,'LibSets constants'!$I$4:$L$1000,3,FALSE),""),"")</f>
        <v>Rewards for the worthy (Cyrodiil/Battleground mail)</v>
      </c>
      <c r="W34" s="3" t="str">
        <f>IF(U34&lt;&gt;"",IF(U34&lt;&gt;"LIBSETS_DROP_MECHANIC_MONSTER_NAME",VLOOKUP(U34,'LibSets constants'!$I$4:$L$1000,4,FALSE),""),"")</f>
        <v>Gerechter Lohn (Cyrodiil/Schlachtfeld Mail)</v>
      </c>
      <c r="X34" s="3">
        <f>IF(G34&lt;&gt;"LIBSETS_SETTYPE_BATTLEGROUND",IF(G34&lt;&gt;"LIBSETS_SETTYPE_SPECIAL",IF(Y34&lt;&gt;"",VLOOKUP(Y34,'ESO zone constants'!$D$2:$H$4950,5,FALSE),""),""),"")</f>
        <v>181</v>
      </c>
      <c r="Y34" t="s">
        <v>131</v>
      </c>
      <c r="Z34" s="33" t="s">
        <v>1716</v>
      </c>
      <c r="AA34" s="3" t="str">
        <f>IF(Z34&lt;&gt;"",IF(Z34&lt;&gt;"LIBSETS_DROP_MECHANIC_MONSTER_NAME",VLOOKUP(Z34,'LibSets constants'!$I$4:$L$1000,3,FALSE),""),"")</f>
        <v>City Vlastarus (quartermaster)</v>
      </c>
      <c r="AB34" s="3" t="str">
        <f>IF(Z34&lt;&gt;"",IF(Z34&lt;&gt;"LIBSETS_DROP_MECHANIC_MONSTER_NAME",VLOOKUP(Z34,'LibSets constants'!$I$4:$L$1000,4,FALSE),""),"")</f>
        <v>Stadt Vlastarus (Quartiermeister)</v>
      </c>
      <c r="AC34" s="3" t="str">
        <f>IF(G34&lt;&gt;"LIBSETS_SETTYPE_BATTLEGROUND",IF(G34&lt;&gt;"LIBSETS_SETTYPE_SPECIAL",IF(AD34&lt;&gt;"",VLOOKUP(AD34,'ESO zone constants'!$D$2:$H$4950,5,FALSE),""),""),"")</f>
        <v/>
      </c>
      <c r="AF34" s="3" t="str">
        <f>IF(AE34&lt;&gt;"",IF(AE34&lt;&gt;"LIBSETS_DROP_MECHANIC_MONSTER_NAME",VLOOKUP(AE34,'LibSets constants'!$I$4:$L$1000,3,FALSE),""),"")</f>
        <v/>
      </c>
      <c r="AG34" s="3" t="str">
        <f>IF(AE34&lt;&gt;"",IF(AE34&lt;&gt;"LIBSETS_DROP_MECHANIC_MONSTER_NAME",VLOOKUP(AE34,'LibSets constants'!$I$4:$L$1000,4,FALSE),""),"")</f>
        <v/>
      </c>
      <c r="AH34" s="3" t="str">
        <f>IF(G34&lt;&gt;"LIBSETS_SETTYPE_BATTLEGROUND",IF(G34&lt;&gt;"LIBSETS_SETTYPE_SPECIAL",IF(AI34&lt;&gt;"",VLOOKUP(AI34,'ESO zone constants'!$D$2:$H$4950,5,FALSE),""),""),"")</f>
        <v/>
      </c>
      <c r="AK34" s="3" t="str">
        <f>IF(AJ34&lt;&gt;"",IF(AJ34&lt;&gt;"LIBSETS_DROP_MECHANIC_MONSTER_NAME",VLOOKUP(AJ34,'LibSets constants'!$I$4:$L$1000,3,FALSE),""),"")</f>
        <v/>
      </c>
      <c r="AL34" s="3" t="str">
        <f>IF(AJ34&lt;&gt;"",IF(AJ34&lt;&gt;"LIBSETS_DROP_MECHANIC_MONSTER_NAME",VLOOKUP(AJ34,'LibSets constants'!$I$4:$L$1000,4,FALSE),""),"")</f>
        <v/>
      </c>
      <c r="AM34" s="3" t="str">
        <f>IF(G34&lt;&gt;"LIBSETS_SETTYPE_BATTLEGROUND",IF(G34&lt;&gt;"LIBSETS_SETTYPE_SPECIAL",IF(AN34&lt;&gt;"",VLOOKUP(AN34,'ESO zone constants'!$D$2:$H$4950,5,FALSE),""),""),"")</f>
        <v/>
      </c>
      <c r="AP34" s="3" t="str">
        <f>IF(AO34&lt;&gt;"",IF(AO34&lt;&gt;"LIBSETS_DROP_MECHANIC_MONSTER_NAME",VLOOKUP(AO34,'LibSets constants'!$I$4:$L$1000,3,FALSE),""),"")</f>
        <v/>
      </c>
      <c r="AQ34" s="3" t="str">
        <f>IF(AO34&lt;&gt;"",IF(AO34&lt;&gt;"LIBSETS_DROP_MECHANIC_MONSTER_NAME",VLOOKUP(AO34,'LibSets constants'!$I$4:$L$1000,4,FALSE),""),"")</f>
        <v/>
      </c>
      <c r="AR34" s="3" t="str">
        <f>IF(G34&lt;&gt;"LIBSETS_SETTYPE_BATTLEGROUND",IF(G34&lt;&gt;"LIBSETS_SETTYPE_SPECIAL",IF(AS34&lt;&gt;"",VLOOKUP(AS34,'ESO zone constants'!$D$2:$H$4950,5,FALSE),""),""),"")</f>
        <v/>
      </c>
      <c r="AU34" s="3" t="str">
        <f>IF(AT34&lt;&gt;"",IF(AT34&lt;&gt;"LIBSETS_DROP_MECHANIC_MONSTER_NAME",VLOOKUP(AT34,'LibSets constants'!$I$4:$L$1000,3,FALSE),""),"")</f>
        <v/>
      </c>
      <c r="AV34" s="3" t="str">
        <f>IF(AT34&lt;&gt;"",IF(AT34&lt;&gt;"LIBSETS_DROP_MECHANIC_MONSTER_NAME",VLOOKUP(AT34,'LibSets constants'!$I$4:$L$1000,4,FALSE),""),"")</f>
        <v/>
      </c>
      <c r="AW34" s="21" t="str">
        <f>IF(A34="???","--","")&amp;IF(F34&lt;&gt;"Not in the game (anymore)",IF(A34&lt;&gt;"",CONCATENATE("[",A34,"] = {wayshrines={")&amp;IF(K34&lt;&gt;"",CONCATENATE(K34,","),"")&amp;IF(L34&lt;&gt;"",CONCATENATE(L34,","),"")&amp;IF(M34&lt;&gt;"",CONCATENATE(M34,","),"")&amp;CONCATENATE("}")&amp;IF(VALUE(N34)&gt;0,CONCATENATE(", traitsNeeded=",N34),"")&amp;CONCATENATE(", dlcId=",IF(S34&lt;&gt;"",S34,"DLC_BASE_GAME")),""),"")</f>
        <v>[52] = {wayshrines={-1,-1,-1,}, dlcId=DLC_BASE_GAME</v>
      </c>
      <c r="AX34" s="21" t="str">
        <f>IF(F34&lt;&gt;"Not in the game (anymore)",IF(A34&lt;&gt;"",IF(P34&lt;&gt;"",CONCATENATE(", zoneIds={",P34),"")&amp;IF(X34&lt;&gt;"",CONCATENATE(",",X34),"")&amp;IF(AC34&lt;&gt;"",CONCATENATE(",",AC34),"")&amp;IF(AH34&lt;&gt;"",CONCATENATE(",",AH34),"")&amp;IF(AM34&lt;&gt;"",CONCATENATE(",",AM34),"")&amp;IF(AR34&lt;&gt;"",CONCATENATE(",",AR34),"")&amp;IF(P34&lt;&gt;"",CONCATENATE("}",""),"")&amp;IF(OR(I34="true",I34="false",I34&lt;&gt;""), CONCATENATE(", veteran=", I34), ""),""),"")</f>
        <v>, zoneIds={181,181}, veteran=false</v>
      </c>
      <c r="AY34" s="21" t="str">
        <f>IF(F34&lt;&gt;"Not in the game (anymore)",IF(A34&lt;&gt;"",", setType="&amp;G34,"")&amp;IF(J34="true",", multiTrialSet=true",""),"")</f>
        <v>, setType=LIBSETS_SETTYPE_CYRODIIL</v>
      </c>
      <c r="AZ34" s="21" t="str">
        <f>IF(F34&lt;&gt;"Not in the game (anymore)",IF(U34&lt;&gt;"",", dropMechanic={"&amp;U34&amp;IF(Z34&lt;&gt;"",","&amp;Z34,"")&amp;IF(AE34&lt;&gt;"",","&amp;AE34,"")&amp;IF(AJ34&lt;&gt;"",","&amp;AJ34,"")&amp;IF(AO34&lt;&gt;"",","&amp;AO34,"")&amp;IF(AT34&lt;&gt;"",","&amp;AT34,"")&amp;"}"&amp;IF(U34="LIBSETS_DROP_MECHANIC_MONSTER_NAME",", dropMechanicNames={" &amp; IF(V34&lt;&gt;"","['en']='"&amp;V34&amp;"'","") &amp; IF(W34&lt;&gt;"",", ['de']='" &amp; W34&amp;"'","") &amp; "}",""),"")&amp;"},","")</f>
        <v>, dropMechanic={LIBSETS_DROP_MECHANIC_MAIL_PVP_REWARDS_FOR_THE_WORTHY,LIBSETS_DROP_MECHANIC_CITY_CYRODIIL_VLASTARUS}},</v>
      </c>
      <c r="BA34" s="21" t="str">
        <f>IF(F34&lt;&gt;"Not in the game (anymore)",IF(C34&lt;&gt;"",CONCATENATE(" --",C34," / ",B34,"   [",IF(Q34&lt;&gt;"",Q34,""),IF(Y34&lt;&gt;"",", "&amp;Y34,""),IF(AD34&lt;&gt;"",", "&amp;AD34,""),IF(AI34&lt;&gt;"",", "&amp;AI34,""),IF(AN34&lt;&gt;"",", "&amp;AN34,""),IF(AS34&lt;&gt;"",", "&amp;AS34,""),"]")),"")</f>
        <v xml:space="preserve"> --Beckoning Steel / Klingender Stahl   [Cyrodiil, Cyrodiil]</v>
      </c>
    </row>
    <row r="35" spans="1:53" x14ac:dyDescent="0.25">
      <c r="A35" s="12">
        <v>53</v>
      </c>
      <c r="B35" t="s">
        <v>796</v>
      </c>
      <c r="C35" t="s">
        <v>797</v>
      </c>
      <c r="D35" s="3">
        <f>A35</f>
        <v>53</v>
      </c>
      <c r="G35" s="8" t="s">
        <v>1652</v>
      </c>
      <c r="I35" t="s">
        <v>97</v>
      </c>
      <c r="J35" t="s">
        <v>97</v>
      </c>
      <c r="K35">
        <v>-1</v>
      </c>
      <c r="L35">
        <v>-1</v>
      </c>
      <c r="M35">
        <v>-1</v>
      </c>
      <c r="N35">
        <v>0</v>
      </c>
      <c r="O35" s="70" t="s">
        <v>48</v>
      </c>
      <c r="P35" s="3">
        <f>IF(AND(G35&lt;&gt;"LIBSETS_SETTYPE_BATTLEGROUND",G35&lt;&gt;"LIBSETS_SETTYPE_SPECIAL",G35&lt;&gt;"LIBSETS_SETTYPE_MYTHIC"), IF(Q35&lt;&gt;"",VLOOKUP(Q35,'ESO zone constants'!$D$2:$H$4950,5,FALSE),""),"")</f>
        <v>449</v>
      </c>
      <c r="Q35" t="str">
        <f>IF(OR(K35="",K35&lt;=0,ISERROR(K35)),IF(AND(O35&lt;&gt;"",NOT(ISERROR(O35))),O35, ""),VLOOKUP(K35,'ESO wayshrine node constants'!$A$3:$D$9993,4,FALSE))</f>
        <v>Direfrost Keep</v>
      </c>
      <c r="S35" s="19" t="str">
        <f>IF(AND(R35&lt;&gt;"",NOT(ISERROR(R35))),R35,IF(P35&lt;&gt;"",IF(NOT(ISERROR(VLOOKUP(P35,'ESO Dungeon constants'!$D$3:$H$9999,5,FALSE))),VLOOKUP(P35,'ESO Dungeon constants'!$D$3:$I$9999,6,FALSE),VLOOKUP(P35,'ESO zone constants'!$H$2:$K$9984,4,FALSE)),""))</f>
        <v>DLC_BASE_GAME</v>
      </c>
      <c r="T35" s="3" t="str">
        <f>IF(S35&lt;&gt;"",VLOOKUP(S35,'LibSets constants'!$B$4:$C$1000,2,FALSE),"")</f>
        <v>Included in base game</v>
      </c>
      <c r="V35" s="3" t="str">
        <f>IF(U35&lt;&gt;"",IF(U35&lt;&gt;"LIBSETS_DROP_MECHANIC_MONSTER_NAME",VLOOKUP(U35,'LibSets constants'!$I$4:$L$1000,3,FALSE),""),"")</f>
        <v/>
      </c>
      <c r="W35" s="3" t="str">
        <f>IF(U35&lt;&gt;"",IF(U35&lt;&gt;"LIBSETS_DROP_MECHANIC_MONSTER_NAME",VLOOKUP(U35,'LibSets constants'!$I$4:$L$1000,4,FALSE),""),"")</f>
        <v/>
      </c>
      <c r="X35" s="3" t="str">
        <f>IF(G35&lt;&gt;"LIBSETS_SETTYPE_BATTLEGROUND",IF(G35&lt;&gt;"LIBSETS_SETTYPE_SPECIAL",IF(Y35&lt;&gt;"",VLOOKUP(Y35,'ESO zone constants'!$D$2:$H$4950,5,FALSE),""),""),"")</f>
        <v/>
      </c>
      <c r="AA35" s="3" t="str">
        <f>IF(Z35&lt;&gt;"",IF(Z35&lt;&gt;"LIBSETS_DROP_MECHANIC_MONSTER_NAME",VLOOKUP(Z35,'LibSets constants'!$I$4:$L$1000,3,FALSE),""),"")</f>
        <v/>
      </c>
      <c r="AB35" s="3" t="str">
        <f>IF(Z35&lt;&gt;"",IF(Z35&lt;&gt;"LIBSETS_DROP_MECHANIC_MONSTER_NAME",VLOOKUP(Z35,'LibSets constants'!$I$4:$L$1000,4,FALSE),""),"")</f>
        <v/>
      </c>
      <c r="AC35" s="3" t="str">
        <f>IF(G35&lt;&gt;"LIBSETS_SETTYPE_BATTLEGROUND",IF(G35&lt;&gt;"LIBSETS_SETTYPE_SPECIAL",IF(AD35&lt;&gt;"",VLOOKUP(AD35,'ESO zone constants'!$D$2:$H$4950,5,FALSE),""),""),"")</f>
        <v/>
      </c>
      <c r="AF35" s="3" t="str">
        <f>IF(AE35&lt;&gt;"",IF(AE35&lt;&gt;"LIBSETS_DROP_MECHANIC_MONSTER_NAME",VLOOKUP(AE35,'LibSets constants'!$I$4:$L$1000,3,FALSE),""),"")</f>
        <v/>
      </c>
      <c r="AG35" s="3" t="str">
        <f>IF(AE35&lt;&gt;"",IF(AE35&lt;&gt;"LIBSETS_DROP_MECHANIC_MONSTER_NAME",VLOOKUP(AE35,'LibSets constants'!$I$4:$L$1000,4,FALSE),""),"")</f>
        <v/>
      </c>
      <c r="AH35" s="3" t="str">
        <f>IF(G35&lt;&gt;"LIBSETS_SETTYPE_BATTLEGROUND",IF(G35&lt;&gt;"LIBSETS_SETTYPE_SPECIAL",IF(AI35&lt;&gt;"",VLOOKUP(AI35,'ESO zone constants'!$D$2:$H$4950,5,FALSE),""),""),"")</f>
        <v/>
      </c>
      <c r="AK35" s="3" t="str">
        <f>IF(AJ35&lt;&gt;"",IF(AJ35&lt;&gt;"LIBSETS_DROP_MECHANIC_MONSTER_NAME",VLOOKUP(AJ35,'LibSets constants'!$I$4:$L$1000,3,FALSE),""),"")</f>
        <v/>
      </c>
      <c r="AL35" s="3" t="str">
        <f>IF(AJ35&lt;&gt;"",IF(AJ35&lt;&gt;"LIBSETS_DROP_MECHANIC_MONSTER_NAME",VLOOKUP(AJ35,'LibSets constants'!$I$4:$L$1000,4,FALSE),""),"")</f>
        <v/>
      </c>
      <c r="AM35" s="3" t="str">
        <f>IF(G35&lt;&gt;"LIBSETS_SETTYPE_BATTLEGROUND",IF(G35&lt;&gt;"LIBSETS_SETTYPE_SPECIAL",IF(AN35&lt;&gt;"",VLOOKUP(AN35,'ESO zone constants'!$D$2:$H$4950,5,FALSE),""),""),"")</f>
        <v/>
      </c>
      <c r="AP35" s="3" t="str">
        <f>IF(AO35&lt;&gt;"",IF(AO35&lt;&gt;"LIBSETS_DROP_MECHANIC_MONSTER_NAME",VLOOKUP(AO35,'LibSets constants'!$I$4:$L$1000,3,FALSE),""),"")</f>
        <v/>
      </c>
      <c r="AQ35" s="3" t="str">
        <f>IF(AO35&lt;&gt;"",IF(AO35&lt;&gt;"LIBSETS_DROP_MECHANIC_MONSTER_NAME",VLOOKUP(AO35,'LibSets constants'!$I$4:$L$1000,4,FALSE),""),"")</f>
        <v/>
      </c>
      <c r="AR35" s="3" t="str">
        <f>IF(G35&lt;&gt;"LIBSETS_SETTYPE_BATTLEGROUND",IF(G35&lt;&gt;"LIBSETS_SETTYPE_SPECIAL",IF(AS35&lt;&gt;"",VLOOKUP(AS35,'ESO zone constants'!$D$2:$H$4950,5,FALSE),""),""),"")</f>
        <v/>
      </c>
      <c r="AU35" s="3" t="str">
        <f>IF(AT35&lt;&gt;"",IF(AT35&lt;&gt;"LIBSETS_DROP_MECHANIC_MONSTER_NAME",VLOOKUP(AT35,'LibSets constants'!$I$4:$L$1000,3,FALSE),""),"")</f>
        <v/>
      </c>
      <c r="AV35" s="3" t="str">
        <f>IF(AT35&lt;&gt;"",IF(AT35&lt;&gt;"LIBSETS_DROP_MECHANIC_MONSTER_NAME",VLOOKUP(AT35,'LibSets constants'!$I$4:$L$1000,4,FALSE),""),"")</f>
        <v/>
      </c>
      <c r="AW35" s="21" t="str">
        <f>IF(A35="???","--","")&amp;IF(F35&lt;&gt;"Not in the game (anymore)",IF(A35&lt;&gt;"",CONCATENATE("[",A35,"] = {wayshrines={")&amp;IF(K35&lt;&gt;"",CONCATENATE(K35,","),"")&amp;IF(L35&lt;&gt;"",CONCATENATE(L35,","),"")&amp;IF(M35&lt;&gt;"",CONCATENATE(M35,","),"")&amp;CONCATENATE("}")&amp;IF(VALUE(N35)&gt;0,CONCATENATE(", traitsNeeded=",N35),"")&amp;CONCATENATE(", dlcId=",IF(S35&lt;&gt;"",S35,"DLC_BASE_GAME")),""),"")</f>
        <v>[53] = {wayshrines={-1,-1,-1,}, dlcId=DLC_BASE_GAME</v>
      </c>
      <c r="AX35" s="21" t="str">
        <f>IF(F35&lt;&gt;"Not in the game (anymore)",IF(A35&lt;&gt;"",IF(P35&lt;&gt;"",CONCATENATE(", zoneIds={",P35),"")&amp;IF(X35&lt;&gt;"",CONCATENATE(",",X35),"")&amp;IF(AC35&lt;&gt;"",CONCATENATE(",",AC35),"")&amp;IF(AH35&lt;&gt;"",CONCATENATE(",",AH35),"")&amp;IF(AM35&lt;&gt;"",CONCATENATE(",",AM35),"")&amp;IF(AR35&lt;&gt;"",CONCATENATE(",",AR35),"")&amp;IF(P35&lt;&gt;"",CONCATENATE("}",""),"")&amp;IF(OR(I35="true",I35="false",I35&lt;&gt;""), CONCATENATE(", veteran=", I35), ""),""),"")</f>
        <v>, zoneIds={449}, veteran=false</v>
      </c>
      <c r="AY35" s="21" t="str">
        <f>IF(F35&lt;&gt;"Not in the game (anymore)",IF(A35&lt;&gt;"",", setType="&amp;G35,"")&amp;IF(J35="true",", multiTrialSet=true",""),"")</f>
        <v>, setType=LIBSETS_SETTYPE_DUNGEON</v>
      </c>
      <c r="AZ35" s="21" t="str">
        <f>IF(F35&lt;&gt;"Not in the game (anymore)",IF(U35&lt;&gt;"",", dropMechanic={"&amp;U35&amp;IF(Z35&lt;&gt;"",","&amp;Z35,"")&amp;IF(AE35&lt;&gt;"",","&amp;AE35,"")&amp;IF(AJ35&lt;&gt;"",","&amp;AJ35,"")&amp;IF(AO35&lt;&gt;"",","&amp;AO35,"")&amp;IF(AT35&lt;&gt;"",","&amp;AT35,"")&amp;"}"&amp;IF(U35="LIBSETS_DROP_MECHANIC_MONSTER_NAME",", dropMechanicNames={" &amp; IF(V35&lt;&gt;"","['en']='"&amp;V35&amp;"'","") &amp; IF(W35&lt;&gt;"",", ['de']='" &amp; W35&amp;"'","") &amp; "}",""),"")&amp;"},","")</f>
        <v>},</v>
      </c>
      <c r="BA35" s="21" t="str">
        <f>IF(F35&lt;&gt;"Not in the game (anymore)",IF(C35&lt;&gt;"",CONCATENATE(" --",C35," / ",B35,"   [",IF(Q35&lt;&gt;"",Q35,""),IF(Y35&lt;&gt;"",", "&amp;Y35,""),IF(AD35&lt;&gt;"",", "&amp;AD35,""),IF(AI35&lt;&gt;"",", "&amp;AI35,""),IF(AN35&lt;&gt;"",", "&amp;AN35,""),IF(AS35&lt;&gt;"",", "&amp;AS35,""),"]")),"")</f>
        <v xml:space="preserve"> --The Ice Furnace / Eisschmiede   [Direfrost Keep]</v>
      </c>
    </row>
    <row r="36" spans="1:53" x14ac:dyDescent="0.25">
      <c r="A36" s="5">
        <v>54</v>
      </c>
      <c r="B36" t="s">
        <v>798</v>
      </c>
      <c r="C36" t="s">
        <v>799</v>
      </c>
      <c r="D36" s="3">
        <f>A36</f>
        <v>54</v>
      </c>
      <c r="G36" s="8" t="s">
        <v>1649</v>
      </c>
      <c r="I36" t="s">
        <v>97</v>
      </c>
      <c r="J36" t="s">
        <v>97</v>
      </c>
      <c r="K36">
        <v>7</v>
      </c>
      <c r="L36">
        <v>175</v>
      </c>
      <c r="M36">
        <v>77</v>
      </c>
      <c r="N36">
        <v>2</v>
      </c>
      <c r="O36" s="70" t="s">
        <v>51</v>
      </c>
      <c r="P36" s="3">
        <f>IF(AND(G36&lt;&gt;"LIBSETS_SETTYPE_BATTLEGROUND",G36&lt;&gt;"LIBSETS_SETTYPE_SPECIAL",G36&lt;&gt;"LIBSETS_SETTYPE_MYTHIC"), IF(Q36&lt;&gt;"",VLOOKUP(Q36,'ESO zone constants'!$D$2:$H$4950,5,FALSE),""),"")</f>
        <v>3</v>
      </c>
      <c r="Q36" t="str">
        <f>IF(OR(K36="",K36&lt;=0,ISERROR(K36)),IF(AND(O36&lt;&gt;"",NOT(ISERROR(O36))),O36, ""),VLOOKUP(K36,'ESO wayshrine node constants'!$A$3:$D$9993,4,FALSE))</f>
        <v>Glenumbra</v>
      </c>
      <c r="S36" s="19" t="str">
        <f>IF(AND(R36&lt;&gt;"",NOT(ISERROR(R36))),R36,IF(P36&lt;&gt;"",IF(NOT(ISERROR(VLOOKUP(P36,'ESO Dungeon constants'!$D$3:$H$9999,5,FALSE))),VLOOKUP(P36,'ESO Dungeon constants'!$D$3:$I$9999,6,FALSE),VLOOKUP(P36,'ESO zone constants'!$H$2:$K$9984,4,FALSE)),""))</f>
        <v>DLC_BASE_GAME</v>
      </c>
      <c r="T36" s="3" t="str">
        <f>IF(S36&lt;&gt;"",VLOOKUP(S36,'LibSets constants'!$B$4:$C$1000,2,FALSE),"")</f>
        <v>Included in base game</v>
      </c>
      <c r="V36" s="3" t="str">
        <f>IF(U36&lt;&gt;"",IF(U36&lt;&gt;"LIBSETS_DROP_MECHANIC_MONSTER_NAME",VLOOKUP(U36,'LibSets constants'!$I$4:$L$1000,3,FALSE),""),"")</f>
        <v/>
      </c>
      <c r="W36" s="3" t="str">
        <f>IF(U36&lt;&gt;"",IF(U36&lt;&gt;"LIBSETS_DROP_MECHANIC_MONSTER_NAME",VLOOKUP(U36,'LibSets constants'!$I$4:$L$1000,4,FALSE),""),"")</f>
        <v/>
      </c>
      <c r="X36" s="3">
        <f>IF(G36&lt;&gt;"LIBSETS_SETTYPE_BATTLEGROUND",IF(G36&lt;&gt;"LIBSETS_SETTYPE_SPECIAL",IF(Y36&lt;&gt;"",VLOOKUP(Y36,'ESO zone constants'!$D$2:$H$4950,5,FALSE),""),""),"")</f>
        <v>381</v>
      </c>
      <c r="Y36" t="str">
        <f>VLOOKUP(L36,'ESO wayshrine node constants'!$A$3:$D$9993,4,FALSE)</f>
        <v>Auridon</v>
      </c>
      <c r="AA36" s="3" t="str">
        <f>IF(Z36&lt;&gt;"",IF(Z36&lt;&gt;"LIBSETS_DROP_MECHANIC_MONSTER_NAME",VLOOKUP(Z36,'LibSets constants'!$I$4:$L$1000,3,FALSE),""),"")</f>
        <v/>
      </c>
      <c r="AB36" s="3" t="str">
        <f>IF(Z36&lt;&gt;"",IF(Z36&lt;&gt;"LIBSETS_DROP_MECHANIC_MONSTER_NAME",VLOOKUP(Z36,'LibSets constants'!$I$4:$L$1000,4,FALSE),""),"")</f>
        <v/>
      </c>
      <c r="AC36" s="3">
        <f>IF(G36&lt;&gt;"LIBSETS_SETTYPE_BATTLEGROUND",IF(G36&lt;&gt;"LIBSETS_SETTYPE_SPECIAL",IF(AD36&lt;&gt;"",VLOOKUP(AD36,'ESO zone constants'!$D$2:$H$4950,5,FALSE),""),""),"")</f>
        <v>41</v>
      </c>
      <c r="AD36" t="str">
        <f>VLOOKUP(M36,'ESO wayshrine node constants'!$A$3:$D$9993,4,FALSE)</f>
        <v>Stonefalls</v>
      </c>
      <c r="AF36" s="3" t="str">
        <f>IF(AE36&lt;&gt;"",IF(AE36&lt;&gt;"LIBSETS_DROP_MECHANIC_MONSTER_NAME",VLOOKUP(AE36,'LibSets constants'!$I$4:$L$1000,3,FALSE),""),"")</f>
        <v/>
      </c>
      <c r="AG36" s="3" t="str">
        <f>IF(AE36&lt;&gt;"",IF(AE36&lt;&gt;"LIBSETS_DROP_MECHANIC_MONSTER_NAME",VLOOKUP(AE36,'LibSets constants'!$I$4:$L$1000,4,FALSE),""),"")</f>
        <v/>
      </c>
      <c r="AH36" s="3" t="str">
        <f>IF(G36&lt;&gt;"LIBSETS_SETTYPE_BATTLEGROUND",IF(G36&lt;&gt;"LIBSETS_SETTYPE_SPECIAL",IF(AI36&lt;&gt;"",VLOOKUP(AI36,'ESO zone constants'!$D$2:$H$4950,5,FALSE),""),""),"")</f>
        <v/>
      </c>
      <c r="AK36" s="3" t="str">
        <f>IF(AJ36&lt;&gt;"",IF(AJ36&lt;&gt;"LIBSETS_DROP_MECHANIC_MONSTER_NAME",VLOOKUP(AJ36,'LibSets constants'!$I$4:$L$1000,3,FALSE),""),"")</f>
        <v/>
      </c>
      <c r="AL36" s="3" t="str">
        <f>IF(AJ36&lt;&gt;"",IF(AJ36&lt;&gt;"LIBSETS_DROP_MECHANIC_MONSTER_NAME",VLOOKUP(AJ36,'LibSets constants'!$I$4:$L$1000,4,FALSE),""),"")</f>
        <v/>
      </c>
      <c r="AM36" s="3" t="str">
        <f>IF(G36&lt;&gt;"LIBSETS_SETTYPE_BATTLEGROUND",IF(G36&lt;&gt;"LIBSETS_SETTYPE_SPECIAL",IF(AN36&lt;&gt;"",VLOOKUP(AN36,'ESO zone constants'!$D$2:$H$4950,5,FALSE),""),""),"")</f>
        <v/>
      </c>
      <c r="AP36" s="3" t="str">
        <f>IF(AO36&lt;&gt;"",IF(AO36&lt;&gt;"LIBSETS_DROP_MECHANIC_MONSTER_NAME",VLOOKUP(AO36,'LibSets constants'!$I$4:$L$1000,3,FALSE),""),"")</f>
        <v/>
      </c>
      <c r="AQ36" s="3" t="str">
        <f>IF(AO36&lt;&gt;"",IF(AO36&lt;&gt;"LIBSETS_DROP_MECHANIC_MONSTER_NAME",VLOOKUP(AO36,'LibSets constants'!$I$4:$L$1000,4,FALSE),""),"")</f>
        <v/>
      </c>
      <c r="AR36" s="3" t="str">
        <f>IF(G36&lt;&gt;"LIBSETS_SETTYPE_BATTLEGROUND",IF(G36&lt;&gt;"LIBSETS_SETTYPE_SPECIAL",IF(AS36&lt;&gt;"",VLOOKUP(AS36,'ESO zone constants'!$D$2:$H$4950,5,FALSE),""),""),"")</f>
        <v/>
      </c>
      <c r="AU36" s="3" t="str">
        <f>IF(AT36&lt;&gt;"",IF(AT36&lt;&gt;"LIBSETS_DROP_MECHANIC_MONSTER_NAME",VLOOKUP(AT36,'LibSets constants'!$I$4:$L$1000,3,FALSE),""),"")</f>
        <v/>
      </c>
      <c r="AV36" s="3" t="str">
        <f>IF(AT36&lt;&gt;"",IF(AT36&lt;&gt;"LIBSETS_DROP_MECHANIC_MONSTER_NAME",VLOOKUP(AT36,'LibSets constants'!$I$4:$L$1000,4,FALSE),""),"")</f>
        <v/>
      </c>
      <c r="AW36" s="21" t="str">
        <f>IF(A36="???","--","")&amp;IF(F36&lt;&gt;"Not in the game (anymore)",IF(A36&lt;&gt;"",CONCATENATE("[",A36,"] = {wayshrines={")&amp;IF(K36&lt;&gt;"",CONCATENATE(K36,","),"")&amp;IF(L36&lt;&gt;"",CONCATENATE(L36,","),"")&amp;IF(M36&lt;&gt;"",CONCATENATE(M36,","),"")&amp;CONCATENATE("}")&amp;IF(VALUE(N36)&gt;0,CONCATENATE(", traitsNeeded=",N36),"")&amp;CONCATENATE(", dlcId=",IF(S36&lt;&gt;"",S36,"DLC_BASE_GAME")),""),"")</f>
        <v>[54] = {wayshrines={7,175,77,}, traitsNeeded=2, dlcId=DLC_BASE_GAME</v>
      </c>
      <c r="AX36" s="21" t="str">
        <f>IF(F36&lt;&gt;"Not in the game (anymore)",IF(A36&lt;&gt;"",IF(P36&lt;&gt;"",CONCATENATE(", zoneIds={",P36),"")&amp;IF(X36&lt;&gt;"",CONCATENATE(",",X36),"")&amp;IF(AC36&lt;&gt;"",CONCATENATE(",",AC36),"")&amp;IF(AH36&lt;&gt;"",CONCATENATE(",",AH36),"")&amp;IF(AM36&lt;&gt;"",CONCATENATE(",",AM36),"")&amp;IF(AR36&lt;&gt;"",CONCATENATE(",",AR36),"")&amp;IF(P36&lt;&gt;"",CONCATENATE("}",""),"")&amp;IF(OR(I36="true",I36="false",I36&lt;&gt;""), CONCATENATE(", veteran=", I36), ""),""),"")</f>
        <v>, zoneIds={3,381,41}, veteran=false</v>
      </c>
      <c r="AY36" s="21" t="str">
        <f>IF(F36&lt;&gt;"Not in the game (anymore)",IF(A36&lt;&gt;"",", setType="&amp;G36,"")&amp;IF(J36="true",", multiTrialSet=true",""),"")</f>
        <v>, setType=LIBSETS_SETTYPE_CRAFTED</v>
      </c>
      <c r="AZ36" s="21" t="str">
        <f>IF(F36&lt;&gt;"Not in the game (anymore)",IF(U36&lt;&gt;"",", dropMechanic={"&amp;U36&amp;IF(Z36&lt;&gt;"",","&amp;Z36,"")&amp;IF(AE36&lt;&gt;"",","&amp;AE36,"")&amp;IF(AJ36&lt;&gt;"",","&amp;AJ36,"")&amp;IF(AO36&lt;&gt;"",","&amp;AO36,"")&amp;IF(AT36&lt;&gt;"",","&amp;AT36,"")&amp;"}"&amp;IF(U36="LIBSETS_DROP_MECHANIC_MONSTER_NAME",", dropMechanicNames={" &amp; IF(V36&lt;&gt;"","['en']='"&amp;V36&amp;"'","") &amp; IF(W36&lt;&gt;"",", ['de']='" &amp; W36&amp;"'","") &amp; "}",""),"")&amp;"},","")</f>
        <v>},</v>
      </c>
      <c r="BA36" s="21" t="str">
        <f>IF(F36&lt;&gt;"Not in the game (anymore)",IF(C36&lt;&gt;"",CONCATENATE(" --",C36," / ",B36,"   [",IF(Q36&lt;&gt;"",Q36,""),IF(Y36&lt;&gt;"",", "&amp;Y36,""),IF(AD36&lt;&gt;"",", "&amp;AD36,""),IF(AI36&lt;&gt;"",", "&amp;AI36,""),IF(AN36&lt;&gt;"",", "&amp;AN36,""),IF(AS36&lt;&gt;"",", "&amp;AS36,""),"]")),"")</f>
        <v xml:space="preserve"> --Ashen Grip / Aschengriff   [Glenumbra, Auridon, Stonefalls]</v>
      </c>
    </row>
    <row r="37" spans="1:53" x14ac:dyDescent="0.25">
      <c r="A37" s="12">
        <v>55</v>
      </c>
      <c r="B37" t="s">
        <v>800</v>
      </c>
      <c r="C37" t="s">
        <v>801</v>
      </c>
      <c r="D37" s="3">
        <f>A37</f>
        <v>55</v>
      </c>
      <c r="E37" s="63"/>
      <c r="G37" s="8" t="s">
        <v>1652</v>
      </c>
      <c r="I37" t="s">
        <v>97</v>
      </c>
      <c r="J37" t="s">
        <v>97</v>
      </c>
      <c r="K37">
        <v>-1</v>
      </c>
      <c r="L37">
        <v>-1</v>
      </c>
      <c r="M37">
        <v>-1</v>
      </c>
      <c r="N37">
        <v>0</v>
      </c>
      <c r="O37" s="70" t="s">
        <v>66</v>
      </c>
      <c r="P37" s="3">
        <f>IF(AND(G37&lt;&gt;"LIBSETS_SETTYPE_BATTLEGROUND",G37&lt;&gt;"LIBSETS_SETTYPE_SPECIAL",G37&lt;&gt;"LIBSETS_SETTYPE_MYTHIC"), IF(Q37&lt;&gt;"",VLOOKUP(Q37,'ESO zone constants'!$D$2:$H$4950,5,FALSE),""),"")</f>
        <v>144</v>
      </c>
      <c r="Q37" t="str">
        <f>IF(OR(K37="",K37&lt;=0,ISERROR(K37)),IF(AND(O37&lt;&gt;"",NOT(ISERROR(O37))),O37, ""),VLOOKUP(K37,'ESO wayshrine node constants'!$A$3:$D$9993,4,FALSE))</f>
        <v>Spindleclutch I</v>
      </c>
      <c r="S37" s="19" t="str">
        <f>IF(AND(R37&lt;&gt;"",NOT(ISERROR(R37))),R37,IF(P37&lt;&gt;"",IF(NOT(ISERROR(VLOOKUP(P37,'ESO Dungeon constants'!$D$3:$H$9999,5,FALSE))),VLOOKUP(P37,'ESO Dungeon constants'!$D$3:$I$9999,6,FALSE),VLOOKUP(P37,'ESO zone constants'!$H$2:$K$9984,4,FALSE)),""))</f>
        <v>DLC_BASE_GAME</v>
      </c>
      <c r="T37" s="3" t="str">
        <f>IF(S37&lt;&gt;"",VLOOKUP(S37,'LibSets constants'!$B$4:$C$1000,2,FALSE),"")</f>
        <v>Included in base game</v>
      </c>
      <c r="V37" s="3" t="str">
        <f>IF(U37&lt;&gt;"",IF(U37&lt;&gt;"LIBSETS_DROP_MECHANIC_MONSTER_NAME",VLOOKUP(U37,'LibSets constants'!$I$4:$L$1000,3,FALSE),""),"")</f>
        <v/>
      </c>
      <c r="W37" s="3" t="str">
        <f>IF(U37&lt;&gt;"",IF(U37&lt;&gt;"LIBSETS_DROP_MECHANIC_MONSTER_NAME",VLOOKUP(U37,'LibSets constants'!$I$4:$L$1000,4,FALSE),""),"")</f>
        <v/>
      </c>
      <c r="X37" s="3">
        <f>IF(G37&lt;&gt;"LIBSETS_SETTYPE_BATTLEGROUND",IF(G37&lt;&gt;"LIBSETS_SETTYPE_SPECIAL",IF(Y37&lt;&gt;"",VLOOKUP(Y37,'ESO zone constants'!$D$2:$H$4950,5,FALSE),""),""),"")</f>
        <v>936</v>
      </c>
      <c r="Y37" t="s">
        <v>42</v>
      </c>
      <c r="AA37" s="3" t="str">
        <f>IF(Z37&lt;&gt;"",IF(Z37&lt;&gt;"LIBSETS_DROP_MECHANIC_MONSTER_NAME",VLOOKUP(Z37,'LibSets constants'!$I$4:$L$1000,3,FALSE),""),"")</f>
        <v/>
      </c>
      <c r="AB37" s="3" t="str">
        <f>IF(Z37&lt;&gt;"",IF(Z37&lt;&gt;"LIBSETS_DROP_MECHANIC_MONSTER_NAME",VLOOKUP(Z37,'LibSets constants'!$I$4:$L$1000,4,FALSE),""),"")</f>
        <v/>
      </c>
      <c r="AC37" s="3" t="str">
        <f>IF(G37&lt;&gt;"LIBSETS_SETTYPE_BATTLEGROUND",IF(G37&lt;&gt;"LIBSETS_SETTYPE_SPECIAL",IF(AD37&lt;&gt;"",VLOOKUP(AD37,'ESO zone constants'!$D$2:$H$4950,5,FALSE),""),""),"")</f>
        <v/>
      </c>
      <c r="AF37" s="3" t="str">
        <f>IF(AE37&lt;&gt;"",IF(AE37&lt;&gt;"LIBSETS_DROP_MECHANIC_MONSTER_NAME",VLOOKUP(AE37,'LibSets constants'!$I$4:$L$1000,3,FALSE),""),"")</f>
        <v/>
      </c>
      <c r="AG37" s="3" t="str">
        <f>IF(AE37&lt;&gt;"",IF(AE37&lt;&gt;"LIBSETS_DROP_MECHANIC_MONSTER_NAME",VLOOKUP(AE37,'LibSets constants'!$I$4:$L$1000,4,FALSE),""),"")</f>
        <v/>
      </c>
      <c r="AH37" s="3" t="str">
        <f>IF(G37&lt;&gt;"LIBSETS_SETTYPE_BATTLEGROUND",IF(G37&lt;&gt;"LIBSETS_SETTYPE_SPECIAL",IF(AI37&lt;&gt;"",VLOOKUP(AI37,'ESO zone constants'!$D$2:$H$4950,5,FALSE),""),""),"")</f>
        <v/>
      </c>
      <c r="AK37" s="3" t="str">
        <f>IF(AJ37&lt;&gt;"",IF(AJ37&lt;&gt;"LIBSETS_DROP_MECHANIC_MONSTER_NAME",VLOOKUP(AJ37,'LibSets constants'!$I$4:$L$1000,3,FALSE),""),"")</f>
        <v/>
      </c>
      <c r="AL37" s="3" t="str">
        <f>IF(AJ37&lt;&gt;"",IF(AJ37&lt;&gt;"LIBSETS_DROP_MECHANIC_MONSTER_NAME",VLOOKUP(AJ37,'LibSets constants'!$I$4:$L$1000,4,FALSE),""),"")</f>
        <v/>
      </c>
      <c r="AM37" s="3" t="str">
        <f>IF(G37&lt;&gt;"LIBSETS_SETTYPE_BATTLEGROUND",IF(G37&lt;&gt;"LIBSETS_SETTYPE_SPECIAL",IF(AN37&lt;&gt;"",VLOOKUP(AN37,'ESO zone constants'!$D$2:$H$4950,5,FALSE),""),""),"")</f>
        <v/>
      </c>
      <c r="AP37" s="3" t="str">
        <f>IF(AO37&lt;&gt;"",IF(AO37&lt;&gt;"LIBSETS_DROP_MECHANIC_MONSTER_NAME",VLOOKUP(AO37,'LibSets constants'!$I$4:$L$1000,3,FALSE),""),"")</f>
        <v/>
      </c>
      <c r="AQ37" s="3" t="str">
        <f>IF(AO37&lt;&gt;"",IF(AO37&lt;&gt;"LIBSETS_DROP_MECHANIC_MONSTER_NAME",VLOOKUP(AO37,'LibSets constants'!$I$4:$L$1000,4,FALSE),""),"")</f>
        <v/>
      </c>
      <c r="AR37" s="3" t="str">
        <f>IF(G37&lt;&gt;"LIBSETS_SETTYPE_BATTLEGROUND",IF(G37&lt;&gt;"LIBSETS_SETTYPE_SPECIAL",IF(AS37&lt;&gt;"",VLOOKUP(AS37,'ESO zone constants'!$D$2:$H$4950,5,FALSE),""),""),"")</f>
        <v/>
      </c>
      <c r="AU37" s="3" t="str">
        <f>IF(AT37&lt;&gt;"",IF(AT37&lt;&gt;"LIBSETS_DROP_MECHANIC_MONSTER_NAME",VLOOKUP(AT37,'LibSets constants'!$I$4:$L$1000,3,FALSE),""),"")</f>
        <v/>
      </c>
      <c r="AV37" s="3" t="str">
        <f>IF(AT37&lt;&gt;"",IF(AT37&lt;&gt;"LIBSETS_DROP_MECHANIC_MONSTER_NAME",VLOOKUP(AT37,'LibSets constants'!$I$4:$L$1000,4,FALSE),""),"")</f>
        <v/>
      </c>
      <c r="AW37" s="21" t="str">
        <f>IF(A37="???","--","")&amp;IF(F37&lt;&gt;"Not in the game (anymore)",IF(A37&lt;&gt;"",CONCATENATE("[",A37,"] = {wayshrines={")&amp;IF(K37&lt;&gt;"",CONCATENATE(K37,","),"")&amp;IF(L37&lt;&gt;"",CONCATENATE(L37,","),"")&amp;IF(M37&lt;&gt;"",CONCATENATE(M37,","),"")&amp;CONCATENATE("}")&amp;IF(VALUE(N37)&gt;0,CONCATENATE(", traitsNeeded=",N37),"")&amp;CONCATENATE(", dlcId=",IF(S37&lt;&gt;"",S37,"DLC_BASE_GAME")),""),"")</f>
        <v>[55] = {wayshrines={-1,-1,-1,}, dlcId=DLC_BASE_GAME</v>
      </c>
      <c r="AX37" s="21" t="str">
        <f>IF(F37&lt;&gt;"Not in the game (anymore)",IF(A37&lt;&gt;"",IF(P37&lt;&gt;"",CONCATENATE(", zoneIds={",P37),"")&amp;IF(X37&lt;&gt;"",CONCATENATE(",",X37),"")&amp;IF(AC37&lt;&gt;"",CONCATENATE(",",AC37),"")&amp;IF(AH37&lt;&gt;"",CONCATENATE(",",AH37),"")&amp;IF(AM37&lt;&gt;"",CONCATENATE(",",AM37),"")&amp;IF(AR37&lt;&gt;"",CONCATENATE(",",AR37),"")&amp;IF(P37&lt;&gt;"",CONCATENATE("}",""),"")&amp;IF(OR(I37="true",I37="false",I37&lt;&gt;""), CONCATENATE(", veteran=", I37), ""),""),"")</f>
        <v>, zoneIds={144,936}, veteran=false</v>
      </c>
      <c r="AY37" s="21" t="str">
        <f>IF(F37&lt;&gt;"Not in the game (anymore)",IF(A37&lt;&gt;"",", setType="&amp;G37,"")&amp;IF(J37="true",", multiTrialSet=true",""),"")</f>
        <v>, setType=LIBSETS_SETTYPE_DUNGEON</v>
      </c>
      <c r="AZ37" s="21" t="str">
        <f>IF(F37&lt;&gt;"Not in the game (anymore)",IF(U37&lt;&gt;"",", dropMechanic={"&amp;U37&amp;IF(Z37&lt;&gt;"",","&amp;Z37,"")&amp;IF(AE37&lt;&gt;"",","&amp;AE37,"")&amp;IF(AJ37&lt;&gt;"",","&amp;AJ37,"")&amp;IF(AO37&lt;&gt;"",","&amp;AO37,"")&amp;IF(AT37&lt;&gt;"",","&amp;AT37,"")&amp;"}"&amp;IF(U37="LIBSETS_DROP_MECHANIC_MONSTER_NAME",", dropMechanicNames={" &amp; IF(V37&lt;&gt;"","['en']='"&amp;V37&amp;"'","") &amp; IF(W37&lt;&gt;"",", ['de']='" &amp; W37&amp;"'","") &amp; "}",""),"")&amp;"},","")</f>
        <v>},</v>
      </c>
      <c r="BA37" s="21" t="str">
        <f>IF(F37&lt;&gt;"Not in the game (anymore)",IF(C37&lt;&gt;"",CONCATENATE(" --",C37," / ",B37,"   [",IF(Q37&lt;&gt;"",Q37,""),IF(Y37&lt;&gt;"",", "&amp;Y37,""),IF(AD37&lt;&gt;"",", "&amp;AD37,""),IF(AI37&lt;&gt;"",", "&amp;AI37,""),IF(AN37&lt;&gt;"",", "&amp;AN37,""),IF(AS37&lt;&gt;"",", "&amp;AS37,""),"]")),"")</f>
        <v xml:space="preserve"> --Prayer Shawl / Gebetstuch   [Spindleclutch I, Spindleclutch II]</v>
      </c>
    </row>
    <row r="38" spans="1:53" x14ac:dyDescent="0.25">
      <c r="A38" s="12">
        <v>56</v>
      </c>
      <c r="B38" t="s">
        <v>802</v>
      </c>
      <c r="C38" t="s">
        <v>803</v>
      </c>
      <c r="D38" s="3">
        <f>A38</f>
        <v>56</v>
      </c>
      <c r="E38" s="63"/>
      <c r="G38" s="8" t="s">
        <v>1655</v>
      </c>
      <c r="I38" t="s">
        <v>97</v>
      </c>
      <c r="J38" t="s">
        <v>97</v>
      </c>
      <c r="K38">
        <v>-1</v>
      </c>
      <c r="L38">
        <v>-1</v>
      </c>
      <c r="M38">
        <v>-1</v>
      </c>
      <c r="N38">
        <v>0</v>
      </c>
      <c r="O38" s="70" t="s">
        <v>116</v>
      </c>
      <c r="P38" s="3">
        <f>IF(AND(G38&lt;&gt;"LIBSETS_SETTYPE_BATTLEGROUND",G38&lt;&gt;"LIBSETS_SETTYPE_SPECIAL",G38&lt;&gt;"LIBSETS_SETTYPE_MYTHIC"), IF(Q38&lt;&gt;"",VLOOKUP(Q38,'ESO zone constants'!$D$2:$H$4950,5,FALSE),""),"")</f>
        <v>101</v>
      </c>
      <c r="Q38" t="str">
        <f>IF(OR(K38="",K38&lt;=0,ISERROR(K38)),IF(AND(O38&lt;&gt;"",NOT(ISERROR(O38))),O38, ""),VLOOKUP(K38,'ESO wayshrine node constants'!$A$3:$D$9993,4,FALSE))</f>
        <v>Eastmarch</v>
      </c>
      <c r="S38" s="19" t="str">
        <f>IF(AND(R38&lt;&gt;"",NOT(ISERROR(R38))),R38,IF(P38&lt;&gt;"",IF(NOT(ISERROR(VLOOKUP(P38,'ESO Dungeon constants'!$D$3:$H$9999,5,FALSE))),VLOOKUP(P38,'ESO Dungeon constants'!$D$3:$I$9999,6,FALSE),VLOOKUP(P38,'ESO zone constants'!$H$2:$K$9984,4,FALSE)),""))</f>
        <v>DLC_BASE_GAME</v>
      </c>
      <c r="T38" s="3" t="str">
        <f>IF(S38&lt;&gt;"",VLOOKUP(S38,'LibSets constants'!$B$4:$C$1000,2,FALSE),"")</f>
        <v>Included in base game</v>
      </c>
      <c r="U38" s="33" t="s">
        <v>1742</v>
      </c>
      <c r="V38" s="3" t="str">
        <f>IF(U38&lt;&gt;"",IF(U38&lt;&gt;"LIBSETS_DROP_MECHANIC_MONSTER_NAME",VLOOKUP(U38,'LibSets constants'!$I$4:$L$1000,3,FALSE),""),"")</f>
        <v>Delve bosses have a chance to drop a waist or feet.</v>
      </c>
      <c r="W38" s="3" t="str">
        <f>IF(U38&lt;&gt;"",IF(U38&lt;&gt;"LIBSETS_DROP_MECHANIC_MONSTER_NAME",VLOOKUP(U38,'LibSets constants'!$I$4:$L$1000,4,FALSE),""),"")</f>
        <v>Bosse in Gewölben haben die Chance, eine Taille oder Füße fallen zu lassen.</v>
      </c>
      <c r="X38" s="3" t="str">
        <f>IF(G38&lt;&gt;"LIBSETS_SETTYPE_BATTLEGROUND",IF(G38&lt;&gt;"LIBSETS_SETTYPE_SPECIAL",IF(Y38&lt;&gt;"",VLOOKUP(Y38,'ESO zone constants'!$D$2:$H$4950,5,FALSE),""),""),"")</f>
        <v/>
      </c>
      <c r="Z38" s="33" t="s">
        <v>1743</v>
      </c>
      <c r="AA38" s="3" t="str">
        <f>IF(Z38&lt;&gt;"",IF(Z38&lt;&gt;"LIBSETS_DROP_MECHANIC_MONSTER_NAME",VLOOKUP(Z38,'LibSets constants'!$I$4:$L$1000,3,FALSE),""),"")</f>
        <v>Overland group bosses have a 100% chance to drop head, chest, legs, or weapon.</v>
      </c>
      <c r="AB38" s="3" t="str">
        <f>IF(Z38&lt;&gt;"",IF(Z38&lt;&gt;"LIBSETS_DROP_MECHANIC_MONSTER_NAME",VLOOKUP(Z38,'LibSets constants'!$I$4:$L$1000,4,FALSE),""),"")</f>
        <v>Überland Gruppenbosse haben eine Chance von 100%, Kopf, Brust, Beine oder Waffen fallen zu lassen.</v>
      </c>
      <c r="AC38" s="3" t="str">
        <f>IF(G38&lt;&gt;"LIBSETS_SETTYPE_BATTLEGROUND",IF(G38&lt;&gt;"LIBSETS_SETTYPE_SPECIAL",IF(AD38&lt;&gt;"",VLOOKUP(AD38,'ESO zone constants'!$D$2:$H$4950,5,FALSE),""),""),"")</f>
        <v/>
      </c>
      <c r="AE38" s="33" t="s">
        <v>1744</v>
      </c>
      <c r="AF38" s="3" t="str">
        <f>IF(AE38&lt;&gt;"",IF(AE38&lt;&gt;"LIBSETS_DROP_MECHANIC_MONSTER_NAME",VLOOKUP(AE38,'LibSets constants'!$I$4:$L$1000,3,FALSE),""),"")</f>
        <v>Public dungeon bosses have a chance to drop a shoulder, hand, or weapon.</v>
      </c>
      <c r="AG38" s="3" t="str">
        <f>IF(AE38&lt;&gt;"",IF(AE38&lt;&gt;"LIBSETS_DROP_MECHANIC_MONSTER_NAME",VLOOKUP(AE38,'LibSets constants'!$I$4:$L$1000,4,FALSE),""),"")</f>
        <v>Öffentliche Dungeon-Bosse haben die Möglichkeit, eine Schulter, Handschuhe oder eine Waffe fallen zu lassen.</v>
      </c>
      <c r="AH38" s="3" t="str">
        <f>IF(G38&lt;&gt;"LIBSETS_SETTYPE_BATTLEGROUND",IF(G38&lt;&gt;"LIBSETS_SETTYPE_SPECIAL",IF(AI38&lt;&gt;"",VLOOKUP(AI38,'ESO zone constants'!$D$2:$H$4950,5,FALSE),""),""),"")</f>
        <v/>
      </c>
      <c r="AJ38" s="33" t="s">
        <v>1745</v>
      </c>
      <c r="AK38" s="3" t="str">
        <f>IF(AJ38&lt;&gt;"",IF(AJ38&lt;&gt;"LIBSETS_DROP_MECHANIC_MONSTER_NAME",VLOOKUP(AJ38,'LibSets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3" t="str">
        <f>IF(AJ38&lt;&gt;"",IF(AJ38&lt;&gt;"LIBSETS_DROP_MECHANIC_MONSTER_NAME",VLOOKUP(AJ38,'LibSets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constants'!$D$2:$H$4950,5,FALSE),""),""),"")</f>
        <v/>
      </c>
      <c r="AP38" s="3" t="str">
        <f>IF(AO38&lt;&gt;"",IF(AO38&lt;&gt;"LIBSETS_DROP_MECHANIC_MONSTER_NAME",VLOOKUP(AO38,'LibSets constants'!$I$4:$L$1000,3,FALSE),""),"")</f>
        <v/>
      </c>
      <c r="AQ38" s="3" t="str">
        <f>IF(AO38&lt;&gt;"",IF(AO38&lt;&gt;"LIBSETS_DROP_MECHANIC_MONSTER_NAME",VLOOKUP(AO38,'LibSets constants'!$I$4:$L$1000,4,FALSE),""),"")</f>
        <v/>
      </c>
      <c r="AR38" s="3" t="str">
        <f>IF(G38&lt;&gt;"LIBSETS_SETTYPE_BATTLEGROUND",IF(G38&lt;&gt;"LIBSETS_SETTYPE_SPECIAL",IF(AS38&lt;&gt;"",VLOOKUP(AS38,'ESO zone constants'!$D$2:$H$4950,5,FALSE),""),""),"")</f>
        <v/>
      </c>
      <c r="AU38" s="3" t="str">
        <f>IF(AT38&lt;&gt;"",IF(AT38&lt;&gt;"LIBSETS_DROP_MECHANIC_MONSTER_NAME",VLOOKUP(AT38,'LibSets constants'!$I$4:$L$1000,3,FALSE),""),"")</f>
        <v/>
      </c>
      <c r="AV38" s="3" t="str">
        <f>IF(AT38&lt;&gt;"",IF(AT38&lt;&gt;"LIBSETS_DROP_MECHANIC_MONSTER_NAME",VLOOKUP(AT38,'LibSets constants'!$I$4:$L$1000,4,FALSE),""),"")</f>
        <v/>
      </c>
      <c r="AW38" s="21" t="str">
        <f>IF(A38="???","--","")&amp;IF(F38&lt;&gt;"Not in the game (anymore)",IF(A38&lt;&gt;"",CONCATENATE("[",A38,"] = {wayshrines={")&amp;IF(K38&lt;&gt;"",CONCATENATE(K38,","),"")&amp;IF(L38&lt;&gt;"",CONCATENATE(L38,","),"")&amp;IF(M38&lt;&gt;"",CONCATENATE(M38,","),"")&amp;CONCATENATE("}")&amp;IF(VALUE(N38)&gt;0,CONCATENATE(", traitsNeeded=",N38),"")&amp;CONCATENATE(", dlcId=",IF(S38&lt;&gt;"",S38,"DLC_BASE_GAME")),""),"")</f>
        <v>[56] = {wayshrines={-1,-1,-1,}, dlcId=DLC_BASE_GAME</v>
      </c>
      <c r="AX38" s="21" t="str">
        <f>IF(F38&lt;&gt;"Not in the game (anymore)",IF(A38&lt;&gt;"",IF(P38&lt;&gt;"",CONCATENATE(", zoneIds={",P38),"")&amp;IF(X38&lt;&gt;"",CONCATENATE(",",X38),"")&amp;IF(AC38&lt;&gt;"",CONCATENATE(",",AC38),"")&amp;IF(AH38&lt;&gt;"",CONCATENATE(",",AH38),"")&amp;IF(AM38&lt;&gt;"",CONCATENATE(",",AM38),"")&amp;IF(AR38&lt;&gt;"",CONCATENATE(",",AR38),"")&amp;IF(P38&lt;&gt;"",CONCATENATE("}",""),"")&amp;IF(OR(I38="true",I38="false",I38&lt;&gt;""), CONCATENATE(", veteran=", I38), ""),""),"")</f>
        <v>, zoneIds={101}, veteran=false</v>
      </c>
      <c r="AY38" s="21" t="str">
        <f>IF(F38&lt;&gt;"Not in the game (anymore)",IF(A38&lt;&gt;"",", setType="&amp;G38,"")&amp;IF(J38="true",", multiTrialSet=true",""),"")</f>
        <v>, setType=LIBSETS_SETTYPE_OVERLAND</v>
      </c>
      <c r="AZ38" s="21" t="str">
        <f>IF(F38&lt;&gt;"Not in the game (anymore)",IF(U38&lt;&gt;"",", dropMechanic={"&amp;U38&amp;IF(Z38&lt;&gt;"",","&amp;Z38,"")&amp;IF(AE38&lt;&gt;"",","&amp;AE38,"")&amp;IF(AJ38&lt;&gt;"",","&amp;AJ38,"")&amp;IF(AO38&lt;&gt;"",","&amp;AO38,"")&amp;IF(AT38&lt;&gt;"",","&amp;AT38,"")&amp;"}"&amp;IF(U38="LIBSETS_DROP_MECHANIC_MONSTER_NAME",", dropMechanicNames={" &amp; IF(V38&lt;&gt;"","['en']='"&amp;V38&amp;"'","") &amp; IF(W38&lt;&gt;"",", ['de']='" &amp; W38&amp;"'","") &amp; "}",""),"")&amp;"},","")</f>
        <v>, dropMechanic={LIBSETS_DROP_MECHANIC_OVERLAND_BOSS_DELVE,LIBSETS_DROP_MECHANIC_OVERLAND_WORLDBOSS,LIBSETS_DROP_MECHANIC_OVERLAND_BOSS_PUBLIC_DUNGEON,LIBSETS_DROP_MECHANIC_OVERLAND_CHEST}},</v>
      </c>
      <c r="BA38" s="21" t="str">
        <f>IF(F38&lt;&gt;"Not in the game (anymore)",IF(C38&lt;&gt;"",CONCATENATE(" --",C38," / ",B38,"   [",IF(Q38&lt;&gt;"",Q38,""),IF(Y38&lt;&gt;"",", "&amp;Y38,""),IF(AD38&lt;&gt;"",", "&amp;AD38,""),IF(AI38&lt;&gt;"",", "&amp;AI38,""),IF(AN38&lt;&gt;"",", "&amp;AN38,""),IF(AS38&lt;&gt;"",", "&amp;AS38,""),"]")),"")</f>
        <v xml:space="preserve"> --Stendarr's Embrace / Stendarrs Umarmung   [Eastmarch]</v>
      </c>
    </row>
    <row r="39" spans="1:53" x14ac:dyDescent="0.25">
      <c r="A39" s="12">
        <v>57</v>
      </c>
      <c r="B39" t="s">
        <v>804</v>
      </c>
      <c r="C39" t="s">
        <v>805</v>
      </c>
      <c r="D39" s="3">
        <f>A39</f>
        <v>57</v>
      </c>
      <c r="E39" s="63"/>
      <c r="G39" s="8" t="s">
        <v>1655</v>
      </c>
      <c r="I39" t="s">
        <v>97</v>
      </c>
      <c r="J39" t="s">
        <v>97</v>
      </c>
      <c r="K39">
        <v>-1</v>
      </c>
      <c r="L39">
        <v>-1</v>
      </c>
      <c r="M39">
        <v>-1</v>
      </c>
      <c r="N39">
        <v>0</v>
      </c>
      <c r="O39" s="70" t="s">
        <v>272</v>
      </c>
      <c r="P39" s="3">
        <f>IF(AND(G39&lt;&gt;"LIBSETS_SETTYPE_BATTLEGROUND",G39&lt;&gt;"LIBSETS_SETTYPE_SPECIAL",G39&lt;&gt;"LIBSETS_SETTYPE_MYTHIC"), IF(Q39&lt;&gt;"",VLOOKUP(Q39,'ESO zone constants'!$D$2:$H$4950,5,FALSE),""),"")</f>
        <v>383</v>
      </c>
      <c r="Q39" t="str">
        <f>IF(OR(K39="",K39&lt;=0,ISERROR(K39)),IF(AND(O39&lt;&gt;"",NOT(ISERROR(O39))),O39, ""),VLOOKUP(K39,'ESO wayshrine node constants'!$A$3:$D$9993,4,FALSE))</f>
        <v>Grahtwood</v>
      </c>
      <c r="S39" s="19" t="str">
        <f>IF(AND(R39&lt;&gt;"",NOT(ISERROR(R39))),R39,IF(P39&lt;&gt;"",IF(NOT(ISERROR(VLOOKUP(P39,'ESO Dungeon constants'!$D$3:$H$9999,5,FALSE))),VLOOKUP(P39,'ESO Dungeon constants'!$D$3:$I$9999,6,FALSE),VLOOKUP(P39,'ESO zone constants'!$H$2:$K$9984,4,FALSE)),""))</f>
        <v>DLC_BASE_GAME</v>
      </c>
      <c r="T39" s="3" t="str">
        <f>IF(S39&lt;&gt;"",VLOOKUP(S39,'LibSets constants'!$B$4:$C$1000,2,FALSE),"")</f>
        <v>Included in base game</v>
      </c>
      <c r="U39" s="33" t="s">
        <v>1742</v>
      </c>
      <c r="V39" s="3" t="str">
        <f>IF(U39&lt;&gt;"",IF(U39&lt;&gt;"LIBSETS_DROP_MECHANIC_MONSTER_NAME",VLOOKUP(U39,'LibSets constants'!$I$4:$L$1000,3,FALSE),""),"")</f>
        <v>Delve bosses have a chance to drop a waist or feet.</v>
      </c>
      <c r="W39" s="3" t="str">
        <f>IF(U39&lt;&gt;"",IF(U39&lt;&gt;"LIBSETS_DROP_MECHANIC_MONSTER_NAME",VLOOKUP(U39,'LibSets constants'!$I$4:$L$1000,4,FALSE),""),"")</f>
        <v>Bosse in Gewölben haben die Chance, eine Taille oder Füße fallen zu lassen.</v>
      </c>
      <c r="X39" s="3" t="str">
        <f>IF(G39&lt;&gt;"LIBSETS_SETTYPE_BATTLEGROUND",IF(G39&lt;&gt;"LIBSETS_SETTYPE_SPECIAL",IF(Y39&lt;&gt;"",VLOOKUP(Y39,'ESO zone constants'!$D$2:$H$4950,5,FALSE),""),""),"")</f>
        <v/>
      </c>
      <c r="Z39" s="33" t="s">
        <v>1743</v>
      </c>
      <c r="AA39" s="3" t="str">
        <f>IF(Z39&lt;&gt;"",IF(Z39&lt;&gt;"LIBSETS_DROP_MECHANIC_MONSTER_NAME",VLOOKUP(Z39,'LibSets constants'!$I$4:$L$1000,3,FALSE),""),"")</f>
        <v>Overland group bosses have a 100% chance to drop head, chest, legs, or weapon.</v>
      </c>
      <c r="AB39" s="3" t="str">
        <f>IF(Z39&lt;&gt;"",IF(Z39&lt;&gt;"LIBSETS_DROP_MECHANIC_MONSTER_NAME",VLOOKUP(Z39,'LibSets constants'!$I$4:$L$1000,4,FALSE),""),"")</f>
        <v>Überland Gruppenbosse haben eine Chance von 100%, Kopf, Brust, Beine oder Waffen fallen zu lassen.</v>
      </c>
      <c r="AC39" s="3" t="str">
        <f>IF(G39&lt;&gt;"LIBSETS_SETTYPE_BATTLEGROUND",IF(G39&lt;&gt;"LIBSETS_SETTYPE_SPECIAL",IF(AD39&lt;&gt;"",VLOOKUP(AD39,'ESO zone constants'!$D$2:$H$4950,5,FALSE),""),""),"")</f>
        <v/>
      </c>
      <c r="AE39" s="33" t="s">
        <v>1744</v>
      </c>
      <c r="AF39" s="3" t="str">
        <f>IF(AE39&lt;&gt;"",IF(AE39&lt;&gt;"LIBSETS_DROP_MECHANIC_MONSTER_NAME",VLOOKUP(AE39,'LibSets constants'!$I$4:$L$1000,3,FALSE),""),"")</f>
        <v>Public dungeon bosses have a chance to drop a shoulder, hand, or weapon.</v>
      </c>
      <c r="AG39" s="3" t="str">
        <f>IF(AE39&lt;&gt;"",IF(AE39&lt;&gt;"LIBSETS_DROP_MECHANIC_MONSTER_NAME",VLOOKUP(AE39,'LibSets constants'!$I$4:$L$1000,4,FALSE),""),"")</f>
        <v>Öffentliche Dungeon-Bosse haben die Möglichkeit, eine Schulter, Handschuhe oder eine Waffe fallen zu lassen.</v>
      </c>
      <c r="AH39" s="3" t="str">
        <f>IF(G39&lt;&gt;"LIBSETS_SETTYPE_BATTLEGROUND",IF(G39&lt;&gt;"LIBSETS_SETTYPE_SPECIAL",IF(AI39&lt;&gt;"",VLOOKUP(AI39,'ESO zone constants'!$D$2:$H$4950,5,FALSE),""),""),"")</f>
        <v/>
      </c>
      <c r="AJ39" s="33" t="s">
        <v>1745</v>
      </c>
      <c r="AK39" s="3" t="str">
        <f>IF(AJ39&lt;&gt;"",IF(AJ39&lt;&gt;"LIBSETS_DROP_MECHANIC_MONSTER_NAME",VLOOKUP(AJ39,'LibSets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3" t="str">
        <f>IF(AJ39&lt;&gt;"",IF(AJ39&lt;&gt;"LIBSETS_DROP_MECHANIC_MONSTER_NAME",VLOOKUP(AJ39,'LibSets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constants'!$D$2:$H$4950,5,FALSE),""),""),"")</f>
        <v/>
      </c>
      <c r="AP39" s="3" t="str">
        <f>IF(AO39&lt;&gt;"",IF(AO39&lt;&gt;"LIBSETS_DROP_MECHANIC_MONSTER_NAME",VLOOKUP(AO39,'LibSets constants'!$I$4:$L$1000,3,FALSE),""),"")</f>
        <v/>
      </c>
      <c r="AQ39" s="3" t="str">
        <f>IF(AO39&lt;&gt;"",IF(AO39&lt;&gt;"LIBSETS_DROP_MECHANIC_MONSTER_NAME",VLOOKUP(AO39,'LibSets constants'!$I$4:$L$1000,4,FALSE),""),"")</f>
        <v/>
      </c>
      <c r="AR39" s="3" t="str">
        <f>IF(G39&lt;&gt;"LIBSETS_SETTYPE_BATTLEGROUND",IF(G39&lt;&gt;"LIBSETS_SETTYPE_SPECIAL",IF(AS39&lt;&gt;"",VLOOKUP(AS39,'ESO zone constants'!$D$2:$H$4950,5,FALSE),""),""),"")</f>
        <v/>
      </c>
      <c r="AU39" s="3" t="str">
        <f>IF(AT39&lt;&gt;"",IF(AT39&lt;&gt;"LIBSETS_DROP_MECHANIC_MONSTER_NAME",VLOOKUP(AT39,'LibSets constants'!$I$4:$L$1000,3,FALSE),""),"")</f>
        <v/>
      </c>
      <c r="AV39" s="3" t="str">
        <f>IF(AT39&lt;&gt;"",IF(AT39&lt;&gt;"LIBSETS_DROP_MECHANIC_MONSTER_NAME",VLOOKUP(AT39,'LibSets constants'!$I$4:$L$1000,4,FALSE),""),"")</f>
        <v/>
      </c>
      <c r="AW39" s="21" t="str">
        <f>IF(A39="???","--","")&amp;IF(F39&lt;&gt;"Not in the game (anymore)",IF(A39&lt;&gt;"",CONCATENATE("[",A39,"] = {wayshrines={")&amp;IF(K39&lt;&gt;"",CONCATENATE(K39,","),"")&amp;IF(L39&lt;&gt;"",CONCATENATE(L39,","),"")&amp;IF(M39&lt;&gt;"",CONCATENATE(M39,","),"")&amp;CONCATENATE("}")&amp;IF(VALUE(N39)&gt;0,CONCATENATE(", traitsNeeded=",N39),"")&amp;CONCATENATE(", dlcId=",IF(S39&lt;&gt;"",S39,"DLC_BASE_GAME")),""),"")</f>
        <v>[57] = {wayshrines={-1,-1,-1,}, dlcId=DLC_BASE_GAME</v>
      </c>
      <c r="AX39" s="21" t="str">
        <f>IF(F39&lt;&gt;"Not in the game (anymore)",IF(A39&lt;&gt;"",IF(P39&lt;&gt;"",CONCATENATE(", zoneIds={",P39),"")&amp;IF(X39&lt;&gt;"",CONCATENATE(",",X39),"")&amp;IF(AC39&lt;&gt;"",CONCATENATE(",",AC39),"")&amp;IF(AH39&lt;&gt;"",CONCATENATE(",",AH39),"")&amp;IF(AM39&lt;&gt;"",CONCATENATE(",",AM39),"")&amp;IF(AR39&lt;&gt;"",CONCATENATE(",",AR39),"")&amp;IF(P39&lt;&gt;"",CONCATENATE("}",""),"")&amp;IF(OR(I39="true",I39="false",I39&lt;&gt;""), CONCATENATE(", veteran=", I39), ""),""),"")</f>
        <v>, zoneIds={383}, veteran=false</v>
      </c>
      <c r="AY39" s="21" t="str">
        <f>IF(F39&lt;&gt;"Not in the game (anymore)",IF(A39&lt;&gt;"",", setType="&amp;G39,"")&amp;IF(J39="true",", multiTrialSet=true",""),"")</f>
        <v>, setType=LIBSETS_SETTYPE_OVERLAND</v>
      </c>
      <c r="AZ39" s="21" t="str">
        <f>IF(F39&lt;&gt;"Not in the game (anymore)",IF(U39&lt;&gt;"",", dropMechanic={"&amp;U39&amp;IF(Z39&lt;&gt;"",","&amp;Z39,"")&amp;IF(AE39&lt;&gt;"",","&amp;AE39,"")&amp;IF(AJ39&lt;&gt;"",","&amp;AJ39,"")&amp;IF(AO39&lt;&gt;"",","&amp;AO39,"")&amp;IF(AT39&lt;&gt;"",","&amp;AT39,"")&amp;"}"&amp;IF(U39="LIBSETS_DROP_MECHANIC_MONSTER_NAME",", dropMechanicNames={" &amp; IF(V39&lt;&gt;"","['en']='"&amp;V39&amp;"'","") &amp; IF(W39&lt;&gt;"",", ['de']='" &amp; W39&amp;"'","") &amp; "}",""),"")&amp;"},","")</f>
        <v>, dropMechanic={LIBSETS_DROP_MECHANIC_OVERLAND_BOSS_DELVE,LIBSETS_DROP_MECHANIC_OVERLAND_WORLDBOSS,LIBSETS_DROP_MECHANIC_OVERLAND_BOSS_PUBLIC_DUNGEON,LIBSETS_DROP_MECHANIC_OVERLAND_CHEST}},</v>
      </c>
      <c r="BA39" s="21" t="str">
        <f>IF(F39&lt;&gt;"Not in the game (anymore)",IF(C39&lt;&gt;"",CONCATENATE(" --",C39," / ",B39,"   [",IF(Q39&lt;&gt;"",Q39,""),IF(Y39&lt;&gt;"",", "&amp;Y39,""),IF(AD39&lt;&gt;"",", "&amp;AD39,""),IF(AI39&lt;&gt;"",", "&amp;AI39,""),IF(AN39&lt;&gt;"",", "&amp;AN39,""),IF(AS39&lt;&gt;"",", "&amp;AS39,""),"]")),"")</f>
        <v xml:space="preserve"> --Syrabane's Grip / Syrabanns Griff   [Grahtwood]</v>
      </c>
    </row>
    <row r="40" spans="1:53" x14ac:dyDescent="0.25">
      <c r="A40" s="12">
        <v>58</v>
      </c>
      <c r="B40" t="s">
        <v>806</v>
      </c>
      <c r="C40" t="s">
        <v>807</v>
      </c>
      <c r="D40" s="3">
        <f>A40</f>
        <v>58</v>
      </c>
      <c r="E40" s="63"/>
      <c r="G40" s="8" t="s">
        <v>1655</v>
      </c>
      <c r="I40" t="s">
        <v>97</v>
      </c>
      <c r="J40" t="s">
        <v>97</v>
      </c>
      <c r="K40">
        <v>-1</v>
      </c>
      <c r="L40">
        <v>-1</v>
      </c>
      <c r="M40">
        <v>-1</v>
      </c>
      <c r="N40">
        <v>0</v>
      </c>
      <c r="O40" s="70" t="s">
        <v>109</v>
      </c>
      <c r="P40" s="3">
        <f>IF(AND(G40&lt;&gt;"LIBSETS_SETTYPE_BATTLEGROUND",G40&lt;&gt;"LIBSETS_SETTYPE_SPECIAL",G40&lt;&gt;"LIBSETS_SETTYPE_MYTHIC"), IF(Q40&lt;&gt;"",VLOOKUP(Q40,'ESO zone constants'!$D$2:$H$4950,5,FALSE),""),"")</f>
        <v>3</v>
      </c>
      <c r="Q40" t="str">
        <f>IF(OR(K40="",K40&lt;=0,ISERROR(K40)),IF(AND(O40&lt;&gt;"",NOT(ISERROR(O40))),O40, ""),VLOOKUP(K40,'ESO wayshrine node constants'!$A$3:$D$9993,4,FALSE))</f>
        <v>Glenumbra</v>
      </c>
      <c r="S40" s="19" t="str">
        <f>IF(AND(R40&lt;&gt;"",NOT(ISERROR(R40))),R40,IF(P40&lt;&gt;"",IF(NOT(ISERROR(VLOOKUP(P40,'ESO Dungeon constants'!$D$3:$H$9999,5,FALSE))),VLOOKUP(P40,'ESO Dungeon constants'!$D$3:$I$9999,6,FALSE),VLOOKUP(P40,'ESO zone constants'!$H$2:$K$9984,4,FALSE)),""))</f>
        <v>DLC_BASE_GAME</v>
      </c>
      <c r="T40" s="3" t="str">
        <f>IF(S40&lt;&gt;"",VLOOKUP(S40,'LibSets constants'!$B$4:$C$1000,2,FALSE),"")</f>
        <v>Included in base game</v>
      </c>
      <c r="U40" s="33" t="s">
        <v>1742</v>
      </c>
      <c r="V40" s="3" t="str">
        <f>IF(U40&lt;&gt;"",IF(U40&lt;&gt;"LIBSETS_DROP_MECHANIC_MONSTER_NAME",VLOOKUP(U40,'LibSets constants'!$I$4:$L$1000,3,FALSE),""),"")</f>
        <v>Delve bosses have a chance to drop a waist or feet.</v>
      </c>
      <c r="W40" s="3" t="str">
        <f>IF(U40&lt;&gt;"",IF(U40&lt;&gt;"LIBSETS_DROP_MECHANIC_MONSTER_NAME",VLOOKUP(U40,'LibSets constants'!$I$4:$L$1000,4,FALSE),""),"")</f>
        <v>Bosse in Gewölben haben die Chance, eine Taille oder Füße fallen zu lassen.</v>
      </c>
      <c r="X40" s="3" t="str">
        <f>IF(G40&lt;&gt;"LIBSETS_SETTYPE_BATTLEGROUND",IF(G40&lt;&gt;"LIBSETS_SETTYPE_SPECIAL",IF(Y40&lt;&gt;"",VLOOKUP(Y40,'ESO zone constants'!$D$2:$H$4950,5,FALSE),""),""),"")</f>
        <v/>
      </c>
      <c r="Z40" s="33" t="s">
        <v>1743</v>
      </c>
      <c r="AA40" s="3" t="str">
        <f>IF(Z40&lt;&gt;"",IF(Z40&lt;&gt;"LIBSETS_DROP_MECHANIC_MONSTER_NAME",VLOOKUP(Z40,'LibSets constants'!$I$4:$L$1000,3,FALSE),""),"")</f>
        <v>Overland group bosses have a 100% chance to drop head, chest, legs, or weapon.</v>
      </c>
      <c r="AB40" s="3" t="str">
        <f>IF(Z40&lt;&gt;"",IF(Z40&lt;&gt;"LIBSETS_DROP_MECHANIC_MONSTER_NAME",VLOOKUP(Z40,'LibSets constants'!$I$4:$L$1000,4,FALSE),""),"")</f>
        <v>Überland Gruppenbosse haben eine Chance von 100%, Kopf, Brust, Beine oder Waffen fallen zu lassen.</v>
      </c>
      <c r="AC40" s="3" t="str">
        <f>IF(G40&lt;&gt;"LIBSETS_SETTYPE_BATTLEGROUND",IF(G40&lt;&gt;"LIBSETS_SETTYPE_SPECIAL",IF(AD40&lt;&gt;"",VLOOKUP(AD40,'ESO zone constants'!$D$2:$H$4950,5,FALSE),""),""),"")</f>
        <v/>
      </c>
      <c r="AE40" s="33" t="s">
        <v>1744</v>
      </c>
      <c r="AF40" s="3" t="str">
        <f>IF(AE40&lt;&gt;"",IF(AE40&lt;&gt;"LIBSETS_DROP_MECHANIC_MONSTER_NAME",VLOOKUP(AE40,'LibSets constants'!$I$4:$L$1000,3,FALSE),""),"")</f>
        <v>Public dungeon bosses have a chance to drop a shoulder, hand, or weapon.</v>
      </c>
      <c r="AG40" s="3" t="str">
        <f>IF(AE40&lt;&gt;"",IF(AE40&lt;&gt;"LIBSETS_DROP_MECHANIC_MONSTER_NAME",VLOOKUP(AE40,'LibSets constants'!$I$4:$L$1000,4,FALSE),""),"")</f>
        <v>Öffentliche Dungeon-Bosse haben die Möglichkeit, eine Schulter, Handschuhe oder eine Waffe fallen zu lassen.</v>
      </c>
      <c r="AH40" s="3" t="str">
        <f>IF(G40&lt;&gt;"LIBSETS_SETTYPE_BATTLEGROUND",IF(G40&lt;&gt;"LIBSETS_SETTYPE_SPECIAL",IF(AI40&lt;&gt;"",VLOOKUP(AI40,'ESO zone constants'!$D$2:$H$4950,5,FALSE),""),""),"")</f>
        <v/>
      </c>
      <c r="AJ40" s="33" t="s">
        <v>1745</v>
      </c>
      <c r="AK40" s="3" t="str">
        <f>IF(AJ40&lt;&gt;"",IF(AJ40&lt;&gt;"LIBSETS_DROP_MECHANIC_MONSTER_NAME",VLOOKUP(AJ40,'LibSets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3" t="str">
        <f>IF(AJ40&lt;&gt;"",IF(AJ40&lt;&gt;"LIBSETS_DROP_MECHANIC_MONSTER_NAME",VLOOKUP(AJ40,'LibSets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constants'!$D$2:$H$4950,5,FALSE),""),""),"")</f>
        <v/>
      </c>
      <c r="AP40" s="3" t="str">
        <f>IF(AO40&lt;&gt;"",IF(AO40&lt;&gt;"LIBSETS_DROP_MECHANIC_MONSTER_NAME",VLOOKUP(AO40,'LibSets constants'!$I$4:$L$1000,3,FALSE),""),"")</f>
        <v/>
      </c>
      <c r="AQ40" s="3" t="str">
        <f>IF(AO40&lt;&gt;"",IF(AO40&lt;&gt;"LIBSETS_DROP_MECHANIC_MONSTER_NAME",VLOOKUP(AO40,'LibSets constants'!$I$4:$L$1000,4,FALSE),""),"")</f>
        <v/>
      </c>
      <c r="AR40" s="3" t="str">
        <f>IF(G40&lt;&gt;"LIBSETS_SETTYPE_BATTLEGROUND",IF(G40&lt;&gt;"LIBSETS_SETTYPE_SPECIAL",IF(AS40&lt;&gt;"",VLOOKUP(AS40,'ESO zone constants'!$D$2:$H$4950,5,FALSE),""),""),"")</f>
        <v/>
      </c>
      <c r="AU40" s="3" t="str">
        <f>IF(AT40&lt;&gt;"",IF(AT40&lt;&gt;"LIBSETS_DROP_MECHANIC_MONSTER_NAME",VLOOKUP(AT40,'LibSets constants'!$I$4:$L$1000,3,FALSE),""),"")</f>
        <v/>
      </c>
      <c r="AV40" s="3" t="str">
        <f>IF(AT40&lt;&gt;"",IF(AT40&lt;&gt;"LIBSETS_DROP_MECHANIC_MONSTER_NAME",VLOOKUP(AT40,'LibSets constants'!$I$4:$L$1000,4,FALSE),""),"")</f>
        <v/>
      </c>
      <c r="AW40" s="21" t="str">
        <f>IF(A40="???","--","")&amp;IF(F40&lt;&gt;"Not in the game (anymore)",IF(A40&lt;&gt;"",CONCATENATE("[",A40,"] = {wayshrines={")&amp;IF(K40&lt;&gt;"",CONCATENATE(K40,","),"")&amp;IF(L40&lt;&gt;"",CONCATENATE(L40,","),"")&amp;IF(M40&lt;&gt;"",CONCATENATE(M40,","),"")&amp;CONCATENATE("}")&amp;IF(VALUE(N40)&gt;0,CONCATENATE(", traitsNeeded=",N40),"")&amp;CONCATENATE(", dlcId=",IF(S40&lt;&gt;"",S40,"DLC_BASE_GAME")),""),"")</f>
        <v>[58] = {wayshrines={-1,-1,-1,}, dlcId=DLC_BASE_GAME</v>
      </c>
      <c r="AX40" s="21" t="str">
        <f>IF(F40&lt;&gt;"Not in the game (anymore)",IF(A40&lt;&gt;"",IF(P40&lt;&gt;"",CONCATENATE(", zoneIds={",P40),"")&amp;IF(X40&lt;&gt;"",CONCATENATE(",",X40),"")&amp;IF(AC40&lt;&gt;"",CONCATENATE(",",AC40),"")&amp;IF(AH40&lt;&gt;"",CONCATENATE(",",AH40),"")&amp;IF(AM40&lt;&gt;"",CONCATENATE(",",AM40),"")&amp;IF(AR40&lt;&gt;"",CONCATENATE(",",AR40),"")&amp;IF(P40&lt;&gt;"",CONCATENATE("}",""),"")&amp;IF(OR(I40="true",I40="false",I40&lt;&gt;""), CONCATENATE(", veteran=", I40), ""),""),"")</f>
        <v>, zoneIds={3}, veteran=false</v>
      </c>
      <c r="AY40" s="21" t="str">
        <f>IF(F40&lt;&gt;"Not in the game (anymore)",IF(A40&lt;&gt;"",", setType="&amp;G40,"")&amp;IF(J40="true",", multiTrialSet=true",""),"")</f>
        <v>, setType=LIBSETS_SETTYPE_OVERLAND</v>
      </c>
      <c r="AZ40" s="21" t="str">
        <f>IF(F40&lt;&gt;"Not in the game (anymore)",IF(U40&lt;&gt;"",", dropMechanic={"&amp;U40&amp;IF(Z40&lt;&gt;"",","&amp;Z40,"")&amp;IF(AE40&lt;&gt;"",","&amp;AE40,"")&amp;IF(AJ40&lt;&gt;"",","&amp;AJ40,"")&amp;IF(AO40&lt;&gt;"",","&amp;AO40,"")&amp;IF(AT40&lt;&gt;"",","&amp;AT40,"")&amp;"}"&amp;IF(U40="LIBSETS_DROP_MECHANIC_MONSTER_NAME",", dropMechanicNames={" &amp; IF(V40&lt;&gt;"","['en']='"&amp;V40&amp;"'","") &amp; IF(W40&lt;&gt;"",", ['de']='" &amp; W40&amp;"'","") &amp; "}",""),"")&amp;"},","")</f>
        <v>, dropMechanic={LIBSETS_DROP_MECHANIC_OVERLAND_BOSS_DELVE,LIBSETS_DROP_MECHANIC_OVERLAND_WORLDBOSS,LIBSETS_DROP_MECHANIC_OVERLAND_BOSS_PUBLIC_DUNGEON,LIBSETS_DROP_MECHANIC_OVERLAND_CHEST}},</v>
      </c>
      <c r="BA40" s="21" t="str">
        <f>IF(F40&lt;&gt;"Not in the game (anymore)",IF(C40&lt;&gt;"",CONCATENATE(" --",C40," / ",B40,"   [",IF(Q40&lt;&gt;"",Q40,""),IF(Y40&lt;&gt;"",", "&amp;Y40,""),IF(AD40&lt;&gt;"",", "&amp;AD40,""),IF(AI40&lt;&gt;"",", "&amp;AI40,""),IF(AN40&lt;&gt;"",", "&amp;AN40,""),IF(AS40&lt;&gt;"",", "&amp;AS40,""),"]")),"")</f>
        <v xml:space="preserve"> --Hide of the Werewolf / Fell des Werwolfs   [Glenumbra]</v>
      </c>
    </row>
    <row r="41" spans="1:53" x14ac:dyDescent="0.25">
      <c r="A41" s="12">
        <v>59</v>
      </c>
      <c r="B41" t="s">
        <v>808</v>
      </c>
      <c r="C41" t="s">
        <v>809</v>
      </c>
      <c r="D41" s="3">
        <f>A41</f>
        <v>59</v>
      </c>
      <c r="E41" s="63"/>
      <c r="G41" s="8" t="s">
        <v>1650</v>
      </c>
      <c r="I41" t="s">
        <v>97</v>
      </c>
      <c r="J41" t="s">
        <v>97</v>
      </c>
      <c r="K41">
        <v>-1</v>
      </c>
      <c r="L41">
        <v>-1</v>
      </c>
      <c r="M41">
        <v>-1</v>
      </c>
      <c r="N41">
        <v>0</v>
      </c>
      <c r="O41" s="70" t="s">
        <v>131</v>
      </c>
      <c r="P41" s="3">
        <f>IF(AND(G41&lt;&gt;"LIBSETS_SETTYPE_BATTLEGROUND",G41&lt;&gt;"LIBSETS_SETTYPE_SPECIAL",G41&lt;&gt;"LIBSETS_SETTYPE_MYTHIC"), IF(Q41&lt;&gt;"",VLOOKUP(Q41,'ESO zone constants'!$D$2:$H$4950,5,FALSE),""),"")</f>
        <v>181</v>
      </c>
      <c r="Q41" t="str">
        <f>IF(OR(K41="",K41&lt;=0,ISERROR(K41)),IF(AND(O41&lt;&gt;"",NOT(ISERROR(O41))),O41, ""),VLOOKUP(K41,'ESO wayshrine node constants'!$A$3:$D$9993,4,FALSE))</f>
        <v>Cyrodiil</v>
      </c>
      <c r="S41" s="19" t="str">
        <f>IF(AND(R41&lt;&gt;"",NOT(ISERROR(R41))),R41,IF(P41&lt;&gt;"",IF(NOT(ISERROR(VLOOKUP(P41,'ESO Dungeon constants'!$D$3:$H$9999,5,FALSE))),VLOOKUP(P41,'ESO Dungeon constants'!$D$3:$I$9999,6,FALSE),VLOOKUP(P41,'ESO zone constants'!$H$2:$K$9984,4,FALSE)),""))</f>
        <v>DLC_BASE_GAME</v>
      </c>
      <c r="T41" s="3" t="str">
        <f>IF(S41&lt;&gt;"",VLOOKUP(S41,'LibSets constants'!$B$4:$C$1000,2,FALSE),"")</f>
        <v>Included in base game</v>
      </c>
      <c r="U41" s="33" t="s">
        <v>1723</v>
      </c>
      <c r="V41" s="3" t="str">
        <f>IF(U41&lt;&gt;"",IF(U41&lt;&gt;"LIBSETS_DROP_MECHANIC_MONSTER_NAME",VLOOKUP(U41,'LibSets constants'!$I$4:$L$1000,3,FALSE),""),"")</f>
        <v>Rewards for the worthy (Cyrodiil/Battleground mail)</v>
      </c>
      <c r="W41" s="3" t="str">
        <f>IF(U41&lt;&gt;"",IF(U41&lt;&gt;"LIBSETS_DROP_MECHANIC_MONSTER_NAME",VLOOKUP(U41,'LibSets constants'!$I$4:$L$1000,4,FALSE),""),"")</f>
        <v>Gerechter Lohn (Cyrodiil/Schlachtfeld Mail)</v>
      </c>
      <c r="X41" s="3">
        <f>IF(G41&lt;&gt;"LIBSETS_SETTYPE_BATTLEGROUND",IF(G41&lt;&gt;"LIBSETS_SETTYPE_SPECIAL",IF(Y41&lt;&gt;"",VLOOKUP(Y41,'ESO zone constants'!$D$2:$H$4950,5,FALSE),""),""),"")</f>
        <v>181</v>
      </c>
      <c r="Y41" t="s">
        <v>131</v>
      </c>
      <c r="Z41" s="33" t="s">
        <v>1714</v>
      </c>
      <c r="AA41" s="3" t="str">
        <f>IF(Z41&lt;&gt;"",IF(Z41&lt;&gt;"LIBSETS_DROP_MECHANIC_MONSTER_NAME",VLOOKUP(Z41,'LibSets constants'!$I$4:$L$1000,3,FALSE),""),"")</f>
        <v>City Bruma (quartermaster)</v>
      </c>
      <c r="AB41" s="3" t="str">
        <f>IF(Z41&lt;&gt;"",IF(Z41&lt;&gt;"LIBSETS_DROP_MECHANIC_MONSTER_NAME",VLOOKUP(Z41,'LibSets constants'!$I$4:$L$1000,4,FALSE),""),"")</f>
        <v>Stadt Bruma (Quartiermeister)</v>
      </c>
      <c r="AC41" s="3" t="str">
        <f>IF(G41&lt;&gt;"LIBSETS_SETTYPE_BATTLEGROUND",IF(G41&lt;&gt;"LIBSETS_SETTYPE_SPECIAL",IF(AD41&lt;&gt;"",VLOOKUP(AD41,'ESO zone constants'!$D$2:$H$4950,5,FALSE),""),""),"")</f>
        <v/>
      </c>
      <c r="AF41" s="3" t="str">
        <f>IF(AE41&lt;&gt;"",IF(AE41&lt;&gt;"LIBSETS_DROP_MECHANIC_MONSTER_NAME",VLOOKUP(AE41,'LibSets constants'!$I$4:$L$1000,3,FALSE),""),"")</f>
        <v/>
      </c>
      <c r="AG41" s="3" t="str">
        <f>IF(AE41&lt;&gt;"",IF(AE41&lt;&gt;"LIBSETS_DROP_MECHANIC_MONSTER_NAME",VLOOKUP(AE41,'LibSets constants'!$I$4:$L$1000,4,FALSE),""),"")</f>
        <v/>
      </c>
      <c r="AH41" s="3" t="str">
        <f>IF(G41&lt;&gt;"LIBSETS_SETTYPE_BATTLEGROUND",IF(G41&lt;&gt;"LIBSETS_SETTYPE_SPECIAL",IF(AI41&lt;&gt;"",VLOOKUP(AI41,'ESO zone constants'!$D$2:$H$4950,5,FALSE),""),""),"")</f>
        <v/>
      </c>
      <c r="AK41" s="3" t="str">
        <f>IF(AJ41&lt;&gt;"",IF(AJ41&lt;&gt;"LIBSETS_DROP_MECHANIC_MONSTER_NAME",VLOOKUP(AJ41,'LibSets constants'!$I$4:$L$1000,3,FALSE),""),"")</f>
        <v/>
      </c>
      <c r="AL41" s="3" t="str">
        <f>IF(AJ41&lt;&gt;"",IF(AJ41&lt;&gt;"LIBSETS_DROP_MECHANIC_MONSTER_NAME",VLOOKUP(AJ41,'LibSets constants'!$I$4:$L$1000,4,FALSE),""),"")</f>
        <v/>
      </c>
      <c r="AM41" s="3" t="str">
        <f>IF(G41&lt;&gt;"LIBSETS_SETTYPE_BATTLEGROUND",IF(G41&lt;&gt;"LIBSETS_SETTYPE_SPECIAL",IF(AN41&lt;&gt;"",VLOOKUP(AN41,'ESO zone constants'!$D$2:$H$4950,5,FALSE),""),""),"")</f>
        <v/>
      </c>
      <c r="AP41" s="3" t="str">
        <f>IF(AO41&lt;&gt;"",IF(AO41&lt;&gt;"LIBSETS_DROP_MECHANIC_MONSTER_NAME",VLOOKUP(AO41,'LibSets constants'!$I$4:$L$1000,3,FALSE),""),"")</f>
        <v/>
      </c>
      <c r="AQ41" s="3" t="str">
        <f>IF(AO41&lt;&gt;"",IF(AO41&lt;&gt;"LIBSETS_DROP_MECHANIC_MONSTER_NAME",VLOOKUP(AO41,'LibSets constants'!$I$4:$L$1000,4,FALSE),""),"")</f>
        <v/>
      </c>
      <c r="AR41" s="3" t="str">
        <f>IF(G41&lt;&gt;"LIBSETS_SETTYPE_BATTLEGROUND",IF(G41&lt;&gt;"LIBSETS_SETTYPE_SPECIAL",IF(AS41&lt;&gt;"",VLOOKUP(AS41,'ESO zone constants'!$D$2:$H$4950,5,FALSE),""),""),"")</f>
        <v/>
      </c>
      <c r="AU41" s="3" t="str">
        <f>IF(AT41&lt;&gt;"",IF(AT41&lt;&gt;"LIBSETS_DROP_MECHANIC_MONSTER_NAME",VLOOKUP(AT41,'LibSets constants'!$I$4:$L$1000,3,FALSE),""),"")</f>
        <v/>
      </c>
      <c r="AV41" s="3" t="str">
        <f>IF(AT41&lt;&gt;"",IF(AT41&lt;&gt;"LIBSETS_DROP_MECHANIC_MONSTER_NAME",VLOOKUP(AT41,'LibSets constants'!$I$4:$L$1000,4,FALSE),""),"")</f>
        <v/>
      </c>
      <c r="AW41" s="21" t="str">
        <f>IF(A41="???","--","")&amp;IF(F41&lt;&gt;"Not in the game (anymore)",IF(A41&lt;&gt;"",CONCATENATE("[",A41,"] = {wayshrines={")&amp;IF(K41&lt;&gt;"",CONCATENATE(K41,","),"")&amp;IF(L41&lt;&gt;"",CONCATENATE(L41,","),"")&amp;IF(M41&lt;&gt;"",CONCATENATE(M41,","),"")&amp;CONCATENATE("}")&amp;IF(VALUE(N41)&gt;0,CONCATENATE(", traitsNeeded=",N41),"")&amp;CONCATENATE(", dlcId=",IF(S41&lt;&gt;"",S41,"DLC_BASE_GAME")),""),"")</f>
        <v>[59] = {wayshrines={-1,-1,-1,}, dlcId=DLC_BASE_GAME</v>
      </c>
      <c r="AX41" s="21" t="str">
        <f>IF(F41&lt;&gt;"Not in the game (anymore)",IF(A41&lt;&gt;"",IF(P41&lt;&gt;"",CONCATENATE(", zoneIds={",P41),"")&amp;IF(X41&lt;&gt;"",CONCATENATE(",",X41),"")&amp;IF(AC41&lt;&gt;"",CONCATENATE(",",AC41),"")&amp;IF(AH41&lt;&gt;"",CONCATENATE(",",AH41),"")&amp;IF(AM41&lt;&gt;"",CONCATENATE(",",AM41),"")&amp;IF(AR41&lt;&gt;"",CONCATENATE(",",AR41),"")&amp;IF(P41&lt;&gt;"",CONCATENATE("}",""),"")&amp;IF(OR(I41="true",I41="false",I41&lt;&gt;""), CONCATENATE(", veteran=", I41), ""),""),"")</f>
        <v>, zoneIds={181,181}, veteran=false</v>
      </c>
      <c r="AY41" s="21" t="str">
        <f>IF(F41&lt;&gt;"Not in the game (anymore)",IF(A41&lt;&gt;"",", setType="&amp;G41,"")&amp;IF(J41="true",", multiTrialSet=true",""),"")</f>
        <v>, setType=LIBSETS_SETTYPE_CYRODIIL</v>
      </c>
      <c r="AZ41" s="21" t="str">
        <f>IF(F41&lt;&gt;"Not in the game (anymore)",IF(U41&lt;&gt;"",", dropMechanic={"&amp;U41&amp;IF(Z41&lt;&gt;"",","&amp;Z41,"")&amp;IF(AE41&lt;&gt;"",","&amp;AE41,"")&amp;IF(AJ41&lt;&gt;"",","&amp;AJ41,"")&amp;IF(AO41&lt;&gt;"",","&amp;AO41,"")&amp;IF(AT41&lt;&gt;"",","&amp;AT41,"")&amp;"}"&amp;IF(U41="LIBSETS_DROP_MECHANIC_MONSTER_NAME",", dropMechanicNames={" &amp; IF(V41&lt;&gt;"","['en']='"&amp;V41&amp;"'","") &amp; IF(W41&lt;&gt;"",", ['de']='" &amp; W41&amp;"'","") &amp; "}",""),"")&amp;"},","")</f>
        <v>, dropMechanic={LIBSETS_DROP_MECHANIC_MAIL_PVP_REWARDS_FOR_THE_WORTHY,LIBSETS_DROP_MECHANIC_CITY_CYRODIIL_BRUMA}},</v>
      </c>
      <c r="BA41" s="21" t="str">
        <f>IF(F41&lt;&gt;"Not in the game (anymore)",IF(C41&lt;&gt;"",CONCATENATE(" --",C41," / ",B41,"   [",IF(Q41&lt;&gt;"",Q41,""),IF(Y41&lt;&gt;"",", "&amp;Y41,""),IF(AD41&lt;&gt;"",", "&amp;AD41,""),IF(AI41&lt;&gt;"",", "&amp;AI41,""),IF(AN41&lt;&gt;"",", "&amp;AN41,""),IF(AS41&lt;&gt;"",", "&amp;AS41,""),"]")),"")</f>
        <v xml:space="preserve"> --Kyne's Kiss / Kynes Kuss   [Cyrodiil, Cyrodiil]</v>
      </c>
    </row>
    <row r="42" spans="1:53" x14ac:dyDescent="0.25">
      <c r="A42" s="12">
        <v>60</v>
      </c>
      <c r="B42" t="s">
        <v>810</v>
      </c>
      <c r="C42" t="s">
        <v>811</v>
      </c>
      <c r="D42" s="3">
        <f>A42</f>
        <v>60</v>
      </c>
      <c r="E42" s="63"/>
      <c r="G42" s="8" t="s">
        <v>1655</v>
      </c>
      <c r="I42" t="s">
        <v>97</v>
      </c>
      <c r="J42" t="s">
        <v>97</v>
      </c>
      <c r="K42">
        <v>-1</v>
      </c>
      <c r="L42">
        <v>-1</v>
      </c>
      <c r="M42">
        <v>-1</v>
      </c>
      <c r="N42">
        <v>0</v>
      </c>
      <c r="O42" s="70" t="s">
        <v>111</v>
      </c>
      <c r="P42" s="3">
        <f>IF(AND(G42&lt;&gt;"LIBSETS_SETTYPE_BATTLEGROUND",G42&lt;&gt;"LIBSETS_SETTYPE_SPECIAL",G42&lt;&gt;"LIBSETS_SETTYPE_MYTHIC"), IF(Q42&lt;&gt;"",VLOOKUP(Q42,'ESO zone constants'!$D$2:$H$4950,5,FALSE),""),"")</f>
        <v>20</v>
      </c>
      <c r="Q42" t="str">
        <f>IF(OR(K42="",K42&lt;=0,ISERROR(K42)),IF(AND(O42&lt;&gt;"",NOT(ISERROR(O42))),O42, ""),VLOOKUP(K42,'ESO wayshrine node constants'!$A$3:$D$9993,4,FALSE))</f>
        <v>Rivenspire</v>
      </c>
      <c r="S42" s="19" t="str">
        <f>IF(AND(R42&lt;&gt;"",NOT(ISERROR(R42))),R42,IF(P42&lt;&gt;"",IF(NOT(ISERROR(VLOOKUP(P42,'ESO Dungeon constants'!$D$3:$H$9999,5,FALSE))),VLOOKUP(P42,'ESO Dungeon constants'!$D$3:$I$9999,6,FALSE),VLOOKUP(P42,'ESO zone constants'!$H$2:$K$9984,4,FALSE)),""))</f>
        <v>DLC_BASE_GAME</v>
      </c>
      <c r="T42" s="3" t="str">
        <f>IF(S42&lt;&gt;"",VLOOKUP(S42,'LibSets constants'!$B$4:$C$1000,2,FALSE),"")</f>
        <v>Included in base game</v>
      </c>
      <c r="U42" s="33" t="s">
        <v>1742</v>
      </c>
      <c r="V42" s="3" t="str">
        <f>IF(U42&lt;&gt;"",IF(U42&lt;&gt;"LIBSETS_DROP_MECHANIC_MONSTER_NAME",VLOOKUP(U42,'LibSets constants'!$I$4:$L$1000,3,FALSE),""),"")</f>
        <v>Delve bosses have a chance to drop a waist or feet.</v>
      </c>
      <c r="W42" s="3" t="str">
        <f>IF(U42&lt;&gt;"",IF(U42&lt;&gt;"LIBSETS_DROP_MECHANIC_MONSTER_NAME",VLOOKUP(U42,'LibSets constants'!$I$4:$L$1000,4,FALSE),""),"")</f>
        <v>Bosse in Gewölben haben die Chance, eine Taille oder Füße fallen zu lassen.</v>
      </c>
      <c r="X42" s="3" t="str">
        <f>IF(G42&lt;&gt;"LIBSETS_SETTYPE_BATTLEGROUND",IF(G42&lt;&gt;"LIBSETS_SETTYPE_SPECIAL",IF(Y42&lt;&gt;"",VLOOKUP(Y42,'ESO zone constants'!$D$2:$H$4950,5,FALSE),""),""),"")</f>
        <v/>
      </c>
      <c r="Z42" s="33" t="s">
        <v>1743</v>
      </c>
      <c r="AA42" s="3" t="str">
        <f>IF(Z42&lt;&gt;"",IF(Z42&lt;&gt;"LIBSETS_DROP_MECHANIC_MONSTER_NAME",VLOOKUP(Z42,'LibSets constants'!$I$4:$L$1000,3,FALSE),""),"")</f>
        <v>Overland group bosses have a 100% chance to drop head, chest, legs, or weapon.</v>
      </c>
      <c r="AB42" s="3" t="str">
        <f>IF(Z42&lt;&gt;"",IF(Z42&lt;&gt;"LIBSETS_DROP_MECHANIC_MONSTER_NAME",VLOOKUP(Z42,'LibSets constants'!$I$4:$L$1000,4,FALSE),""),"")</f>
        <v>Überland Gruppenbosse haben eine Chance von 100%, Kopf, Brust, Beine oder Waffen fallen zu lassen.</v>
      </c>
      <c r="AC42" s="3" t="str">
        <f>IF(G42&lt;&gt;"LIBSETS_SETTYPE_BATTLEGROUND",IF(G42&lt;&gt;"LIBSETS_SETTYPE_SPECIAL",IF(AD42&lt;&gt;"",VLOOKUP(AD42,'ESO zone constants'!$D$2:$H$4950,5,FALSE),""),""),"")</f>
        <v/>
      </c>
      <c r="AE42" s="33" t="s">
        <v>1744</v>
      </c>
      <c r="AF42" s="3" t="str">
        <f>IF(AE42&lt;&gt;"",IF(AE42&lt;&gt;"LIBSETS_DROP_MECHANIC_MONSTER_NAME",VLOOKUP(AE42,'LibSets constants'!$I$4:$L$1000,3,FALSE),""),"")</f>
        <v>Public dungeon bosses have a chance to drop a shoulder, hand, or weapon.</v>
      </c>
      <c r="AG42" s="3" t="str">
        <f>IF(AE42&lt;&gt;"",IF(AE42&lt;&gt;"LIBSETS_DROP_MECHANIC_MONSTER_NAME",VLOOKUP(AE42,'LibSets constants'!$I$4:$L$1000,4,FALSE),""),"")</f>
        <v>Öffentliche Dungeon-Bosse haben die Möglichkeit, eine Schulter, Handschuhe oder eine Waffe fallen zu lassen.</v>
      </c>
      <c r="AH42" s="3" t="str">
        <f>IF(G42&lt;&gt;"LIBSETS_SETTYPE_BATTLEGROUND",IF(G42&lt;&gt;"LIBSETS_SETTYPE_SPECIAL",IF(AI42&lt;&gt;"",VLOOKUP(AI42,'ESO zone constants'!$D$2:$H$4950,5,FALSE),""),""),"")</f>
        <v/>
      </c>
      <c r="AJ42" s="33" t="s">
        <v>1745</v>
      </c>
      <c r="AK42" s="3" t="str">
        <f>IF(AJ42&lt;&gt;"",IF(AJ42&lt;&gt;"LIBSETS_DROP_MECHANIC_MONSTER_NAME",VLOOKUP(AJ42,'LibSets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3" t="str">
        <f>IF(AJ42&lt;&gt;"",IF(AJ42&lt;&gt;"LIBSETS_DROP_MECHANIC_MONSTER_NAME",VLOOKUP(AJ42,'LibSets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constants'!$D$2:$H$4950,5,FALSE),""),""),"")</f>
        <v/>
      </c>
      <c r="AP42" s="3" t="str">
        <f>IF(AO42&lt;&gt;"",IF(AO42&lt;&gt;"LIBSETS_DROP_MECHANIC_MONSTER_NAME",VLOOKUP(AO42,'LibSets constants'!$I$4:$L$1000,3,FALSE),""),"")</f>
        <v/>
      </c>
      <c r="AQ42" s="3" t="str">
        <f>IF(AO42&lt;&gt;"",IF(AO42&lt;&gt;"LIBSETS_DROP_MECHANIC_MONSTER_NAME",VLOOKUP(AO42,'LibSets constants'!$I$4:$L$1000,4,FALSE),""),"")</f>
        <v/>
      </c>
      <c r="AR42" s="3" t="str">
        <f>IF(G42&lt;&gt;"LIBSETS_SETTYPE_BATTLEGROUND",IF(G42&lt;&gt;"LIBSETS_SETTYPE_SPECIAL",IF(AS42&lt;&gt;"",VLOOKUP(AS42,'ESO zone constants'!$D$2:$H$4950,5,FALSE),""),""),"")</f>
        <v/>
      </c>
      <c r="AU42" s="3" t="str">
        <f>IF(AT42&lt;&gt;"",IF(AT42&lt;&gt;"LIBSETS_DROP_MECHANIC_MONSTER_NAME",VLOOKUP(AT42,'LibSets constants'!$I$4:$L$1000,3,FALSE),""),"")</f>
        <v/>
      </c>
      <c r="AV42" s="3" t="str">
        <f>IF(AT42&lt;&gt;"",IF(AT42&lt;&gt;"LIBSETS_DROP_MECHANIC_MONSTER_NAME",VLOOKUP(AT42,'LibSets constants'!$I$4:$L$1000,4,FALSE),""),"")</f>
        <v/>
      </c>
      <c r="AW42" s="21" t="str">
        <f>IF(A42="???","--","")&amp;IF(F42&lt;&gt;"Not in the game (anymore)",IF(A42&lt;&gt;"",CONCATENATE("[",A42,"] = {wayshrines={")&amp;IF(K42&lt;&gt;"",CONCATENATE(K42,","),"")&amp;IF(L42&lt;&gt;"",CONCATENATE(L42,","),"")&amp;IF(M42&lt;&gt;"",CONCATENATE(M42,","),"")&amp;CONCATENATE("}")&amp;IF(VALUE(N42)&gt;0,CONCATENATE(", traitsNeeded=",N42),"")&amp;CONCATENATE(", dlcId=",IF(S42&lt;&gt;"",S42,"DLC_BASE_GAME")),""),"")</f>
        <v>[60] = {wayshrines={-1,-1,-1,}, dlcId=DLC_BASE_GAME</v>
      </c>
      <c r="AX42" s="21" t="str">
        <f>IF(F42&lt;&gt;"Not in the game (anymore)",IF(A42&lt;&gt;"",IF(P42&lt;&gt;"",CONCATENATE(", zoneIds={",P42),"")&amp;IF(X42&lt;&gt;"",CONCATENATE(",",X42),"")&amp;IF(AC42&lt;&gt;"",CONCATENATE(",",AC42),"")&amp;IF(AH42&lt;&gt;"",CONCATENATE(",",AH42),"")&amp;IF(AM42&lt;&gt;"",CONCATENATE(",",AM42),"")&amp;IF(AR42&lt;&gt;"",CONCATENATE(",",AR42),"")&amp;IF(P42&lt;&gt;"",CONCATENATE("}",""),"")&amp;IF(OR(I42="true",I42="false",I42&lt;&gt;""), CONCATENATE(", veteran=", I42), ""),""),"")</f>
        <v>, zoneIds={20}, veteran=false</v>
      </c>
      <c r="AY42" s="21" t="str">
        <f>IF(F42&lt;&gt;"Not in the game (anymore)",IF(A42&lt;&gt;"",", setType="&amp;G42,"")&amp;IF(J42="true",", multiTrialSet=true",""),"")</f>
        <v>, setType=LIBSETS_SETTYPE_OVERLAND</v>
      </c>
      <c r="AZ42" s="21" t="str">
        <f>IF(F42&lt;&gt;"Not in the game (anymore)",IF(U42&lt;&gt;"",", dropMechanic={"&amp;U42&amp;IF(Z42&lt;&gt;"",","&amp;Z42,"")&amp;IF(AE42&lt;&gt;"",","&amp;AE42,"")&amp;IF(AJ42&lt;&gt;"",","&amp;AJ42,"")&amp;IF(AO42&lt;&gt;"",","&amp;AO42,"")&amp;IF(AT42&lt;&gt;"",","&amp;AT42,"")&amp;"}"&amp;IF(U42="LIBSETS_DROP_MECHANIC_MONSTER_NAME",", dropMechanicNames={" &amp; IF(V42&lt;&gt;"","['en']='"&amp;V42&amp;"'","") &amp; IF(W42&lt;&gt;"",", ['de']='" &amp; W42&amp;"'","") &amp; "}",""),"")&amp;"},","")</f>
        <v>, dropMechanic={LIBSETS_DROP_MECHANIC_OVERLAND_BOSS_DELVE,LIBSETS_DROP_MECHANIC_OVERLAND_WORLDBOSS,LIBSETS_DROP_MECHANIC_OVERLAND_BOSS_PUBLIC_DUNGEON,LIBSETS_DROP_MECHANIC_OVERLAND_CHEST}},</v>
      </c>
      <c r="BA42" s="21" t="str">
        <f>IF(F42&lt;&gt;"Not in the game (anymore)",IF(C42&lt;&gt;"",CONCATENATE(" --",C42," / ",B42,"   [",IF(Q42&lt;&gt;"",Q42,""),IF(Y42&lt;&gt;"",", "&amp;Y42,""),IF(AD42&lt;&gt;"",", "&amp;AD42,""),IF(AI42&lt;&gt;"",", "&amp;AI42,""),IF(AN42&lt;&gt;"",", "&amp;AN42,""),IF(AS42&lt;&gt;"",", "&amp;AS42,""),"]")),"")</f>
        <v xml:space="preserve"> --Darkstride / Dunkelschritt   [Rivenspire]</v>
      </c>
    </row>
    <row r="43" spans="1:53" x14ac:dyDescent="0.25">
      <c r="A43" s="12">
        <v>61</v>
      </c>
      <c r="B43" t="s">
        <v>812</v>
      </c>
      <c r="C43" t="s">
        <v>813</v>
      </c>
      <c r="D43" s="3">
        <f>A43</f>
        <v>61</v>
      </c>
      <c r="E43" s="63"/>
      <c r="G43" s="8" t="s">
        <v>1652</v>
      </c>
      <c r="I43" t="s">
        <v>97</v>
      </c>
      <c r="J43" t="s">
        <v>97</v>
      </c>
      <c r="K43">
        <v>-1</v>
      </c>
      <c r="L43">
        <v>-1</v>
      </c>
      <c r="M43">
        <v>-1</v>
      </c>
      <c r="N43">
        <v>0</v>
      </c>
      <c r="O43" s="70" t="s">
        <v>51</v>
      </c>
      <c r="P43" s="3">
        <f>IF(AND(G43&lt;&gt;"LIBSETS_SETTYPE_BATTLEGROUND",G43&lt;&gt;"LIBSETS_SETTYPE_SPECIAL",G43&lt;&gt;"LIBSETS_SETTYPE_MYTHIC"), IF(Q43&lt;&gt;"",VLOOKUP(Q43,'ESO zone constants'!$D$2:$H$4950,5,FALSE),""),"")</f>
        <v>283</v>
      </c>
      <c r="Q43" t="str">
        <f>IF(OR(K43="",K43&lt;=0,ISERROR(K43)),IF(AND(O43&lt;&gt;"",NOT(ISERROR(O43))),O43, ""),VLOOKUP(K43,'ESO wayshrine node constants'!$A$3:$D$9993,4,FALSE))</f>
        <v>Fungal Grotto I</v>
      </c>
      <c r="S43" s="19" t="str">
        <f>IF(AND(R43&lt;&gt;"",NOT(ISERROR(R43))),R43,IF(P43&lt;&gt;"",IF(NOT(ISERROR(VLOOKUP(P43,'ESO Dungeon constants'!$D$3:$H$9999,5,FALSE))),VLOOKUP(P43,'ESO Dungeon constants'!$D$3:$I$9999,6,FALSE),VLOOKUP(P43,'ESO zone constants'!$H$2:$K$9984,4,FALSE)),""))</f>
        <v>DLC_BASE_GAME</v>
      </c>
      <c r="T43" s="3" t="str">
        <f>IF(S43&lt;&gt;"",VLOOKUP(S43,'LibSets constants'!$B$4:$C$1000,2,FALSE),"")</f>
        <v>Included in base game</v>
      </c>
      <c r="V43" s="3" t="str">
        <f>IF(U43&lt;&gt;"",IF(U43&lt;&gt;"LIBSETS_DROP_MECHANIC_MONSTER_NAME",VLOOKUP(U43,'LibSets constants'!$I$4:$L$1000,3,FALSE),""),"")</f>
        <v/>
      </c>
      <c r="W43" s="3" t="str">
        <f>IF(U43&lt;&gt;"",IF(U43&lt;&gt;"LIBSETS_DROP_MECHANIC_MONSTER_NAME",VLOOKUP(U43,'LibSets constants'!$I$4:$L$1000,4,FALSE),""),"")</f>
        <v/>
      </c>
      <c r="X43" s="3">
        <f>IF(G43&lt;&gt;"LIBSETS_SETTYPE_BATTLEGROUND",IF(G43&lt;&gt;"LIBSETS_SETTYPE_SPECIAL",IF(Y43&lt;&gt;"",VLOOKUP(Y43,'ESO zone constants'!$D$2:$H$4950,5,FALSE),""),""),"")</f>
        <v>934</v>
      </c>
      <c r="Y43" t="s">
        <v>63</v>
      </c>
      <c r="AA43" s="3" t="str">
        <f>IF(Z43&lt;&gt;"",IF(Z43&lt;&gt;"LIBSETS_DROP_MECHANIC_MONSTER_NAME",VLOOKUP(Z43,'LibSets constants'!$I$4:$L$1000,3,FALSE),""),"")</f>
        <v/>
      </c>
      <c r="AB43" s="3" t="str">
        <f>IF(Z43&lt;&gt;"",IF(Z43&lt;&gt;"LIBSETS_DROP_MECHANIC_MONSTER_NAME",VLOOKUP(Z43,'LibSets constants'!$I$4:$L$1000,4,FALSE),""),"")</f>
        <v/>
      </c>
      <c r="AC43" s="3" t="str">
        <f>IF(G43&lt;&gt;"LIBSETS_SETTYPE_BATTLEGROUND",IF(G43&lt;&gt;"LIBSETS_SETTYPE_SPECIAL",IF(AD43&lt;&gt;"",VLOOKUP(AD43,'ESO zone constants'!$D$2:$H$4950,5,FALSE),""),""),"")</f>
        <v/>
      </c>
      <c r="AF43" s="3" t="str">
        <f>IF(AE43&lt;&gt;"",IF(AE43&lt;&gt;"LIBSETS_DROP_MECHANIC_MONSTER_NAME",VLOOKUP(AE43,'LibSets constants'!$I$4:$L$1000,3,FALSE),""),"")</f>
        <v/>
      </c>
      <c r="AG43" s="3" t="str">
        <f>IF(AE43&lt;&gt;"",IF(AE43&lt;&gt;"LIBSETS_DROP_MECHANIC_MONSTER_NAME",VLOOKUP(AE43,'LibSets constants'!$I$4:$L$1000,4,FALSE),""),"")</f>
        <v/>
      </c>
      <c r="AH43" s="3" t="str">
        <f>IF(G43&lt;&gt;"LIBSETS_SETTYPE_BATTLEGROUND",IF(G43&lt;&gt;"LIBSETS_SETTYPE_SPECIAL",IF(AI43&lt;&gt;"",VLOOKUP(AI43,'ESO zone constants'!$D$2:$H$4950,5,FALSE),""),""),"")</f>
        <v/>
      </c>
      <c r="AK43" s="3" t="str">
        <f>IF(AJ43&lt;&gt;"",IF(AJ43&lt;&gt;"LIBSETS_DROP_MECHANIC_MONSTER_NAME",VLOOKUP(AJ43,'LibSets constants'!$I$4:$L$1000,3,FALSE),""),"")</f>
        <v/>
      </c>
      <c r="AL43" s="3" t="str">
        <f>IF(AJ43&lt;&gt;"",IF(AJ43&lt;&gt;"LIBSETS_DROP_MECHANIC_MONSTER_NAME",VLOOKUP(AJ43,'LibSets constants'!$I$4:$L$1000,4,FALSE),""),"")</f>
        <v/>
      </c>
      <c r="AM43" s="3" t="str">
        <f>IF(G43&lt;&gt;"LIBSETS_SETTYPE_BATTLEGROUND",IF(G43&lt;&gt;"LIBSETS_SETTYPE_SPECIAL",IF(AN43&lt;&gt;"",VLOOKUP(AN43,'ESO zone constants'!$D$2:$H$4950,5,FALSE),""),""),"")</f>
        <v/>
      </c>
      <c r="AP43" s="3" t="str">
        <f>IF(AO43&lt;&gt;"",IF(AO43&lt;&gt;"LIBSETS_DROP_MECHANIC_MONSTER_NAME",VLOOKUP(AO43,'LibSets constants'!$I$4:$L$1000,3,FALSE),""),"")</f>
        <v/>
      </c>
      <c r="AQ43" s="3" t="str">
        <f>IF(AO43&lt;&gt;"",IF(AO43&lt;&gt;"LIBSETS_DROP_MECHANIC_MONSTER_NAME",VLOOKUP(AO43,'LibSets constants'!$I$4:$L$1000,4,FALSE),""),"")</f>
        <v/>
      </c>
      <c r="AR43" s="3" t="str">
        <f>IF(G43&lt;&gt;"LIBSETS_SETTYPE_BATTLEGROUND",IF(G43&lt;&gt;"LIBSETS_SETTYPE_SPECIAL",IF(AS43&lt;&gt;"",VLOOKUP(AS43,'ESO zone constants'!$D$2:$H$4950,5,FALSE),""),""),"")</f>
        <v/>
      </c>
      <c r="AU43" s="3" t="str">
        <f>IF(AT43&lt;&gt;"",IF(AT43&lt;&gt;"LIBSETS_DROP_MECHANIC_MONSTER_NAME",VLOOKUP(AT43,'LibSets constants'!$I$4:$L$1000,3,FALSE),""),"")</f>
        <v/>
      </c>
      <c r="AV43" s="3" t="str">
        <f>IF(AT43&lt;&gt;"",IF(AT43&lt;&gt;"LIBSETS_DROP_MECHANIC_MONSTER_NAME",VLOOKUP(AT43,'LibSets constants'!$I$4:$L$1000,4,FALSE),""),"")</f>
        <v/>
      </c>
      <c r="AW43" s="21" t="str">
        <f>IF(A43="???","--","")&amp;IF(F43&lt;&gt;"Not in the game (anymore)",IF(A43&lt;&gt;"",CONCATENATE("[",A43,"] = {wayshrines={")&amp;IF(K43&lt;&gt;"",CONCATENATE(K43,","),"")&amp;IF(L43&lt;&gt;"",CONCATENATE(L43,","),"")&amp;IF(M43&lt;&gt;"",CONCATENATE(M43,","),"")&amp;CONCATENATE("}")&amp;IF(VALUE(N43)&gt;0,CONCATENATE(", traitsNeeded=",N43),"")&amp;CONCATENATE(", dlcId=",IF(S43&lt;&gt;"",S43,"DLC_BASE_GAME")),""),"")</f>
        <v>[61] = {wayshrines={-1,-1,-1,}, dlcId=DLC_BASE_GAME</v>
      </c>
      <c r="AX43" s="21" t="str">
        <f>IF(F43&lt;&gt;"Not in the game (anymore)",IF(A43&lt;&gt;"",IF(P43&lt;&gt;"",CONCATENATE(", zoneIds={",P43),"")&amp;IF(X43&lt;&gt;"",CONCATENATE(",",X43),"")&amp;IF(AC43&lt;&gt;"",CONCATENATE(",",AC43),"")&amp;IF(AH43&lt;&gt;"",CONCATENATE(",",AH43),"")&amp;IF(AM43&lt;&gt;"",CONCATENATE(",",AM43),"")&amp;IF(AR43&lt;&gt;"",CONCATENATE(",",AR43),"")&amp;IF(P43&lt;&gt;"",CONCATENATE("}",""),"")&amp;IF(OR(I43="true",I43="false",I43&lt;&gt;""), CONCATENATE(", veteran=", I43), ""),""),"")</f>
        <v>, zoneIds={283,934}, veteran=false</v>
      </c>
      <c r="AY43" s="21" t="str">
        <f>IF(F43&lt;&gt;"Not in the game (anymore)",IF(A43&lt;&gt;"",", setType="&amp;G43,"")&amp;IF(J43="true",", multiTrialSet=true",""),"")</f>
        <v>, setType=LIBSETS_SETTYPE_DUNGEON</v>
      </c>
      <c r="AZ43" s="21" t="str">
        <f>IF(F43&lt;&gt;"Not in the game (anymore)",IF(U43&lt;&gt;"",", dropMechanic={"&amp;U43&amp;IF(Z43&lt;&gt;"",","&amp;Z43,"")&amp;IF(AE43&lt;&gt;"",","&amp;AE43,"")&amp;IF(AJ43&lt;&gt;"",","&amp;AJ43,"")&amp;IF(AO43&lt;&gt;"",","&amp;AO43,"")&amp;IF(AT43&lt;&gt;"",","&amp;AT43,"")&amp;"}"&amp;IF(U43="LIBSETS_DROP_MECHANIC_MONSTER_NAME",", dropMechanicNames={" &amp; IF(V43&lt;&gt;"","['en']='"&amp;V43&amp;"'","") &amp; IF(W43&lt;&gt;"",", ['de']='" &amp; W43&amp;"'","") &amp; "}",""),"")&amp;"},","")</f>
        <v>},</v>
      </c>
      <c r="BA43" s="21" t="str">
        <f>IF(F43&lt;&gt;"Not in the game (anymore)",IF(C43&lt;&gt;"",CONCATENATE(" --",C43," / ",B43,"   [",IF(Q43&lt;&gt;"",Q43,""),IF(Y43&lt;&gt;"",", "&amp;Y43,""),IF(AD43&lt;&gt;"",", "&amp;AD43,""),IF(AI43&lt;&gt;"",", "&amp;AI43,""),IF(AN43&lt;&gt;"",", "&amp;AN43,""),IF(AS43&lt;&gt;"",", "&amp;AS43,""),"]")),"")</f>
        <v xml:space="preserve"> --Dreugh King Slayer / Dreughkönigsschlächter   [Fungal Grotto I, Fungal Grotto II]</v>
      </c>
    </row>
    <row r="44" spans="1:53" x14ac:dyDescent="0.25">
      <c r="A44" s="12">
        <v>62</v>
      </c>
      <c r="B44" t="s">
        <v>814</v>
      </c>
      <c r="C44" t="s">
        <v>815</v>
      </c>
      <c r="D44" s="3">
        <f>A44</f>
        <v>62</v>
      </c>
      <c r="E44" s="63"/>
      <c r="G44" s="8" t="s">
        <v>1655</v>
      </c>
      <c r="I44" t="s">
        <v>97</v>
      </c>
      <c r="J44" t="s">
        <v>97</v>
      </c>
      <c r="K44">
        <v>-1</v>
      </c>
      <c r="L44">
        <v>-1</v>
      </c>
      <c r="M44">
        <v>-1</v>
      </c>
      <c r="N44">
        <v>0</v>
      </c>
      <c r="O44" s="70" t="s">
        <v>120</v>
      </c>
      <c r="P44" s="3">
        <f>IF(AND(G44&lt;&gt;"LIBSETS_SETTYPE_BATTLEGROUND",G44&lt;&gt;"LIBSETS_SETTYPE_SPECIAL",G44&lt;&gt;"LIBSETS_SETTYPE_MYTHIC"), IF(Q44&lt;&gt;"",VLOOKUP(Q44,'ESO zone constants'!$D$2:$H$4950,5,FALSE),""),"")</f>
        <v>117</v>
      </c>
      <c r="Q44" t="str">
        <f>IF(OR(K44="",K44&lt;=0,ISERROR(K44)),IF(AND(O44&lt;&gt;"",NOT(ISERROR(O44))),O44, ""),VLOOKUP(K44,'ESO wayshrine node constants'!$A$3:$D$9993,4,FALSE))</f>
        <v>Shadowfen</v>
      </c>
      <c r="S44" s="19" t="str">
        <f>IF(AND(R44&lt;&gt;"",NOT(ISERROR(R44))),R44,IF(P44&lt;&gt;"",IF(NOT(ISERROR(VLOOKUP(P44,'ESO Dungeon constants'!$D$3:$H$9999,5,FALSE))),VLOOKUP(P44,'ESO Dungeon constants'!$D$3:$I$9999,6,FALSE),VLOOKUP(P44,'ESO zone constants'!$H$2:$K$9984,4,FALSE)),""))</f>
        <v>DLC_BASE_GAME</v>
      </c>
      <c r="T44" s="3" t="str">
        <f>IF(S44&lt;&gt;"",VLOOKUP(S44,'LibSets constants'!$B$4:$C$1000,2,FALSE),"")</f>
        <v>Included in base game</v>
      </c>
      <c r="U44" s="33" t="s">
        <v>1742</v>
      </c>
      <c r="V44" s="3" t="str">
        <f>IF(U44&lt;&gt;"",IF(U44&lt;&gt;"LIBSETS_DROP_MECHANIC_MONSTER_NAME",VLOOKUP(U44,'LibSets constants'!$I$4:$L$1000,3,FALSE),""),"")</f>
        <v>Delve bosses have a chance to drop a waist or feet.</v>
      </c>
      <c r="W44" s="3" t="str">
        <f>IF(U44&lt;&gt;"",IF(U44&lt;&gt;"LIBSETS_DROP_MECHANIC_MONSTER_NAME",VLOOKUP(U44,'LibSets constants'!$I$4:$L$1000,4,FALSE),""),"")</f>
        <v>Bosse in Gewölben haben die Chance, eine Taille oder Füße fallen zu lassen.</v>
      </c>
      <c r="X44" s="3" t="str">
        <f>IF(G44&lt;&gt;"LIBSETS_SETTYPE_BATTLEGROUND",IF(G44&lt;&gt;"LIBSETS_SETTYPE_SPECIAL",IF(Y44&lt;&gt;"",VLOOKUP(Y44,'ESO zone constants'!$D$2:$H$4950,5,FALSE),""),""),"")</f>
        <v/>
      </c>
      <c r="Z44" s="33" t="s">
        <v>1743</v>
      </c>
      <c r="AA44" s="3" t="str">
        <f>IF(Z44&lt;&gt;"",IF(Z44&lt;&gt;"LIBSETS_DROP_MECHANIC_MONSTER_NAME",VLOOKUP(Z44,'LibSets constants'!$I$4:$L$1000,3,FALSE),""),"")</f>
        <v>Overland group bosses have a 100% chance to drop head, chest, legs, or weapon.</v>
      </c>
      <c r="AB44" s="3" t="str">
        <f>IF(Z44&lt;&gt;"",IF(Z44&lt;&gt;"LIBSETS_DROP_MECHANIC_MONSTER_NAME",VLOOKUP(Z44,'LibSets constants'!$I$4:$L$1000,4,FALSE),""),"")</f>
        <v>Überland Gruppenbosse haben eine Chance von 100%, Kopf, Brust, Beine oder Waffen fallen zu lassen.</v>
      </c>
      <c r="AC44" s="3" t="str">
        <f>IF(G44&lt;&gt;"LIBSETS_SETTYPE_BATTLEGROUND",IF(G44&lt;&gt;"LIBSETS_SETTYPE_SPECIAL",IF(AD44&lt;&gt;"",VLOOKUP(AD44,'ESO zone constants'!$D$2:$H$4950,5,FALSE),""),""),"")</f>
        <v/>
      </c>
      <c r="AE44" s="33" t="s">
        <v>1744</v>
      </c>
      <c r="AF44" s="3" t="str">
        <f>IF(AE44&lt;&gt;"",IF(AE44&lt;&gt;"LIBSETS_DROP_MECHANIC_MONSTER_NAME",VLOOKUP(AE44,'LibSets constants'!$I$4:$L$1000,3,FALSE),""),"")</f>
        <v>Public dungeon bosses have a chance to drop a shoulder, hand, or weapon.</v>
      </c>
      <c r="AG44" s="3" t="str">
        <f>IF(AE44&lt;&gt;"",IF(AE44&lt;&gt;"LIBSETS_DROP_MECHANIC_MONSTER_NAME",VLOOKUP(AE44,'LibSets constants'!$I$4:$L$1000,4,FALSE),""),"")</f>
        <v>Öffentliche Dungeon-Bosse haben die Möglichkeit, eine Schulter, Handschuhe oder eine Waffe fallen zu lassen.</v>
      </c>
      <c r="AH44" s="3" t="str">
        <f>IF(G44&lt;&gt;"LIBSETS_SETTYPE_BATTLEGROUND",IF(G44&lt;&gt;"LIBSETS_SETTYPE_SPECIAL",IF(AI44&lt;&gt;"",VLOOKUP(AI44,'ESO zone constants'!$D$2:$H$4950,5,FALSE),""),""),"")</f>
        <v/>
      </c>
      <c r="AJ44" s="33" t="s">
        <v>1745</v>
      </c>
      <c r="AK44" s="3" t="str">
        <f>IF(AJ44&lt;&gt;"",IF(AJ44&lt;&gt;"LIBSETS_DROP_MECHANIC_MONSTER_NAME",VLOOKUP(AJ44,'LibSets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3" t="str">
        <f>IF(AJ44&lt;&gt;"",IF(AJ44&lt;&gt;"LIBSETS_DROP_MECHANIC_MONSTER_NAME",VLOOKUP(AJ44,'LibSets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constants'!$D$2:$H$4950,5,FALSE),""),""),"")</f>
        <v/>
      </c>
      <c r="AP44" s="3" t="str">
        <f>IF(AO44&lt;&gt;"",IF(AO44&lt;&gt;"LIBSETS_DROP_MECHANIC_MONSTER_NAME",VLOOKUP(AO44,'LibSets constants'!$I$4:$L$1000,3,FALSE),""),"")</f>
        <v/>
      </c>
      <c r="AQ44" s="3" t="str">
        <f>IF(AO44&lt;&gt;"",IF(AO44&lt;&gt;"LIBSETS_DROP_MECHANIC_MONSTER_NAME",VLOOKUP(AO44,'LibSets constants'!$I$4:$L$1000,4,FALSE),""),"")</f>
        <v/>
      </c>
      <c r="AR44" s="3" t="str">
        <f>IF(G44&lt;&gt;"LIBSETS_SETTYPE_BATTLEGROUND",IF(G44&lt;&gt;"LIBSETS_SETTYPE_SPECIAL",IF(AS44&lt;&gt;"",VLOOKUP(AS44,'ESO zone constants'!$D$2:$H$4950,5,FALSE),""),""),"")</f>
        <v/>
      </c>
      <c r="AU44" s="3" t="str">
        <f>IF(AT44&lt;&gt;"",IF(AT44&lt;&gt;"LIBSETS_DROP_MECHANIC_MONSTER_NAME",VLOOKUP(AT44,'LibSets constants'!$I$4:$L$1000,3,FALSE),""),"")</f>
        <v/>
      </c>
      <c r="AV44" s="3" t="str">
        <f>IF(AT44&lt;&gt;"",IF(AT44&lt;&gt;"LIBSETS_DROP_MECHANIC_MONSTER_NAME",VLOOKUP(AT44,'LibSets constants'!$I$4:$L$1000,4,FALSE),""),"")</f>
        <v/>
      </c>
      <c r="AW44" s="21" t="str">
        <f>IF(A44="???","--","")&amp;IF(F44&lt;&gt;"Not in the game (anymore)",IF(A44&lt;&gt;"",CONCATENATE("[",A44,"] = {wayshrines={")&amp;IF(K44&lt;&gt;"",CONCATENATE(K44,","),"")&amp;IF(L44&lt;&gt;"",CONCATENATE(L44,","),"")&amp;IF(M44&lt;&gt;"",CONCATENATE(M44,","),"")&amp;CONCATENATE("}")&amp;IF(VALUE(N44)&gt;0,CONCATENATE(", traitsNeeded=",N44),"")&amp;CONCATENATE(", dlcId=",IF(S44&lt;&gt;"",S44,"DLC_BASE_GAME")),""),"")</f>
        <v>[62] = {wayshrines={-1,-1,-1,}, dlcId=DLC_BASE_GAME</v>
      </c>
      <c r="AX44" s="21" t="str">
        <f>IF(F44&lt;&gt;"Not in the game (anymore)",IF(A44&lt;&gt;"",IF(P44&lt;&gt;"",CONCATENATE(", zoneIds={",P44),"")&amp;IF(X44&lt;&gt;"",CONCATENATE(",",X44),"")&amp;IF(AC44&lt;&gt;"",CONCATENATE(",",AC44),"")&amp;IF(AH44&lt;&gt;"",CONCATENATE(",",AH44),"")&amp;IF(AM44&lt;&gt;"",CONCATENATE(",",AM44),"")&amp;IF(AR44&lt;&gt;"",CONCATENATE(",",AR44),"")&amp;IF(P44&lt;&gt;"",CONCATENATE("}",""),"")&amp;IF(OR(I44="true",I44="false",I44&lt;&gt;""), CONCATENATE(", veteran=", I44), ""),""),"")</f>
        <v>, zoneIds={117}, veteran=false</v>
      </c>
      <c r="AY44" s="21" t="str">
        <f>IF(F44&lt;&gt;"Not in the game (anymore)",IF(A44&lt;&gt;"",", setType="&amp;G44,"")&amp;IF(J44="true",", multiTrialSet=true",""),"")</f>
        <v>, setType=LIBSETS_SETTYPE_OVERLAND</v>
      </c>
      <c r="AZ44" s="21" t="str">
        <f>IF(F44&lt;&gt;"Not in the game (anymore)",IF(U44&lt;&gt;"",", dropMechanic={"&amp;U44&amp;IF(Z44&lt;&gt;"",","&amp;Z44,"")&amp;IF(AE44&lt;&gt;"",","&amp;AE44,"")&amp;IF(AJ44&lt;&gt;"",","&amp;AJ44,"")&amp;IF(AO44&lt;&gt;"",","&amp;AO44,"")&amp;IF(AT44&lt;&gt;"",","&amp;AT44,"")&amp;"}"&amp;IF(U44="LIBSETS_DROP_MECHANIC_MONSTER_NAME",", dropMechanicNames={" &amp; IF(V44&lt;&gt;"","['en']='"&amp;V44&amp;"'","") &amp; IF(W44&lt;&gt;"",", ['de']='" &amp; W44&amp;"'","") &amp; "}",""),"")&amp;"},","")</f>
        <v>, dropMechanic={LIBSETS_DROP_MECHANIC_OVERLAND_BOSS_DELVE,LIBSETS_DROP_MECHANIC_OVERLAND_WORLDBOSS,LIBSETS_DROP_MECHANIC_OVERLAND_BOSS_PUBLIC_DUNGEON,LIBSETS_DROP_MECHANIC_OVERLAND_CHEST}},</v>
      </c>
      <c r="BA44" s="21" t="str">
        <f>IF(F44&lt;&gt;"Not in the game (anymore)",IF(C44&lt;&gt;"",CONCATENATE(" --",C44," / ",B44,"   [",IF(Q44&lt;&gt;"",Q44,""),IF(Y44&lt;&gt;"",", "&amp;Y44,""),IF(AD44&lt;&gt;"",", "&amp;AD44,""),IF(AI44&lt;&gt;"",", "&amp;AI44,""),IF(AN44&lt;&gt;"",", "&amp;AN44,""),IF(AS44&lt;&gt;"",", "&amp;AS44,""),"]")),"")</f>
        <v xml:space="preserve"> --Hatchling's Shell / Schlüpflingspanzer   [Shadowfen]</v>
      </c>
    </row>
    <row r="45" spans="1:53" x14ac:dyDescent="0.25">
      <c r="A45" s="12">
        <v>63</v>
      </c>
      <c r="B45" t="s">
        <v>816</v>
      </c>
      <c r="C45" t="s">
        <v>817</v>
      </c>
      <c r="D45" s="3">
        <f>A45</f>
        <v>63</v>
      </c>
      <c r="E45" s="63"/>
      <c r="G45" s="8" t="s">
        <v>1650</v>
      </c>
      <c r="I45" t="s">
        <v>97</v>
      </c>
      <c r="J45" t="s">
        <v>97</v>
      </c>
      <c r="K45">
        <v>-1</v>
      </c>
      <c r="L45">
        <v>-1</v>
      </c>
      <c r="M45">
        <v>-1</v>
      </c>
      <c r="N45">
        <v>0</v>
      </c>
      <c r="O45" s="70" t="s">
        <v>131</v>
      </c>
      <c r="P45" s="3">
        <f>IF(AND(G45&lt;&gt;"LIBSETS_SETTYPE_BATTLEGROUND",G45&lt;&gt;"LIBSETS_SETTYPE_SPECIAL",G45&lt;&gt;"LIBSETS_SETTYPE_MYTHIC"), IF(Q45&lt;&gt;"",VLOOKUP(Q45,'ESO zone constants'!$D$2:$H$4950,5,FALSE),""),"")</f>
        <v>181</v>
      </c>
      <c r="Q45" t="str">
        <f>IF(OR(K45="",K45&lt;=0,ISERROR(K45)),IF(AND(O45&lt;&gt;"",NOT(ISERROR(O45))),O45, ""),VLOOKUP(K45,'ESO wayshrine node constants'!$A$3:$D$9993,4,FALSE))</f>
        <v>Cyrodiil</v>
      </c>
      <c r="S45" s="19" t="str">
        <f>IF(AND(R45&lt;&gt;"",NOT(ISERROR(R45))),R45,IF(P45&lt;&gt;"",IF(NOT(ISERROR(VLOOKUP(P45,'ESO Dungeon constants'!$D$3:$H$9999,5,FALSE))),VLOOKUP(P45,'ESO Dungeon constants'!$D$3:$I$9999,6,FALSE),VLOOKUP(P45,'ESO zone constants'!$H$2:$K$9984,4,FALSE)),""))</f>
        <v>DLC_BASE_GAME</v>
      </c>
      <c r="T45" s="3" t="str">
        <f>IF(S45&lt;&gt;"",VLOOKUP(S45,'LibSets constants'!$B$4:$C$1000,2,FALSE),"")</f>
        <v>Included in base game</v>
      </c>
      <c r="U45" s="33" t="s">
        <v>1723</v>
      </c>
      <c r="V45" s="3" t="str">
        <f>IF(U45&lt;&gt;"",IF(U45&lt;&gt;"LIBSETS_DROP_MECHANIC_MONSTER_NAME",VLOOKUP(U45,'LibSets constants'!$I$4:$L$1000,3,FALSE),""),"")</f>
        <v>Rewards for the worthy (Cyrodiil/Battleground mail)</v>
      </c>
      <c r="W45" s="3" t="str">
        <f>IF(U45&lt;&gt;"",IF(U45&lt;&gt;"LIBSETS_DROP_MECHANIC_MONSTER_NAME",VLOOKUP(U45,'LibSets constants'!$I$4:$L$1000,4,FALSE),""),"")</f>
        <v>Gerechter Lohn (Cyrodiil/Schlachtfeld Mail)</v>
      </c>
      <c r="X45" s="3">
        <f>IF(G45&lt;&gt;"LIBSETS_SETTYPE_BATTLEGROUND",IF(G45&lt;&gt;"LIBSETS_SETTYPE_SPECIAL",IF(Y45&lt;&gt;"",VLOOKUP(Y45,'ESO zone constants'!$D$2:$H$4950,5,FALSE),""),""),"")</f>
        <v>181</v>
      </c>
      <c r="Y45" t="s">
        <v>131</v>
      </c>
      <c r="Z45" s="33" t="s">
        <v>1713</v>
      </c>
      <c r="AA45" s="3" t="str">
        <f>IF(Z45&lt;&gt;"",IF(Z45&lt;&gt;"LIBSETS_DROP_MECHANIC_MONSTER_NAME",VLOOKUP(Z45,'LibSets constants'!$I$4:$L$1000,3,FALSE),""),"")</f>
        <v>City Erntefurt (quartermaster)</v>
      </c>
      <c r="AB45" s="3" t="str">
        <f>IF(Z45&lt;&gt;"",IF(Z45&lt;&gt;"LIBSETS_DROP_MECHANIC_MONSTER_NAME",VLOOKUP(Z45,'LibSets constants'!$I$4:$L$1000,4,FALSE),""),"")</f>
        <v>Stadt Erntefurt (Quartiermeister)</v>
      </c>
      <c r="AC45" s="3" t="str">
        <f>IF(G45&lt;&gt;"LIBSETS_SETTYPE_BATTLEGROUND",IF(G45&lt;&gt;"LIBSETS_SETTYPE_SPECIAL",IF(AD45&lt;&gt;"",VLOOKUP(AD45,'ESO zone constants'!$D$2:$H$4950,5,FALSE),""),""),"")</f>
        <v/>
      </c>
      <c r="AF45" s="3" t="str">
        <f>IF(AE45&lt;&gt;"",IF(AE45&lt;&gt;"LIBSETS_DROP_MECHANIC_MONSTER_NAME",VLOOKUP(AE45,'LibSets constants'!$I$4:$L$1000,3,FALSE),""),"")</f>
        <v/>
      </c>
      <c r="AG45" s="3" t="str">
        <f>IF(AE45&lt;&gt;"",IF(AE45&lt;&gt;"LIBSETS_DROP_MECHANIC_MONSTER_NAME",VLOOKUP(AE45,'LibSets constants'!$I$4:$L$1000,4,FALSE),""),"")</f>
        <v/>
      </c>
      <c r="AH45" s="3" t="str">
        <f>IF(G45&lt;&gt;"LIBSETS_SETTYPE_BATTLEGROUND",IF(G45&lt;&gt;"LIBSETS_SETTYPE_SPECIAL",IF(AI45&lt;&gt;"",VLOOKUP(AI45,'ESO zone constants'!$D$2:$H$4950,5,FALSE),""),""),"")</f>
        <v/>
      </c>
      <c r="AK45" s="3" t="str">
        <f>IF(AJ45&lt;&gt;"",IF(AJ45&lt;&gt;"LIBSETS_DROP_MECHANIC_MONSTER_NAME",VLOOKUP(AJ45,'LibSets constants'!$I$4:$L$1000,3,FALSE),""),"")</f>
        <v/>
      </c>
      <c r="AL45" s="3" t="str">
        <f>IF(AJ45&lt;&gt;"",IF(AJ45&lt;&gt;"LIBSETS_DROP_MECHANIC_MONSTER_NAME",VLOOKUP(AJ45,'LibSets constants'!$I$4:$L$1000,4,FALSE),""),"")</f>
        <v/>
      </c>
      <c r="AM45" s="3" t="str">
        <f>IF(G45&lt;&gt;"LIBSETS_SETTYPE_BATTLEGROUND",IF(G45&lt;&gt;"LIBSETS_SETTYPE_SPECIAL",IF(AN45&lt;&gt;"",VLOOKUP(AN45,'ESO zone constants'!$D$2:$H$4950,5,FALSE),""),""),"")</f>
        <v/>
      </c>
      <c r="AP45" s="3" t="str">
        <f>IF(AO45&lt;&gt;"",IF(AO45&lt;&gt;"LIBSETS_DROP_MECHANIC_MONSTER_NAME",VLOOKUP(AO45,'LibSets constants'!$I$4:$L$1000,3,FALSE),""),"")</f>
        <v/>
      </c>
      <c r="AQ45" s="3" t="str">
        <f>IF(AO45&lt;&gt;"",IF(AO45&lt;&gt;"LIBSETS_DROP_MECHANIC_MONSTER_NAME",VLOOKUP(AO45,'LibSets constants'!$I$4:$L$1000,4,FALSE),""),"")</f>
        <v/>
      </c>
      <c r="AR45" s="3" t="str">
        <f>IF(G45&lt;&gt;"LIBSETS_SETTYPE_BATTLEGROUND",IF(G45&lt;&gt;"LIBSETS_SETTYPE_SPECIAL",IF(AS45&lt;&gt;"",VLOOKUP(AS45,'ESO zone constants'!$D$2:$H$4950,5,FALSE),""),""),"")</f>
        <v/>
      </c>
      <c r="AU45" s="3" t="str">
        <f>IF(AT45&lt;&gt;"",IF(AT45&lt;&gt;"LIBSETS_DROP_MECHANIC_MONSTER_NAME",VLOOKUP(AT45,'LibSets constants'!$I$4:$L$1000,3,FALSE),""),"")</f>
        <v/>
      </c>
      <c r="AV45" s="3" t="str">
        <f>IF(AT45&lt;&gt;"",IF(AT45&lt;&gt;"LIBSETS_DROP_MECHANIC_MONSTER_NAME",VLOOKUP(AT45,'LibSets constants'!$I$4:$L$1000,4,FALSE),""),"")</f>
        <v/>
      </c>
      <c r="AW45" s="21" t="str">
        <f>IF(A45="???","--","")&amp;IF(F45&lt;&gt;"Not in the game (anymore)",IF(A45&lt;&gt;"",CONCATENATE("[",A45,"] = {wayshrines={")&amp;IF(K45&lt;&gt;"",CONCATENATE(K45,","),"")&amp;IF(L45&lt;&gt;"",CONCATENATE(L45,","),"")&amp;IF(M45&lt;&gt;"",CONCATENATE(M45,","),"")&amp;CONCATENATE("}")&amp;IF(VALUE(N45)&gt;0,CONCATENATE(", traitsNeeded=",N45),"")&amp;CONCATENATE(", dlcId=",IF(S45&lt;&gt;"",S45,"DLC_BASE_GAME")),""),"")</f>
        <v>[63] = {wayshrines={-1,-1,-1,}, dlcId=DLC_BASE_GAME</v>
      </c>
      <c r="AX45" s="21" t="str">
        <f>IF(F45&lt;&gt;"Not in the game (anymore)",IF(A45&lt;&gt;"",IF(P45&lt;&gt;"",CONCATENATE(", zoneIds={",P45),"")&amp;IF(X45&lt;&gt;"",CONCATENATE(",",X45),"")&amp;IF(AC45&lt;&gt;"",CONCATENATE(",",AC45),"")&amp;IF(AH45&lt;&gt;"",CONCATENATE(",",AH45),"")&amp;IF(AM45&lt;&gt;"",CONCATENATE(",",AM45),"")&amp;IF(AR45&lt;&gt;"",CONCATENATE(",",AR45),"")&amp;IF(P45&lt;&gt;"",CONCATENATE("}",""),"")&amp;IF(OR(I45="true",I45="false",I45&lt;&gt;""), CONCATENATE(", veteran=", I45), ""),""),"")</f>
        <v>, zoneIds={181,181}, veteran=false</v>
      </c>
      <c r="AY45" s="21" t="str">
        <f>IF(F45&lt;&gt;"Not in the game (anymore)",IF(A45&lt;&gt;"",", setType="&amp;G45,"")&amp;IF(J45="true",", multiTrialSet=true",""),"")</f>
        <v>, setType=LIBSETS_SETTYPE_CYRODIIL</v>
      </c>
      <c r="AZ45" s="21" t="str">
        <f>IF(F45&lt;&gt;"Not in the game (anymore)",IF(U45&lt;&gt;"",", dropMechanic={"&amp;U45&amp;IF(Z45&lt;&gt;"",","&amp;Z45,"")&amp;IF(AE45&lt;&gt;"",","&amp;AE45,"")&amp;IF(AJ45&lt;&gt;"",","&amp;AJ45,"")&amp;IF(AO45&lt;&gt;"",","&amp;AO45,"")&amp;IF(AT45&lt;&gt;"",","&amp;AT45,"")&amp;"}"&amp;IF(U45="LIBSETS_DROP_MECHANIC_MONSTER_NAME",", dropMechanicNames={" &amp; IF(V45&lt;&gt;"","['en']='"&amp;V45&amp;"'","") &amp; IF(W45&lt;&gt;"",", ['de']='" &amp; W45&amp;"'","") &amp; "}",""),"")&amp;"},","")</f>
        <v>, dropMechanic={LIBSETS_DROP_MECHANIC_MAIL_PVP_REWARDS_FOR_THE_WORTHY,LIBSETS_DROP_MECHANIC_CITY_CYRODIIL_ERNTEFURT}},</v>
      </c>
      <c r="BA45" s="21" t="str">
        <f>IF(F45&lt;&gt;"Not in the game (anymore)",IF(C45&lt;&gt;"",CONCATENATE(" --",C45," / ",B45,"   [",IF(Q45&lt;&gt;"",Q45,""),IF(Y45&lt;&gt;"",", "&amp;Y45,""),IF(AD45&lt;&gt;"",", "&amp;AD45,""),IF(AI45&lt;&gt;"",", "&amp;AI45,""),IF(AN45&lt;&gt;"",", "&amp;AN45,""),IF(AS45&lt;&gt;"",", "&amp;AS45,""),"]")),"")</f>
        <v xml:space="preserve"> --The Juggernaut / Koloss   [Cyrodiil, Cyrodiil]</v>
      </c>
    </row>
    <row r="46" spans="1:53" x14ac:dyDescent="0.25">
      <c r="A46" s="12">
        <v>64</v>
      </c>
      <c r="B46" t="s">
        <v>818</v>
      </c>
      <c r="C46" t="s">
        <v>819</v>
      </c>
      <c r="D46" s="3">
        <f>A46</f>
        <v>64</v>
      </c>
      <c r="E46" s="63"/>
      <c r="G46" s="8" t="s">
        <v>1655</v>
      </c>
      <c r="I46" t="s">
        <v>97</v>
      </c>
      <c r="J46" t="s">
        <v>97</v>
      </c>
      <c r="K46">
        <v>-1</v>
      </c>
      <c r="L46">
        <v>-1</v>
      </c>
      <c r="M46">
        <v>-1</v>
      </c>
      <c r="N46">
        <v>0</v>
      </c>
      <c r="O46" s="70" t="s">
        <v>119</v>
      </c>
      <c r="P46" s="3">
        <f>IF(AND(G46&lt;&gt;"LIBSETS_SETTYPE_BATTLEGROUND",G46&lt;&gt;"LIBSETS_SETTYPE_SPECIAL",G46&lt;&gt;"LIBSETS_SETTYPE_MYTHIC"), IF(Q46&lt;&gt;"",VLOOKUP(Q46,'ESO zone constants'!$D$2:$H$4950,5,FALSE),""),"")</f>
        <v>108</v>
      </c>
      <c r="Q46" t="str">
        <f>IF(OR(K46="",K46&lt;=0,ISERROR(K46)),IF(AND(O46&lt;&gt;"",NOT(ISERROR(O46))),O46, ""),VLOOKUP(K46,'ESO wayshrine node constants'!$A$3:$D$9993,4,FALSE))</f>
        <v>Greenshade</v>
      </c>
      <c r="S46" s="19" t="str">
        <f>IF(AND(R46&lt;&gt;"",NOT(ISERROR(R46))),R46,IF(P46&lt;&gt;"",IF(NOT(ISERROR(VLOOKUP(P46,'ESO Dungeon constants'!$D$3:$H$9999,5,FALSE))),VLOOKUP(P46,'ESO Dungeon constants'!$D$3:$I$9999,6,FALSE),VLOOKUP(P46,'ESO zone constants'!$H$2:$K$9984,4,FALSE)),""))</f>
        <v>DLC_BASE_GAME</v>
      </c>
      <c r="T46" s="3" t="str">
        <f>IF(S46&lt;&gt;"",VLOOKUP(S46,'LibSets constants'!$B$4:$C$1000,2,FALSE),"")</f>
        <v>Included in base game</v>
      </c>
      <c r="U46" s="33" t="s">
        <v>1742</v>
      </c>
      <c r="V46" s="3" t="str">
        <f>IF(U46&lt;&gt;"",IF(U46&lt;&gt;"LIBSETS_DROP_MECHANIC_MONSTER_NAME",VLOOKUP(U46,'LibSets constants'!$I$4:$L$1000,3,FALSE),""),"")</f>
        <v>Delve bosses have a chance to drop a waist or feet.</v>
      </c>
      <c r="W46" s="3" t="str">
        <f>IF(U46&lt;&gt;"",IF(U46&lt;&gt;"LIBSETS_DROP_MECHANIC_MONSTER_NAME",VLOOKUP(U46,'LibSets constants'!$I$4:$L$1000,4,FALSE),""),"")</f>
        <v>Bosse in Gewölben haben die Chance, eine Taille oder Füße fallen zu lassen.</v>
      </c>
      <c r="X46" s="3" t="str">
        <f>IF(G46&lt;&gt;"LIBSETS_SETTYPE_BATTLEGROUND",IF(G46&lt;&gt;"LIBSETS_SETTYPE_SPECIAL",IF(Y46&lt;&gt;"",VLOOKUP(Y46,'ESO zone constants'!$D$2:$H$4950,5,FALSE),""),""),"")</f>
        <v/>
      </c>
      <c r="Z46" s="33" t="s">
        <v>1743</v>
      </c>
      <c r="AA46" s="3" t="str">
        <f>IF(Z46&lt;&gt;"",IF(Z46&lt;&gt;"LIBSETS_DROP_MECHANIC_MONSTER_NAME",VLOOKUP(Z46,'LibSets constants'!$I$4:$L$1000,3,FALSE),""),"")</f>
        <v>Overland group bosses have a 100% chance to drop head, chest, legs, or weapon.</v>
      </c>
      <c r="AB46" s="3" t="str">
        <f>IF(Z46&lt;&gt;"",IF(Z46&lt;&gt;"LIBSETS_DROP_MECHANIC_MONSTER_NAME",VLOOKUP(Z46,'LibSets constants'!$I$4:$L$1000,4,FALSE),""),"")</f>
        <v>Überland Gruppenbosse haben eine Chance von 100%, Kopf, Brust, Beine oder Waffen fallen zu lassen.</v>
      </c>
      <c r="AC46" s="3" t="str">
        <f>IF(G46&lt;&gt;"LIBSETS_SETTYPE_BATTLEGROUND",IF(G46&lt;&gt;"LIBSETS_SETTYPE_SPECIAL",IF(AD46&lt;&gt;"",VLOOKUP(AD46,'ESO zone constants'!$D$2:$H$4950,5,FALSE),""),""),"")</f>
        <v/>
      </c>
      <c r="AE46" s="33" t="s">
        <v>1744</v>
      </c>
      <c r="AF46" s="3" t="str">
        <f>IF(AE46&lt;&gt;"",IF(AE46&lt;&gt;"LIBSETS_DROP_MECHANIC_MONSTER_NAME",VLOOKUP(AE46,'LibSets constants'!$I$4:$L$1000,3,FALSE),""),"")</f>
        <v>Public dungeon bosses have a chance to drop a shoulder, hand, or weapon.</v>
      </c>
      <c r="AG46" s="3" t="str">
        <f>IF(AE46&lt;&gt;"",IF(AE46&lt;&gt;"LIBSETS_DROP_MECHANIC_MONSTER_NAME",VLOOKUP(AE46,'LibSets constants'!$I$4:$L$1000,4,FALSE),""),"")</f>
        <v>Öffentliche Dungeon-Bosse haben die Möglichkeit, eine Schulter, Handschuhe oder eine Waffe fallen zu lassen.</v>
      </c>
      <c r="AH46" s="3" t="str">
        <f>IF(G46&lt;&gt;"LIBSETS_SETTYPE_BATTLEGROUND",IF(G46&lt;&gt;"LIBSETS_SETTYPE_SPECIAL",IF(AI46&lt;&gt;"",VLOOKUP(AI46,'ESO zone constants'!$D$2:$H$4950,5,FALSE),""),""),"")</f>
        <v/>
      </c>
      <c r="AJ46" s="33" t="s">
        <v>1745</v>
      </c>
      <c r="AK46" s="3" t="str">
        <f>IF(AJ46&lt;&gt;"",IF(AJ46&lt;&gt;"LIBSETS_DROP_MECHANIC_MONSTER_NAME",VLOOKUP(AJ46,'LibSets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3" t="str">
        <f>IF(AJ46&lt;&gt;"",IF(AJ46&lt;&gt;"LIBSETS_DROP_MECHANIC_MONSTER_NAME",VLOOKUP(AJ46,'LibSets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constants'!$D$2:$H$4950,5,FALSE),""),""),"")</f>
        <v/>
      </c>
      <c r="AP46" s="3" t="str">
        <f>IF(AO46&lt;&gt;"",IF(AO46&lt;&gt;"LIBSETS_DROP_MECHANIC_MONSTER_NAME",VLOOKUP(AO46,'LibSets constants'!$I$4:$L$1000,3,FALSE),""),"")</f>
        <v/>
      </c>
      <c r="AQ46" s="3" t="str">
        <f>IF(AO46&lt;&gt;"",IF(AO46&lt;&gt;"LIBSETS_DROP_MECHANIC_MONSTER_NAME",VLOOKUP(AO46,'LibSets constants'!$I$4:$L$1000,4,FALSE),""),"")</f>
        <v/>
      </c>
      <c r="AR46" s="3" t="str">
        <f>IF(G46&lt;&gt;"LIBSETS_SETTYPE_BATTLEGROUND",IF(G46&lt;&gt;"LIBSETS_SETTYPE_SPECIAL",IF(AS46&lt;&gt;"",VLOOKUP(AS46,'ESO zone constants'!$D$2:$H$4950,5,FALSE),""),""),"")</f>
        <v/>
      </c>
      <c r="AU46" s="3" t="str">
        <f>IF(AT46&lt;&gt;"",IF(AT46&lt;&gt;"LIBSETS_DROP_MECHANIC_MONSTER_NAME",VLOOKUP(AT46,'LibSets constants'!$I$4:$L$1000,3,FALSE),""),"")</f>
        <v/>
      </c>
      <c r="AV46" s="3" t="str">
        <f>IF(AT46&lt;&gt;"",IF(AT46&lt;&gt;"LIBSETS_DROP_MECHANIC_MONSTER_NAME",VLOOKUP(AT46,'LibSets constants'!$I$4:$L$1000,4,FALSE),""),"")</f>
        <v/>
      </c>
      <c r="AW46" s="21" t="str">
        <f>IF(A46="???","--","")&amp;IF(F46&lt;&gt;"Not in the game (anymore)",IF(A46&lt;&gt;"",CONCATENATE("[",A46,"] = {wayshrines={")&amp;IF(K46&lt;&gt;"",CONCATENATE(K46,","),"")&amp;IF(L46&lt;&gt;"",CONCATENATE(L46,","),"")&amp;IF(M46&lt;&gt;"",CONCATENATE(M46,","),"")&amp;CONCATENATE("}")&amp;IF(VALUE(N46)&gt;0,CONCATENATE(", traitsNeeded=",N46),"")&amp;CONCATENATE(", dlcId=",IF(S46&lt;&gt;"",S46,"DLC_BASE_GAME")),""),"")</f>
        <v>[64] = {wayshrines={-1,-1,-1,}, dlcId=DLC_BASE_GAME</v>
      </c>
      <c r="AX46" s="21" t="str">
        <f>IF(F46&lt;&gt;"Not in the game (anymore)",IF(A46&lt;&gt;"",IF(P46&lt;&gt;"",CONCATENATE(", zoneIds={",P46),"")&amp;IF(X46&lt;&gt;"",CONCATENATE(",",X46),"")&amp;IF(AC46&lt;&gt;"",CONCATENATE(",",AC46),"")&amp;IF(AH46&lt;&gt;"",CONCATENATE(",",AH46),"")&amp;IF(AM46&lt;&gt;"",CONCATENATE(",",AM46),"")&amp;IF(AR46&lt;&gt;"",CONCATENATE(",",AR46),"")&amp;IF(P46&lt;&gt;"",CONCATENATE("}",""),"")&amp;IF(OR(I46="true",I46="false",I46&lt;&gt;""), CONCATENATE(", veteran=", I46), ""),""),"")</f>
        <v>, zoneIds={108}, veteran=false</v>
      </c>
      <c r="AY46" s="21" t="str">
        <f>IF(F46&lt;&gt;"Not in the game (anymore)",IF(A46&lt;&gt;"",", setType="&amp;G46,"")&amp;IF(J46="true",", multiTrialSet=true",""),"")</f>
        <v>, setType=LIBSETS_SETTYPE_OVERLAND</v>
      </c>
      <c r="AZ46" s="21" t="str">
        <f>IF(F46&lt;&gt;"Not in the game (anymore)",IF(U46&lt;&gt;"",", dropMechanic={"&amp;U46&amp;IF(Z46&lt;&gt;"",","&amp;Z46,"")&amp;IF(AE46&lt;&gt;"",","&amp;AE46,"")&amp;IF(AJ46&lt;&gt;"",","&amp;AJ46,"")&amp;IF(AO46&lt;&gt;"",","&amp;AO46,"")&amp;IF(AT46&lt;&gt;"",","&amp;AT46,"")&amp;"}"&amp;IF(U46="LIBSETS_DROP_MECHANIC_MONSTER_NAME",", dropMechanicNames={" &amp; IF(V46&lt;&gt;"","['en']='"&amp;V46&amp;"'","") &amp; IF(W46&lt;&gt;"",", ['de']='" &amp; W46&amp;"'","") &amp; "}",""),"")&amp;"},","")</f>
        <v>, dropMechanic={LIBSETS_DROP_MECHANIC_OVERLAND_BOSS_DELVE,LIBSETS_DROP_MECHANIC_OVERLAND_WORLDBOSS,LIBSETS_DROP_MECHANIC_OVERLAND_BOSS_PUBLIC_DUNGEON,LIBSETS_DROP_MECHANIC_OVERLAND_CHEST}},</v>
      </c>
      <c r="BA46" s="21" t="str">
        <f>IF(F46&lt;&gt;"Not in the game (anymore)",IF(C46&lt;&gt;"",CONCATENATE(" --",C46," / ",B46,"   [",IF(Q46&lt;&gt;"",Q46,""),IF(Y46&lt;&gt;"",", "&amp;Y46,""),IF(AD46&lt;&gt;"",", "&amp;AD46,""),IF(AI46&lt;&gt;"",", "&amp;AI46,""),IF(AN46&lt;&gt;"",", "&amp;AN46,""),IF(AS46&lt;&gt;"",", "&amp;AS46,""),"]")),"")</f>
        <v xml:space="preserve"> --Shadow Dancer's Raiment / Kleidung des Schattentänzers   [Greenshade]</v>
      </c>
    </row>
    <row r="47" spans="1:53" x14ac:dyDescent="0.25">
      <c r="A47" s="12">
        <v>65</v>
      </c>
      <c r="B47" t="s">
        <v>820</v>
      </c>
      <c r="C47" t="s">
        <v>821</v>
      </c>
      <c r="D47" s="3">
        <f>A47</f>
        <v>65</v>
      </c>
      <c r="E47" s="63"/>
      <c r="G47" s="8" t="s">
        <v>1655</v>
      </c>
      <c r="I47" t="s">
        <v>97</v>
      </c>
      <c r="J47" t="s">
        <v>97</v>
      </c>
      <c r="K47">
        <v>-1</v>
      </c>
      <c r="L47">
        <v>-1</v>
      </c>
      <c r="M47">
        <v>-1</v>
      </c>
      <c r="N47">
        <v>0</v>
      </c>
      <c r="O47" s="70" t="s">
        <v>109</v>
      </c>
      <c r="P47" s="3">
        <f>IF(AND(G47&lt;&gt;"LIBSETS_SETTYPE_BATTLEGROUND",G47&lt;&gt;"LIBSETS_SETTYPE_SPECIAL",G47&lt;&gt;"LIBSETS_SETTYPE_MYTHIC"), IF(Q47&lt;&gt;"",VLOOKUP(Q47,'ESO zone constants'!$D$2:$H$4950,5,FALSE),""),"")</f>
        <v>3</v>
      </c>
      <c r="Q47" t="str">
        <f>IF(OR(K47="",K47&lt;=0,ISERROR(K47)),IF(AND(O47&lt;&gt;"",NOT(ISERROR(O47))),O47, ""),VLOOKUP(K47,'ESO wayshrine node constants'!$A$3:$D$9993,4,FALSE))</f>
        <v>Glenumbra</v>
      </c>
      <c r="S47" s="19" t="str">
        <f>IF(AND(R47&lt;&gt;"",NOT(ISERROR(R47))),R47,IF(P47&lt;&gt;"",IF(NOT(ISERROR(VLOOKUP(P47,'ESO Dungeon constants'!$D$3:$H$9999,5,FALSE))),VLOOKUP(P47,'ESO Dungeon constants'!$D$3:$I$9999,6,FALSE),VLOOKUP(P47,'ESO zone constants'!$H$2:$K$9984,4,FALSE)),""))</f>
        <v>DLC_BASE_GAME</v>
      </c>
      <c r="T47" s="3" t="str">
        <f>IF(S47&lt;&gt;"",VLOOKUP(S47,'LibSets constants'!$B$4:$C$1000,2,FALSE),"")</f>
        <v>Included in base game</v>
      </c>
      <c r="U47" s="33" t="s">
        <v>1742</v>
      </c>
      <c r="V47" s="3" t="str">
        <f>IF(U47&lt;&gt;"",IF(U47&lt;&gt;"LIBSETS_DROP_MECHANIC_MONSTER_NAME",VLOOKUP(U47,'LibSets constants'!$I$4:$L$1000,3,FALSE),""),"")</f>
        <v>Delve bosses have a chance to drop a waist or feet.</v>
      </c>
      <c r="W47" s="3" t="str">
        <f>IF(U47&lt;&gt;"",IF(U47&lt;&gt;"LIBSETS_DROP_MECHANIC_MONSTER_NAME",VLOOKUP(U47,'LibSets constants'!$I$4:$L$1000,4,FALSE),""),"")</f>
        <v>Bosse in Gewölben haben die Chance, eine Taille oder Füße fallen zu lassen.</v>
      </c>
      <c r="X47" s="3" t="str">
        <f>IF(G47&lt;&gt;"LIBSETS_SETTYPE_BATTLEGROUND",IF(G47&lt;&gt;"LIBSETS_SETTYPE_SPECIAL",IF(Y47&lt;&gt;"",VLOOKUP(Y47,'ESO zone constants'!$D$2:$H$4950,5,FALSE),""),""),"")</f>
        <v/>
      </c>
      <c r="Z47" s="33" t="s">
        <v>1743</v>
      </c>
      <c r="AA47" s="3" t="str">
        <f>IF(Z47&lt;&gt;"",IF(Z47&lt;&gt;"LIBSETS_DROP_MECHANIC_MONSTER_NAME",VLOOKUP(Z47,'LibSets constants'!$I$4:$L$1000,3,FALSE),""),"")</f>
        <v>Overland group bosses have a 100% chance to drop head, chest, legs, or weapon.</v>
      </c>
      <c r="AB47" s="3" t="str">
        <f>IF(Z47&lt;&gt;"",IF(Z47&lt;&gt;"LIBSETS_DROP_MECHANIC_MONSTER_NAME",VLOOKUP(Z47,'LibSets constants'!$I$4:$L$1000,4,FALSE),""),"")</f>
        <v>Überland Gruppenbosse haben eine Chance von 100%, Kopf, Brust, Beine oder Waffen fallen zu lassen.</v>
      </c>
      <c r="AC47" s="3" t="str">
        <f>IF(G47&lt;&gt;"LIBSETS_SETTYPE_BATTLEGROUND",IF(G47&lt;&gt;"LIBSETS_SETTYPE_SPECIAL",IF(AD47&lt;&gt;"",VLOOKUP(AD47,'ESO zone constants'!$D$2:$H$4950,5,FALSE),""),""),"")</f>
        <v/>
      </c>
      <c r="AE47" s="33" t="s">
        <v>1744</v>
      </c>
      <c r="AF47" s="3" t="str">
        <f>IF(AE47&lt;&gt;"",IF(AE47&lt;&gt;"LIBSETS_DROP_MECHANIC_MONSTER_NAME",VLOOKUP(AE47,'LibSets constants'!$I$4:$L$1000,3,FALSE),""),"")</f>
        <v>Public dungeon bosses have a chance to drop a shoulder, hand, or weapon.</v>
      </c>
      <c r="AG47" s="3" t="str">
        <f>IF(AE47&lt;&gt;"",IF(AE47&lt;&gt;"LIBSETS_DROP_MECHANIC_MONSTER_NAME",VLOOKUP(AE47,'LibSets constants'!$I$4:$L$1000,4,FALSE),""),"")</f>
        <v>Öffentliche Dungeon-Bosse haben die Möglichkeit, eine Schulter, Handschuhe oder eine Waffe fallen zu lassen.</v>
      </c>
      <c r="AH47" s="3" t="str">
        <f>IF(G47&lt;&gt;"LIBSETS_SETTYPE_BATTLEGROUND",IF(G47&lt;&gt;"LIBSETS_SETTYPE_SPECIAL",IF(AI47&lt;&gt;"",VLOOKUP(AI47,'ESO zone constants'!$D$2:$H$4950,5,FALSE),""),""),"")</f>
        <v/>
      </c>
      <c r="AJ47" s="33" t="s">
        <v>1745</v>
      </c>
      <c r="AK47" s="3" t="str">
        <f>IF(AJ47&lt;&gt;"",IF(AJ47&lt;&gt;"LIBSETS_DROP_MECHANIC_MONSTER_NAME",VLOOKUP(AJ47,'LibSets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3" t="str">
        <f>IF(AJ47&lt;&gt;"",IF(AJ47&lt;&gt;"LIBSETS_DROP_MECHANIC_MONSTER_NAME",VLOOKUP(AJ47,'LibSets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constants'!$D$2:$H$4950,5,FALSE),""),""),"")</f>
        <v/>
      </c>
      <c r="AP47" s="3" t="str">
        <f>IF(AO47&lt;&gt;"",IF(AO47&lt;&gt;"LIBSETS_DROP_MECHANIC_MONSTER_NAME",VLOOKUP(AO47,'LibSets constants'!$I$4:$L$1000,3,FALSE),""),"")</f>
        <v/>
      </c>
      <c r="AQ47" s="3" t="str">
        <f>IF(AO47&lt;&gt;"",IF(AO47&lt;&gt;"LIBSETS_DROP_MECHANIC_MONSTER_NAME",VLOOKUP(AO47,'LibSets constants'!$I$4:$L$1000,4,FALSE),""),"")</f>
        <v/>
      </c>
      <c r="AR47" s="3" t="str">
        <f>IF(G47&lt;&gt;"LIBSETS_SETTYPE_BATTLEGROUND",IF(G47&lt;&gt;"LIBSETS_SETTYPE_SPECIAL",IF(AS47&lt;&gt;"",VLOOKUP(AS47,'ESO zone constants'!$D$2:$H$4950,5,FALSE),""),""),"")</f>
        <v/>
      </c>
      <c r="AU47" s="3" t="str">
        <f>IF(AT47&lt;&gt;"",IF(AT47&lt;&gt;"LIBSETS_DROP_MECHANIC_MONSTER_NAME",VLOOKUP(AT47,'LibSets constants'!$I$4:$L$1000,3,FALSE),""),"")</f>
        <v/>
      </c>
      <c r="AV47" s="3" t="str">
        <f>IF(AT47&lt;&gt;"",IF(AT47&lt;&gt;"LIBSETS_DROP_MECHANIC_MONSTER_NAME",VLOOKUP(AT47,'LibSets constants'!$I$4:$L$1000,4,FALSE),""),"")</f>
        <v/>
      </c>
      <c r="AW47" s="21" t="str">
        <f>IF(A47="???","--","")&amp;IF(F47&lt;&gt;"Not in the game (anymore)",IF(A47&lt;&gt;"",CONCATENATE("[",A47,"] = {wayshrines={")&amp;IF(K47&lt;&gt;"",CONCATENATE(K47,","),"")&amp;IF(L47&lt;&gt;"",CONCATENATE(L47,","),"")&amp;IF(M47&lt;&gt;"",CONCATENATE(M47,","),"")&amp;CONCATENATE("}")&amp;IF(VALUE(N47)&gt;0,CONCATENATE(", traitsNeeded=",N47),"")&amp;CONCATENATE(", dlcId=",IF(S47&lt;&gt;"",S47,"DLC_BASE_GAME")),""),"")</f>
        <v>[65] = {wayshrines={-1,-1,-1,}, dlcId=DLC_BASE_GAME</v>
      </c>
      <c r="AX47" s="21" t="str">
        <f>IF(F47&lt;&gt;"Not in the game (anymore)",IF(A47&lt;&gt;"",IF(P47&lt;&gt;"",CONCATENATE(", zoneIds={",P47),"")&amp;IF(X47&lt;&gt;"",CONCATENATE(",",X47),"")&amp;IF(AC47&lt;&gt;"",CONCATENATE(",",AC47),"")&amp;IF(AH47&lt;&gt;"",CONCATENATE(",",AH47),"")&amp;IF(AM47&lt;&gt;"",CONCATENATE(",",AM47),"")&amp;IF(AR47&lt;&gt;"",CONCATENATE(",",AR47),"")&amp;IF(P47&lt;&gt;"",CONCATENATE("}",""),"")&amp;IF(OR(I47="true",I47="false",I47&lt;&gt;""), CONCATENATE(", veteran=", I47), ""),""),"")</f>
        <v>, zoneIds={3}, veteran=false</v>
      </c>
      <c r="AY47" s="21" t="str">
        <f>IF(F47&lt;&gt;"Not in the game (anymore)",IF(A47&lt;&gt;"",", setType="&amp;G47,"")&amp;IF(J47="true",", multiTrialSet=true",""),"")</f>
        <v>, setType=LIBSETS_SETTYPE_OVERLAND</v>
      </c>
      <c r="AZ47" s="21" t="str">
        <f>IF(F47&lt;&gt;"Not in the game (anymore)",IF(U47&lt;&gt;"",", dropMechanic={"&amp;U47&amp;IF(Z47&lt;&gt;"",","&amp;Z47,"")&amp;IF(AE47&lt;&gt;"",","&amp;AE47,"")&amp;IF(AJ47&lt;&gt;"",","&amp;AJ47,"")&amp;IF(AO47&lt;&gt;"",","&amp;AO47,"")&amp;IF(AT47&lt;&gt;"",","&amp;AT47,"")&amp;"}"&amp;IF(U47="LIBSETS_DROP_MECHANIC_MONSTER_NAME",", dropMechanicNames={" &amp; IF(V47&lt;&gt;"","['en']='"&amp;V47&amp;"'","") &amp; IF(W47&lt;&gt;"",", ['de']='" &amp; W47&amp;"'","") &amp; "}",""),"")&amp;"},","")</f>
        <v>, dropMechanic={LIBSETS_DROP_MECHANIC_OVERLAND_BOSS_DELVE,LIBSETS_DROP_MECHANIC_OVERLAND_WORLDBOSS,LIBSETS_DROP_MECHANIC_OVERLAND_BOSS_PUBLIC_DUNGEON,LIBSETS_DROP_MECHANIC_OVERLAND_CHEST}},</v>
      </c>
      <c r="BA47" s="21" t="str">
        <f>IF(F47&lt;&gt;"Not in the game (anymore)",IF(C47&lt;&gt;"",CONCATENATE(" --",C47," / ",B47,"   [",IF(Q47&lt;&gt;"",Q47,""),IF(Y47&lt;&gt;"",", "&amp;Y47,""),IF(AD47&lt;&gt;"",", "&amp;AD47,""),IF(AI47&lt;&gt;"",", "&amp;AI47,""),IF(AN47&lt;&gt;"",", "&amp;AN47,""),IF(AS47&lt;&gt;"",", "&amp;AS47,""),"]")),"")</f>
        <v xml:space="preserve"> --Bloodthorn's Touch / Spur eines Blutdorns   [Glenumbra]</v>
      </c>
    </row>
    <row r="48" spans="1:53" x14ac:dyDescent="0.25">
      <c r="A48" s="12">
        <v>66</v>
      </c>
      <c r="B48" t="s">
        <v>822</v>
      </c>
      <c r="C48" t="s">
        <v>823</v>
      </c>
      <c r="D48" s="3">
        <f>A48</f>
        <v>66</v>
      </c>
      <c r="E48" s="63"/>
      <c r="G48" s="8" t="s">
        <v>1655</v>
      </c>
      <c r="I48" t="s">
        <v>97</v>
      </c>
      <c r="J48" t="s">
        <v>97</v>
      </c>
      <c r="K48">
        <v>-1</v>
      </c>
      <c r="L48">
        <v>-1</v>
      </c>
      <c r="M48">
        <v>-1</v>
      </c>
      <c r="N48">
        <v>0</v>
      </c>
      <c r="O48" s="70" t="s">
        <v>120</v>
      </c>
      <c r="P48" s="3">
        <f>IF(AND(G48&lt;&gt;"LIBSETS_SETTYPE_BATTLEGROUND",G48&lt;&gt;"LIBSETS_SETTYPE_SPECIAL",G48&lt;&gt;"LIBSETS_SETTYPE_MYTHIC"), IF(Q48&lt;&gt;"",VLOOKUP(Q48,'ESO zone constants'!$D$2:$H$4950,5,FALSE),""),"")</f>
        <v>117</v>
      </c>
      <c r="Q48" t="str">
        <f>IF(OR(K48="",K48&lt;=0,ISERROR(K48)),IF(AND(O48&lt;&gt;"",NOT(ISERROR(O48))),O48, ""),VLOOKUP(K48,'ESO wayshrine node constants'!$A$3:$D$9993,4,FALSE))</f>
        <v>Shadowfen</v>
      </c>
      <c r="S48" s="19" t="str">
        <f>IF(AND(R48&lt;&gt;"",NOT(ISERROR(R48))),R48,IF(P48&lt;&gt;"",IF(NOT(ISERROR(VLOOKUP(P48,'ESO Dungeon constants'!$D$3:$H$9999,5,FALSE))),VLOOKUP(P48,'ESO Dungeon constants'!$D$3:$I$9999,6,FALSE),VLOOKUP(P48,'ESO zone constants'!$H$2:$K$9984,4,FALSE)),""))</f>
        <v>DLC_BASE_GAME</v>
      </c>
      <c r="T48" s="3" t="str">
        <f>IF(S48&lt;&gt;"",VLOOKUP(S48,'LibSets constants'!$B$4:$C$1000,2,FALSE),"")</f>
        <v>Included in base game</v>
      </c>
      <c r="U48" s="33" t="s">
        <v>1742</v>
      </c>
      <c r="V48" s="3" t="str">
        <f>IF(U48&lt;&gt;"",IF(U48&lt;&gt;"LIBSETS_DROP_MECHANIC_MONSTER_NAME",VLOOKUP(U48,'LibSets constants'!$I$4:$L$1000,3,FALSE),""),"")</f>
        <v>Delve bosses have a chance to drop a waist or feet.</v>
      </c>
      <c r="W48" s="3" t="str">
        <f>IF(U48&lt;&gt;"",IF(U48&lt;&gt;"LIBSETS_DROP_MECHANIC_MONSTER_NAME",VLOOKUP(U48,'LibSets constants'!$I$4:$L$1000,4,FALSE),""),"")</f>
        <v>Bosse in Gewölben haben die Chance, eine Taille oder Füße fallen zu lassen.</v>
      </c>
      <c r="X48" s="3" t="str">
        <f>IF(G48&lt;&gt;"LIBSETS_SETTYPE_BATTLEGROUND",IF(G48&lt;&gt;"LIBSETS_SETTYPE_SPECIAL",IF(Y48&lt;&gt;"",VLOOKUP(Y48,'ESO zone constants'!$D$2:$H$4950,5,FALSE),""),""),"")</f>
        <v/>
      </c>
      <c r="Z48" s="33" t="s">
        <v>1743</v>
      </c>
      <c r="AA48" s="3" t="str">
        <f>IF(Z48&lt;&gt;"",IF(Z48&lt;&gt;"LIBSETS_DROP_MECHANIC_MONSTER_NAME",VLOOKUP(Z48,'LibSets constants'!$I$4:$L$1000,3,FALSE),""),"")</f>
        <v>Overland group bosses have a 100% chance to drop head, chest, legs, or weapon.</v>
      </c>
      <c r="AB48" s="3" t="str">
        <f>IF(Z48&lt;&gt;"",IF(Z48&lt;&gt;"LIBSETS_DROP_MECHANIC_MONSTER_NAME",VLOOKUP(Z48,'LibSets constants'!$I$4:$L$1000,4,FALSE),""),"")</f>
        <v>Überland Gruppenbosse haben eine Chance von 100%, Kopf, Brust, Beine oder Waffen fallen zu lassen.</v>
      </c>
      <c r="AC48" s="3" t="str">
        <f>IF(G48&lt;&gt;"LIBSETS_SETTYPE_BATTLEGROUND",IF(G48&lt;&gt;"LIBSETS_SETTYPE_SPECIAL",IF(AD48&lt;&gt;"",VLOOKUP(AD48,'ESO zone constants'!$D$2:$H$4950,5,FALSE),""),""),"")</f>
        <v/>
      </c>
      <c r="AE48" s="33" t="s">
        <v>1744</v>
      </c>
      <c r="AF48" s="3" t="str">
        <f>IF(AE48&lt;&gt;"",IF(AE48&lt;&gt;"LIBSETS_DROP_MECHANIC_MONSTER_NAME",VLOOKUP(AE48,'LibSets constants'!$I$4:$L$1000,3,FALSE),""),"")</f>
        <v>Public dungeon bosses have a chance to drop a shoulder, hand, or weapon.</v>
      </c>
      <c r="AG48" s="3" t="str">
        <f>IF(AE48&lt;&gt;"",IF(AE48&lt;&gt;"LIBSETS_DROP_MECHANIC_MONSTER_NAME",VLOOKUP(AE48,'LibSets constants'!$I$4:$L$1000,4,FALSE),""),"")</f>
        <v>Öffentliche Dungeon-Bosse haben die Möglichkeit, eine Schulter, Handschuhe oder eine Waffe fallen zu lassen.</v>
      </c>
      <c r="AH48" s="3" t="str">
        <f>IF(G48&lt;&gt;"LIBSETS_SETTYPE_BATTLEGROUND",IF(G48&lt;&gt;"LIBSETS_SETTYPE_SPECIAL",IF(AI48&lt;&gt;"",VLOOKUP(AI48,'ESO zone constants'!$D$2:$H$4950,5,FALSE),""),""),"")</f>
        <v/>
      </c>
      <c r="AJ48" s="33" t="s">
        <v>1745</v>
      </c>
      <c r="AK48" s="3" t="str">
        <f>IF(AJ48&lt;&gt;"",IF(AJ48&lt;&gt;"LIBSETS_DROP_MECHANIC_MONSTER_NAME",VLOOKUP(AJ48,'LibSets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3" t="str">
        <f>IF(AJ48&lt;&gt;"",IF(AJ48&lt;&gt;"LIBSETS_DROP_MECHANIC_MONSTER_NAME",VLOOKUP(AJ48,'LibSets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constants'!$D$2:$H$4950,5,FALSE),""),""),"")</f>
        <v/>
      </c>
      <c r="AP48" s="3" t="str">
        <f>IF(AO48&lt;&gt;"",IF(AO48&lt;&gt;"LIBSETS_DROP_MECHANIC_MONSTER_NAME",VLOOKUP(AO48,'LibSets constants'!$I$4:$L$1000,3,FALSE),""),"")</f>
        <v/>
      </c>
      <c r="AQ48" s="3" t="str">
        <f>IF(AO48&lt;&gt;"",IF(AO48&lt;&gt;"LIBSETS_DROP_MECHANIC_MONSTER_NAME",VLOOKUP(AO48,'LibSets constants'!$I$4:$L$1000,4,FALSE),""),"")</f>
        <v/>
      </c>
      <c r="AR48" s="3" t="str">
        <f>IF(G48&lt;&gt;"LIBSETS_SETTYPE_BATTLEGROUND",IF(G48&lt;&gt;"LIBSETS_SETTYPE_SPECIAL",IF(AS48&lt;&gt;"",VLOOKUP(AS48,'ESO zone constants'!$D$2:$H$4950,5,FALSE),""),""),"")</f>
        <v/>
      </c>
      <c r="AU48" s="3" t="str">
        <f>IF(AT48&lt;&gt;"",IF(AT48&lt;&gt;"LIBSETS_DROP_MECHANIC_MONSTER_NAME",VLOOKUP(AT48,'LibSets constants'!$I$4:$L$1000,3,FALSE),""),"")</f>
        <v/>
      </c>
      <c r="AV48" s="3" t="str">
        <f>IF(AT48&lt;&gt;"",IF(AT48&lt;&gt;"LIBSETS_DROP_MECHANIC_MONSTER_NAME",VLOOKUP(AT48,'LibSets constants'!$I$4:$L$1000,4,FALSE),""),"")</f>
        <v/>
      </c>
      <c r="AW48" s="21" t="str">
        <f>IF(A48="???","--","")&amp;IF(F48&lt;&gt;"Not in the game (anymore)",IF(A48&lt;&gt;"",CONCATENATE("[",A48,"] = {wayshrines={")&amp;IF(K48&lt;&gt;"",CONCATENATE(K48,","),"")&amp;IF(L48&lt;&gt;"",CONCATENATE(L48,","),"")&amp;IF(M48&lt;&gt;"",CONCATENATE(M48,","),"")&amp;CONCATENATE("}")&amp;IF(VALUE(N48)&gt;0,CONCATENATE(", traitsNeeded=",N48),"")&amp;CONCATENATE(", dlcId=",IF(S48&lt;&gt;"",S48,"DLC_BASE_GAME")),""),"")</f>
        <v>[66] = {wayshrines={-1,-1,-1,}, dlcId=DLC_BASE_GAME</v>
      </c>
      <c r="AX48" s="21" t="str">
        <f>IF(F48&lt;&gt;"Not in the game (anymore)",IF(A48&lt;&gt;"",IF(P48&lt;&gt;"",CONCATENATE(", zoneIds={",P48),"")&amp;IF(X48&lt;&gt;"",CONCATENATE(",",X48),"")&amp;IF(AC48&lt;&gt;"",CONCATENATE(",",AC48),"")&amp;IF(AH48&lt;&gt;"",CONCATENATE(",",AH48),"")&amp;IF(AM48&lt;&gt;"",CONCATENATE(",",AM48),"")&amp;IF(AR48&lt;&gt;"",CONCATENATE(",",AR48),"")&amp;IF(P48&lt;&gt;"",CONCATENATE("}",""),"")&amp;IF(OR(I48="true",I48="false",I48&lt;&gt;""), CONCATENATE(", veteran=", I48), ""),""),"")</f>
        <v>, zoneIds={117}, veteran=false</v>
      </c>
      <c r="AY48" s="21" t="str">
        <f>IF(F48&lt;&gt;"Not in the game (anymore)",IF(A48&lt;&gt;"",", setType="&amp;G48,"")&amp;IF(J48="true",", multiTrialSet=true",""),"")</f>
        <v>, setType=LIBSETS_SETTYPE_OVERLAND</v>
      </c>
      <c r="AZ48" s="21" t="str">
        <f>IF(F48&lt;&gt;"Not in the game (anymore)",IF(U48&lt;&gt;"",", dropMechanic={"&amp;U48&amp;IF(Z48&lt;&gt;"",","&amp;Z48,"")&amp;IF(AE48&lt;&gt;"",","&amp;AE48,"")&amp;IF(AJ48&lt;&gt;"",","&amp;AJ48,"")&amp;IF(AO48&lt;&gt;"",","&amp;AO48,"")&amp;IF(AT48&lt;&gt;"",","&amp;AT48,"")&amp;"}"&amp;IF(U48="LIBSETS_DROP_MECHANIC_MONSTER_NAME",", dropMechanicNames={" &amp; IF(V48&lt;&gt;"","['en']='"&amp;V48&amp;"'","") &amp; IF(W48&lt;&gt;"",", ['de']='" &amp; W48&amp;"'","") &amp; "}",""),"")&amp;"},","")</f>
        <v>, dropMechanic={LIBSETS_DROP_MECHANIC_OVERLAND_BOSS_DELVE,LIBSETS_DROP_MECHANIC_OVERLAND_WORLDBOSS,LIBSETS_DROP_MECHANIC_OVERLAND_BOSS_PUBLIC_DUNGEON,LIBSETS_DROP_MECHANIC_OVERLAND_CHEST}},</v>
      </c>
      <c r="BA48" s="21" t="str">
        <f>IF(F48&lt;&gt;"Not in the game (anymore)",IF(C48&lt;&gt;"",CONCATENATE(" --",C48," / ",B48,"   [",IF(Q48&lt;&gt;"",Q48,""),IF(Y48&lt;&gt;"",", "&amp;Y48,""),IF(AD48&lt;&gt;"",", "&amp;AD48,""),IF(AI48&lt;&gt;"",", "&amp;AI48,""),IF(AN48&lt;&gt;"",", "&amp;AN48,""),IF(AS48&lt;&gt;"",", "&amp;AS48,""),"]")),"")</f>
        <v xml:space="preserve"> --Robes of the Hist / Roben des Hist   [Shadowfen]</v>
      </c>
    </row>
    <row r="49" spans="1:53" x14ac:dyDescent="0.25">
      <c r="A49" s="12">
        <v>67</v>
      </c>
      <c r="B49" t="s">
        <v>824</v>
      </c>
      <c r="C49" t="s">
        <v>825</v>
      </c>
      <c r="D49" s="3">
        <f>A49</f>
        <v>67</v>
      </c>
      <c r="E49" s="63"/>
      <c r="G49" s="8" t="s">
        <v>1650</v>
      </c>
      <c r="I49" t="s">
        <v>97</v>
      </c>
      <c r="J49" t="s">
        <v>97</v>
      </c>
      <c r="K49">
        <v>-1</v>
      </c>
      <c r="L49">
        <v>-1</v>
      </c>
      <c r="M49">
        <v>-1</v>
      </c>
      <c r="N49">
        <v>0</v>
      </c>
      <c r="O49" s="70" t="s">
        <v>131</v>
      </c>
      <c r="P49" s="3">
        <f>IF(AND(G49&lt;&gt;"LIBSETS_SETTYPE_BATTLEGROUND",G49&lt;&gt;"LIBSETS_SETTYPE_SPECIAL",G49&lt;&gt;"LIBSETS_SETTYPE_MYTHIC"), IF(Q49&lt;&gt;"",VLOOKUP(Q49,'ESO zone constants'!$D$2:$H$4950,5,FALSE),""),"")</f>
        <v>181</v>
      </c>
      <c r="Q49" t="str">
        <f>IF(OR(K49="",K49&lt;=0,ISERROR(K49)),IF(AND(O49&lt;&gt;"",NOT(ISERROR(O49))),O49, ""),VLOOKUP(K49,'ESO wayshrine node constants'!$A$3:$D$9993,4,FALSE))</f>
        <v>Cyrodiil</v>
      </c>
      <c r="S49" s="19" t="str">
        <f>IF(AND(R49&lt;&gt;"",NOT(ISERROR(R49))),R49,IF(P49&lt;&gt;"",IF(NOT(ISERROR(VLOOKUP(P49,'ESO Dungeon constants'!$D$3:$H$9999,5,FALSE))),VLOOKUP(P49,'ESO Dungeon constants'!$D$3:$I$9999,6,FALSE),VLOOKUP(P49,'ESO zone constants'!$H$2:$K$9984,4,FALSE)),""))</f>
        <v>DLC_BASE_GAME</v>
      </c>
      <c r="T49" s="3" t="str">
        <f>IF(S49&lt;&gt;"",VLOOKUP(S49,'LibSets constants'!$B$4:$C$1000,2,FALSE),"")</f>
        <v>Included in base game</v>
      </c>
      <c r="U49" s="33" t="s">
        <v>1723</v>
      </c>
      <c r="V49" s="3" t="str">
        <f>IF(U49&lt;&gt;"",IF(U49&lt;&gt;"LIBSETS_DROP_MECHANIC_MONSTER_NAME",VLOOKUP(U49,'LibSets constants'!$I$4:$L$1000,3,FALSE),""),"")</f>
        <v>Rewards for the worthy (Cyrodiil/Battleground mail)</v>
      </c>
      <c r="W49" s="3" t="str">
        <f>IF(U49&lt;&gt;"",IF(U49&lt;&gt;"LIBSETS_DROP_MECHANIC_MONSTER_NAME",VLOOKUP(U49,'LibSets constants'!$I$4:$L$1000,4,FALSE),""),"")</f>
        <v>Gerechter Lohn (Cyrodiil/Schlachtfeld Mail)</v>
      </c>
      <c r="X49" s="3">
        <f>IF(G49&lt;&gt;"LIBSETS_SETTYPE_BATTLEGROUND",IF(G49&lt;&gt;"LIBSETS_SETTYPE_SPECIAL",IF(Y49&lt;&gt;"",VLOOKUP(Y49,'ESO zone constants'!$D$2:$H$4950,5,FALSE),""),""),"")</f>
        <v>181</v>
      </c>
      <c r="Y49" t="s">
        <v>131</v>
      </c>
      <c r="Z49" s="33" t="s">
        <v>1714</v>
      </c>
      <c r="AA49" s="3" t="str">
        <f>IF(Z49&lt;&gt;"",IF(Z49&lt;&gt;"LIBSETS_DROP_MECHANIC_MONSTER_NAME",VLOOKUP(Z49,'LibSets constants'!$I$4:$L$1000,3,FALSE),""),"")</f>
        <v>City Bruma (quartermaster)</v>
      </c>
      <c r="AB49" s="3" t="str">
        <f>IF(Z49&lt;&gt;"",IF(Z49&lt;&gt;"LIBSETS_DROP_MECHANIC_MONSTER_NAME",VLOOKUP(Z49,'LibSets constants'!$I$4:$L$1000,4,FALSE),""),"")</f>
        <v>Stadt Bruma (Quartiermeister)</v>
      </c>
      <c r="AC49" s="3" t="str">
        <f>IF(G49&lt;&gt;"LIBSETS_SETTYPE_BATTLEGROUND",IF(G49&lt;&gt;"LIBSETS_SETTYPE_SPECIAL",IF(AD49&lt;&gt;"",VLOOKUP(AD49,'ESO zone constants'!$D$2:$H$4950,5,FALSE),""),""),"")</f>
        <v/>
      </c>
      <c r="AF49" s="3" t="str">
        <f>IF(AE49&lt;&gt;"",IF(AE49&lt;&gt;"LIBSETS_DROP_MECHANIC_MONSTER_NAME",VLOOKUP(AE49,'LibSets constants'!$I$4:$L$1000,3,FALSE),""),"")</f>
        <v/>
      </c>
      <c r="AG49" s="3" t="str">
        <f>IF(AE49&lt;&gt;"",IF(AE49&lt;&gt;"LIBSETS_DROP_MECHANIC_MONSTER_NAME",VLOOKUP(AE49,'LibSets constants'!$I$4:$L$1000,4,FALSE),""),"")</f>
        <v/>
      </c>
      <c r="AH49" s="3" t="str">
        <f>IF(G49&lt;&gt;"LIBSETS_SETTYPE_BATTLEGROUND",IF(G49&lt;&gt;"LIBSETS_SETTYPE_SPECIAL",IF(AI49&lt;&gt;"",VLOOKUP(AI49,'ESO zone constants'!$D$2:$H$4950,5,FALSE),""),""),"")</f>
        <v/>
      </c>
      <c r="AK49" s="3" t="str">
        <f>IF(AJ49&lt;&gt;"",IF(AJ49&lt;&gt;"LIBSETS_DROP_MECHANIC_MONSTER_NAME",VLOOKUP(AJ49,'LibSets constants'!$I$4:$L$1000,3,FALSE),""),"")</f>
        <v/>
      </c>
      <c r="AL49" s="3" t="str">
        <f>IF(AJ49&lt;&gt;"",IF(AJ49&lt;&gt;"LIBSETS_DROP_MECHANIC_MONSTER_NAME",VLOOKUP(AJ49,'LibSets constants'!$I$4:$L$1000,4,FALSE),""),"")</f>
        <v/>
      </c>
      <c r="AM49" s="3" t="str">
        <f>IF(G49&lt;&gt;"LIBSETS_SETTYPE_BATTLEGROUND",IF(G49&lt;&gt;"LIBSETS_SETTYPE_SPECIAL",IF(AN49&lt;&gt;"",VLOOKUP(AN49,'ESO zone constants'!$D$2:$H$4950,5,FALSE),""),""),"")</f>
        <v/>
      </c>
      <c r="AP49" s="3" t="str">
        <f>IF(AO49&lt;&gt;"",IF(AO49&lt;&gt;"LIBSETS_DROP_MECHANIC_MONSTER_NAME",VLOOKUP(AO49,'LibSets constants'!$I$4:$L$1000,3,FALSE),""),"")</f>
        <v/>
      </c>
      <c r="AQ49" s="3" t="str">
        <f>IF(AO49&lt;&gt;"",IF(AO49&lt;&gt;"LIBSETS_DROP_MECHANIC_MONSTER_NAME",VLOOKUP(AO49,'LibSets constants'!$I$4:$L$1000,4,FALSE),""),"")</f>
        <v/>
      </c>
      <c r="AR49" s="3" t="str">
        <f>IF(G49&lt;&gt;"LIBSETS_SETTYPE_BATTLEGROUND",IF(G49&lt;&gt;"LIBSETS_SETTYPE_SPECIAL",IF(AS49&lt;&gt;"",VLOOKUP(AS49,'ESO zone constants'!$D$2:$H$4950,5,FALSE),""),""),"")</f>
        <v/>
      </c>
      <c r="AU49" s="3" t="str">
        <f>IF(AT49&lt;&gt;"",IF(AT49&lt;&gt;"LIBSETS_DROP_MECHANIC_MONSTER_NAME",VLOOKUP(AT49,'LibSets constants'!$I$4:$L$1000,3,FALSE),""),"")</f>
        <v/>
      </c>
      <c r="AV49" s="3" t="str">
        <f>IF(AT49&lt;&gt;"",IF(AT49&lt;&gt;"LIBSETS_DROP_MECHANIC_MONSTER_NAME",VLOOKUP(AT49,'LibSets constants'!$I$4:$L$1000,4,FALSE),""),"")</f>
        <v/>
      </c>
      <c r="AW49" s="21" t="str">
        <f>IF(A49="???","--","")&amp;IF(F49&lt;&gt;"Not in the game (anymore)",IF(A49&lt;&gt;"",CONCATENATE("[",A49,"] = {wayshrines={")&amp;IF(K49&lt;&gt;"",CONCATENATE(K49,","),"")&amp;IF(L49&lt;&gt;"",CONCATENATE(L49,","),"")&amp;IF(M49&lt;&gt;"",CONCATENATE(M49,","),"")&amp;CONCATENATE("}")&amp;IF(VALUE(N49)&gt;0,CONCATENATE(", traitsNeeded=",N49),"")&amp;CONCATENATE(", dlcId=",IF(S49&lt;&gt;"",S49,"DLC_BASE_GAME")),""),"")</f>
        <v>[67] = {wayshrines={-1,-1,-1,}, dlcId=DLC_BASE_GAME</v>
      </c>
      <c r="AX49" s="21" t="str">
        <f>IF(F49&lt;&gt;"Not in the game (anymore)",IF(A49&lt;&gt;"",IF(P49&lt;&gt;"",CONCATENATE(", zoneIds={",P49),"")&amp;IF(X49&lt;&gt;"",CONCATENATE(",",X49),"")&amp;IF(AC49&lt;&gt;"",CONCATENATE(",",AC49),"")&amp;IF(AH49&lt;&gt;"",CONCATENATE(",",AH49),"")&amp;IF(AM49&lt;&gt;"",CONCATENATE(",",AM49),"")&amp;IF(AR49&lt;&gt;"",CONCATENATE(",",AR49),"")&amp;IF(P49&lt;&gt;"",CONCATENATE("}",""),"")&amp;IF(OR(I49="true",I49="false",I49&lt;&gt;""), CONCATENATE(", veteran=", I49), ""),""),"")</f>
        <v>, zoneIds={181,181}, veteran=false</v>
      </c>
      <c r="AY49" s="21" t="str">
        <f>IF(F49&lt;&gt;"Not in the game (anymore)",IF(A49&lt;&gt;"",", setType="&amp;G49,"")&amp;IF(J49="true",", multiTrialSet=true",""),"")</f>
        <v>, setType=LIBSETS_SETTYPE_CYRODIIL</v>
      </c>
      <c r="AZ49" s="21" t="str">
        <f>IF(F49&lt;&gt;"Not in the game (anymore)",IF(U49&lt;&gt;"",", dropMechanic={"&amp;U49&amp;IF(Z49&lt;&gt;"",","&amp;Z49,"")&amp;IF(AE49&lt;&gt;"",","&amp;AE49,"")&amp;IF(AJ49&lt;&gt;"",","&amp;AJ49,"")&amp;IF(AO49&lt;&gt;"",","&amp;AO49,"")&amp;IF(AT49&lt;&gt;"",","&amp;AT49,"")&amp;"}"&amp;IF(U49="LIBSETS_DROP_MECHANIC_MONSTER_NAME",", dropMechanicNames={" &amp; IF(V49&lt;&gt;"","['en']='"&amp;V49&amp;"'","") &amp; IF(W49&lt;&gt;"",", ['de']='" &amp; W49&amp;"'","") &amp; "}",""),"")&amp;"},","")</f>
        <v>, dropMechanic={LIBSETS_DROP_MECHANIC_MAIL_PVP_REWARDS_FOR_THE_WORTHY,LIBSETS_DROP_MECHANIC_CITY_CYRODIIL_BRUMA}},</v>
      </c>
      <c r="BA49" s="21" t="str">
        <f>IF(F49&lt;&gt;"Not in the game (anymore)",IF(C49&lt;&gt;"",CONCATENATE(" --",C49," / ",B49,"   [",IF(Q49&lt;&gt;"",Q49,""),IF(Y49&lt;&gt;"",", "&amp;Y49,""),IF(AD49&lt;&gt;"",", "&amp;AD49,""),IF(AI49&lt;&gt;"",", "&amp;AI49,""),IF(AN49&lt;&gt;"",", "&amp;AN49,""),IF(AS49&lt;&gt;"",", "&amp;AS49,""),"]")),"")</f>
        <v xml:space="preserve"> --Shadow Walker / Schattengänger   [Cyrodiil, Cyrodiil]</v>
      </c>
    </row>
    <row r="50" spans="1:53" x14ac:dyDescent="0.25">
      <c r="A50" s="12">
        <v>68</v>
      </c>
      <c r="B50" t="s">
        <v>826</v>
      </c>
      <c r="C50" t="s">
        <v>827</v>
      </c>
      <c r="D50" s="3">
        <f>A50</f>
        <v>68</v>
      </c>
      <c r="E50" s="63"/>
      <c r="G50" s="8" t="s">
        <v>1655</v>
      </c>
      <c r="I50" t="s">
        <v>97</v>
      </c>
      <c r="J50" t="s">
        <v>97</v>
      </c>
      <c r="K50">
        <v>-1</v>
      </c>
      <c r="L50">
        <v>-1</v>
      </c>
      <c r="M50">
        <v>-1</v>
      </c>
      <c r="N50">
        <v>0</v>
      </c>
      <c r="O50" s="70" t="s">
        <v>247</v>
      </c>
      <c r="P50" s="3">
        <f>IF(AND(G50&lt;&gt;"LIBSETS_SETTYPE_BATTLEGROUND",G50&lt;&gt;"LIBSETS_SETTYPE_SPECIAL",G50&lt;&gt;"LIBSETS_SETTYPE_MYTHIC"), IF(Q50&lt;&gt;"",VLOOKUP(Q50,'ESO zone constants'!$D$2:$H$4950,5,FALSE),""),"")</f>
        <v>347</v>
      </c>
      <c r="Q50" t="str">
        <f>IF(OR(K50="",K50&lt;=0,ISERROR(K50)),IF(AND(O50&lt;&gt;"",NOT(ISERROR(O50))),O50, ""),VLOOKUP(K50,'ESO wayshrine node constants'!$A$3:$D$9993,4,FALSE))</f>
        <v>Coldharbour</v>
      </c>
      <c r="S50" s="19" t="str">
        <f>IF(AND(R50&lt;&gt;"",NOT(ISERROR(R50))),R50,IF(P50&lt;&gt;"",IF(NOT(ISERROR(VLOOKUP(P50,'ESO Dungeon constants'!$D$3:$H$9999,5,FALSE))),VLOOKUP(P50,'ESO Dungeon constants'!$D$3:$I$9999,6,FALSE),VLOOKUP(P50,'ESO zone constants'!$H$2:$K$9984,4,FALSE)),""))</f>
        <v>DLC_BASE_GAME</v>
      </c>
      <c r="T50" s="3" t="str">
        <f>IF(S50&lt;&gt;"",VLOOKUP(S50,'LibSets constants'!$B$4:$C$1000,2,FALSE),"")</f>
        <v>Included in base game</v>
      </c>
      <c r="U50" s="33" t="s">
        <v>1742</v>
      </c>
      <c r="V50" s="3" t="str">
        <f>IF(U50&lt;&gt;"",IF(U50&lt;&gt;"LIBSETS_DROP_MECHANIC_MONSTER_NAME",VLOOKUP(U50,'LibSets constants'!$I$4:$L$1000,3,FALSE),""),"")</f>
        <v>Delve bosses have a chance to drop a waist or feet.</v>
      </c>
      <c r="W50" s="3" t="str">
        <f>IF(U50&lt;&gt;"",IF(U50&lt;&gt;"LIBSETS_DROP_MECHANIC_MONSTER_NAME",VLOOKUP(U50,'LibSets constants'!$I$4:$L$1000,4,FALSE),""),"")</f>
        <v>Bosse in Gewölben haben die Chance, eine Taille oder Füße fallen zu lassen.</v>
      </c>
      <c r="X50" s="3" t="str">
        <f>IF(G50&lt;&gt;"LIBSETS_SETTYPE_BATTLEGROUND",IF(G50&lt;&gt;"LIBSETS_SETTYPE_SPECIAL",IF(Y50&lt;&gt;"",VLOOKUP(Y50,'ESO zone constants'!$D$2:$H$4950,5,FALSE),""),""),"")</f>
        <v/>
      </c>
      <c r="Z50" s="33" t="s">
        <v>1743</v>
      </c>
      <c r="AA50" s="3" t="str">
        <f>IF(Z50&lt;&gt;"",IF(Z50&lt;&gt;"LIBSETS_DROP_MECHANIC_MONSTER_NAME",VLOOKUP(Z50,'LibSets constants'!$I$4:$L$1000,3,FALSE),""),"")</f>
        <v>Overland group bosses have a 100% chance to drop head, chest, legs, or weapon.</v>
      </c>
      <c r="AB50" s="3" t="str">
        <f>IF(Z50&lt;&gt;"",IF(Z50&lt;&gt;"LIBSETS_DROP_MECHANIC_MONSTER_NAME",VLOOKUP(Z50,'LibSets constants'!$I$4:$L$1000,4,FALSE),""),"")</f>
        <v>Überland Gruppenbosse haben eine Chance von 100%, Kopf, Brust, Beine oder Waffen fallen zu lassen.</v>
      </c>
      <c r="AC50" s="3" t="str">
        <f>IF(G50&lt;&gt;"LIBSETS_SETTYPE_BATTLEGROUND",IF(G50&lt;&gt;"LIBSETS_SETTYPE_SPECIAL",IF(AD50&lt;&gt;"",VLOOKUP(AD50,'ESO zone constants'!$D$2:$H$4950,5,FALSE),""),""),"")</f>
        <v/>
      </c>
      <c r="AE50" s="33" t="s">
        <v>1744</v>
      </c>
      <c r="AF50" s="3" t="str">
        <f>IF(AE50&lt;&gt;"",IF(AE50&lt;&gt;"LIBSETS_DROP_MECHANIC_MONSTER_NAME",VLOOKUP(AE50,'LibSets constants'!$I$4:$L$1000,3,FALSE),""),"")</f>
        <v>Public dungeon bosses have a chance to drop a shoulder, hand, or weapon.</v>
      </c>
      <c r="AG50" s="3" t="str">
        <f>IF(AE50&lt;&gt;"",IF(AE50&lt;&gt;"LIBSETS_DROP_MECHANIC_MONSTER_NAME",VLOOKUP(AE50,'LibSets constants'!$I$4:$L$1000,4,FALSE),""),"")</f>
        <v>Öffentliche Dungeon-Bosse haben die Möglichkeit, eine Schulter, Handschuhe oder eine Waffe fallen zu lassen.</v>
      </c>
      <c r="AH50" s="3" t="str">
        <f>IF(G50&lt;&gt;"LIBSETS_SETTYPE_BATTLEGROUND",IF(G50&lt;&gt;"LIBSETS_SETTYPE_SPECIAL",IF(AI50&lt;&gt;"",VLOOKUP(AI50,'ESO zone constants'!$D$2:$H$4950,5,FALSE),""),""),"")</f>
        <v/>
      </c>
      <c r="AJ50" s="33" t="s">
        <v>1745</v>
      </c>
      <c r="AK50" s="3" t="str">
        <f>IF(AJ50&lt;&gt;"",IF(AJ50&lt;&gt;"LIBSETS_DROP_MECHANIC_MONSTER_NAME",VLOOKUP(AJ50,'LibSets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3" t="str">
        <f>IF(AJ50&lt;&gt;"",IF(AJ50&lt;&gt;"LIBSETS_DROP_MECHANIC_MONSTER_NAME",VLOOKUP(AJ50,'LibSets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constants'!$D$2:$H$4950,5,FALSE),""),""),"")</f>
        <v/>
      </c>
      <c r="AP50" s="3" t="str">
        <f>IF(AO50&lt;&gt;"",IF(AO50&lt;&gt;"LIBSETS_DROP_MECHANIC_MONSTER_NAME",VLOOKUP(AO50,'LibSets constants'!$I$4:$L$1000,3,FALSE),""),"")</f>
        <v/>
      </c>
      <c r="AQ50" s="3" t="str">
        <f>IF(AO50&lt;&gt;"",IF(AO50&lt;&gt;"LIBSETS_DROP_MECHANIC_MONSTER_NAME",VLOOKUP(AO50,'LibSets constants'!$I$4:$L$1000,4,FALSE),""),"")</f>
        <v/>
      </c>
      <c r="AR50" s="3" t="str">
        <f>IF(G50&lt;&gt;"LIBSETS_SETTYPE_BATTLEGROUND",IF(G50&lt;&gt;"LIBSETS_SETTYPE_SPECIAL",IF(AS50&lt;&gt;"",VLOOKUP(AS50,'ESO zone constants'!$D$2:$H$4950,5,FALSE),""),""),"")</f>
        <v/>
      </c>
      <c r="AU50" s="3" t="str">
        <f>IF(AT50&lt;&gt;"",IF(AT50&lt;&gt;"LIBSETS_DROP_MECHANIC_MONSTER_NAME",VLOOKUP(AT50,'LibSets constants'!$I$4:$L$1000,3,FALSE),""),"")</f>
        <v/>
      </c>
      <c r="AV50" s="3" t="str">
        <f>IF(AT50&lt;&gt;"",IF(AT50&lt;&gt;"LIBSETS_DROP_MECHANIC_MONSTER_NAME",VLOOKUP(AT50,'LibSets constants'!$I$4:$L$1000,4,FALSE),""),"")</f>
        <v/>
      </c>
      <c r="AW50" s="21" t="str">
        <f>IF(A50="???","--","")&amp;IF(F50&lt;&gt;"Not in the game (anymore)",IF(A50&lt;&gt;"",CONCATENATE("[",A50,"] = {wayshrines={")&amp;IF(K50&lt;&gt;"",CONCATENATE(K50,","),"")&amp;IF(L50&lt;&gt;"",CONCATENATE(L50,","),"")&amp;IF(M50&lt;&gt;"",CONCATENATE(M50,","),"")&amp;CONCATENATE("}")&amp;IF(VALUE(N50)&gt;0,CONCATENATE(", traitsNeeded=",N50),"")&amp;CONCATENATE(", dlcId=",IF(S50&lt;&gt;"",S50,"DLC_BASE_GAME")),""),"")</f>
        <v>[68] = {wayshrines={-1,-1,-1,}, dlcId=DLC_BASE_GAME</v>
      </c>
      <c r="AX50" s="21" t="str">
        <f>IF(F50&lt;&gt;"Not in the game (anymore)",IF(A50&lt;&gt;"",IF(P50&lt;&gt;"",CONCATENATE(", zoneIds={",P50),"")&amp;IF(X50&lt;&gt;"",CONCATENATE(",",X50),"")&amp;IF(AC50&lt;&gt;"",CONCATENATE(",",AC50),"")&amp;IF(AH50&lt;&gt;"",CONCATENATE(",",AH50),"")&amp;IF(AM50&lt;&gt;"",CONCATENATE(",",AM50),"")&amp;IF(AR50&lt;&gt;"",CONCATENATE(",",AR50),"")&amp;IF(P50&lt;&gt;"",CONCATENATE("}",""),"")&amp;IF(OR(I50="true",I50="false",I50&lt;&gt;""), CONCATENATE(", veteran=", I50), ""),""),"")</f>
        <v>, zoneIds={347}, veteran=false</v>
      </c>
      <c r="AY50" s="21" t="str">
        <f>IF(F50&lt;&gt;"Not in the game (anymore)",IF(A50&lt;&gt;"",", setType="&amp;G50,"")&amp;IF(J50="true",", multiTrialSet=true",""),"")</f>
        <v>, setType=LIBSETS_SETTYPE_OVERLAND</v>
      </c>
      <c r="AZ50" s="21" t="str">
        <f>IF(F50&lt;&gt;"Not in the game (anymore)",IF(U50&lt;&gt;"",", dropMechanic={"&amp;U50&amp;IF(Z50&lt;&gt;"",","&amp;Z50,"")&amp;IF(AE50&lt;&gt;"",","&amp;AE50,"")&amp;IF(AJ50&lt;&gt;"",","&amp;AJ50,"")&amp;IF(AO50&lt;&gt;"",","&amp;AO50,"")&amp;IF(AT50&lt;&gt;"",","&amp;AT50,"")&amp;"}"&amp;IF(U50="LIBSETS_DROP_MECHANIC_MONSTER_NAME",", dropMechanicNames={" &amp; IF(V50&lt;&gt;"","['en']='"&amp;V50&amp;"'","") &amp; IF(W50&lt;&gt;"",", ['de']='" &amp; W50&amp;"'","") &amp; "}",""),"")&amp;"},","")</f>
        <v>, dropMechanic={LIBSETS_DROP_MECHANIC_OVERLAND_BOSS_DELVE,LIBSETS_DROP_MECHANIC_OVERLAND_WORLDBOSS,LIBSETS_DROP_MECHANIC_OVERLAND_BOSS_PUBLIC_DUNGEON,LIBSETS_DROP_MECHANIC_OVERLAND_CHEST}},</v>
      </c>
      <c r="BA50" s="21" t="str">
        <f>IF(F50&lt;&gt;"Not in the game (anymore)",IF(C50&lt;&gt;"",CONCATENATE(" --",C50," / ",B50,"   [",IF(Q50&lt;&gt;"",Q50,""),IF(Y50&lt;&gt;"",", "&amp;Y50,""),IF(AD50&lt;&gt;"",", "&amp;AD50,""),IF(AI50&lt;&gt;"",", "&amp;AI50,""),IF(AN50&lt;&gt;"",", "&amp;AN50,""),IF(AS50&lt;&gt;"",", "&amp;AS50,""),"]")),"")</f>
        <v xml:space="preserve"> --Stygian / Stygier   [Coldharbour]</v>
      </c>
    </row>
    <row r="51" spans="1:53" x14ac:dyDescent="0.25">
      <c r="A51" s="12">
        <v>69</v>
      </c>
      <c r="B51" t="s">
        <v>828</v>
      </c>
      <c r="C51" t="s">
        <v>829</v>
      </c>
      <c r="D51" s="3">
        <f>A51</f>
        <v>69</v>
      </c>
      <c r="E51" s="63"/>
      <c r="G51" s="8" t="s">
        <v>1655</v>
      </c>
      <c r="I51" t="s">
        <v>97</v>
      </c>
      <c r="J51" t="s">
        <v>97</v>
      </c>
      <c r="K51">
        <v>-1</v>
      </c>
      <c r="L51">
        <v>-1</v>
      </c>
      <c r="M51">
        <v>-1</v>
      </c>
      <c r="N51">
        <v>0</v>
      </c>
      <c r="O51" s="70" t="s">
        <v>272</v>
      </c>
      <c r="P51" s="3">
        <f>IF(AND(G51&lt;&gt;"LIBSETS_SETTYPE_BATTLEGROUND",G51&lt;&gt;"LIBSETS_SETTYPE_SPECIAL",G51&lt;&gt;"LIBSETS_SETTYPE_MYTHIC"), IF(Q51&lt;&gt;"",VLOOKUP(Q51,'ESO zone constants'!$D$2:$H$4950,5,FALSE),""),"")</f>
        <v>383</v>
      </c>
      <c r="Q51" t="str">
        <f>IF(OR(K51="",K51&lt;=0,ISERROR(K51)),IF(AND(O51&lt;&gt;"",NOT(ISERROR(O51))),O51, ""),VLOOKUP(K51,'ESO wayshrine node constants'!$A$3:$D$9993,4,FALSE))</f>
        <v>Grahtwood</v>
      </c>
      <c r="S51" s="19" t="str">
        <f>IF(AND(R51&lt;&gt;"",NOT(ISERROR(R51))),R51,IF(P51&lt;&gt;"",IF(NOT(ISERROR(VLOOKUP(P51,'ESO Dungeon constants'!$D$3:$H$9999,5,FALSE))),VLOOKUP(P51,'ESO Dungeon constants'!$D$3:$I$9999,6,FALSE),VLOOKUP(P51,'ESO zone constants'!$H$2:$K$9984,4,FALSE)),""))</f>
        <v>DLC_BASE_GAME</v>
      </c>
      <c r="T51" s="3" t="str">
        <f>IF(S51&lt;&gt;"",VLOOKUP(S51,'LibSets constants'!$B$4:$C$1000,2,FALSE),"")</f>
        <v>Included in base game</v>
      </c>
      <c r="U51" s="33" t="s">
        <v>1742</v>
      </c>
      <c r="V51" s="3" t="str">
        <f>IF(U51&lt;&gt;"",IF(U51&lt;&gt;"LIBSETS_DROP_MECHANIC_MONSTER_NAME",VLOOKUP(U51,'LibSets constants'!$I$4:$L$1000,3,FALSE),""),"")</f>
        <v>Delve bosses have a chance to drop a waist or feet.</v>
      </c>
      <c r="W51" s="3" t="str">
        <f>IF(U51&lt;&gt;"",IF(U51&lt;&gt;"LIBSETS_DROP_MECHANIC_MONSTER_NAME",VLOOKUP(U51,'LibSets constants'!$I$4:$L$1000,4,FALSE),""),"")</f>
        <v>Bosse in Gewölben haben die Chance, eine Taille oder Füße fallen zu lassen.</v>
      </c>
      <c r="X51" s="3" t="str">
        <f>IF(G51&lt;&gt;"LIBSETS_SETTYPE_BATTLEGROUND",IF(G51&lt;&gt;"LIBSETS_SETTYPE_SPECIAL",IF(Y51&lt;&gt;"",VLOOKUP(Y51,'ESO zone constants'!$D$2:$H$4950,5,FALSE),""),""),"")</f>
        <v/>
      </c>
      <c r="Z51" s="33" t="s">
        <v>1743</v>
      </c>
      <c r="AA51" s="3" t="str">
        <f>IF(Z51&lt;&gt;"",IF(Z51&lt;&gt;"LIBSETS_DROP_MECHANIC_MONSTER_NAME",VLOOKUP(Z51,'LibSets constants'!$I$4:$L$1000,3,FALSE),""),"")</f>
        <v>Overland group bosses have a 100% chance to drop head, chest, legs, or weapon.</v>
      </c>
      <c r="AB51" s="3" t="str">
        <f>IF(Z51&lt;&gt;"",IF(Z51&lt;&gt;"LIBSETS_DROP_MECHANIC_MONSTER_NAME",VLOOKUP(Z51,'LibSets constants'!$I$4:$L$1000,4,FALSE),""),"")</f>
        <v>Überland Gruppenbosse haben eine Chance von 100%, Kopf, Brust, Beine oder Waffen fallen zu lassen.</v>
      </c>
      <c r="AC51" s="3" t="str">
        <f>IF(G51&lt;&gt;"LIBSETS_SETTYPE_BATTLEGROUND",IF(G51&lt;&gt;"LIBSETS_SETTYPE_SPECIAL",IF(AD51&lt;&gt;"",VLOOKUP(AD51,'ESO zone constants'!$D$2:$H$4950,5,FALSE),""),""),"")</f>
        <v/>
      </c>
      <c r="AE51" s="33" t="s">
        <v>1744</v>
      </c>
      <c r="AF51" s="3" t="str">
        <f>IF(AE51&lt;&gt;"",IF(AE51&lt;&gt;"LIBSETS_DROP_MECHANIC_MONSTER_NAME",VLOOKUP(AE51,'LibSets constants'!$I$4:$L$1000,3,FALSE),""),"")</f>
        <v>Public dungeon bosses have a chance to drop a shoulder, hand, or weapon.</v>
      </c>
      <c r="AG51" s="3" t="str">
        <f>IF(AE51&lt;&gt;"",IF(AE51&lt;&gt;"LIBSETS_DROP_MECHANIC_MONSTER_NAME",VLOOKUP(AE51,'LibSets constants'!$I$4:$L$1000,4,FALSE),""),"")</f>
        <v>Öffentliche Dungeon-Bosse haben die Möglichkeit, eine Schulter, Handschuhe oder eine Waffe fallen zu lassen.</v>
      </c>
      <c r="AH51" s="3" t="str">
        <f>IF(G51&lt;&gt;"LIBSETS_SETTYPE_BATTLEGROUND",IF(G51&lt;&gt;"LIBSETS_SETTYPE_SPECIAL",IF(AI51&lt;&gt;"",VLOOKUP(AI51,'ESO zone constants'!$D$2:$H$4950,5,FALSE),""),""),"")</f>
        <v/>
      </c>
      <c r="AJ51" s="33" t="s">
        <v>1745</v>
      </c>
      <c r="AK51" s="3" t="str">
        <f>IF(AJ51&lt;&gt;"",IF(AJ51&lt;&gt;"LIBSETS_DROP_MECHANIC_MONSTER_NAME",VLOOKUP(AJ51,'LibSets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3" t="str">
        <f>IF(AJ51&lt;&gt;"",IF(AJ51&lt;&gt;"LIBSETS_DROP_MECHANIC_MONSTER_NAME",VLOOKUP(AJ51,'LibSets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constants'!$D$2:$H$4950,5,FALSE),""),""),"")</f>
        <v/>
      </c>
      <c r="AP51" s="3" t="str">
        <f>IF(AO51&lt;&gt;"",IF(AO51&lt;&gt;"LIBSETS_DROP_MECHANIC_MONSTER_NAME",VLOOKUP(AO51,'LibSets constants'!$I$4:$L$1000,3,FALSE),""),"")</f>
        <v/>
      </c>
      <c r="AQ51" s="3" t="str">
        <f>IF(AO51&lt;&gt;"",IF(AO51&lt;&gt;"LIBSETS_DROP_MECHANIC_MONSTER_NAME",VLOOKUP(AO51,'LibSets constants'!$I$4:$L$1000,4,FALSE),""),"")</f>
        <v/>
      </c>
      <c r="AR51" s="3" t="str">
        <f>IF(G51&lt;&gt;"LIBSETS_SETTYPE_BATTLEGROUND",IF(G51&lt;&gt;"LIBSETS_SETTYPE_SPECIAL",IF(AS51&lt;&gt;"",VLOOKUP(AS51,'ESO zone constants'!$D$2:$H$4950,5,FALSE),""),""),"")</f>
        <v/>
      </c>
      <c r="AU51" s="3" t="str">
        <f>IF(AT51&lt;&gt;"",IF(AT51&lt;&gt;"LIBSETS_DROP_MECHANIC_MONSTER_NAME",VLOOKUP(AT51,'LibSets constants'!$I$4:$L$1000,3,FALSE),""),"")</f>
        <v/>
      </c>
      <c r="AV51" s="3" t="str">
        <f>IF(AT51&lt;&gt;"",IF(AT51&lt;&gt;"LIBSETS_DROP_MECHANIC_MONSTER_NAME",VLOOKUP(AT51,'LibSets constants'!$I$4:$L$1000,4,FALSE),""),"")</f>
        <v/>
      </c>
      <c r="AW51" s="21" t="str">
        <f>IF(A51="???","--","")&amp;IF(F51&lt;&gt;"Not in the game (anymore)",IF(A51&lt;&gt;"",CONCATENATE("[",A51,"] = {wayshrines={")&amp;IF(K51&lt;&gt;"",CONCATENATE(K51,","),"")&amp;IF(L51&lt;&gt;"",CONCATENATE(L51,","),"")&amp;IF(M51&lt;&gt;"",CONCATENATE(M51,","),"")&amp;CONCATENATE("}")&amp;IF(VALUE(N51)&gt;0,CONCATENATE(", traitsNeeded=",N51),"")&amp;CONCATENATE(", dlcId=",IF(S51&lt;&gt;"",S51,"DLC_BASE_GAME")),""),"")</f>
        <v>[69] = {wayshrines={-1,-1,-1,}, dlcId=DLC_BASE_GAME</v>
      </c>
      <c r="AX51" s="21" t="str">
        <f>IF(F51&lt;&gt;"Not in the game (anymore)",IF(A51&lt;&gt;"",IF(P51&lt;&gt;"",CONCATENATE(", zoneIds={",P51),"")&amp;IF(X51&lt;&gt;"",CONCATENATE(",",X51),"")&amp;IF(AC51&lt;&gt;"",CONCATENATE(",",AC51),"")&amp;IF(AH51&lt;&gt;"",CONCATENATE(",",AH51),"")&amp;IF(AM51&lt;&gt;"",CONCATENATE(",",AM51),"")&amp;IF(AR51&lt;&gt;"",CONCATENATE(",",AR51),"")&amp;IF(P51&lt;&gt;"",CONCATENATE("}",""),"")&amp;IF(OR(I51="true",I51="false",I51&lt;&gt;""), CONCATENATE(", veteran=", I51), ""),""),"")</f>
        <v>, zoneIds={383}, veteran=false</v>
      </c>
      <c r="AY51" s="21" t="str">
        <f>IF(F51&lt;&gt;"Not in the game (anymore)",IF(A51&lt;&gt;"",", setType="&amp;G51,"")&amp;IF(J51="true",", multiTrialSet=true",""),"")</f>
        <v>, setType=LIBSETS_SETTYPE_OVERLAND</v>
      </c>
      <c r="AZ51" s="21" t="str">
        <f>IF(F51&lt;&gt;"Not in the game (anymore)",IF(U51&lt;&gt;"",", dropMechanic={"&amp;U51&amp;IF(Z51&lt;&gt;"",","&amp;Z51,"")&amp;IF(AE51&lt;&gt;"",","&amp;AE51,"")&amp;IF(AJ51&lt;&gt;"",","&amp;AJ51,"")&amp;IF(AO51&lt;&gt;"",","&amp;AO51,"")&amp;IF(AT51&lt;&gt;"",","&amp;AT51,"")&amp;"}"&amp;IF(U51="LIBSETS_DROP_MECHANIC_MONSTER_NAME",", dropMechanicNames={" &amp; IF(V51&lt;&gt;"","['en']='"&amp;V51&amp;"'","") &amp; IF(W51&lt;&gt;"",", ['de']='" &amp; W51&amp;"'","") &amp; "}",""),"")&amp;"},","")</f>
        <v>, dropMechanic={LIBSETS_DROP_MECHANIC_OVERLAND_BOSS_DELVE,LIBSETS_DROP_MECHANIC_OVERLAND_WORLDBOSS,LIBSETS_DROP_MECHANIC_OVERLAND_BOSS_PUBLIC_DUNGEON,LIBSETS_DROP_MECHANIC_OVERLAND_CHEST}},</v>
      </c>
      <c r="BA51" s="21" t="str">
        <f>IF(F51&lt;&gt;"Not in the game (anymore)",IF(C51&lt;&gt;"",CONCATENATE(" --",C51," / ",B51,"   [",IF(Q51&lt;&gt;"",Q51,""),IF(Y51&lt;&gt;"",", "&amp;Y51,""),IF(AD51&lt;&gt;"",", "&amp;AD51,""),IF(AI51&lt;&gt;"",", "&amp;AI51,""),IF(AN51&lt;&gt;"",", "&amp;AN51,""),IF(AS51&lt;&gt;"",", "&amp;AS51,""),"]")),"")</f>
        <v xml:space="preserve"> --Ranger's Gait / Laufstil des Waldläufers   [Grahtwood]</v>
      </c>
    </row>
    <row r="52" spans="1:53" x14ac:dyDescent="0.25">
      <c r="A52" s="12">
        <v>70</v>
      </c>
      <c r="B52" t="s">
        <v>830</v>
      </c>
      <c r="C52" t="s">
        <v>831</v>
      </c>
      <c r="D52" s="3">
        <f>A52</f>
        <v>70</v>
      </c>
      <c r="E52" s="63"/>
      <c r="G52" s="8" t="s">
        <v>1655</v>
      </c>
      <c r="I52" t="s">
        <v>97</v>
      </c>
      <c r="J52" t="s">
        <v>97</v>
      </c>
      <c r="K52">
        <v>-1</v>
      </c>
      <c r="L52">
        <v>-1</v>
      </c>
      <c r="M52">
        <v>-1</v>
      </c>
      <c r="N52">
        <v>0</v>
      </c>
      <c r="O52" s="70" t="s">
        <v>115</v>
      </c>
      <c r="P52" s="3">
        <f>IF(AND(G52&lt;&gt;"LIBSETS_SETTYPE_BATTLEGROUND",G52&lt;&gt;"LIBSETS_SETTYPE_SPECIAL",G52&lt;&gt;"LIBSETS_SETTYPE_MYTHIC"), IF(Q52&lt;&gt;"",VLOOKUP(Q52,'ESO zone constants'!$D$2:$H$4950,5,FALSE),""),"")</f>
        <v>92</v>
      </c>
      <c r="Q52" t="str">
        <f>IF(OR(K52="",K52&lt;=0,ISERROR(K52)),IF(AND(O52&lt;&gt;"",NOT(ISERROR(O52))),O52, ""),VLOOKUP(K52,'ESO wayshrine node constants'!$A$3:$D$9993,4,FALSE))</f>
        <v>Bangkorai</v>
      </c>
      <c r="S52" s="19" t="str">
        <f>IF(AND(R52&lt;&gt;"",NOT(ISERROR(R52))),R52,IF(P52&lt;&gt;"",IF(NOT(ISERROR(VLOOKUP(P52,'ESO Dungeon constants'!$D$3:$H$9999,5,FALSE))),VLOOKUP(P52,'ESO Dungeon constants'!$D$3:$I$9999,6,FALSE),VLOOKUP(P52,'ESO zone constants'!$H$2:$K$9984,4,FALSE)),""))</f>
        <v>DLC_BASE_GAME</v>
      </c>
      <c r="T52" s="3" t="str">
        <f>IF(S52&lt;&gt;"",VLOOKUP(S52,'LibSets constants'!$B$4:$C$1000,2,FALSE),"")</f>
        <v>Included in base game</v>
      </c>
      <c r="U52" s="33" t="s">
        <v>1742</v>
      </c>
      <c r="V52" s="3" t="str">
        <f>IF(U52&lt;&gt;"",IF(U52&lt;&gt;"LIBSETS_DROP_MECHANIC_MONSTER_NAME",VLOOKUP(U52,'LibSets constants'!$I$4:$L$1000,3,FALSE),""),"")</f>
        <v>Delve bosses have a chance to drop a waist or feet.</v>
      </c>
      <c r="W52" s="3" t="str">
        <f>IF(U52&lt;&gt;"",IF(U52&lt;&gt;"LIBSETS_DROP_MECHANIC_MONSTER_NAME",VLOOKUP(U52,'LibSets constants'!$I$4:$L$1000,4,FALSE),""),"")</f>
        <v>Bosse in Gewölben haben die Chance, eine Taille oder Füße fallen zu lassen.</v>
      </c>
      <c r="X52" s="3" t="str">
        <f>IF(G52&lt;&gt;"LIBSETS_SETTYPE_BATTLEGROUND",IF(G52&lt;&gt;"LIBSETS_SETTYPE_SPECIAL",IF(Y52&lt;&gt;"",VLOOKUP(Y52,'ESO zone constants'!$D$2:$H$4950,5,FALSE),""),""),"")</f>
        <v/>
      </c>
      <c r="Z52" s="33" t="s">
        <v>1743</v>
      </c>
      <c r="AA52" s="3" t="str">
        <f>IF(Z52&lt;&gt;"",IF(Z52&lt;&gt;"LIBSETS_DROP_MECHANIC_MONSTER_NAME",VLOOKUP(Z52,'LibSets constants'!$I$4:$L$1000,3,FALSE),""),"")</f>
        <v>Overland group bosses have a 100% chance to drop head, chest, legs, or weapon.</v>
      </c>
      <c r="AB52" s="3" t="str">
        <f>IF(Z52&lt;&gt;"",IF(Z52&lt;&gt;"LIBSETS_DROP_MECHANIC_MONSTER_NAME",VLOOKUP(Z52,'LibSets constants'!$I$4:$L$1000,4,FALSE),""),"")</f>
        <v>Überland Gruppenbosse haben eine Chance von 100%, Kopf, Brust, Beine oder Waffen fallen zu lassen.</v>
      </c>
      <c r="AC52" s="3" t="str">
        <f>IF(G52&lt;&gt;"LIBSETS_SETTYPE_BATTLEGROUND",IF(G52&lt;&gt;"LIBSETS_SETTYPE_SPECIAL",IF(AD52&lt;&gt;"",VLOOKUP(AD52,'ESO zone constants'!$D$2:$H$4950,5,FALSE),""),""),"")</f>
        <v/>
      </c>
      <c r="AE52" s="33" t="s">
        <v>1744</v>
      </c>
      <c r="AF52" s="3" t="str">
        <f>IF(AE52&lt;&gt;"",IF(AE52&lt;&gt;"LIBSETS_DROP_MECHANIC_MONSTER_NAME",VLOOKUP(AE52,'LibSets constants'!$I$4:$L$1000,3,FALSE),""),"")</f>
        <v>Public dungeon bosses have a chance to drop a shoulder, hand, or weapon.</v>
      </c>
      <c r="AG52" s="3" t="str">
        <f>IF(AE52&lt;&gt;"",IF(AE52&lt;&gt;"LIBSETS_DROP_MECHANIC_MONSTER_NAME",VLOOKUP(AE52,'LibSets constants'!$I$4:$L$1000,4,FALSE),""),"")</f>
        <v>Öffentliche Dungeon-Bosse haben die Möglichkeit, eine Schulter, Handschuhe oder eine Waffe fallen zu lassen.</v>
      </c>
      <c r="AH52" s="3" t="str">
        <f>IF(G52&lt;&gt;"LIBSETS_SETTYPE_BATTLEGROUND",IF(G52&lt;&gt;"LIBSETS_SETTYPE_SPECIAL",IF(AI52&lt;&gt;"",VLOOKUP(AI52,'ESO zone constants'!$D$2:$H$4950,5,FALSE),""),""),"")</f>
        <v/>
      </c>
      <c r="AJ52" s="33" t="s">
        <v>1745</v>
      </c>
      <c r="AK52" s="3" t="str">
        <f>IF(AJ52&lt;&gt;"",IF(AJ52&lt;&gt;"LIBSETS_DROP_MECHANIC_MONSTER_NAME",VLOOKUP(AJ52,'LibSets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3" t="str">
        <f>IF(AJ52&lt;&gt;"",IF(AJ52&lt;&gt;"LIBSETS_DROP_MECHANIC_MONSTER_NAME",VLOOKUP(AJ52,'LibSets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constants'!$D$2:$H$4950,5,FALSE),""),""),"")</f>
        <v/>
      </c>
      <c r="AP52" s="3" t="str">
        <f>IF(AO52&lt;&gt;"",IF(AO52&lt;&gt;"LIBSETS_DROP_MECHANIC_MONSTER_NAME",VLOOKUP(AO52,'LibSets constants'!$I$4:$L$1000,3,FALSE),""),"")</f>
        <v/>
      </c>
      <c r="AQ52" s="3" t="str">
        <f>IF(AO52&lt;&gt;"",IF(AO52&lt;&gt;"LIBSETS_DROP_MECHANIC_MONSTER_NAME",VLOOKUP(AO52,'LibSets constants'!$I$4:$L$1000,4,FALSE),""),"")</f>
        <v/>
      </c>
      <c r="AR52" s="3" t="str">
        <f>IF(G52&lt;&gt;"LIBSETS_SETTYPE_BATTLEGROUND",IF(G52&lt;&gt;"LIBSETS_SETTYPE_SPECIAL",IF(AS52&lt;&gt;"",VLOOKUP(AS52,'ESO zone constants'!$D$2:$H$4950,5,FALSE),""),""),"")</f>
        <v/>
      </c>
      <c r="AU52" s="3" t="str">
        <f>IF(AT52&lt;&gt;"",IF(AT52&lt;&gt;"LIBSETS_DROP_MECHANIC_MONSTER_NAME",VLOOKUP(AT52,'LibSets constants'!$I$4:$L$1000,3,FALSE),""),"")</f>
        <v/>
      </c>
      <c r="AV52" s="3" t="str">
        <f>IF(AT52&lt;&gt;"",IF(AT52&lt;&gt;"LIBSETS_DROP_MECHANIC_MONSTER_NAME",VLOOKUP(AT52,'LibSets constants'!$I$4:$L$1000,4,FALSE),""),"")</f>
        <v/>
      </c>
      <c r="AW52" s="21" t="str">
        <f>IF(A52="???","--","")&amp;IF(F52&lt;&gt;"Not in the game (anymore)",IF(A52&lt;&gt;"",CONCATENATE("[",A52,"] = {wayshrines={")&amp;IF(K52&lt;&gt;"",CONCATENATE(K52,","),"")&amp;IF(L52&lt;&gt;"",CONCATENATE(L52,","),"")&amp;IF(M52&lt;&gt;"",CONCATENATE(M52,","),"")&amp;CONCATENATE("}")&amp;IF(VALUE(N52)&gt;0,CONCATENATE(", traitsNeeded=",N52),"")&amp;CONCATENATE(", dlcId=",IF(S52&lt;&gt;"",S52,"DLC_BASE_GAME")),""),"")</f>
        <v>[70] = {wayshrines={-1,-1,-1,}, dlcId=DLC_BASE_GAME</v>
      </c>
      <c r="AX52" s="21" t="str">
        <f>IF(F52&lt;&gt;"Not in the game (anymore)",IF(A52&lt;&gt;"",IF(P52&lt;&gt;"",CONCATENATE(", zoneIds={",P52),"")&amp;IF(X52&lt;&gt;"",CONCATENATE(",",X52),"")&amp;IF(AC52&lt;&gt;"",CONCATENATE(",",AC52),"")&amp;IF(AH52&lt;&gt;"",CONCATENATE(",",AH52),"")&amp;IF(AM52&lt;&gt;"",CONCATENATE(",",AM52),"")&amp;IF(AR52&lt;&gt;"",CONCATENATE(",",AR52),"")&amp;IF(P52&lt;&gt;"",CONCATENATE("}",""),"")&amp;IF(OR(I52="true",I52="false",I52&lt;&gt;""), CONCATENATE(", veteran=", I52), ""),""),"")</f>
        <v>, zoneIds={92}, veteran=false</v>
      </c>
      <c r="AY52" s="21" t="str">
        <f>IF(F52&lt;&gt;"Not in the game (anymore)",IF(A52&lt;&gt;"",", setType="&amp;G52,"")&amp;IF(J52="true",", multiTrialSet=true",""),"")</f>
        <v>, setType=LIBSETS_SETTYPE_OVERLAND</v>
      </c>
      <c r="AZ52" s="21" t="str">
        <f>IF(F52&lt;&gt;"Not in the game (anymore)",IF(U52&lt;&gt;"",", dropMechanic={"&amp;U52&amp;IF(Z52&lt;&gt;"",","&amp;Z52,"")&amp;IF(AE52&lt;&gt;"",","&amp;AE52,"")&amp;IF(AJ52&lt;&gt;"",","&amp;AJ52,"")&amp;IF(AO52&lt;&gt;"",","&amp;AO52,"")&amp;IF(AT52&lt;&gt;"",","&amp;AT52,"")&amp;"}"&amp;IF(U52="LIBSETS_DROP_MECHANIC_MONSTER_NAME",", dropMechanicNames={" &amp; IF(V52&lt;&gt;"","['en']='"&amp;V52&amp;"'","") &amp; IF(W52&lt;&gt;"",", ['de']='" &amp; W52&amp;"'","") &amp; "}",""),"")&amp;"},","")</f>
        <v>, dropMechanic={LIBSETS_DROP_MECHANIC_OVERLAND_BOSS_DELVE,LIBSETS_DROP_MECHANIC_OVERLAND_WORLDBOSS,LIBSETS_DROP_MECHANIC_OVERLAND_BOSS_PUBLIC_DUNGEON,LIBSETS_DROP_MECHANIC_OVERLAND_CHEST}},</v>
      </c>
      <c r="BA52" s="21" t="str">
        <f>IF(F52&lt;&gt;"Not in the game (anymore)",IF(C52&lt;&gt;"",CONCATENATE(" --",C52," / ",B52,"   [",IF(Q52&lt;&gt;"",Q52,""),IF(Y52&lt;&gt;"",", "&amp;Y52,""),IF(AD52&lt;&gt;"",", "&amp;AD52,""),IF(AI52&lt;&gt;"",", "&amp;AI52,""),IF(AN52&lt;&gt;"",", "&amp;AN52,""),IF(AS52&lt;&gt;"",", "&amp;AS52,""),"]")),"")</f>
        <v xml:space="preserve"> --Seventh Legion Brute / Rohling der siebten Legion   [Bangkorai]</v>
      </c>
    </row>
    <row r="53" spans="1:53" x14ac:dyDescent="0.25">
      <c r="A53" s="12">
        <v>71</v>
      </c>
      <c r="B53" t="s">
        <v>832</v>
      </c>
      <c r="C53" t="s">
        <v>833</v>
      </c>
      <c r="D53" s="3">
        <f>A53</f>
        <v>71</v>
      </c>
      <c r="E53" s="63"/>
      <c r="G53" s="8" t="s">
        <v>1652</v>
      </c>
      <c r="I53" t="s">
        <v>97</v>
      </c>
      <c r="J53" t="s">
        <v>97</v>
      </c>
      <c r="K53">
        <v>-1</v>
      </c>
      <c r="L53">
        <v>-1</v>
      </c>
      <c r="M53">
        <v>-1</v>
      </c>
      <c r="N53">
        <v>0</v>
      </c>
      <c r="O53" s="70" t="s">
        <v>59</v>
      </c>
      <c r="P53" s="3">
        <f>IF(AND(G53&lt;&gt;"LIBSETS_SETTYPE_BATTLEGROUND",G53&lt;&gt;"LIBSETS_SETTYPE_SPECIAL",G53&lt;&gt;"LIBSETS_SETTYPE_MYTHIC"), IF(Q53&lt;&gt;"",VLOOKUP(Q53,'ESO zone constants'!$D$2:$H$4950,5,FALSE),""),"")</f>
        <v>31</v>
      </c>
      <c r="Q53" t="str">
        <f>IF(OR(K53="",K53&lt;=0,ISERROR(K53)),IF(AND(O53&lt;&gt;"",NOT(ISERROR(O53))),O53, ""),VLOOKUP(K53,'ESO wayshrine node constants'!$A$3:$D$9993,4,FALSE))</f>
        <v>Selene's Web</v>
      </c>
      <c r="S53" s="19" t="str">
        <f>IF(AND(R53&lt;&gt;"",NOT(ISERROR(R53))),R53,IF(P53&lt;&gt;"",IF(NOT(ISERROR(VLOOKUP(P53,'ESO Dungeon constants'!$D$3:$H$9999,5,FALSE))),VLOOKUP(P53,'ESO Dungeon constants'!$D$3:$I$9999,6,FALSE),VLOOKUP(P53,'ESO zone constants'!$H$2:$K$9984,4,FALSE)),""))</f>
        <v>DLC_BASE_GAME</v>
      </c>
      <c r="T53" s="3" t="str">
        <f>IF(S53&lt;&gt;"",VLOOKUP(S53,'LibSets constants'!$B$4:$C$1000,2,FALSE),"")</f>
        <v>Included in base game</v>
      </c>
      <c r="V53" s="3" t="str">
        <f>IF(U53&lt;&gt;"",IF(U53&lt;&gt;"LIBSETS_DROP_MECHANIC_MONSTER_NAME",VLOOKUP(U53,'LibSets constants'!$I$4:$L$1000,3,FALSE),""),"")</f>
        <v/>
      </c>
      <c r="W53" s="3" t="str">
        <f>IF(U53&lt;&gt;"",IF(U53&lt;&gt;"LIBSETS_DROP_MECHANIC_MONSTER_NAME",VLOOKUP(U53,'LibSets constants'!$I$4:$L$1000,4,FALSE),""),"")</f>
        <v/>
      </c>
      <c r="X53" s="3" t="str">
        <f>IF(G53&lt;&gt;"LIBSETS_SETTYPE_BATTLEGROUND",IF(G53&lt;&gt;"LIBSETS_SETTYPE_SPECIAL",IF(Y53&lt;&gt;"",VLOOKUP(Y53,'ESO zone constants'!$D$2:$H$4950,5,FALSE),""),""),"")</f>
        <v/>
      </c>
      <c r="AA53" s="3" t="str">
        <f>IF(Z53&lt;&gt;"",IF(Z53&lt;&gt;"LIBSETS_DROP_MECHANIC_MONSTER_NAME",VLOOKUP(Z53,'LibSets constants'!$I$4:$L$1000,3,FALSE),""),"")</f>
        <v/>
      </c>
      <c r="AB53" s="3" t="str">
        <f>IF(Z53&lt;&gt;"",IF(Z53&lt;&gt;"LIBSETS_DROP_MECHANIC_MONSTER_NAME",VLOOKUP(Z53,'LibSets constants'!$I$4:$L$1000,4,FALSE),""),"")</f>
        <v/>
      </c>
      <c r="AC53" s="3" t="str">
        <f>IF(G53&lt;&gt;"LIBSETS_SETTYPE_BATTLEGROUND",IF(G53&lt;&gt;"LIBSETS_SETTYPE_SPECIAL",IF(AD53&lt;&gt;"",VLOOKUP(AD53,'ESO zone constants'!$D$2:$H$4950,5,FALSE),""),""),"")</f>
        <v/>
      </c>
      <c r="AF53" s="3" t="str">
        <f>IF(AE53&lt;&gt;"",IF(AE53&lt;&gt;"LIBSETS_DROP_MECHANIC_MONSTER_NAME",VLOOKUP(AE53,'LibSets constants'!$I$4:$L$1000,3,FALSE),""),"")</f>
        <v/>
      </c>
      <c r="AG53" s="3" t="str">
        <f>IF(AE53&lt;&gt;"",IF(AE53&lt;&gt;"LIBSETS_DROP_MECHANIC_MONSTER_NAME",VLOOKUP(AE53,'LibSets constants'!$I$4:$L$1000,4,FALSE),""),"")</f>
        <v/>
      </c>
      <c r="AH53" s="3" t="str">
        <f>IF(G53&lt;&gt;"LIBSETS_SETTYPE_BATTLEGROUND",IF(G53&lt;&gt;"LIBSETS_SETTYPE_SPECIAL",IF(AI53&lt;&gt;"",VLOOKUP(AI53,'ESO zone constants'!$D$2:$H$4950,5,FALSE),""),""),"")</f>
        <v/>
      </c>
      <c r="AK53" s="3" t="str">
        <f>IF(AJ53&lt;&gt;"",IF(AJ53&lt;&gt;"LIBSETS_DROP_MECHANIC_MONSTER_NAME",VLOOKUP(AJ53,'LibSets constants'!$I$4:$L$1000,3,FALSE),""),"")</f>
        <v/>
      </c>
      <c r="AL53" s="3" t="str">
        <f>IF(AJ53&lt;&gt;"",IF(AJ53&lt;&gt;"LIBSETS_DROP_MECHANIC_MONSTER_NAME",VLOOKUP(AJ53,'LibSets constants'!$I$4:$L$1000,4,FALSE),""),"")</f>
        <v/>
      </c>
      <c r="AM53" s="3" t="str">
        <f>IF(G53&lt;&gt;"LIBSETS_SETTYPE_BATTLEGROUND",IF(G53&lt;&gt;"LIBSETS_SETTYPE_SPECIAL",IF(AN53&lt;&gt;"",VLOOKUP(AN53,'ESO zone constants'!$D$2:$H$4950,5,FALSE),""),""),"")</f>
        <v/>
      </c>
      <c r="AP53" s="3" t="str">
        <f>IF(AO53&lt;&gt;"",IF(AO53&lt;&gt;"LIBSETS_DROP_MECHANIC_MONSTER_NAME",VLOOKUP(AO53,'LibSets constants'!$I$4:$L$1000,3,FALSE),""),"")</f>
        <v/>
      </c>
      <c r="AQ53" s="3" t="str">
        <f>IF(AO53&lt;&gt;"",IF(AO53&lt;&gt;"LIBSETS_DROP_MECHANIC_MONSTER_NAME",VLOOKUP(AO53,'LibSets constants'!$I$4:$L$1000,4,FALSE),""),"")</f>
        <v/>
      </c>
      <c r="AR53" s="3" t="str">
        <f>IF(G53&lt;&gt;"LIBSETS_SETTYPE_BATTLEGROUND",IF(G53&lt;&gt;"LIBSETS_SETTYPE_SPECIAL",IF(AS53&lt;&gt;"",VLOOKUP(AS53,'ESO zone constants'!$D$2:$H$4950,5,FALSE),""),""),"")</f>
        <v/>
      </c>
      <c r="AU53" s="3" t="str">
        <f>IF(AT53&lt;&gt;"",IF(AT53&lt;&gt;"LIBSETS_DROP_MECHANIC_MONSTER_NAME",VLOOKUP(AT53,'LibSets constants'!$I$4:$L$1000,3,FALSE),""),"")</f>
        <v/>
      </c>
      <c r="AV53" s="3" t="str">
        <f>IF(AT53&lt;&gt;"",IF(AT53&lt;&gt;"LIBSETS_DROP_MECHANIC_MONSTER_NAME",VLOOKUP(AT53,'LibSets constants'!$I$4:$L$1000,4,FALSE),""),"")</f>
        <v/>
      </c>
      <c r="AW53" s="21" t="str">
        <f>IF(A53="???","--","")&amp;IF(F53&lt;&gt;"Not in the game (anymore)",IF(A53&lt;&gt;"",CONCATENATE("[",A53,"] = {wayshrines={")&amp;IF(K53&lt;&gt;"",CONCATENATE(K53,","),"")&amp;IF(L53&lt;&gt;"",CONCATENATE(L53,","),"")&amp;IF(M53&lt;&gt;"",CONCATENATE(M53,","),"")&amp;CONCATENATE("}")&amp;IF(VALUE(N53)&gt;0,CONCATENATE(", traitsNeeded=",N53),"")&amp;CONCATENATE(", dlcId=",IF(S53&lt;&gt;"",S53,"DLC_BASE_GAME")),""),"")</f>
        <v>[71] = {wayshrines={-1,-1,-1,}, dlcId=DLC_BASE_GAME</v>
      </c>
      <c r="AX53" s="21" t="str">
        <f>IF(F53&lt;&gt;"Not in the game (anymore)",IF(A53&lt;&gt;"",IF(P53&lt;&gt;"",CONCATENATE(", zoneIds={",P53),"")&amp;IF(X53&lt;&gt;"",CONCATENATE(",",X53),"")&amp;IF(AC53&lt;&gt;"",CONCATENATE(",",AC53),"")&amp;IF(AH53&lt;&gt;"",CONCATENATE(",",AH53),"")&amp;IF(AM53&lt;&gt;"",CONCATENATE(",",AM53),"")&amp;IF(AR53&lt;&gt;"",CONCATENATE(",",AR53),"")&amp;IF(P53&lt;&gt;"",CONCATENATE("}",""),"")&amp;IF(OR(I53="true",I53="false",I53&lt;&gt;""), CONCATENATE(", veteran=", I53), ""),""),"")</f>
        <v>, zoneIds={31}, veteran=false</v>
      </c>
      <c r="AY53" s="21" t="str">
        <f>IF(F53&lt;&gt;"Not in the game (anymore)",IF(A53&lt;&gt;"",", setType="&amp;G53,"")&amp;IF(J53="true",", multiTrialSet=true",""),"")</f>
        <v>, setType=LIBSETS_SETTYPE_DUNGEON</v>
      </c>
      <c r="AZ53" s="21" t="str">
        <f>IF(F53&lt;&gt;"Not in the game (anymore)",IF(U53&lt;&gt;"",", dropMechanic={"&amp;U53&amp;IF(Z53&lt;&gt;"",","&amp;Z53,"")&amp;IF(AE53&lt;&gt;"",","&amp;AE53,"")&amp;IF(AJ53&lt;&gt;"",","&amp;AJ53,"")&amp;IF(AO53&lt;&gt;"",","&amp;AO53,"")&amp;IF(AT53&lt;&gt;"",","&amp;AT53,"")&amp;"}"&amp;IF(U53="LIBSETS_DROP_MECHANIC_MONSTER_NAME",", dropMechanicNames={" &amp; IF(V53&lt;&gt;"","['en']='"&amp;V53&amp;"'","") &amp; IF(W53&lt;&gt;"",", ['de']='" &amp; W53&amp;"'","") &amp; "}",""),"")&amp;"},","")</f>
        <v>},</v>
      </c>
      <c r="BA53" s="21" t="str">
        <f>IF(F53&lt;&gt;"Not in the game (anymore)",IF(C53&lt;&gt;"",CONCATENATE(" --",C53," / ",B53,"   [",IF(Q53&lt;&gt;"",Q53,""),IF(Y53&lt;&gt;"",", "&amp;Y53,""),IF(AD53&lt;&gt;"",", "&amp;AD53,""),IF(AI53&lt;&gt;"",", "&amp;AI53,""),IF(AN53&lt;&gt;"",", "&amp;AN53,""),IF(AS53&lt;&gt;"",", "&amp;AS53,""),"]")),"")</f>
        <v xml:space="preserve"> --Durok's Bane / Duroks Fluch   [Selene's Web]</v>
      </c>
    </row>
    <row r="54" spans="1:53" x14ac:dyDescent="0.25">
      <c r="A54" s="12">
        <v>72</v>
      </c>
      <c r="B54" t="s">
        <v>834</v>
      </c>
      <c r="C54" t="s">
        <v>835</v>
      </c>
      <c r="D54" s="3">
        <f>A54</f>
        <v>72</v>
      </c>
      <c r="E54" s="63"/>
      <c r="G54" s="8" t="s">
        <v>1652</v>
      </c>
      <c r="I54" t="s">
        <v>97</v>
      </c>
      <c r="J54" t="s">
        <v>97</v>
      </c>
      <c r="K54">
        <v>-1</v>
      </c>
      <c r="L54">
        <v>-1</v>
      </c>
      <c r="M54">
        <v>-1</v>
      </c>
      <c r="N54">
        <v>0</v>
      </c>
      <c r="O54" s="70" t="s">
        <v>70</v>
      </c>
      <c r="P54" s="3">
        <f>IF(AND(G54&lt;&gt;"LIBSETS_SETTYPE_BATTLEGROUND",G54&lt;&gt;"LIBSETS_SETTYPE_SPECIAL",G54&lt;&gt;"LIBSETS_SETTYPE_MYTHIC"), IF(Q54&lt;&gt;"",VLOOKUP(Q54,'ESO zone constants'!$D$2:$H$4950,5,FALSE),""),"")</f>
        <v>64</v>
      </c>
      <c r="Q54" t="str">
        <f>IF(OR(K54="",K54&lt;=0,ISERROR(K54)),IF(AND(O54&lt;&gt;"",NOT(ISERROR(O54))),O54, ""),VLOOKUP(K54,'ESO wayshrine node constants'!$A$3:$D$9993,4,FALSE))</f>
        <v>Blessed Crucible</v>
      </c>
      <c r="S54" s="19" t="str">
        <f>IF(AND(R54&lt;&gt;"",NOT(ISERROR(R54))),R54,IF(P54&lt;&gt;"",IF(NOT(ISERROR(VLOOKUP(P54,'ESO Dungeon constants'!$D$3:$H$9999,5,FALSE))),VLOOKUP(P54,'ESO Dungeon constants'!$D$3:$I$9999,6,FALSE),VLOOKUP(P54,'ESO zone constants'!$H$2:$K$9984,4,FALSE)),""))</f>
        <v>DLC_BASE_GAME</v>
      </c>
      <c r="T54" s="3" t="str">
        <f>IF(S54&lt;&gt;"",VLOOKUP(S54,'LibSets constants'!$B$4:$C$1000,2,FALSE),"")</f>
        <v>Included in base game</v>
      </c>
      <c r="V54" s="44" t="str">
        <f>IF(U54&lt;&gt;"",IF(U54&lt;&gt;"LIBSETS_DROP_MECHANIC_MONSTER_NAME",VLOOKUP(U54,'LibSets constants'!$I$4:$L$1000,3,FALSE),""),"")</f>
        <v/>
      </c>
      <c r="W54" s="3" t="str">
        <f>IF(U54&lt;&gt;"",IF(U54&lt;&gt;"LIBSETS_DROP_MECHANIC_MONSTER_NAME",VLOOKUP(U54,'LibSets constants'!$I$4:$L$1000,4,FALSE),""),"")</f>
        <v/>
      </c>
      <c r="X54" s="3" t="str">
        <f>IF(G54&lt;&gt;"LIBSETS_SETTYPE_BATTLEGROUND",IF(G54&lt;&gt;"LIBSETS_SETTYPE_SPECIAL",IF(Y54&lt;&gt;"",VLOOKUP(Y54,'ESO zone constants'!$D$2:$H$4950,5,FALSE),""),""),"")</f>
        <v/>
      </c>
      <c r="Z54" s="45"/>
      <c r="AA54" s="44" t="str">
        <f>IF(Z54&lt;&gt;"",IF(Z54&lt;&gt;"LIBSETS_DROP_MECHANIC_MONSTER_NAME",VLOOKUP(Z54,'LibSets constants'!$I$4:$L$1000,3,FALSE),""),"")</f>
        <v/>
      </c>
      <c r="AB54" s="44" t="str">
        <f>IF(Z54&lt;&gt;"",IF(Z54&lt;&gt;"LIBSETS_DROP_MECHANIC_MONSTER_NAME",VLOOKUP(Z54,'LibSets constants'!$I$4:$L$1000,4,FALSE),""),"")</f>
        <v/>
      </c>
      <c r="AC54" s="3" t="str">
        <f>IF(G54&lt;&gt;"LIBSETS_SETTYPE_BATTLEGROUND",IF(G54&lt;&gt;"LIBSETS_SETTYPE_SPECIAL",IF(AD54&lt;&gt;"",VLOOKUP(AD54,'ESO zone constants'!$D$2:$H$4950,5,FALSE),""),""),"")</f>
        <v/>
      </c>
      <c r="AE54" s="45"/>
      <c r="AF54" s="44" t="str">
        <f>IF(AE54&lt;&gt;"",IF(AE54&lt;&gt;"LIBSETS_DROP_MECHANIC_MONSTER_NAME",VLOOKUP(AE54,'LibSets constants'!$I$4:$L$1000,3,FALSE),""),"")</f>
        <v/>
      </c>
      <c r="AG54" s="44" t="str">
        <f>IF(AE54&lt;&gt;"",IF(AE54&lt;&gt;"LIBSETS_DROP_MECHANIC_MONSTER_NAME",VLOOKUP(AE54,'LibSets constants'!$I$4:$L$1000,4,FALSE),""),"")</f>
        <v/>
      </c>
      <c r="AH54" s="3" t="str">
        <f>IF(G54&lt;&gt;"LIBSETS_SETTYPE_BATTLEGROUND",IF(G54&lt;&gt;"LIBSETS_SETTYPE_SPECIAL",IF(AI54&lt;&gt;"",VLOOKUP(AI54,'ESO zone constants'!$D$2:$H$4950,5,FALSE),""),""),"")</f>
        <v/>
      </c>
      <c r="AJ54" s="45"/>
      <c r="AK54" s="44" t="str">
        <f>IF(AJ54&lt;&gt;"",IF(AJ54&lt;&gt;"LIBSETS_DROP_MECHANIC_MONSTER_NAME",VLOOKUP(AJ54,'LibSets constants'!$I$4:$L$1000,3,FALSE),""),"")</f>
        <v/>
      </c>
      <c r="AL54" s="44" t="str">
        <f>IF(AJ54&lt;&gt;"",IF(AJ54&lt;&gt;"LIBSETS_DROP_MECHANIC_MONSTER_NAME",VLOOKUP(AJ54,'LibSets constants'!$I$4:$L$1000,4,FALSE),""),"")</f>
        <v/>
      </c>
      <c r="AM54" s="3" t="str">
        <f>IF(G54&lt;&gt;"LIBSETS_SETTYPE_BATTLEGROUND",IF(G54&lt;&gt;"LIBSETS_SETTYPE_SPECIAL",IF(AN54&lt;&gt;"",VLOOKUP(AN54,'ESO zone constants'!$D$2:$H$4950,5,FALSE),""),""),"")</f>
        <v/>
      </c>
      <c r="AO54" s="45"/>
      <c r="AP54" s="44" t="str">
        <f>IF(AO54&lt;&gt;"",IF(AO54&lt;&gt;"LIBSETS_DROP_MECHANIC_MONSTER_NAME",VLOOKUP(AO54,'LibSets constants'!$I$4:$L$1000,3,FALSE),""),"")</f>
        <v/>
      </c>
      <c r="AQ54" s="44" t="str">
        <f>IF(AO54&lt;&gt;"",IF(AO54&lt;&gt;"LIBSETS_DROP_MECHANIC_MONSTER_NAME",VLOOKUP(AO54,'LibSets constants'!$I$4:$L$1000,4,FALSE),""),"")</f>
        <v/>
      </c>
      <c r="AR54" s="3" t="str">
        <f>IF(G54&lt;&gt;"LIBSETS_SETTYPE_BATTLEGROUND",IF(G54&lt;&gt;"LIBSETS_SETTYPE_SPECIAL",IF(AS54&lt;&gt;"",VLOOKUP(AS54,'ESO zone constants'!$D$2:$H$4950,5,FALSE),""),""),"")</f>
        <v/>
      </c>
      <c r="AT54" s="45"/>
      <c r="AU54" s="44" t="str">
        <f>IF(AT54&lt;&gt;"",IF(AT54&lt;&gt;"LIBSETS_DROP_MECHANIC_MONSTER_NAME",VLOOKUP(AT54,'LibSets constants'!$I$4:$L$1000,3,FALSE),""),"")</f>
        <v/>
      </c>
      <c r="AV54" s="44" t="str">
        <f>IF(AT54&lt;&gt;"",IF(AT54&lt;&gt;"LIBSETS_DROP_MECHANIC_MONSTER_NAME",VLOOKUP(AT54,'LibSets constants'!$I$4:$L$1000,4,FALSE),""),"")</f>
        <v/>
      </c>
      <c r="AW54" s="21" t="str">
        <f>IF(A54="???","--","")&amp;IF(F54&lt;&gt;"Not in the game (anymore)",IF(A54&lt;&gt;"",CONCATENATE("[",A54,"] = {wayshrines={")&amp;IF(K54&lt;&gt;"",CONCATENATE(K54,","),"")&amp;IF(L54&lt;&gt;"",CONCATENATE(L54,","),"")&amp;IF(M54&lt;&gt;"",CONCATENATE(M54,","),"")&amp;CONCATENATE("}")&amp;IF(VALUE(N54)&gt;0,CONCATENATE(", traitsNeeded=",N54),"")&amp;CONCATENATE(", dlcId=",IF(S54&lt;&gt;"",S54,"DLC_BASE_GAME")),""),"")</f>
        <v>[72] = {wayshrines={-1,-1,-1,}, dlcId=DLC_BASE_GAME</v>
      </c>
      <c r="AX54" s="21" t="str">
        <f>IF(F54&lt;&gt;"Not in the game (anymore)",IF(A54&lt;&gt;"",IF(P54&lt;&gt;"",CONCATENATE(", zoneIds={",P54),"")&amp;IF(X54&lt;&gt;"",CONCATENATE(",",X54),"")&amp;IF(AC54&lt;&gt;"",CONCATENATE(",",AC54),"")&amp;IF(AH54&lt;&gt;"",CONCATENATE(",",AH54),"")&amp;IF(AM54&lt;&gt;"",CONCATENATE(",",AM54),"")&amp;IF(AR54&lt;&gt;"",CONCATENATE(",",AR54),"")&amp;IF(P54&lt;&gt;"",CONCATENATE("}",""),"")&amp;IF(OR(I54="true",I54="false",I54&lt;&gt;""), CONCATENATE(", veteran=", I54), ""),""),"")</f>
        <v>, zoneIds={64}, veteran=false</v>
      </c>
      <c r="AY54" s="21" t="str">
        <f>IF(F54&lt;&gt;"Not in the game (anymore)",IF(A54&lt;&gt;"",", setType="&amp;G54,"")&amp;IF(J54="true",", multiTrialSet=true",""),"")</f>
        <v>, setType=LIBSETS_SETTYPE_DUNGEON</v>
      </c>
      <c r="AZ54" s="21" t="str">
        <f>IF(F54&lt;&gt;"Not in the game (anymore)",IF(U54&lt;&gt;"",", dropMechanic={"&amp;U54&amp;IF(Z54&lt;&gt;"",","&amp;Z54,"")&amp;IF(AE54&lt;&gt;"",","&amp;AE54,"")&amp;IF(AJ54&lt;&gt;"",","&amp;AJ54,"")&amp;IF(AO54&lt;&gt;"",","&amp;AO54,"")&amp;IF(AT54&lt;&gt;"",","&amp;AT54,"")&amp;"}"&amp;IF(U54="LIBSETS_DROP_MECHANIC_MONSTER_NAME",", dropMechanicNames={" &amp; IF(V54&lt;&gt;"","['en']='"&amp;V54&amp;"'","") &amp; IF(W54&lt;&gt;"",", ['de']='" &amp; W54&amp;"'","") &amp; "}",""),"")&amp;"},","")</f>
        <v>},</v>
      </c>
      <c r="BA54" s="21" t="str">
        <f>IF(F54&lt;&gt;"Not in the game (anymore)",IF(C54&lt;&gt;"",CONCATENATE(" --",C54," / ",B54,"   [",IF(Q54&lt;&gt;"",Q54,""),IF(Y54&lt;&gt;"",", "&amp;Y54,""),IF(AD54&lt;&gt;"",", "&amp;AD54,""),IF(AI54&lt;&gt;"",", "&amp;AI54,""),IF(AN54&lt;&gt;"",", "&amp;AN54,""),IF(AS54&lt;&gt;"",", "&amp;AS54,""),"]")),"")</f>
        <v xml:space="preserve"> --Nikulas' Heavy Armor / Nikulas' schwere Rüstung   [Blessed Crucible]</v>
      </c>
    </row>
    <row r="55" spans="1:53" x14ac:dyDescent="0.25">
      <c r="A55" s="5">
        <v>73</v>
      </c>
      <c r="B55" t="s">
        <v>836</v>
      </c>
      <c r="C55" t="s">
        <v>837</v>
      </c>
      <c r="D55" s="3">
        <f>A55</f>
        <v>73</v>
      </c>
      <c r="E55" s="63"/>
      <c r="G55" s="8" t="s">
        <v>1649</v>
      </c>
      <c r="I55" t="s">
        <v>97</v>
      </c>
      <c r="J55" t="s">
        <v>97</v>
      </c>
      <c r="K55">
        <v>135</v>
      </c>
      <c r="L55">
        <v>135</v>
      </c>
      <c r="M55">
        <v>135</v>
      </c>
      <c r="N55">
        <v>8</v>
      </c>
      <c r="P55" s="3">
        <f>IF(AND(G55&lt;&gt;"LIBSETS_SETTYPE_BATTLEGROUND",G55&lt;&gt;"LIBSETS_SETTYPE_SPECIAL",G55&lt;&gt;"LIBSETS_SETTYPE_MYTHIC"), IF(Q55&lt;&gt;"",VLOOKUP(Q55,'ESO zone constants'!$D$2:$H$4950,5,FALSE),""),"")</f>
        <v>347</v>
      </c>
      <c r="Q55" t="str">
        <f>IF(OR(K55="",K55&lt;=0,ISERROR(K55)),IF(AND(O55&lt;&gt;"",NOT(ISERROR(O55))),O55, ""),VLOOKUP(K55,'ESO wayshrine node constants'!$A$3:$D$9993,4,FALSE))</f>
        <v>Coldharbour</v>
      </c>
      <c r="S55" s="19" t="str">
        <f>IF(AND(R55&lt;&gt;"",NOT(ISERROR(R55))),R55,IF(P55&lt;&gt;"",IF(NOT(ISERROR(VLOOKUP(P55,'ESO Dungeon constants'!$D$3:$H$9999,5,FALSE))),VLOOKUP(P55,'ESO Dungeon constants'!$D$3:$I$9999,6,FALSE),VLOOKUP(P55,'ESO zone constants'!$H$2:$K$9984,4,FALSE)),""))</f>
        <v>DLC_BASE_GAME</v>
      </c>
      <c r="T55" s="3" t="str">
        <f>IF(S55&lt;&gt;"",VLOOKUP(S55,'LibSets constants'!$B$4:$C$1000,2,FALSE),"")</f>
        <v>Included in base game</v>
      </c>
      <c r="V55" s="44" t="str">
        <f>IF(U55&lt;&gt;"",IF(U55&lt;&gt;"LIBSETS_DROP_MECHANIC_MONSTER_NAME",VLOOKUP(U55,'LibSets constants'!$I$4:$L$1000,3,FALSE),""),"")</f>
        <v/>
      </c>
      <c r="W55" s="3" t="str">
        <f>IF(U55&lt;&gt;"",IF(U55&lt;&gt;"LIBSETS_DROP_MECHANIC_MONSTER_NAME",VLOOKUP(U55,'LibSets constants'!$I$4:$L$1000,4,FALSE),""),"")</f>
        <v/>
      </c>
      <c r="X55" s="3">
        <f>IF(G55&lt;&gt;"LIBSETS_SETTYPE_BATTLEGROUND",IF(G55&lt;&gt;"LIBSETS_SETTYPE_SPECIAL",IF(Y55&lt;&gt;"",VLOOKUP(Y55,'ESO zone constants'!$D$2:$H$4950,5,FALSE),""),""),"")</f>
        <v>347</v>
      </c>
      <c r="Y55" t="str">
        <f>VLOOKUP(L55,'ESO wayshrine node constants'!$A$3:$D$9993,4,FALSE)</f>
        <v>Coldharbour</v>
      </c>
      <c r="Z55" s="45"/>
      <c r="AA55" s="44" t="str">
        <f>IF(Z55&lt;&gt;"",IF(Z55&lt;&gt;"LIBSETS_DROP_MECHANIC_MONSTER_NAME",VLOOKUP(Z55,'LibSets constants'!$I$4:$L$1000,3,FALSE),""),"")</f>
        <v/>
      </c>
      <c r="AB55" s="44" t="str">
        <f>IF(Z55&lt;&gt;"",IF(Z55&lt;&gt;"LIBSETS_DROP_MECHANIC_MONSTER_NAME",VLOOKUP(Z55,'LibSets constants'!$I$4:$L$1000,4,FALSE),""),"")</f>
        <v/>
      </c>
      <c r="AC55" s="3">
        <f>IF(G55&lt;&gt;"LIBSETS_SETTYPE_BATTLEGROUND",IF(G55&lt;&gt;"LIBSETS_SETTYPE_SPECIAL",IF(AD55&lt;&gt;"",VLOOKUP(AD55,'ESO zone constants'!$D$2:$H$4950,5,FALSE),""),""),"")</f>
        <v>347</v>
      </c>
      <c r="AD55" t="str">
        <f>VLOOKUP(M55,'ESO wayshrine node constants'!$A$3:$D$9993,4,FALSE)</f>
        <v>Coldharbour</v>
      </c>
      <c r="AE55" s="45"/>
      <c r="AF55" s="44" t="str">
        <f>IF(AE55&lt;&gt;"",IF(AE55&lt;&gt;"LIBSETS_DROP_MECHANIC_MONSTER_NAME",VLOOKUP(AE55,'LibSets constants'!$I$4:$L$1000,3,FALSE),""),"")</f>
        <v/>
      </c>
      <c r="AG55" s="44" t="str">
        <f>IF(AE55&lt;&gt;"",IF(AE55&lt;&gt;"LIBSETS_DROP_MECHANIC_MONSTER_NAME",VLOOKUP(AE55,'LibSets constants'!$I$4:$L$1000,4,FALSE),""),"")</f>
        <v/>
      </c>
      <c r="AH55" s="3" t="str">
        <f>IF(G55&lt;&gt;"LIBSETS_SETTYPE_BATTLEGROUND",IF(G55&lt;&gt;"LIBSETS_SETTYPE_SPECIAL",IF(AI55&lt;&gt;"",VLOOKUP(AI55,'ESO zone constants'!$D$2:$H$4950,5,FALSE),""),""),"")</f>
        <v/>
      </c>
      <c r="AJ55" s="45"/>
      <c r="AK55" s="44" t="str">
        <f>IF(AJ55&lt;&gt;"",IF(AJ55&lt;&gt;"LIBSETS_DROP_MECHANIC_MONSTER_NAME",VLOOKUP(AJ55,'LibSets constants'!$I$4:$L$1000,3,FALSE),""),"")</f>
        <v/>
      </c>
      <c r="AL55" s="44" t="str">
        <f>IF(AJ55&lt;&gt;"",IF(AJ55&lt;&gt;"LIBSETS_DROP_MECHANIC_MONSTER_NAME",VLOOKUP(AJ55,'LibSets constants'!$I$4:$L$1000,4,FALSE),""),"")</f>
        <v/>
      </c>
      <c r="AM55" s="3" t="str">
        <f>IF(G55&lt;&gt;"LIBSETS_SETTYPE_BATTLEGROUND",IF(G55&lt;&gt;"LIBSETS_SETTYPE_SPECIAL",IF(AN55&lt;&gt;"",VLOOKUP(AN55,'ESO zone constants'!$D$2:$H$4950,5,FALSE),""),""),"")</f>
        <v/>
      </c>
      <c r="AO55" s="45"/>
      <c r="AP55" s="44" t="str">
        <f>IF(AO55&lt;&gt;"",IF(AO55&lt;&gt;"LIBSETS_DROP_MECHANIC_MONSTER_NAME",VLOOKUP(AO55,'LibSets constants'!$I$4:$L$1000,3,FALSE),""),"")</f>
        <v/>
      </c>
      <c r="AQ55" s="44" t="str">
        <f>IF(AO55&lt;&gt;"",IF(AO55&lt;&gt;"LIBSETS_DROP_MECHANIC_MONSTER_NAME",VLOOKUP(AO55,'LibSets constants'!$I$4:$L$1000,4,FALSE),""),"")</f>
        <v/>
      </c>
      <c r="AR55" s="3" t="str">
        <f>IF(G55&lt;&gt;"LIBSETS_SETTYPE_BATTLEGROUND",IF(G55&lt;&gt;"LIBSETS_SETTYPE_SPECIAL",IF(AS55&lt;&gt;"",VLOOKUP(AS55,'ESO zone constants'!$D$2:$H$4950,5,FALSE),""),""),"")</f>
        <v/>
      </c>
      <c r="AT55" s="45"/>
      <c r="AU55" s="44" t="str">
        <f>IF(AT55&lt;&gt;"",IF(AT55&lt;&gt;"LIBSETS_DROP_MECHANIC_MONSTER_NAME",VLOOKUP(AT55,'LibSets constants'!$I$4:$L$1000,3,FALSE),""),"")</f>
        <v/>
      </c>
      <c r="AV55" s="44" t="str">
        <f>IF(AT55&lt;&gt;"",IF(AT55&lt;&gt;"LIBSETS_DROP_MECHANIC_MONSTER_NAME",VLOOKUP(AT55,'LibSets constants'!$I$4:$L$1000,4,FALSE),""),"")</f>
        <v/>
      </c>
      <c r="AW55" s="21" t="str">
        <f>IF(A55="???","--","")&amp;IF(F55&lt;&gt;"Not in the game (anymore)",IF(A55&lt;&gt;"",CONCATENATE("[",A55,"] = {wayshrines={")&amp;IF(K55&lt;&gt;"",CONCATENATE(K55,","),"")&amp;IF(L55&lt;&gt;"",CONCATENATE(L55,","),"")&amp;IF(M55&lt;&gt;"",CONCATENATE(M55,","),"")&amp;CONCATENATE("}")&amp;IF(VALUE(N55)&gt;0,CONCATENATE(", traitsNeeded=",N55),"")&amp;CONCATENATE(", dlcId=",IF(S55&lt;&gt;"",S55,"DLC_BASE_GAME")),""),"")</f>
        <v>[73] = {wayshrines={135,135,135,}, traitsNeeded=8, dlcId=DLC_BASE_GAME</v>
      </c>
      <c r="AX55" s="21" t="str">
        <f>IF(F55&lt;&gt;"Not in the game (anymore)",IF(A55&lt;&gt;"",IF(P55&lt;&gt;"",CONCATENATE(", zoneIds={",P55),"")&amp;IF(X55&lt;&gt;"",CONCATENATE(",",X55),"")&amp;IF(AC55&lt;&gt;"",CONCATENATE(",",AC55),"")&amp;IF(AH55&lt;&gt;"",CONCATENATE(",",AH55),"")&amp;IF(AM55&lt;&gt;"",CONCATENATE(",",AM55),"")&amp;IF(AR55&lt;&gt;"",CONCATENATE(",",AR55),"")&amp;IF(P55&lt;&gt;"",CONCATENATE("}",""),"")&amp;IF(OR(I55="true",I55="false",I55&lt;&gt;""), CONCATENATE(", veteran=", I55), ""),""),"")</f>
        <v>, zoneIds={347,347,347}, veteran=false</v>
      </c>
      <c r="AY55" s="21" t="str">
        <f>IF(F55&lt;&gt;"Not in the game (anymore)",IF(A55&lt;&gt;"",", setType="&amp;G55,"")&amp;IF(J55="true",", multiTrialSet=true",""),"")</f>
        <v>, setType=LIBSETS_SETTYPE_CRAFTED</v>
      </c>
      <c r="AZ55" s="21" t="str">
        <f>IF(F55&lt;&gt;"Not in the game (anymore)",IF(U55&lt;&gt;"",", dropMechanic={"&amp;U55&amp;IF(Z55&lt;&gt;"",","&amp;Z55,"")&amp;IF(AE55&lt;&gt;"",","&amp;AE55,"")&amp;IF(AJ55&lt;&gt;"",","&amp;AJ55,"")&amp;IF(AO55&lt;&gt;"",","&amp;AO55,"")&amp;IF(AT55&lt;&gt;"",","&amp;AT55,"")&amp;"}"&amp;IF(U55="LIBSETS_DROP_MECHANIC_MONSTER_NAME",", dropMechanicNames={" &amp; IF(V55&lt;&gt;"","['en']='"&amp;V55&amp;"'","") &amp; IF(W55&lt;&gt;"",", ['de']='" &amp; W55&amp;"'","") &amp; "}",""),"")&amp;"},","")</f>
        <v>},</v>
      </c>
      <c r="BA55" s="21" t="str">
        <f>IF(F55&lt;&gt;"Not in the game (anymore)",IF(C55&lt;&gt;"",CONCATENATE(" --",C55," / ",B55,"   [",IF(Q55&lt;&gt;"",Q55,""),IF(Y55&lt;&gt;"",", "&amp;Y55,""),IF(AD55&lt;&gt;"",", "&amp;AD55,""),IF(AI55&lt;&gt;"",", "&amp;AI55,""),IF(AN55&lt;&gt;"",", "&amp;AN55,""),IF(AS55&lt;&gt;"",", "&amp;AS55,""),"]")),"")</f>
        <v xml:space="preserve"> --Oblivion's Foe / Erinnerung   [Coldharbour, Coldharbour, Coldharbour]</v>
      </c>
    </row>
    <row r="56" spans="1:53" x14ac:dyDescent="0.25">
      <c r="A56" s="5">
        <v>74</v>
      </c>
      <c r="B56" t="s">
        <v>838</v>
      </c>
      <c r="C56" t="s">
        <v>839</v>
      </c>
      <c r="D56" s="3">
        <f>A56</f>
        <v>74</v>
      </c>
      <c r="E56" s="63"/>
      <c r="G56" s="8" t="s">
        <v>1649</v>
      </c>
      <c r="I56" t="s">
        <v>97</v>
      </c>
      <c r="J56" t="s">
        <v>97</v>
      </c>
      <c r="K56">
        <v>133</v>
      </c>
      <c r="L56">
        <v>133</v>
      </c>
      <c r="M56">
        <v>133</v>
      </c>
      <c r="N56">
        <v>8</v>
      </c>
      <c r="P56" s="3">
        <f>IF(AND(G56&lt;&gt;"LIBSETS_SETTYPE_BATTLEGROUND",G56&lt;&gt;"LIBSETS_SETTYPE_SPECIAL",G56&lt;&gt;"LIBSETS_SETTYPE_MYTHIC"), IF(Q56&lt;&gt;"",VLOOKUP(Q56,'ESO zone constants'!$D$2:$H$4950,5,FALSE),""),"")</f>
        <v>347</v>
      </c>
      <c r="Q56" t="str">
        <f>IF(OR(K56="",K56&lt;=0,ISERROR(K56)),IF(AND(O56&lt;&gt;"",NOT(ISERROR(O56))),O56, ""),VLOOKUP(K56,'ESO wayshrine node constants'!$A$3:$D$9993,4,FALSE))</f>
        <v>Coldharbour</v>
      </c>
      <c r="S56" s="19" t="str">
        <f>IF(AND(R56&lt;&gt;"",NOT(ISERROR(R56))),R56,IF(P56&lt;&gt;"",IF(NOT(ISERROR(VLOOKUP(P56,'ESO Dungeon constants'!$D$3:$H$9999,5,FALSE))),VLOOKUP(P56,'ESO Dungeon constants'!$D$3:$I$9999,6,FALSE),VLOOKUP(P56,'ESO zone constants'!$H$2:$K$9984,4,FALSE)),""))</f>
        <v>DLC_BASE_GAME</v>
      </c>
      <c r="T56" s="3" t="str">
        <f>IF(S56&lt;&gt;"",VLOOKUP(S56,'LibSets constants'!$B$4:$C$1000,2,FALSE),"")</f>
        <v>Included in base game</v>
      </c>
      <c r="V56" s="3" t="str">
        <f>IF(U56&lt;&gt;"",IF(U56&lt;&gt;"LIBSETS_DROP_MECHANIC_MONSTER_NAME",VLOOKUP(U56,'LibSets constants'!$I$4:$L$1000,3,FALSE),""),"")</f>
        <v/>
      </c>
      <c r="W56" s="3" t="str">
        <f>IF(U56&lt;&gt;"",IF(U56&lt;&gt;"LIBSETS_DROP_MECHANIC_MONSTER_NAME",VLOOKUP(U56,'LibSets constants'!$I$4:$L$1000,4,FALSE),""),"")</f>
        <v/>
      </c>
      <c r="X56" s="3">
        <f>IF(G56&lt;&gt;"LIBSETS_SETTYPE_BATTLEGROUND",IF(G56&lt;&gt;"LIBSETS_SETTYPE_SPECIAL",IF(Y56&lt;&gt;"",VLOOKUP(Y56,'ESO zone constants'!$D$2:$H$4950,5,FALSE),""),""),"")</f>
        <v>347</v>
      </c>
      <c r="Y56" t="str">
        <f>VLOOKUP(L56,'ESO wayshrine node constants'!$A$3:$D$9993,4,FALSE)</f>
        <v>Coldharbour</v>
      </c>
      <c r="AA56" s="3" t="str">
        <f>IF(Z56&lt;&gt;"",IF(Z56&lt;&gt;"LIBSETS_DROP_MECHANIC_MONSTER_NAME",VLOOKUP(Z56,'LibSets constants'!$I$4:$L$1000,3,FALSE),""),"")</f>
        <v/>
      </c>
      <c r="AB56" s="3" t="str">
        <f>IF(Z56&lt;&gt;"",IF(Z56&lt;&gt;"LIBSETS_DROP_MECHANIC_MONSTER_NAME",VLOOKUP(Z56,'LibSets constants'!$I$4:$L$1000,4,FALSE),""),"")</f>
        <v/>
      </c>
      <c r="AC56" s="3">
        <f>IF(G56&lt;&gt;"LIBSETS_SETTYPE_BATTLEGROUND",IF(G56&lt;&gt;"LIBSETS_SETTYPE_SPECIAL",IF(AD56&lt;&gt;"",VLOOKUP(AD56,'ESO zone constants'!$D$2:$H$4950,5,FALSE),""),""),"")</f>
        <v>347</v>
      </c>
      <c r="AD56" t="str">
        <f>VLOOKUP(M56,'ESO wayshrine node constants'!$A$3:$D$9993,4,FALSE)</f>
        <v>Coldharbour</v>
      </c>
      <c r="AF56" s="3" t="str">
        <f>IF(AE56&lt;&gt;"",IF(AE56&lt;&gt;"LIBSETS_DROP_MECHANIC_MONSTER_NAME",VLOOKUP(AE56,'LibSets constants'!$I$4:$L$1000,3,FALSE),""),"")</f>
        <v/>
      </c>
      <c r="AG56" s="3" t="str">
        <f>IF(AE56&lt;&gt;"",IF(AE56&lt;&gt;"LIBSETS_DROP_MECHANIC_MONSTER_NAME",VLOOKUP(AE56,'LibSets constants'!$I$4:$L$1000,4,FALSE),""),"")</f>
        <v/>
      </c>
      <c r="AH56" s="3" t="str">
        <f>IF(G56&lt;&gt;"LIBSETS_SETTYPE_BATTLEGROUND",IF(G56&lt;&gt;"LIBSETS_SETTYPE_SPECIAL",IF(AI56&lt;&gt;"",VLOOKUP(AI56,'ESO zone constants'!$D$2:$H$4950,5,FALSE),""),""),"")</f>
        <v/>
      </c>
      <c r="AK56" s="3" t="str">
        <f>IF(AJ56&lt;&gt;"",IF(AJ56&lt;&gt;"LIBSETS_DROP_MECHANIC_MONSTER_NAME",VLOOKUP(AJ56,'LibSets constants'!$I$4:$L$1000,3,FALSE),""),"")</f>
        <v/>
      </c>
      <c r="AL56" s="3" t="str">
        <f>IF(AJ56&lt;&gt;"",IF(AJ56&lt;&gt;"LIBSETS_DROP_MECHANIC_MONSTER_NAME",VLOOKUP(AJ56,'LibSets constants'!$I$4:$L$1000,4,FALSE),""),"")</f>
        <v/>
      </c>
      <c r="AM56" s="3" t="str">
        <f>IF(G56&lt;&gt;"LIBSETS_SETTYPE_BATTLEGROUND",IF(G56&lt;&gt;"LIBSETS_SETTYPE_SPECIAL",IF(AN56&lt;&gt;"",VLOOKUP(AN56,'ESO zone constants'!$D$2:$H$4950,5,FALSE),""),""),"")</f>
        <v/>
      </c>
      <c r="AP56" s="3" t="str">
        <f>IF(AO56&lt;&gt;"",IF(AO56&lt;&gt;"LIBSETS_DROP_MECHANIC_MONSTER_NAME",VLOOKUP(AO56,'LibSets constants'!$I$4:$L$1000,3,FALSE),""),"")</f>
        <v/>
      </c>
      <c r="AQ56" s="3" t="str">
        <f>IF(AO56&lt;&gt;"",IF(AO56&lt;&gt;"LIBSETS_DROP_MECHANIC_MONSTER_NAME",VLOOKUP(AO56,'LibSets constants'!$I$4:$L$1000,4,FALSE),""),"")</f>
        <v/>
      </c>
      <c r="AR56" s="3" t="str">
        <f>IF(G56&lt;&gt;"LIBSETS_SETTYPE_BATTLEGROUND",IF(G56&lt;&gt;"LIBSETS_SETTYPE_SPECIAL",IF(AS56&lt;&gt;"",VLOOKUP(AS56,'ESO zone constants'!$D$2:$H$4950,5,FALSE),""),""),"")</f>
        <v/>
      </c>
      <c r="AU56" s="3" t="str">
        <f>IF(AT56&lt;&gt;"",IF(AT56&lt;&gt;"LIBSETS_DROP_MECHANIC_MONSTER_NAME",VLOOKUP(AT56,'LibSets constants'!$I$4:$L$1000,3,FALSE),""),"")</f>
        <v/>
      </c>
      <c r="AV56" s="3" t="str">
        <f>IF(AT56&lt;&gt;"",IF(AT56&lt;&gt;"LIBSETS_DROP_MECHANIC_MONSTER_NAME",VLOOKUP(AT56,'LibSets constants'!$I$4:$L$1000,4,FALSE),""),"")</f>
        <v/>
      </c>
      <c r="AW56" s="21" t="str">
        <f>IF(A56="???","--","")&amp;IF(F56&lt;&gt;"Not in the game (anymore)",IF(A56&lt;&gt;"",CONCATENATE("[",A56,"] = {wayshrines={")&amp;IF(K56&lt;&gt;"",CONCATENATE(K56,","),"")&amp;IF(L56&lt;&gt;"",CONCATENATE(L56,","),"")&amp;IF(M56&lt;&gt;"",CONCATENATE(M56,","),"")&amp;CONCATENATE("}")&amp;IF(VALUE(N56)&gt;0,CONCATENATE(", traitsNeeded=",N56),"")&amp;CONCATENATE(", dlcId=",IF(S56&lt;&gt;"",S56,"DLC_BASE_GAME")),""),"")</f>
        <v>[74] = {wayshrines={133,133,133,}, traitsNeeded=8, dlcId=DLC_BASE_GAME</v>
      </c>
      <c r="AX56" s="21" t="str">
        <f>IF(F56&lt;&gt;"Not in the game (anymore)",IF(A56&lt;&gt;"",IF(P56&lt;&gt;"",CONCATENATE(", zoneIds={",P56),"")&amp;IF(X56&lt;&gt;"",CONCATENATE(",",X56),"")&amp;IF(AC56&lt;&gt;"",CONCATENATE(",",AC56),"")&amp;IF(AH56&lt;&gt;"",CONCATENATE(",",AH56),"")&amp;IF(AM56&lt;&gt;"",CONCATENATE(",",AM56),"")&amp;IF(AR56&lt;&gt;"",CONCATENATE(",",AR56),"")&amp;IF(P56&lt;&gt;"",CONCATENATE("}",""),"")&amp;IF(OR(I56="true",I56="false",I56&lt;&gt;""), CONCATENATE(", veteran=", I56), ""),""),"")</f>
        <v>, zoneIds={347,347,347}, veteran=false</v>
      </c>
      <c r="AY56" s="21" t="str">
        <f>IF(F56&lt;&gt;"Not in the game (anymore)",IF(A56&lt;&gt;"",", setType="&amp;G56,"")&amp;IF(J56="true",", multiTrialSet=true",""),"")</f>
        <v>, setType=LIBSETS_SETTYPE_CRAFTED</v>
      </c>
      <c r="AZ56" s="21" t="str">
        <f>IF(F56&lt;&gt;"Not in the game (anymore)",IF(U56&lt;&gt;"",", dropMechanic={"&amp;U56&amp;IF(Z56&lt;&gt;"",","&amp;Z56,"")&amp;IF(AE56&lt;&gt;"",","&amp;AE56,"")&amp;IF(AJ56&lt;&gt;"",","&amp;AJ56,"")&amp;IF(AO56&lt;&gt;"",","&amp;AO56,"")&amp;IF(AT56&lt;&gt;"",","&amp;AT56,"")&amp;"}"&amp;IF(U56="LIBSETS_DROP_MECHANIC_MONSTER_NAME",", dropMechanicNames={" &amp; IF(V56&lt;&gt;"","['en']='"&amp;V56&amp;"'","") &amp; IF(W56&lt;&gt;"",", ['de']='" &amp; W56&amp;"'","") &amp; "}",""),"")&amp;"},","")</f>
        <v>},</v>
      </c>
      <c r="BA56" s="21" t="str">
        <f>IF(F56&lt;&gt;"Not in the game (anymore)",IF(C56&lt;&gt;"",CONCATENATE(" --",C56," / ",B56,"   [",IF(Q56&lt;&gt;"",Q56,""),IF(Y56&lt;&gt;"",", "&amp;Y56,""),IF(AD56&lt;&gt;"",", "&amp;AD56,""),IF(AI56&lt;&gt;"",", "&amp;AI56,""),IF(AN56&lt;&gt;"",", "&amp;AN56,""),IF(AS56&lt;&gt;"",", "&amp;AS56,""),"]")),"")</f>
        <v xml:space="preserve"> --Spectre's Eye / Schemenauge   [Coldharbour, Coldharbour, Coldharbour]</v>
      </c>
    </row>
    <row r="57" spans="1:53" x14ac:dyDescent="0.25">
      <c r="A57" s="5">
        <v>75</v>
      </c>
      <c r="B57" t="s">
        <v>840</v>
      </c>
      <c r="C57" t="s">
        <v>841</v>
      </c>
      <c r="D57" s="3">
        <f>A57</f>
        <v>75</v>
      </c>
      <c r="E57" s="63"/>
      <c r="G57" s="8" t="s">
        <v>1649</v>
      </c>
      <c r="I57" t="s">
        <v>97</v>
      </c>
      <c r="J57" t="s">
        <v>97</v>
      </c>
      <c r="K57">
        <v>19</v>
      </c>
      <c r="L57">
        <v>165</v>
      </c>
      <c r="M57">
        <v>24</v>
      </c>
      <c r="N57">
        <v>3</v>
      </c>
      <c r="P57" s="3">
        <f>IF(AND(G57&lt;&gt;"LIBSETS_SETTYPE_BATTLEGROUND",G57&lt;&gt;"LIBSETS_SETTYPE_SPECIAL",G57&lt;&gt;"LIBSETS_SETTYPE_MYTHIC"), IF(Q57&lt;&gt;"",VLOOKUP(Q57,'ESO zone constants'!$D$2:$H$4950,5,FALSE),""),"")</f>
        <v>19</v>
      </c>
      <c r="Q57" t="str">
        <f>IF(OR(K57="",K57&lt;=0,ISERROR(K57)),IF(AND(O57&lt;&gt;"",NOT(ISERROR(O57))),O57, ""),VLOOKUP(K57,'ESO wayshrine node constants'!$A$3:$D$9993,4,FALSE))</f>
        <v>Stormhaven</v>
      </c>
      <c r="S57" s="19" t="str">
        <f>IF(AND(R57&lt;&gt;"",NOT(ISERROR(R57))),R57,IF(P57&lt;&gt;"",IF(NOT(ISERROR(VLOOKUP(P57,'ESO Dungeon constants'!$D$3:$H$9999,5,FALSE))),VLOOKUP(P57,'ESO Dungeon constants'!$D$3:$I$9999,6,FALSE),VLOOKUP(P57,'ESO zone constants'!$H$2:$K$9984,4,FALSE)),""))</f>
        <v>DLC_BASE_GAME</v>
      </c>
      <c r="T57" s="3" t="str">
        <f>IF(S57&lt;&gt;"",VLOOKUP(S57,'LibSets constants'!$B$4:$C$1000,2,FALSE),"")</f>
        <v>Included in base game</v>
      </c>
      <c r="V57" s="44" t="str">
        <f>IF(U57&lt;&gt;"",IF(U57&lt;&gt;"LIBSETS_DROP_MECHANIC_MONSTER_NAME",VLOOKUP(U57,'LibSets constants'!$I$4:$L$1000,3,FALSE),""),"")</f>
        <v/>
      </c>
      <c r="W57" s="44" t="str">
        <f>IF(U57&lt;&gt;"",IF(U57&lt;&gt;"LIBSETS_DROP_MECHANIC_MONSTER_NAME",VLOOKUP(U57,'LibSets constants'!$I$4:$L$1000,4,FALSE),""),"")</f>
        <v/>
      </c>
      <c r="X57" s="3">
        <f>IF(G57&lt;&gt;"LIBSETS_SETTYPE_BATTLEGROUND",IF(G57&lt;&gt;"LIBSETS_SETTYPE_SPECIAL",IF(Y57&lt;&gt;"",VLOOKUP(Y57,'ESO zone constants'!$D$2:$H$4950,5,FALSE),""),""),"")</f>
        <v>383</v>
      </c>
      <c r="Y57" t="str">
        <f>VLOOKUP(L57,'ESO wayshrine node constants'!$A$3:$D$9993,4,FALSE)</f>
        <v>Grahtwood</v>
      </c>
      <c r="Z57" s="45"/>
      <c r="AA57" s="44" t="str">
        <f>IF(Z57&lt;&gt;"",IF(Z57&lt;&gt;"LIBSETS_DROP_MECHANIC_MONSTER_NAME",VLOOKUP(Z57,'LibSets constants'!$I$4:$L$1000,3,FALSE),""),"")</f>
        <v/>
      </c>
      <c r="AB57" s="44" t="str">
        <f>IF(Z57&lt;&gt;"",IF(Z57&lt;&gt;"LIBSETS_DROP_MECHANIC_MONSTER_NAME",VLOOKUP(Z57,'LibSets constants'!$I$4:$L$1000,4,FALSE),""),"")</f>
        <v/>
      </c>
      <c r="AC57" s="3">
        <f>IF(G57&lt;&gt;"LIBSETS_SETTYPE_BATTLEGROUND",IF(G57&lt;&gt;"LIBSETS_SETTYPE_SPECIAL",IF(AD57&lt;&gt;"",VLOOKUP(AD57,'ESO zone constants'!$D$2:$H$4950,5,FALSE),""),""),"")</f>
        <v>57</v>
      </c>
      <c r="AD57" t="str">
        <f>VLOOKUP(M57,'ESO wayshrine node constants'!$A$3:$D$9993,4,FALSE)</f>
        <v>Deshaan</v>
      </c>
      <c r="AE57" s="45"/>
      <c r="AF57" s="44" t="str">
        <f>IF(AE57&lt;&gt;"",IF(AE57&lt;&gt;"LIBSETS_DROP_MECHANIC_MONSTER_NAME",VLOOKUP(AE57,'LibSets constants'!$I$4:$L$1000,3,FALSE),""),"")</f>
        <v/>
      </c>
      <c r="AG57" s="44" t="str">
        <f>IF(AE57&lt;&gt;"",IF(AE57&lt;&gt;"LIBSETS_DROP_MECHANIC_MONSTER_NAME",VLOOKUP(AE57,'LibSets constants'!$I$4:$L$1000,4,FALSE),""),"")</f>
        <v/>
      </c>
      <c r="AH57" s="3" t="str">
        <f>IF(G57&lt;&gt;"LIBSETS_SETTYPE_BATTLEGROUND",IF(G57&lt;&gt;"LIBSETS_SETTYPE_SPECIAL",IF(AI57&lt;&gt;"",VLOOKUP(AI57,'ESO zone constants'!$D$2:$H$4950,5,FALSE),""),""),"")</f>
        <v/>
      </c>
      <c r="AJ57" s="45"/>
      <c r="AK57" s="44" t="str">
        <f>IF(AJ57&lt;&gt;"",IF(AJ57&lt;&gt;"LIBSETS_DROP_MECHANIC_MONSTER_NAME",VLOOKUP(AJ57,'LibSets constants'!$I$4:$L$1000,3,FALSE),""),"")</f>
        <v/>
      </c>
      <c r="AL57" s="44" t="str">
        <f>IF(AJ57&lt;&gt;"",IF(AJ57&lt;&gt;"LIBSETS_DROP_MECHANIC_MONSTER_NAME",VLOOKUP(AJ57,'LibSets constants'!$I$4:$L$1000,4,FALSE),""),"")</f>
        <v/>
      </c>
      <c r="AM57" s="3" t="str">
        <f>IF(G57&lt;&gt;"LIBSETS_SETTYPE_BATTLEGROUND",IF(G57&lt;&gt;"LIBSETS_SETTYPE_SPECIAL",IF(AN57&lt;&gt;"",VLOOKUP(AN57,'ESO zone constants'!$D$2:$H$4950,5,FALSE),""),""),"")</f>
        <v/>
      </c>
      <c r="AO57" s="45"/>
      <c r="AP57" s="44" t="str">
        <f>IF(AO57&lt;&gt;"",IF(AO57&lt;&gt;"LIBSETS_DROP_MECHANIC_MONSTER_NAME",VLOOKUP(AO57,'LibSets constants'!$I$4:$L$1000,3,FALSE),""),"")</f>
        <v/>
      </c>
      <c r="AQ57" s="44" t="str">
        <f>IF(AO57&lt;&gt;"",IF(AO57&lt;&gt;"LIBSETS_DROP_MECHANIC_MONSTER_NAME",VLOOKUP(AO57,'LibSets constants'!$I$4:$L$1000,4,FALSE),""),"")</f>
        <v/>
      </c>
      <c r="AR57" s="3" t="str">
        <f>IF(G57&lt;&gt;"LIBSETS_SETTYPE_BATTLEGROUND",IF(G57&lt;&gt;"LIBSETS_SETTYPE_SPECIAL",IF(AS57&lt;&gt;"",VLOOKUP(AS57,'ESO zone constants'!$D$2:$H$4950,5,FALSE),""),""),"")</f>
        <v/>
      </c>
      <c r="AT57" s="45"/>
      <c r="AU57" s="44" t="str">
        <f>IF(AT57&lt;&gt;"",IF(AT57&lt;&gt;"LIBSETS_DROP_MECHANIC_MONSTER_NAME",VLOOKUP(AT57,'LibSets constants'!$I$4:$L$1000,3,FALSE),""),"")</f>
        <v/>
      </c>
      <c r="AV57" s="44" t="str">
        <f>IF(AT57&lt;&gt;"",IF(AT57&lt;&gt;"LIBSETS_DROP_MECHANIC_MONSTER_NAME",VLOOKUP(AT57,'LibSets constants'!$I$4:$L$1000,4,FALSE),""),"")</f>
        <v/>
      </c>
      <c r="AW57" s="21" t="str">
        <f>IF(A57="???","--","")&amp;IF(F57&lt;&gt;"Not in the game (anymore)",IF(A57&lt;&gt;"",CONCATENATE("[",A57,"] = {wayshrines={")&amp;IF(K57&lt;&gt;"",CONCATENATE(K57,","),"")&amp;IF(L57&lt;&gt;"",CONCATENATE(L57,","),"")&amp;IF(M57&lt;&gt;"",CONCATENATE(M57,","),"")&amp;CONCATENATE("}")&amp;IF(VALUE(N57)&gt;0,CONCATENATE(", traitsNeeded=",N57),"")&amp;CONCATENATE(", dlcId=",IF(S57&lt;&gt;"",S57,"DLC_BASE_GAME")),""),"")</f>
        <v>[75] = {wayshrines={19,165,24,}, traitsNeeded=3, dlcId=DLC_BASE_GAME</v>
      </c>
      <c r="AX57" s="21" t="str">
        <f>IF(F57&lt;&gt;"Not in the game (anymore)",IF(A57&lt;&gt;"",IF(P57&lt;&gt;"",CONCATENATE(", zoneIds={",P57),"")&amp;IF(X57&lt;&gt;"",CONCATENATE(",",X57),"")&amp;IF(AC57&lt;&gt;"",CONCATENATE(",",AC57),"")&amp;IF(AH57&lt;&gt;"",CONCATENATE(",",AH57),"")&amp;IF(AM57&lt;&gt;"",CONCATENATE(",",AM57),"")&amp;IF(AR57&lt;&gt;"",CONCATENATE(",",AR57),"")&amp;IF(P57&lt;&gt;"",CONCATENATE("}",""),"")&amp;IF(OR(I57="true",I57="false",I57&lt;&gt;""), CONCATENATE(", veteran=", I57), ""),""),"")</f>
        <v>, zoneIds={19,383,57}, veteran=false</v>
      </c>
      <c r="AY57" s="21" t="str">
        <f>IF(F57&lt;&gt;"Not in the game (anymore)",IF(A57&lt;&gt;"",", setType="&amp;G57,"")&amp;IF(J57="true",", multiTrialSet=true",""),"")</f>
        <v>, setType=LIBSETS_SETTYPE_CRAFTED</v>
      </c>
      <c r="AZ57" s="21" t="str">
        <f>IF(F57&lt;&gt;"Not in the game (anymore)",IF(U57&lt;&gt;"",", dropMechanic={"&amp;U57&amp;IF(Z57&lt;&gt;"",","&amp;Z57,"")&amp;IF(AE57&lt;&gt;"",","&amp;AE57,"")&amp;IF(AJ57&lt;&gt;"",","&amp;AJ57,"")&amp;IF(AO57&lt;&gt;"",","&amp;AO57,"")&amp;IF(AT57&lt;&gt;"",","&amp;AT57,"")&amp;"}"&amp;IF(U57="LIBSETS_DROP_MECHANIC_MONSTER_NAME",", dropMechanicNames={" &amp; IF(V57&lt;&gt;"","['en']='"&amp;V57&amp;"'","") &amp; IF(W57&lt;&gt;"",", ['de']='" &amp; W57&amp;"'","") &amp; "}",""),"")&amp;"},","")</f>
        <v>},</v>
      </c>
      <c r="BA57" s="21" t="str">
        <f>IF(F57&lt;&gt;"Not in the game (anymore)",IF(C57&lt;&gt;"",CONCATENATE(" --",C57," / ",B57,"   [",IF(Q57&lt;&gt;"",Q57,""),IF(Y57&lt;&gt;"",", "&amp;Y57,""),IF(AD57&lt;&gt;"",", "&amp;AD57,""),IF(AI57&lt;&gt;"",", "&amp;AI57,""),IF(AN57&lt;&gt;"",", "&amp;AN57,""),IF(AS57&lt;&gt;"",", "&amp;AS57,""),"]")),"")</f>
        <v xml:space="preserve"> --Torug's Pact / Torugs Pakt   [Stormhaven, Grahtwood, Deshaan]</v>
      </c>
    </row>
    <row r="58" spans="1:53" x14ac:dyDescent="0.25">
      <c r="A58" s="12">
        <v>76</v>
      </c>
      <c r="B58" t="s">
        <v>842</v>
      </c>
      <c r="C58" t="s">
        <v>843</v>
      </c>
      <c r="D58" s="3">
        <f>A58</f>
        <v>76</v>
      </c>
      <c r="E58" s="63"/>
      <c r="G58" s="8" t="s">
        <v>1650</v>
      </c>
      <c r="I58" t="s">
        <v>97</v>
      </c>
      <c r="J58" t="s">
        <v>97</v>
      </c>
      <c r="K58">
        <v>-1</v>
      </c>
      <c r="L58">
        <v>-1</v>
      </c>
      <c r="M58">
        <v>-1</v>
      </c>
      <c r="N58">
        <v>0</v>
      </c>
      <c r="O58" s="70" t="s">
        <v>131</v>
      </c>
      <c r="P58" s="3">
        <f>IF(AND(G58&lt;&gt;"LIBSETS_SETTYPE_BATTLEGROUND",G58&lt;&gt;"LIBSETS_SETTYPE_SPECIAL",G58&lt;&gt;"LIBSETS_SETTYPE_MYTHIC"), IF(Q58&lt;&gt;"",VLOOKUP(Q58,'ESO zone constants'!$D$2:$H$4950,5,FALSE),""),"")</f>
        <v>181</v>
      </c>
      <c r="Q58" t="str">
        <f>IF(OR(K58="",K58&lt;=0,ISERROR(K58)),IF(AND(O58&lt;&gt;"",NOT(ISERROR(O58))),O58, ""),VLOOKUP(K58,'ESO wayshrine node constants'!$A$3:$D$9993,4,FALSE))</f>
        <v>Cyrodiil</v>
      </c>
      <c r="S58" s="19" t="str">
        <f>IF(AND(R58&lt;&gt;"",NOT(ISERROR(R58))),R58,IF(P58&lt;&gt;"",IF(NOT(ISERROR(VLOOKUP(P58,'ESO Dungeon constants'!$D$3:$H$9999,5,FALSE))),VLOOKUP(P58,'ESO Dungeon constants'!$D$3:$I$9999,6,FALSE),VLOOKUP(P58,'ESO zone constants'!$H$2:$K$9984,4,FALSE)),""))</f>
        <v>DLC_BASE_GAME</v>
      </c>
      <c r="T58" s="3" t="str">
        <f>IF(S58&lt;&gt;"",VLOOKUP(S58,'LibSets constants'!$B$4:$C$1000,2,FALSE),"")</f>
        <v>Included in base game</v>
      </c>
      <c r="U58" s="33" t="s">
        <v>1723</v>
      </c>
      <c r="V58" s="3" t="str">
        <f>IF(U58&lt;&gt;"",IF(U58&lt;&gt;"LIBSETS_DROP_MECHANIC_MONSTER_NAME",VLOOKUP(U58,'LibSets constants'!$I$4:$L$1000,3,FALSE),""),"")</f>
        <v>Rewards for the worthy (Cyrodiil/Battleground mail)</v>
      </c>
      <c r="W58" s="3" t="str">
        <f>IF(U58&lt;&gt;"",IF(U58&lt;&gt;"LIBSETS_DROP_MECHANIC_MONSTER_NAME",VLOOKUP(U58,'LibSets constants'!$I$4:$L$1000,4,FALSE),""),"")</f>
        <v>Gerechter Lohn (Cyrodiil/Schlachtfeld Mail)</v>
      </c>
      <c r="X58" s="3">
        <f>IF(G58&lt;&gt;"LIBSETS_SETTYPE_BATTLEGROUND",IF(G58&lt;&gt;"LIBSETS_SETTYPE_SPECIAL",IF(Y58&lt;&gt;"",VLOOKUP(Y58,'ESO zone constants'!$D$2:$H$4950,5,FALSE),""),""),"")</f>
        <v>181</v>
      </c>
      <c r="Y58" t="s">
        <v>131</v>
      </c>
      <c r="Z58" s="33" t="s">
        <v>1713</v>
      </c>
      <c r="AA58" s="3" t="str">
        <f>IF(Z58&lt;&gt;"",IF(Z58&lt;&gt;"LIBSETS_DROP_MECHANIC_MONSTER_NAME",VLOOKUP(Z58,'LibSets constants'!$I$4:$L$1000,3,FALSE),""),"")</f>
        <v>City Erntefurt (quartermaster)</v>
      </c>
      <c r="AB58" s="3" t="str">
        <f>IF(Z58&lt;&gt;"",IF(Z58&lt;&gt;"LIBSETS_DROP_MECHANIC_MONSTER_NAME",VLOOKUP(Z58,'LibSets constants'!$I$4:$L$1000,4,FALSE),""),"")</f>
        <v>Stadt Erntefurt (Quartiermeister)</v>
      </c>
      <c r="AC58" s="3" t="str">
        <f>IF(G58&lt;&gt;"LIBSETS_SETTYPE_BATTLEGROUND",IF(G58&lt;&gt;"LIBSETS_SETTYPE_SPECIAL",IF(AD58&lt;&gt;"",VLOOKUP(AD58,'ESO zone constants'!$D$2:$H$4950,5,FALSE),""),""),"")</f>
        <v/>
      </c>
      <c r="AF58" s="3" t="str">
        <f>IF(AE58&lt;&gt;"",IF(AE58&lt;&gt;"LIBSETS_DROP_MECHANIC_MONSTER_NAME",VLOOKUP(AE58,'LibSets constants'!$I$4:$L$1000,3,FALSE),""),"")</f>
        <v/>
      </c>
      <c r="AG58" s="3" t="str">
        <f>IF(AE58&lt;&gt;"",IF(AE58&lt;&gt;"LIBSETS_DROP_MECHANIC_MONSTER_NAME",VLOOKUP(AE58,'LibSets constants'!$I$4:$L$1000,4,FALSE),""),"")</f>
        <v/>
      </c>
      <c r="AH58" s="3" t="str">
        <f>IF(G58&lt;&gt;"LIBSETS_SETTYPE_BATTLEGROUND",IF(G58&lt;&gt;"LIBSETS_SETTYPE_SPECIAL",IF(AI58&lt;&gt;"",VLOOKUP(AI58,'ESO zone constants'!$D$2:$H$4950,5,FALSE),""),""),"")</f>
        <v/>
      </c>
      <c r="AK58" s="3" t="str">
        <f>IF(AJ58&lt;&gt;"",IF(AJ58&lt;&gt;"LIBSETS_DROP_MECHANIC_MONSTER_NAME",VLOOKUP(AJ58,'LibSets constants'!$I$4:$L$1000,3,FALSE),""),"")</f>
        <v/>
      </c>
      <c r="AL58" s="3" t="str">
        <f>IF(AJ58&lt;&gt;"",IF(AJ58&lt;&gt;"LIBSETS_DROP_MECHANIC_MONSTER_NAME",VLOOKUP(AJ58,'LibSets constants'!$I$4:$L$1000,4,FALSE),""),"")</f>
        <v/>
      </c>
      <c r="AM58" s="3" t="str">
        <f>IF(G58&lt;&gt;"LIBSETS_SETTYPE_BATTLEGROUND",IF(G58&lt;&gt;"LIBSETS_SETTYPE_SPECIAL",IF(AN58&lt;&gt;"",VLOOKUP(AN58,'ESO zone constants'!$D$2:$H$4950,5,FALSE),""),""),"")</f>
        <v/>
      </c>
      <c r="AP58" s="3" t="str">
        <f>IF(AO58&lt;&gt;"",IF(AO58&lt;&gt;"LIBSETS_DROP_MECHANIC_MONSTER_NAME",VLOOKUP(AO58,'LibSets constants'!$I$4:$L$1000,3,FALSE),""),"")</f>
        <v/>
      </c>
      <c r="AQ58" s="3" t="str">
        <f>IF(AO58&lt;&gt;"",IF(AO58&lt;&gt;"LIBSETS_DROP_MECHANIC_MONSTER_NAME",VLOOKUP(AO58,'LibSets constants'!$I$4:$L$1000,4,FALSE),""),"")</f>
        <v/>
      </c>
      <c r="AR58" s="3" t="str">
        <f>IF(G58&lt;&gt;"LIBSETS_SETTYPE_BATTLEGROUND",IF(G58&lt;&gt;"LIBSETS_SETTYPE_SPECIAL",IF(AS58&lt;&gt;"",VLOOKUP(AS58,'ESO zone constants'!$D$2:$H$4950,5,FALSE),""),""),"")</f>
        <v/>
      </c>
      <c r="AU58" s="3" t="str">
        <f>IF(AT58&lt;&gt;"",IF(AT58&lt;&gt;"LIBSETS_DROP_MECHANIC_MONSTER_NAME",VLOOKUP(AT58,'LibSets constants'!$I$4:$L$1000,3,FALSE),""),"")</f>
        <v/>
      </c>
      <c r="AV58" s="3" t="str">
        <f>IF(AT58&lt;&gt;"",IF(AT58&lt;&gt;"LIBSETS_DROP_MECHANIC_MONSTER_NAME",VLOOKUP(AT58,'LibSets constants'!$I$4:$L$1000,4,FALSE),""),"")</f>
        <v/>
      </c>
      <c r="AW58" s="21" t="str">
        <f>IF(A58="???","--","")&amp;IF(F58&lt;&gt;"Not in the game (anymore)",IF(A58&lt;&gt;"",CONCATENATE("[",A58,"] = {wayshrines={")&amp;IF(K58&lt;&gt;"",CONCATENATE(K58,","),"")&amp;IF(L58&lt;&gt;"",CONCATENATE(L58,","),"")&amp;IF(M58&lt;&gt;"",CONCATENATE(M58,","),"")&amp;CONCATENATE("}")&amp;IF(VALUE(N58)&gt;0,CONCATENATE(", traitsNeeded=",N58),"")&amp;CONCATENATE(", dlcId=",IF(S58&lt;&gt;"",S58,"DLC_BASE_GAME")),""),"")</f>
        <v>[76] = {wayshrines={-1,-1,-1,}, dlcId=DLC_BASE_GAME</v>
      </c>
      <c r="AX58" s="21" t="str">
        <f>IF(F58&lt;&gt;"Not in the game (anymore)",IF(A58&lt;&gt;"",IF(P58&lt;&gt;"",CONCATENATE(", zoneIds={",P58),"")&amp;IF(X58&lt;&gt;"",CONCATENATE(",",X58),"")&amp;IF(AC58&lt;&gt;"",CONCATENATE(",",AC58),"")&amp;IF(AH58&lt;&gt;"",CONCATENATE(",",AH58),"")&amp;IF(AM58&lt;&gt;"",CONCATENATE(",",AM58),"")&amp;IF(AR58&lt;&gt;"",CONCATENATE(",",AR58),"")&amp;IF(P58&lt;&gt;"",CONCATENATE("}",""),"")&amp;IF(OR(I58="true",I58="false",I58&lt;&gt;""), CONCATENATE(", veteran=", I58), ""),""),"")</f>
        <v>, zoneIds={181,181}, veteran=false</v>
      </c>
      <c r="AY58" s="21" t="str">
        <f>IF(F58&lt;&gt;"Not in the game (anymore)",IF(A58&lt;&gt;"",", setType="&amp;G58,"")&amp;IF(J58="true",", multiTrialSet=true",""),"")</f>
        <v>, setType=LIBSETS_SETTYPE_CYRODIIL</v>
      </c>
      <c r="AZ58" s="21" t="str">
        <f>IF(F58&lt;&gt;"Not in the game (anymore)",IF(U58&lt;&gt;"",", dropMechanic={"&amp;U58&amp;IF(Z58&lt;&gt;"",","&amp;Z58,"")&amp;IF(AE58&lt;&gt;"",","&amp;AE58,"")&amp;IF(AJ58&lt;&gt;"",","&amp;AJ58,"")&amp;IF(AO58&lt;&gt;"",","&amp;AO58,"")&amp;IF(AT58&lt;&gt;"",","&amp;AT58,"")&amp;"}"&amp;IF(U58="LIBSETS_DROP_MECHANIC_MONSTER_NAME",", dropMechanicNames={" &amp; IF(V58&lt;&gt;"","['en']='"&amp;V58&amp;"'","") &amp; IF(W58&lt;&gt;"",", ['de']='" &amp; W58&amp;"'","") &amp; "}",""),"")&amp;"},","")</f>
        <v>, dropMechanic={LIBSETS_DROP_MECHANIC_MAIL_PVP_REWARDS_FOR_THE_WORTHY,LIBSETS_DROP_MECHANIC_CITY_CYRODIIL_ERNTEFURT}},</v>
      </c>
      <c r="BA58" s="21" t="str">
        <f>IF(F58&lt;&gt;"Not in the game (anymore)",IF(C58&lt;&gt;"",CONCATENATE(" --",C58," / ",B58,"   [",IF(Q58&lt;&gt;"",Q58,""),IF(Y58&lt;&gt;"",", "&amp;Y58,""),IF(AD58&lt;&gt;"",", "&amp;AD58,""),IF(AI58&lt;&gt;"",", "&amp;AI58,""),IF(AN58&lt;&gt;"",", "&amp;AN58,""),IF(AS58&lt;&gt;"",", "&amp;AS58,""),"]")),"")</f>
        <v xml:space="preserve"> --Robes of Alteration Mastery / Roben der Veränderungsbeherrschung   [Cyrodiil, Cyrodiil]</v>
      </c>
    </row>
    <row r="59" spans="1:53" x14ac:dyDescent="0.25">
      <c r="A59" s="12">
        <v>77</v>
      </c>
      <c r="B59" t="s">
        <v>844</v>
      </c>
      <c r="C59" t="s">
        <v>845</v>
      </c>
      <c r="D59" s="3">
        <f>A59</f>
        <v>77</v>
      </c>
      <c r="E59" s="63"/>
      <c r="G59" s="8" t="s">
        <v>1652</v>
      </c>
      <c r="I59" t="s">
        <v>97</v>
      </c>
      <c r="J59" t="s">
        <v>97</v>
      </c>
      <c r="K59">
        <v>-1</v>
      </c>
      <c r="L59">
        <v>-1</v>
      </c>
      <c r="M59">
        <v>-1</v>
      </c>
      <c r="N59">
        <v>0</v>
      </c>
      <c r="O59" s="70" t="s">
        <v>68</v>
      </c>
      <c r="P59" s="3">
        <f>IF(AND(G59&lt;&gt;"LIBSETS_SETTYPE_BATTLEGROUND",G59&lt;&gt;"LIBSETS_SETTYPE_SPECIAL",G59&lt;&gt;"LIBSETS_SETTYPE_MYTHIC"), IF(Q59&lt;&gt;"",VLOOKUP(Q59,'ESO zone constants'!$D$2:$H$4950,5,FALSE),""),"")</f>
        <v>22</v>
      </c>
      <c r="Q59" t="str">
        <f>IF(OR(K59="",K59&lt;=0,ISERROR(K59)),IF(AND(O59&lt;&gt;"",NOT(ISERROR(O59))),O59, ""),VLOOKUP(K59,'ESO wayshrine node constants'!$A$3:$D$9993,4,FALSE))</f>
        <v>Volenfell</v>
      </c>
      <c r="S59" s="19" t="str">
        <f>IF(AND(R59&lt;&gt;"",NOT(ISERROR(R59))),R59,IF(P59&lt;&gt;"",IF(NOT(ISERROR(VLOOKUP(P59,'ESO Dungeon constants'!$D$3:$H$9999,5,FALSE))),VLOOKUP(P59,'ESO Dungeon constants'!$D$3:$I$9999,6,FALSE),VLOOKUP(P59,'ESO zone constants'!$H$2:$K$9984,4,FALSE)),""))</f>
        <v>DLC_BASE_GAME</v>
      </c>
      <c r="T59" s="3" t="str">
        <f>IF(S59&lt;&gt;"",VLOOKUP(S59,'LibSets constants'!$B$4:$C$1000,2,FALSE),"")</f>
        <v>Included in base game</v>
      </c>
      <c r="V59" s="3" t="str">
        <f>IF(U59&lt;&gt;"",IF(U59&lt;&gt;"LIBSETS_DROP_MECHANIC_MONSTER_NAME",VLOOKUP(U59,'LibSets constants'!$I$4:$L$1000,3,FALSE),""),"")</f>
        <v/>
      </c>
      <c r="W59" s="3" t="str">
        <f>IF(U59&lt;&gt;"",IF(U59&lt;&gt;"LIBSETS_DROP_MECHANIC_MONSTER_NAME",VLOOKUP(U59,'LibSets constants'!$I$4:$L$1000,4,FALSE),""),"")</f>
        <v/>
      </c>
      <c r="X59" s="3" t="str">
        <f>IF(G59&lt;&gt;"LIBSETS_SETTYPE_BATTLEGROUND",IF(G59&lt;&gt;"LIBSETS_SETTYPE_SPECIAL",IF(Y59&lt;&gt;"",VLOOKUP(Y59,'ESO zone constants'!$D$2:$H$4950,5,FALSE),""),""),"")</f>
        <v/>
      </c>
      <c r="AA59" s="3" t="str">
        <f>IF(Z59&lt;&gt;"",IF(Z59&lt;&gt;"LIBSETS_DROP_MECHANIC_MONSTER_NAME",VLOOKUP(Z59,'LibSets constants'!$I$4:$L$1000,3,FALSE),""),"")</f>
        <v/>
      </c>
      <c r="AB59" s="3" t="str">
        <f>IF(Z59&lt;&gt;"",IF(Z59&lt;&gt;"LIBSETS_DROP_MECHANIC_MONSTER_NAME",VLOOKUP(Z59,'LibSets constants'!$I$4:$L$1000,4,FALSE),""),"")</f>
        <v/>
      </c>
      <c r="AC59" s="3" t="str">
        <f>IF(G59&lt;&gt;"LIBSETS_SETTYPE_BATTLEGROUND",IF(G59&lt;&gt;"LIBSETS_SETTYPE_SPECIAL",IF(AD59&lt;&gt;"",VLOOKUP(AD59,'ESO zone constants'!$D$2:$H$4950,5,FALSE),""),""),"")</f>
        <v/>
      </c>
      <c r="AF59" s="3" t="str">
        <f>IF(AE59&lt;&gt;"",IF(AE59&lt;&gt;"LIBSETS_DROP_MECHANIC_MONSTER_NAME",VLOOKUP(AE59,'LibSets constants'!$I$4:$L$1000,3,FALSE),""),"")</f>
        <v/>
      </c>
      <c r="AG59" s="3" t="str">
        <f>IF(AE59&lt;&gt;"",IF(AE59&lt;&gt;"LIBSETS_DROP_MECHANIC_MONSTER_NAME",VLOOKUP(AE59,'LibSets constants'!$I$4:$L$1000,4,FALSE),""),"")</f>
        <v/>
      </c>
      <c r="AH59" s="3" t="str">
        <f>IF(G59&lt;&gt;"LIBSETS_SETTYPE_BATTLEGROUND",IF(G59&lt;&gt;"LIBSETS_SETTYPE_SPECIAL",IF(AI59&lt;&gt;"",VLOOKUP(AI59,'ESO zone constants'!$D$2:$H$4950,5,FALSE),""),""),"")</f>
        <v/>
      </c>
      <c r="AK59" s="3" t="str">
        <f>IF(AJ59&lt;&gt;"",IF(AJ59&lt;&gt;"LIBSETS_DROP_MECHANIC_MONSTER_NAME",VLOOKUP(AJ59,'LibSets constants'!$I$4:$L$1000,3,FALSE),""),"")</f>
        <v/>
      </c>
      <c r="AL59" s="3" t="str">
        <f>IF(AJ59&lt;&gt;"",IF(AJ59&lt;&gt;"LIBSETS_DROP_MECHANIC_MONSTER_NAME",VLOOKUP(AJ59,'LibSets constants'!$I$4:$L$1000,4,FALSE),""),"")</f>
        <v/>
      </c>
      <c r="AM59" s="3" t="str">
        <f>IF(G59&lt;&gt;"LIBSETS_SETTYPE_BATTLEGROUND",IF(G59&lt;&gt;"LIBSETS_SETTYPE_SPECIAL",IF(AN59&lt;&gt;"",VLOOKUP(AN59,'ESO zone constants'!$D$2:$H$4950,5,FALSE),""),""),"")</f>
        <v/>
      </c>
      <c r="AP59" s="3" t="str">
        <f>IF(AO59&lt;&gt;"",IF(AO59&lt;&gt;"LIBSETS_DROP_MECHANIC_MONSTER_NAME",VLOOKUP(AO59,'LibSets constants'!$I$4:$L$1000,3,FALSE),""),"")</f>
        <v/>
      </c>
      <c r="AQ59" s="3" t="str">
        <f>IF(AO59&lt;&gt;"",IF(AO59&lt;&gt;"LIBSETS_DROP_MECHANIC_MONSTER_NAME",VLOOKUP(AO59,'LibSets constants'!$I$4:$L$1000,4,FALSE),""),"")</f>
        <v/>
      </c>
      <c r="AR59" s="3" t="str">
        <f>IF(G59&lt;&gt;"LIBSETS_SETTYPE_BATTLEGROUND",IF(G59&lt;&gt;"LIBSETS_SETTYPE_SPECIAL",IF(AS59&lt;&gt;"",VLOOKUP(AS59,'ESO zone constants'!$D$2:$H$4950,5,FALSE),""),""),"")</f>
        <v/>
      </c>
      <c r="AU59" s="3" t="str">
        <f>IF(AT59&lt;&gt;"",IF(AT59&lt;&gt;"LIBSETS_DROP_MECHANIC_MONSTER_NAME",VLOOKUP(AT59,'LibSets constants'!$I$4:$L$1000,3,FALSE),""),"")</f>
        <v/>
      </c>
      <c r="AV59" s="3" t="str">
        <f>IF(AT59&lt;&gt;"",IF(AT59&lt;&gt;"LIBSETS_DROP_MECHANIC_MONSTER_NAME",VLOOKUP(AT59,'LibSets constants'!$I$4:$L$1000,4,FALSE),""),"")</f>
        <v/>
      </c>
      <c r="AW59" s="21" t="str">
        <f>IF(A59="???","--","")&amp;IF(F59&lt;&gt;"Not in the game (anymore)",IF(A59&lt;&gt;"",CONCATENATE("[",A59,"] = {wayshrines={")&amp;IF(K59&lt;&gt;"",CONCATENATE(K59,","),"")&amp;IF(L59&lt;&gt;"",CONCATENATE(L59,","),"")&amp;IF(M59&lt;&gt;"",CONCATENATE(M59,","),"")&amp;CONCATENATE("}")&amp;IF(VALUE(N59)&gt;0,CONCATENATE(", traitsNeeded=",N59),"")&amp;CONCATENATE(", dlcId=",IF(S59&lt;&gt;"",S59,"DLC_BASE_GAME")),""),"")</f>
        <v>[77] = {wayshrines={-1,-1,-1,}, dlcId=DLC_BASE_GAME</v>
      </c>
      <c r="AX59" s="21" t="str">
        <f>IF(F59&lt;&gt;"Not in the game (anymore)",IF(A59&lt;&gt;"",IF(P59&lt;&gt;"",CONCATENATE(", zoneIds={",P59),"")&amp;IF(X59&lt;&gt;"",CONCATENATE(",",X59),"")&amp;IF(AC59&lt;&gt;"",CONCATENATE(",",AC59),"")&amp;IF(AH59&lt;&gt;"",CONCATENATE(",",AH59),"")&amp;IF(AM59&lt;&gt;"",CONCATENATE(",",AM59),"")&amp;IF(AR59&lt;&gt;"",CONCATENATE(",",AR59),"")&amp;IF(P59&lt;&gt;"",CONCATENATE("}",""),"")&amp;IF(OR(I59="true",I59="false",I59&lt;&gt;""), CONCATENATE(", veteran=", I59), ""),""),"")</f>
        <v>, zoneIds={22}, veteran=false</v>
      </c>
      <c r="AY59" s="21" t="str">
        <f>IF(F59&lt;&gt;"Not in the game (anymore)",IF(A59&lt;&gt;"",", setType="&amp;G59,"")&amp;IF(J59="true",", multiTrialSet=true",""),"")</f>
        <v>, setType=LIBSETS_SETTYPE_DUNGEON</v>
      </c>
      <c r="AZ59" s="21" t="str">
        <f>IF(F59&lt;&gt;"Not in the game (anymore)",IF(U59&lt;&gt;"",", dropMechanic={"&amp;U59&amp;IF(Z59&lt;&gt;"",","&amp;Z59,"")&amp;IF(AE59&lt;&gt;"",","&amp;AE59,"")&amp;IF(AJ59&lt;&gt;"",","&amp;AJ59,"")&amp;IF(AO59&lt;&gt;"",","&amp;AO59,"")&amp;IF(AT59&lt;&gt;"",","&amp;AT59,"")&amp;"}"&amp;IF(U59="LIBSETS_DROP_MECHANIC_MONSTER_NAME",", dropMechanicNames={" &amp; IF(V59&lt;&gt;"","['en']='"&amp;V59&amp;"'","") &amp; IF(W59&lt;&gt;"",", ['de']='" &amp; W59&amp;"'","") &amp; "}",""),"")&amp;"},","")</f>
        <v>},</v>
      </c>
      <c r="BA59" s="21" t="str">
        <f>IF(F59&lt;&gt;"Not in the game (anymore)",IF(C59&lt;&gt;"",CONCATENATE(" --",C59," / ",B59,"   [",IF(Q59&lt;&gt;"",Q59,""),IF(Y59&lt;&gt;"",", "&amp;Y59,""),IF(AD59&lt;&gt;"",", "&amp;AD59,""),IF(AI59&lt;&gt;"",", "&amp;AI59,""),IF(AN59&lt;&gt;"",", "&amp;AN59,""),IF(AS59&lt;&gt;"",", "&amp;AS59,""),"]")),"")</f>
        <v xml:space="preserve"> --Crusader / Glaubenskrieger   [Volenfell]</v>
      </c>
    </row>
    <row r="60" spans="1:53" x14ac:dyDescent="0.25">
      <c r="A60" s="5">
        <v>78</v>
      </c>
      <c r="B60" t="s">
        <v>846</v>
      </c>
      <c r="C60" t="s">
        <v>847</v>
      </c>
      <c r="D60" s="3">
        <f>A60</f>
        <v>78</v>
      </c>
      <c r="E60" s="63"/>
      <c r="G60" s="8" t="s">
        <v>1649</v>
      </c>
      <c r="I60" t="s">
        <v>97</v>
      </c>
      <c r="J60" t="s">
        <v>97</v>
      </c>
      <c r="K60">
        <v>9</v>
      </c>
      <c r="L60">
        <v>154</v>
      </c>
      <c r="M60">
        <v>51</v>
      </c>
      <c r="N60">
        <v>4</v>
      </c>
      <c r="P60" s="3">
        <f>IF(AND(G60&lt;&gt;"LIBSETS_SETTYPE_BATTLEGROUND",G60&lt;&gt;"LIBSETS_SETTYPE_SPECIAL",G60&lt;&gt;"LIBSETS_SETTYPE_MYTHIC"), IF(Q60&lt;&gt;"",VLOOKUP(Q60,'ESO zone constants'!$D$2:$H$4950,5,FALSE),""),"")</f>
        <v>20</v>
      </c>
      <c r="Q60" t="str">
        <f>IF(OR(K60="",K60&lt;=0,ISERROR(K60)),IF(AND(O60&lt;&gt;"",NOT(ISERROR(O60))),O60, ""),VLOOKUP(K60,'ESO wayshrine node constants'!$A$3:$D$9993,4,FALSE))</f>
        <v>Rivenspire</v>
      </c>
      <c r="S60" s="19" t="str">
        <f>IF(AND(R60&lt;&gt;"",NOT(ISERROR(R60))),R60,IF(P60&lt;&gt;"",IF(NOT(ISERROR(VLOOKUP(P60,'ESO Dungeon constants'!$D$3:$H$9999,5,FALSE))),VLOOKUP(P60,'ESO Dungeon constants'!$D$3:$I$9999,6,FALSE),VLOOKUP(P60,'ESO zone constants'!$H$2:$K$9984,4,FALSE)),""))</f>
        <v>DLC_BASE_GAME</v>
      </c>
      <c r="T60" s="3" t="str">
        <f>IF(S60&lt;&gt;"",VLOOKUP(S60,'LibSets constants'!$B$4:$C$1000,2,FALSE),"")</f>
        <v>Included in base game</v>
      </c>
      <c r="V60" s="3" t="str">
        <f>IF(U60&lt;&gt;"",IF(U60&lt;&gt;"LIBSETS_DROP_MECHANIC_MONSTER_NAME",VLOOKUP(U60,'LibSets constants'!$I$4:$L$1000,3,FALSE),""),"")</f>
        <v/>
      </c>
      <c r="W60" s="3" t="str">
        <f>IF(U60&lt;&gt;"",IF(U60&lt;&gt;"LIBSETS_DROP_MECHANIC_MONSTER_NAME",VLOOKUP(U60,'LibSets constants'!$I$4:$L$1000,4,FALSE),""),"")</f>
        <v/>
      </c>
      <c r="X60" s="3">
        <f>IF(G60&lt;&gt;"LIBSETS_SETTYPE_BATTLEGROUND",IF(G60&lt;&gt;"LIBSETS_SETTYPE_SPECIAL",IF(Y60&lt;&gt;"",VLOOKUP(Y60,'ESO zone constants'!$D$2:$H$4950,5,FALSE),""),""),"")</f>
        <v>108</v>
      </c>
      <c r="Y60" t="str">
        <f>VLOOKUP(L60,'ESO wayshrine node constants'!$A$3:$D$9993,4,FALSE)</f>
        <v>Greenshade</v>
      </c>
      <c r="AA60" s="3" t="str">
        <f>IF(Z60&lt;&gt;"",IF(Z60&lt;&gt;"LIBSETS_DROP_MECHANIC_MONSTER_NAME",VLOOKUP(Z60,'LibSets constants'!$I$4:$L$1000,3,FALSE),""),"")</f>
        <v/>
      </c>
      <c r="AB60" s="3" t="str">
        <f>IF(Z60&lt;&gt;"",IF(Z60&lt;&gt;"LIBSETS_DROP_MECHANIC_MONSTER_NAME",VLOOKUP(Z60,'LibSets constants'!$I$4:$L$1000,4,FALSE),""),"")</f>
        <v/>
      </c>
      <c r="AC60" s="3">
        <f>IF(G60&lt;&gt;"LIBSETS_SETTYPE_BATTLEGROUND",IF(G60&lt;&gt;"LIBSETS_SETTYPE_SPECIAL",IF(AD60&lt;&gt;"",VLOOKUP(AD60,'ESO zone constants'!$D$2:$H$4950,5,FALSE),""),""),"")</f>
        <v>117</v>
      </c>
      <c r="AD60" t="str">
        <f>VLOOKUP(M60,'ESO wayshrine node constants'!$A$3:$D$9993,4,FALSE)</f>
        <v>Shadowfen</v>
      </c>
      <c r="AF60" s="3" t="str">
        <f>IF(AE60&lt;&gt;"",IF(AE60&lt;&gt;"LIBSETS_DROP_MECHANIC_MONSTER_NAME",VLOOKUP(AE60,'LibSets constants'!$I$4:$L$1000,3,FALSE),""),"")</f>
        <v/>
      </c>
      <c r="AG60" s="3" t="str">
        <f>IF(AE60&lt;&gt;"",IF(AE60&lt;&gt;"LIBSETS_DROP_MECHANIC_MONSTER_NAME",VLOOKUP(AE60,'LibSets constants'!$I$4:$L$1000,4,FALSE),""),"")</f>
        <v/>
      </c>
      <c r="AH60" s="3" t="str">
        <f>IF(G60&lt;&gt;"LIBSETS_SETTYPE_BATTLEGROUND",IF(G60&lt;&gt;"LIBSETS_SETTYPE_SPECIAL",IF(AI60&lt;&gt;"",VLOOKUP(AI60,'ESO zone constants'!$D$2:$H$4950,5,FALSE),""),""),"")</f>
        <v/>
      </c>
      <c r="AK60" s="3" t="str">
        <f>IF(AJ60&lt;&gt;"",IF(AJ60&lt;&gt;"LIBSETS_DROP_MECHANIC_MONSTER_NAME",VLOOKUP(AJ60,'LibSets constants'!$I$4:$L$1000,3,FALSE),""),"")</f>
        <v/>
      </c>
      <c r="AL60" s="3" t="str">
        <f>IF(AJ60&lt;&gt;"",IF(AJ60&lt;&gt;"LIBSETS_DROP_MECHANIC_MONSTER_NAME",VLOOKUP(AJ60,'LibSets constants'!$I$4:$L$1000,4,FALSE),""),"")</f>
        <v/>
      </c>
      <c r="AM60" s="3" t="str">
        <f>IF(G60&lt;&gt;"LIBSETS_SETTYPE_BATTLEGROUND",IF(G60&lt;&gt;"LIBSETS_SETTYPE_SPECIAL",IF(AN60&lt;&gt;"",VLOOKUP(AN60,'ESO zone constants'!$D$2:$H$4950,5,FALSE),""),""),"")</f>
        <v/>
      </c>
      <c r="AP60" s="3" t="str">
        <f>IF(AO60&lt;&gt;"",IF(AO60&lt;&gt;"LIBSETS_DROP_MECHANIC_MONSTER_NAME",VLOOKUP(AO60,'LibSets constants'!$I$4:$L$1000,3,FALSE),""),"")</f>
        <v/>
      </c>
      <c r="AQ60" s="3" t="str">
        <f>IF(AO60&lt;&gt;"",IF(AO60&lt;&gt;"LIBSETS_DROP_MECHANIC_MONSTER_NAME",VLOOKUP(AO60,'LibSets constants'!$I$4:$L$1000,4,FALSE),""),"")</f>
        <v/>
      </c>
      <c r="AR60" s="3" t="str">
        <f>IF(G60&lt;&gt;"LIBSETS_SETTYPE_BATTLEGROUND",IF(G60&lt;&gt;"LIBSETS_SETTYPE_SPECIAL",IF(AS60&lt;&gt;"",VLOOKUP(AS60,'ESO zone constants'!$D$2:$H$4950,5,FALSE),""),""),"")</f>
        <v/>
      </c>
      <c r="AU60" s="3" t="str">
        <f>IF(AT60&lt;&gt;"",IF(AT60&lt;&gt;"LIBSETS_DROP_MECHANIC_MONSTER_NAME",VLOOKUP(AT60,'LibSets constants'!$I$4:$L$1000,3,FALSE),""),"")</f>
        <v/>
      </c>
      <c r="AV60" s="3" t="str">
        <f>IF(AT60&lt;&gt;"",IF(AT60&lt;&gt;"LIBSETS_DROP_MECHANIC_MONSTER_NAME",VLOOKUP(AT60,'LibSets constants'!$I$4:$L$1000,4,FALSE),""),"")</f>
        <v/>
      </c>
      <c r="AW60" s="21" t="str">
        <f>IF(A60="???","--","")&amp;IF(F60&lt;&gt;"Not in the game (anymore)",IF(A60&lt;&gt;"",CONCATENATE("[",A60,"] = {wayshrines={")&amp;IF(K60&lt;&gt;"",CONCATENATE(K60,","),"")&amp;IF(L60&lt;&gt;"",CONCATENATE(L60,","),"")&amp;IF(M60&lt;&gt;"",CONCATENATE(M60,","),"")&amp;CONCATENATE("}")&amp;IF(VALUE(N60)&gt;0,CONCATENATE(", traitsNeeded=",N60),"")&amp;CONCATENATE(", dlcId=",IF(S60&lt;&gt;"",S60,"DLC_BASE_GAME")),""),"")</f>
        <v>[78] = {wayshrines={9,154,51,}, traitsNeeded=4, dlcId=DLC_BASE_GAME</v>
      </c>
      <c r="AX60" s="21" t="str">
        <f>IF(F60&lt;&gt;"Not in the game (anymore)",IF(A60&lt;&gt;"",IF(P60&lt;&gt;"",CONCATENATE(", zoneIds={",P60),"")&amp;IF(X60&lt;&gt;"",CONCATENATE(",",X60),"")&amp;IF(AC60&lt;&gt;"",CONCATENATE(",",AC60),"")&amp;IF(AH60&lt;&gt;"",CONCATENATE(",",AH60),"")&amp;IF(AM60&lt;&gt;"",CONCATENATE(",",AM60),"")&amp;IF(AR60&lt;&gt;"",CONCATENATE(",",AR60),"")&amp;IF(P60&lt;&gt;"",CONCATENATE("}",""),"")&amp;IF(OR(I60="true",I60="false",I60&lt;&gt;""), CONCATENATE(", veteran=", I60), ""),""),"")</f>
        <v>, zoneIds={20,108,117}, veteran=false</v>
      </c>
      <c r="AY60" s="21" t="str">
        <f>IF(F60&lt;&gt;"Not in the game (anymore)",IF(A60&lt;&gt;"",", setType="&amp;G60,"")&amp;IF(J60="true",", multiTrialSet=true",""),"")</f>
        <v>, setType=LIBSETS_SETTYPE_CRAFTED</v>
      </c>
      <c r="AZ60" s="21" t="str">
        <f>IF(F60&lt;&gt;"Not in the game (anymore)",IF(U60&lt;&gt;"",", dropMechanic={"&amp;U60&amp;IF(Z60&lt;&gt;"",","&amp;Z60,"")&amp;IF(AE60&lt;&gt;"",","&amp;AE60,"")&amp;IF(AJ60&lt;&gt;"",","&amp;AJ60,"")&amp;IF(AO60&lt;&gt;"",","&amp;AO60,"")&amp;IF(AT60&lt;&gt;"",","&amp;AT60,"")&amp;"}"&amp;IF(U60="LIBSETS_DROP_MECHANIC_MONSTER_NAME",", dropMechanicNames={" &amp; IF(V60&lt;&gt;"","['en']='"&amp;V60&amp;"'","") &amp; IF(W60&lt;&gt;"",", ['de']='" &amp; W60&amp;"'","") &amp; "}",""),"")&amp;"},","")</f>
        <v>},</v>
      </c>
      <c r="BA60" s="21" t="str">
        <f>IF(F60&lt;&gt;"Not in the game (anymore)",IF(C60&lt;&gt;"",CONCATENATE(" --",C60," / ",B60,"   [",IF(Q60&lt;&gt;"",Q60,""),IF(Y60&lt;&gt;"",", "&amp;Y60,""),IF(AD60&lt;&gt;"",", "&amp;AD60,""),IF(AI60&lt;&gt;"",", "&amp;AI60,""),IF(AN60&lt;&gt;"",", "&amp;AN60,""),IF(AS60&lt;&gt;"",", "&amp;AS60,""),"]")),"")</f>
        <v xml:space="preserve"> --Hist Bark / Histrinde   [Rivenspire, Greenshade, Shadowfen]</v>
      </c>
    </row>
    <row r="61" spans="1:53" x14ac:dyDescent="0.25">
      <c r="A61" s="5">
        <v>79</v>
      </c>
      <c r="B61" t="s">
        <v>848</v>
      </c>
      <c r="C61" t="s">
        <v>849</v>
      </c>
      <c r="D61" s="3">
        <f>A61</f>
        <v>79</v>
      </c>
      <c r="E61" s="63"/>
      <c r="G61" s="8" t="s">
        <v>1649</v>
      </c>
      <c r="I61" t="s">
        <v>97</v>
      </c>
      <c r="J61" t="s">
        <v>97</v>
      </c>
      <c r="K61">
        <v>35</v>
      </c>
      <c r="L61">
        <v>144</v>
      </c>
      <c r="M61">
        <v>111</v>
      </c>
      <c r="N61">
        <v>6</v>
      </c>
      <c r="P61" s="3">
        <f>IF(AND(G61&lt;&gt;"LIBSETS_SETTYPE_BATTLEGROUND",G61&lt;&gt;"LIBSETS_SETTYPE_SPECIAL",G61&lt;&gt;"LIBSETS_SETTYPE_MYTHIC"), IF(Q61&lt;&gt;"",VLOOKUP(Q61,'ESO zone constants'!$D$2:$H$4950,5,FALSE),""),"")</f>
        <v>92</v>
      </c>
      <c r="Q61" t="str">
        <f>IF(OR(K61="",K61&lt;=0,ISERROR(K61)),IF(AND(O61&lt;&gt;"",NOT(ISERROR(O61))),O61, ""),VLOOKUP(K61,'ESO wayshrine node constants'!$A$3:$D$9993,4,FALSE))</f>
        <v>Bangkorai</v>
      </c>
      <c r="S61" s="19" t="str">
        <f>IF(AND(R61&lt;&gt;"",NOT(ISERROR(R61))),R61,IF(P61&lt;&gt;"",IF(NOT(ISERROR(VLOOKUP(P61,'ESO Dungeon constants'!$D$3:$H$9999,5,FALSE))),VLOOKUP(P61,'ESO Dungeon constants'!$D$3:$I$9999,6,FALSE),VLOOKUP(P61,'ESO zone constants'!$H$2:$K$9984,4,FALSE)),""))</f>
        <v>DLC_BASE_GAME</v>
      </c>
      <c r="T61" s="3" t="str">
        <f>IF(S61&lt;&gt;"",VLOOKUP(S61,'LibSets constants'!$B$4:$C$1000,2,FALSE),"")</f>
        <v>Included in base game</v>
      </c>
      <c r="V61" s="3" t="str">
        <f>IF(U61&lt;&gt;"",IF(U61&lt;&gt;"LIBSETS_DROP_MECHANIC_MONSTER_NAME",VLOOKUP(U61,'LibSets constants'!$I$4:$L$1000,3,FALSE),""),"")</f>
        <v/>
      </c>
      <c r="W61" s="3" t="str">
        <f>IF(U61&lt;&gt;"",IF(U61&lt;&gt;"LIBSETS_DROP_MECHANIC_MONSTER_NAME",VLOOKUP(U61,'LibSets constants'!$I$4:$L$1000,4,FALSE),""),"")</f>
        <v/>
      </c>
      <c r="X61" s="3">
        <f>IF(G61&lt;&gt;"LIBSETS_SETTYPE_BATTLEGROUND",IF(G61&lt;&gt;"LIBSETS_SETTYPE_SPECIAL",IF(Y61&lt;&gt;"",VLOOKUP(Y61,'ESO zone constants'!$D$2:$H$4950,5,FALSE),""),""),"")</f>
        <v>382</v>
      </c>
      <c r="Y61" t="str">
        <f>VLOOKUP(L61,'ESO wayshrine node constants'!$A$3:$D$9993,4,FALSE)</f>
        <v>Reaper's March</v>
      </c>
      <c r="AA61" s="3" t="str">
        <f>IF(Z61&lt;&gt;"",IF(Z61&lt;&gt;"LIBSETS_DROP_MECHANIC_MONSTER_NAME",VLOOKUP(Z61,'LibSets constants'!$I$4:$L$1000,3,FALSE),""),"")</f>
        <v/>
      </c>
      <c r="AB61" s="3" t="str">
        <f>IF(Z61&lt;&gt;"",IF(Z61&lt;&gt;"LIBSETS_DROP_MECHANIC_MONSTER_NAME",VLOOKUP(Z61,'LibSets constants'!$I$4:$L$1000,4,FALSE),""),"")</f>
        <v/>
      </c>
      <c r="AC61" s="3">
        <f>IF(G61&lt;&gt;"LIBSETS_SETTYPE_BATTLEGROUND",IF(G61&lt;&gt;"LIBSETS_SETTYPE_SPECIAL",IF(AD61&lt;&gt;"",VLOOKUP(AD61,'ESO zone constants'!$D$2:$H$4950,5,FALSE),""),""),"")</f>
        <v>103</v>
      </c>
      <c r="AD61" t="str">
        <f>VLOOKUP(M61,'ESO wayshrine node constants'!$A$3:$D$9993,4,FALSE)</f>
        <v>The Rift</v>
      </c>
      <c r="AF61" s="3" t="str">
        <f>IF(AE61&lt;&gt;"",IF(AE61&lt;&gt;"LIBSETS_DROP_MECHANIC_MONSTER_NAME",VLOOKUP(AE61,'LibSets constants'!$I$4:$L$1000,3,FALSE),""),"")</f>
        <v/>
      </c>
      <c r="AG61" s="3" t="str">
        <f>IF(AE61&lt;&gt;"",IF(AE61&lt;&gt;"LIBSETS_DROP_MECHANIC_MONSTER_NAME",VLOOKUP(AE61,'LibSets constants'!$I$4:$L$1000,4,FALSE),""),"")</f>
        <v/>
      </c>
      <c r="AH61" s="3" t="str">
        <f>IF(G61&lt;&gt;"LIBSETS_SETTYPE_BATTLEGROUND",IF(G61&lt;&gt;"LIBSETS_SETTYPE_SPECIAL",IF(AI61&lt;&gt;"",VLOOKUP(AI61,'ESO zone constants'!$D$2:$H$4950,5,FALSE),""),""),"")</f>
        <v/>
      </c>
      <c r="AK61" s="3" t="str">
        <f>IF(AJ61&lt;&gt;"",IF(AJ61&lt;&gt;"LIBSETS_DROP_MECHANIC_MONSTER_NAME",VLOOKUP(AJ61,'LibSets constants'!$I$4:$L$1000,3,FALSE),""),"")</f>
        <v/>
      </c>
      <c r="AL61" s="3" t="str">
        <f>IF(AJ61&lt;&gt;"",IF(AJ61&lt;&gt;"LIBSETS_DROP_MECHANIC_MONSTER_NAME",VLOOKUP(AJ61,'LibSets constants'!$I$4:$L$1000,4,FALSE),""),"")</f>
        <v/>
      </c>
      <c r="AM61" s="3" t="str">
        <f>IF(G61&lt;&gt;"LIBSETS_SETTYPE_BATTLEGROUND",IF(G61&lt;&gt;"LIBSETS_SETTYPE_SPECIAL",IF(AN61&lt;&gt;"",VLOOKUP(AN61,'ESO zone constants'!$D$2:$H$4950,5,FALSE),""),""),"")</f>
        <v/>
      </c>
      <c r="AP61" s="3" t="str">
        <f>IF(AO61&lt;&gt;"",IF(AO61&lt;&gt;"LIBSETS_DROP_MECHANIC_MONSTER_NAME",VLOOKUP(AO61,'LibSets constants'!$I$4:$L$1000,3,FALSE),""),"")</f>
        <v/>
      </c>
      <c r="AQ61" s="3" t="str">
        <f>IF(AO61&lt;&gt;"",IF(AO61&lt;&gt;"LIBSETS_DROP_MECHANIC_MONSTER_NAME",VLOOKUP(AO61,'LibSets constants'!$I$4:$L$1000,4,FALSE),""),"")</f>
        <v/>
      </c>
      <c r="AR61" s="3" t="str">
        <f>IF(G61&lt;&gt;"LIBSETS_SETTYPE_BATTLEGROUND",IF(G61&lt;&gt;"LIBSETS_SETTYPE_SPECIAL",IF(AS61&lt;&gt;"",VLOOKUP(AS61,'ESO zone constants'!$D$2:$H$4950,5,FALSE),""),""),"")</f>
        <v/>
      </c>
      <c r="AU61" s="3" t="str">
        <f>IF(AT61&lt;&gt;"",IF(AT61&lt;&gt;"LIBSETS_DROP_MECHANIC_MONSTER_NAME",VLOOKUP(AT61,'LibSets constants'!$I$4:$L$1000,3,FALSE),""),"")</f>
        <v/>
      </c>
      <c r="AV61" s="3" t="str">
        <f>IF(AT61&lt;&gt;"",IF(AT61&lt;&gt;"LIBSETS_DROP_MECHANIC_MONSTER_NAME",VLOOKUP(AT61,'LibSets constants'!$I$4:$L$1000,4,FALSE),""),"")</f>
        <v/>
      </c>
      <c r="AW61" s="21" t="str">
        <f>IF(A61="???","--","")&amp;IF(F61&lt;&gt;"Not in the game (anymore)",IF(A61&lt;&gt;"",CONCATENATE("[",A61,"] = {wayshrines={")&amp;IF(K61&lt;&gt;"",CONCATENATE(K61,","),"")&amp;IF(L61&lt;&gt;"",CONCATENATE(L61,","),"")&amp;IF(M61&lt;&gt;"",CONCATENATE(M61,","),"")&amp;CONCATENATE("}")&amp;IF(VALUE(N61)&gt;0,CONCATENATE(", traitsNeeded=",N61),"")&amp;CONCATENATE(", dlcId=",IF(S61&lt;&gt;"",S61,"DLC_BASE_GAME")),""),"")</f>
        <v>[79] = {wayshrines={35,144,111,}, traitsNeeded=6, dlcId=DLC_BASE_GAME</v>
      </c>
      <c r="AX61" s="21" t="str">
        <f>IF(F61&lt;&gt;"Not in the game (anymore)",IF(A61&lt;&gt;"",IF(P61&lt;&gt;"",CONCATENATE(", zoneIds={",P61),"")&amp;IF(X61&lt;&gt;"",CONCATENATE(",",X61),"")&amp;IF(AC61&lt;&gt;"",CONCATENATE(",",AC61),"")&amp;IF(AH61&lt;&gt;"",CONCATENATE(",",AH61),"")&amp;IF(AM61&lt;&gt;"",CONCATENATE(",",AM61),"")&amp;IF(AR61&lt;&gt;"",CONCATENATE(",",AR61),"")&amp;IF(P61&lt;&gt;"",CONCATENATE("}",""),"")&amp;IF(OR(I61="true",I61="false",I61&lt;&gt;""), CONCATENATE(", veteran=", I61), ""),""),"")</f>
        <v>, zoneIds={92,382,103}, veteran=false</v>
      </c>
      <c r="AY61" s="21" t="str">
        <f>IF(F61&lt;&gt;"Not in the game (anymore)",IF(A61&lt;&gt;"",", setType="&amp;G61,"")&amp;IF(J61="true",", multiTrialSet=true",""),"")</f>
        <v>, setType=LIBSETS_SETTYPE_CRAFTED</v>
      </c>
      <c r="AZ61" s="21" t="str">
        <f>IF(F61&lt;&gt;"Not in the game (anymore)",IF(U61&lt;&gt;"",", dropMechanic={"&amp;U61&amp;IF(Z61&lt;&gt;"",","&amp;Z61,"")&amp;IF(AE61&lt;&gt;"",","&amp;AE61,"")&amp;IF(AJ61&lt;&gt;"",","&amp;AJ61,"")&amp;IF(AO61&lt;&gt;"",","&amp;AO61,"")&amp;IF(AT61&lt;&gt;"",","&amp;AT61,"")&amp;"}"&amp;IF(U61="LIBSETS_DROP_MECHANIC_MONSTER_NAME",", dropMechanicNames={" &amp; IF(V61&lt;&gt;"","['en']='"&amp;V61&amp;"'","") &amp; IF(W61&lt;&gt;"",", ['de']='" &amp; W61&amp;"'","") &amp; "}",""),"")&amp;"},","")</f>
        <v>},</v>
      </c>
      <c r="BA61" s="21" t="str">
        <f>IF(F61&lt;&gt;"Not in the game (anymore)",IF(C61&lt;&gt;"",CONCATENATE(" --",C61," / ",B61,"   [",IF(Q61&lt;&gt;"",Q61,""),IF(Y61&lt;&gt;"",", "&amp;Y61,""),IF(AD61&lt;&gt;"",", "&amp;AD61,""),IF(AI61&lt;&gt;"",", "&amp;AI61,""),IF(AN61&lt;&gt;"",", "&amp;AN61,""),IF(AS61&lt;&gt;"",", "&amp;AS61,""),"]")),"")</f>
        <v xml:space="preserve"> --Willow's Path / Weidenpfad   [Bangkorai, Reaper's March, The Rift]</v>
      </c>
    </row>
    <row r="62" spans="1:53" x14ac:dyDescent="0.25">
      <c r="A62" s="5">
        <v>80</v>
      </c>
      <c r="B62" t="s">
        <v>850</v>
      </c>
      <c r="C62" t="s">
        <v>851</v>
      </c>
      <c r="D62" s="3">
        <f>A62</f>
        <v>80</v>
      </c>
      <c r="E62" s="63"/>
      <c r="G62" s="8" t="s">
        <v>1649</v>
      </c>
      <c r="I62" t="s">
        <v>97</v>
      </c>
      <c r="J62" t="s">
        <v>97</v>
      </c>
      <c r="K62">
        <v>39</v>
      </c>
      <c r="L62">
        <v>161</v>
      </c>
      <c r="M62">
        <v>113</v>
      </c>
      <c r="N62">
        <v>6</v>
      </c>
      <c r="P62" s="3">
        <f>IF(AND(G62&lt;&gt;"LIBSETS_SETTYPE_BATTLEGROUND",G62&lt;&gt;"LIBSETS_SETTYPE_SPECIAL",G62&lt;&gt;"LIBSETS_SETTYPE_MYTHIC"), IF(Q62&lt;&gt;"",VLOOKUP(Q62,'ESO zone constants'!$D$2:$H$4950,5,FALSE),""),"")</f>
        <v>92</v>
      </c>
      <c r="Q62" t="str">
        <f>IF(OR(K62="",K62&lt;=0,ISERROR(K62)),IF(AND(O62&lt;&gt;"",NOT(ISERROR(O62))),O62, ""),VLOOKUP(K62,'ESO wayshrine node constants'!$A$3:$D$9993,4,FALSE))</f>
        <v>Bangkorai</v>
      </c>
      <c r="S62" s="19" t="str">
        <f>IF(AND(R62&lt;&gt;"",NOT(ISERROR(R62))),R62,IF(P62&lt;&gt;"",IF(NOT(ISERROR(VLOOKUP(P62,'ESO Dungeon constants'!$D$3:$H$9999,5,FALSE))),VLOOKUP(P62,'ESO Dungeon constants'!$D$3:$I$9999,6,FALSE),VLOOKUP(P62,'ESO zone constants'!$H$2:$K$9984,4,FALSE)),""))</f>
        <v>DLC_BASE_GAME</v>
      </c>
      <c r="T62" s="3" t="str">
        <f>IF(S62&lt;&gt;"",VLOOKUP(S62,'LibSets constants'!$B$4:$C$1000,2,FALSE),"")</f>
        <v>Included in base game</v>
      </c>
      <c r="V62" s="3" t="str">
        <f>IF(U62&lt;&gt;"",IF(U62&lt;&gt;"LIBSETS_DROP_MECHANIC_MONSTER_NAME",VLOOKUP(U62,'LibSets constants'!$I$4:$L$1000,3,FALSE),""),"")</f>
        <v/>
      </c>
      <c r="W62" s="3" t="str">
        <f>IF(U62&lt;&gt;"",IF(U62&lt;&gt;"LIBSETS_DROP_MECHANIC_MONSTER_NAME",VLOOKUP(U62,'LibSets constants'!$I$4:$L$1000,4,FALSE),""),"")</f>
        <v/>
      </c>
      <c r="X62" s="3">
        <f>IF(G62&lt;&gt;"LIBSETS_SETTYPE_BATTLEGROUND",IF(G62&lt;&gt;"LIBSETS_SETTYPE_SPECIAL",IF(Y62&lt;&gt;"",VLOOKUP(Y62,'ESO zone constants'!$D$2:$H$4950,5,FALSE),""),""),"")</f>
        <v>382</v>
      </c>
      <c r="Y62" t="str">
        <f>VLOOKUP(L62,'ESO wayshrine node constants'!$A$3:$D$9993,4,FALSE)</f>
        <v>Reaper's March</v>
      </c>
      <c r="AA62" s="3" t="str">
        <f>IF(Z62&lt;&gt;"",IF(Z62&lt;&gt;"LIBSETS_DROP_MECHANIC_MONSTER_NAME",VLOOKUP(Z62,'LibSets constants'!$I$4:$L$1000,3,FALSE),""),"")</f>
        <v/>
      </c>
      <c r="AB62" s="3" t="str">
        <f>IF(Z62&lt;&gt;"",IF(Z62&lt;&gt;"LIBSETS_DROP_MECHANIC_MONSTER_NAME",VLOOKUP(Z62,'LibSets constants'!$I$4:$L$1000,4,FALSE),""),"")</f>
        <v/>
      </c>
      <c r="AC62" s="3">
        <f>IF(G62&lt;&gt;"LIBSETS_SETTYPE_BATTLEGROUND",IF(G62&lt;&gt;"LIBSETS_SETTYPE_SPECIAL",IF(AD62&lt;&gt;"",VLOOKUP(AD62,'ESO zone constants'!$D$2:$H$4950,5,FALSE),""),""),"")</f>
        <v>103</v>
      </c>
      <c r="AD62" t="str">
        <f>VLOOKUP(M62,'ESO wayshrine node constants'!$A$3:$D$9993,4,FALSE)</f>
        <v>The Rift</v>
      </c>
      <c r="AF62" s="3" t="str">
        <f>IF(AE62&lt;&gt;"",IF(AE62&lt;&gt;"LIBSETS_DROP_MECHANIC_MONSTER_NAME",VLOOKUP(AE62,'LibSets constants'!$I$4:$L$1000,3,FALSE),""),"")</f>
        <v/>
      </c>
      <c r="AG62" s="3" t="str">
        <f>IF(AE62&lt;&gt;"",IF(AE62&lt;&gt;"LIBSETS_DROP_MECHANIC_MONSTER_NAME",VLOOKUP(AE62,'LibSets constants'!$I$4:$L$1000,4,FALSE),""),"")</f>
        <v/>
      </c>
      <c r="AH62" s="3" t="str">
        <f>IF(G62&lt;&gt;"LIBSETS_SETTYPE_BATTLEGROUND",IF(G62&lt;&gt;"LIBSETS_SETTYPE_SPECIAL",IF(AI62&lt;&gt;"",VLOOKUP(AI62,'ESO zone constants'!$D$2:$H$4950,5,FALSE),""),""),"")</f>
        <v/>
      </c>
      <c r="AK62" s="3" t="str">
        <f>IF(AJ62&lt;&gt;"",IF(AJ62&lt;&gt;"LIBSETS_DROP_MECHANIC_MONSTER_NAME",VLOOKUP(AJ62,'LibSets constants'!$I$4:$L$1000,3,FALSE),""),"")</f>
        <v/>
      </c>
      <c r="AL62" s="3" t="str">
        <f>IF(AJ62&lt;&gt;"",IF(AJ62&lt;&gt;"LIBSETS_DROP_MECHANIC_MONSTER_NAME",VLOOKUP(AJ62,'LibSets constants'!$I$4:$L$1000,4,FALSE),""),"")</f>
        <v/>
      </c>
      <c r="AM62" s="3" t="str">
        <f>IF(G62&lt;&gt;"LIBSETS_SETTYPE_BATTLEGROUND",IF(G62&lt;&gt;"LIBSETS_SETTYPE_SPECIAL",IF(AN62&lt;&gt;"",VLOOKUP(AN62,'ESO zone constants'!$D$2:$H$4950,5,FALSE),""),""),"")</f>
        <v/>
      </c>
      <c r="AP62" s="3" t="str">
        <f>IF(AO62&lt;&gt;"",IF(AO62&lt;&gt;"LIBSETS_DROP_MECHANIC_MONSTER_NAME",VLOOKUP(AO62,'LibSets constants'!$I$4:$L$1000,3,FALSE),""),"")</f>
        <v/>
      </c>
      <c r="AQ62" s="3" t="str">
        <f>IF(AO62&lt;&gt;"",IF(AO62&lt;&gt;"LIBSETS_DROP_MECHANIC_MONSTER_NAME",VLOOKUP(AO62,'LibSets constants'!$I$4:$L$1000,4,FALSE),""),"")</f>
        <v/>
      </c>
      <c r="AR62" s="3" t="str">
        <f>IF(G62&lt;&gt;"LIBSETS_SETTYPE_BATTLEGROUND",IF(G62&lt;&gt;"LIBSETS_SETTYPE_SPECIAL",IF(AS62&lt;&gt;"",VLOOKUP(AS62,'ESO zone constants'!$D$2:$H$4950,5,FALSE),""),""),"")</f>
        <v/>
      </c>
      <c r="AU62" s="3" t="str">
        <f>IF(AT62&lt;&gt;"",IF(AT62&lt;&gt;"LIBSETS_DROP_MECHANIC_MONSTER_NAME",VLOOKUP(AT62,'LibSets constants'!$I$4:$L$1000,3,FALSE),""),"")</f>
        <v/>
      </c>
      <c r="AV62" s="3" t="str">
        <f>IF(AT62&lt;&gt;"",IF(AT62&lt;&gt;"LIBSETS_DROP_MECHANIC_MONSTER_NAME",VLOOKUP(AT62,'LibSets constants'!$I$4:$L$1000,4,FALSE),""),"")</f>
        <v/>
      </c>
      <c r="AW62" s="21" t="str">
        <f>IF(A62="???","--","")&amp;IF(F62&lt;&gt;"Not in the game (anymore)",IF(A62&lt;&gt;"",CONCATENATE("[",A62,"] = {wayshrines={")&amp;IF(K62&lt;&gt;"",CONCATENATE(K62,","),"")&amp;IF(L62&lt;&gt;"",CONCATENATE(L62,","),"")&amp;IF(M62&lt;&gt;"",CONCATENATE(M62,","),"")&amp;CONCATENATE("}")&amp;IF(VALUE(N62)&gt;0,CONCATENATE(", traitsNeeded=",N62),"")&amp;CONCATENATE(", dlcId=",IF(S62&lt;&gt;"",S62,"DLC_BASE_GAME")),""),"")</f>
        <v>[80] = {wayshrines={39,161,113,}, traitsNeeded=6, dlcId=DLC_BASE_GAME</v>
      </c>
      <c r="AX62" s="21" t="str">
        <f>IF(F62&lt;&gt;"Not in the game (anymore)",IF(A62&lt;&gt;"",IF(P62&lt;&gt;"",CONCATENATE(", zoneIds={",P62),"")&amp;IF(X62&lt;&gt;"",CONCATENATE(",",X62),"")&amp;IF(AC62&lt;&gt;"",CONCATENATE(",",AC62),"")&amp;IF(AH62&lt;&gt;"",CONCATENATE(",",AH62),"")&amp;IF(AM62&lt;&gt;"",CONCATENATE(",",AM62),"")&amp;IF(AR62&lt;&gt;"",CONCATENATE(",",AR62),"")&amp;IF(P62&lt;&gt;"",CONCATENATE("}",""),"")&amp;IF(OR(I62="true",I62="false",I62&lt;&gt;""), CONCATENATE(", veteran=", I62), ""),""),"")</f>
        <v>, zoneIds={92,382,103}, veteran=false</v>
      </c>
      <c r="AY62" s="21" t="str">
        <f>IF(F62&lt;&gt;"Not in the game (anymore)",IF(A62&lt;&gt;"",", setType="&amp;G62,"")&amp;IF(J62="true",", multiTrialSet=true",""),"")</f>
        <v>, setType=LIBSETS_SETTYPE_CRAFTED</v>
      </c>
      <c r="AZ62" s="21" t="str">
        <f>IF(F62&lt;&gt;"Not in the game (anymore)",IF(U62&lt;&gt;"",", dropMechanic={"&amp;U62&amp;IF(Z62&lt;&gt;"",","&amp;Z62,"")&amp;IF(AE62&lt;&gt;"",","&amp;AE62,"")&amp;IF(AJ62&lt;&gt;"",","&amp;AJ62,"")&amp;IF(AO62&lt;&gt;"",","&amp;AO62,"")&amp;IF(AT62&lt;&gt;"",","&amp;AT62,"")&amp;"}"&amp;IF(U62="LIBSETS_DROP_MECHANIC_MONSTER_NAME",", dropMechanicNames={" &amp; IF(V62&lt;&gt;"","['en']='"&amp;V62&amp;"'","") &amp; IF(W62&lt;&gt;"",", ['de']='" &amp; W62&amp;"'","") &amp; "}",""),"")&amp;"},","")</f>
        <v>},</v>
      </c>
      <c r="BA62" s="21" t="str">
        <f>IF(F62&lt;&gt;"Not in the game (anymore)",IF(C62&lt;&gt;"",CONCATENATE(" --",C62," / ",B62,"   [",IF(Q62&lt;&gt;"",Q62,""),IF(Y62&lt;&gt;"",", "&amp;Y62,""),IF(AD62&lt;&gt;"",", "&amp;AD62,""),IF(AI62&lt;&gt;"",", "&amp;AI62,""),IF(AN62&lt;&gt;"",", "&amp;AN62,""),IF(AS62&lt;&gt;"",", "&amp;AS62,""),"]")),"")</f>
        <v xml:space="preserve"> --Hunding's Rage / Hundings Zorn   [Bangkorai, Reaper's March, The Rift]</v>
      </c>
    </row>
    <row r="63" spans="1:53" x14ac:dyDescent="0.25">
      <c r="A63" s="5">
        <v>81</v>
      </c>
      <c r="B63" t="s">
        <v>852</v>
      </c>
      <c r="C63" t="s">
        <v>853</v>
      </c>
      <c r="D63" s="3">
        <f>A63</f>
        <v>81</v>
      </c>
      <c r="G63" s="8" t="s">
        <v>1649</v>
      </c>
      <c r="I63" t="s">
        <v>97</v>
      </c>
      <c r="J63" t="s">
        <v>97</v>
      </c>
      <c r="K63">
        <v>137</v>
      </c>
      <c r="L63">
        <v>103</v>
      </c>
      <c r="M63">
        <v>89</v>
      </c>
      <c r="N63">
        <v>5</v>
      </c>
      <c r="P63" s="3">
        <f>IF(AND(G63&lt;&gt;"LIBSETS_SETTYPE_BATTLEGROUND",G63&lt;&gt;"LIBSETS_SETTYPE_SPECIAL",G63&lt;&gt;"LIBSETS_SETTYPE_MYTHIC"), IF(Q63&lt;&gt;"",VLOOKUP(Q63,'ESO zone constants'!$D$2:$H$4950,5,FALSE),""),"")</f>
        <v>104</v>
      </c>
      <c r="Q63" t="str">
        <f>IF(OR(K63="",K63&lt;=0,ISERROR(K63)),IF(AND(O63&lt;&gt;"",NOT(ISERROR(O63))),O63, ""),VLOOKUP(K63,'ESO wayshrine node constants'!$A$3:$D$9993,4,FALSE))</f>
        <v>Alik'r Desert</v>
      </c>
      <c r="S63" s="19" t="str">
        <f>IF(AND(R63&lt;&gt;"",NOT(ISERROR(R63))),R63,IF(P63&lt;&gt;"",IF(NOT(ISERROR(VLOOKUP(P63,'ESO Dungeon constants'!$D$3:$H$9999,5,FALSE))),VLOOKUP(P63,'ESO Dungeon constants'!$D$3:$I$9999,6,FALSE),VLOOKUP(P63,'ESO zone constants'!$H$2:$K$9984,4,FALSE)),""))</f>
        <v>DLC_BASE_GAME</v>
      </c>
      <c r="T63" s="3" t="str">
        <f>IF(S63&lt;&gt;"",VLOOKUP(S63,'LibSets constants'!$B$4:$C$1000,2,FALSE),"")</f>
        <v>Included in base game</v>
      </c>
      <c r="V63" s="3" t="str">
        <f>IF(U63&lt;&gt;"",IF(U63&lt;&gt;"LIBSETS_DROP_MECHANIC_MONSTER_NAME",VLOOKUP(U63,'LibSets constants'!$I$4:$L$1000,3,FALSE),""),"")</f>
        <v/>
      </c>
      <c r="W63" s="3" t="str">
        <f>IF(U63&lt;&gt;"",IF(U63&lt;&gt;"LIBSETS_DROP_MECHANIC_MONSTER_NAME",VLOOKUP(U63,'LibSets constants'!$I$4:$L$1000,4,FALSE),""),"")</f>
        <v/>
      </c>
      <c r="X63" s="3">
        <f>IF(G63&lt;&gt;"LIBSETS_SETTYPE_BATTLEGROUND",IF(G63&lt;&gt;"LIBSETS_SETTYPE_SPECIAL",IF(Y63&lt;&gt;"",VLOOKUP(Y63,'ESO zone constants'!$D$2:$H$4950,5,FALSE),""),""),"")</f>
        <v>58</v>
      </c>
      <c r="Y63" t="str">
        <f>VLOOKUP(L63,'ESO wayshrine node constants'!$A$3:$D$9993,4,FALSE)</f>
        <v>Malabal Tor</v>
      </c>
      <c r="AA63" s="3" t="str">
        <f>IF(Z63&lt;&gt;"",IF(Z63&lt;&gt;"LIBSETS_DROP_MECHANIC_MONSTER_NAME",VLOOKUP(Z63,'LibSets constants'!$I$4:$L$1000,3,FALSE),""),"")</f>
        <v/>
      </c>
      <c r="AB63" s="3" t="str">
        <f>IF(Z63&lt;&gt;"",IF(Z63&lt;&gt;"LIBSETS_DROP_MECHANIC_MONSTER_NAME",VLOOKUP(Z63,'LibSets constants'!$I$4:$L$1000,4,FALSE),""),"")</f>
        <v/>
      </c>
      <c r="AC63" s="3">
        <f>IF(G63&lt;&gt;"LIBSETS_SETTYPE_BATTLEGROUND",IF(G63&lt;&gt;"LIBSETS_SETTYPE_SPECIAL",IF(AD63&lt;&gt;"",VLOOKUP(AD63,'ESO zone constants'!$D$2:$H$4950,5,FALSE),""),""),"")</f>
        <v>101</v>
      </c>
      <c r="AD63" t="str">
        <f>VLOOKUP(M63,'ESO wayshrine node constants'!$A$3:$D$9993,4,FALSE)</f>
        <v>Eastmarch</v>
      </c>
      <c r="AF63" s="3" t="str">
        <f>IF(AE63&lt;&gt;"",IF(AE63&lt;&gt;"LIBSETS_DROP_MECHANIC_MONSTER_NAME",VLOOKUP(AE63,'LibSets constants'!$I$4:$L$1000,3,FALSE),""),"")</f>
        <v/>
      </c>
      <c r="AG63" s="3" t="str">
        <f>IF(AE63&lt;&gt;"",IF(AE63&lt;&gt;"LIBSETS_DROP_MECHANIC_MONSTER_NAME",VLOOKUP(AE63,'LibSets constants'!$I$4:$L$1000,4,FALSE),""),"")</f>
        <v/>
      </c>
      <c r="AH63" s="3" t="str">
        <f>IF(G63&lt;&gt;"LIBSETS_SETTYPE_BATTLEGROUND",IF(G63&lt;&gt;"LIBSETS_SETTYPE_SPECIAL",IF(AI63&lt;&gt;"",VLOOKUP(AI63,'ESO zone constants'!$D$2:$H$4950,5,FALSE),""),""),"")</f>
        <v/>
      </c>
      <c r="AK63" s="3" t="str">
        <f>IF(AJ63&lt;&gt;"",IF(AJ63&lt;&gt;"LIBSETS_DROP_MECHANIC_MONSTER_NAME",VLOOKUP(AJ63,'LibSets constants'!$I$4:$L$1000,3,FALSE),""),"")</f>
        <v/>
      </c>
      <c r="AL63" s="3" t="str">
        <f>IF(AJ63&lt;&gt;"",IF(AJ63&lt;&gt;"LIBSETS_DROP_MECHANIC_MONSTER_NAME",VLOOKUP(AJ63,'LibSets constants'!$I$4:$L$1000,4,FALSE),""),"")</f>
        <v/>
      </c>
      <c r="AM63" s="3" t="str">
        <f>IF(G63&lt;&gt;"LIBSETS_SETTYPE_BATTLEGROUND",IF(G63&lt;&gt;"LIBSETS_SETTYPE_SPECIAL",IF(AN63&lt;&gt;"",VLOOKUP(AN63,'ESO zone constants'!$D$2:$H$4950,5,FALSE),""),""),"")</f>
        <v/>
      </c>
      <c r="AP63" s="3" t="str">
        <f>IF(AO63&lt;&gt;"",IF(AO63&lt;&gt;"LIBSETS_DROP_MECHANIC_MONSTER_NAME",VLOOKUP(AO63,'LibSets constants'!$I$4:$L$1000,3,FALSE),""),"")</f>
        <v/>
      </c>
      <c r="AQ63" s="3" t="str">
        <f>IF(AO63&lt;&gt;"",IF(AO63&lt;&gt;"LIBSETS_DROP_MECHANIC_MONSTER_NAME",VLOOKUP(AO63,'LibSets constants'!$I$4:$L$1000,4,FALSE),""),"")</f>
        <v/>
      </c>
      <c r="AR63" s="3" t="str">
        <f>IF(G63&lt;&gt;"LIBSETS_SETTYPE_BATTLEGROUND",IF(G63&lt;&gt;"LIBSETS_SETTYPE_SPECIAL",IF(AS63&lt;&gt;"",VLOOKUP(AS63,'ESO zone constants'!$D$2:$H$4950,5,FALSE),""),""),"")</f>
        <v/>
      </c>
      <c r="AU63" s="3" t="str">
        <f>IF(AT63&lt;&gt;"",IF(AT63&lt;&gt;"LIBSETS_DROP_MECHANIC_MONSTER_NAME",VLOOKUP(AT63,'LibSets constants'!$I$4:$L$1000,3,FALSE),""),"")</f>
        <v/>
      </c>
      <c r="AV63" s="3" t="str">
        <f>IF(AT63&lt;&gt;"",IF(AT63&lt;&gt;"LIBSETS_DROP_MECHANIC_MONSTER_NAME",VLOOKUP(AT63,'LibSets constants'!$I$4:$L$1000,4,FALSE),""),"")</f>
        <v/>
      </c>
      <c r="AW63" s="21" t="str">
        <f>IF(A63="???","--","")&amp;IF(F63&lt;&gt;"Not in the game (anymore)",IF(A63&lt;&gt;"",CONCATENATE("[",A63,"] = {wayshrines={")&amp;IF(K63&lt;&gt;"",CONCATENATE(K63,","),"")&amp;IF(L63&lt;&gt;"",CONCATENATE(L63,","),"")&amp;IF(M63&lt;&gt;"",CONCATENATE(M63,","),"")&amp;CONCATENATE("}")&amp;IF(VALUE(N63)&gt;0,CONCATENATE(", traitsNeeded=",N63),"")&amp;CONCATENATE(", dlcId=",IF(S63&lt;&gt;"",S63,"DLC_BASE_GAME")),""),"")</f>
        <v>[81] = {wayshrines={137,103,89,}, traitsNeeded=5, dlcId=DLC_BASE_GAME</v>
      </c>
      <c r="AX63" s="21" t="str">
        <f>IF(F63&lt;&gt;"Not in the game (anymore)",IF(A63&lt;&gt;"",IF(P63&lt;&gt;"",CONCATENATE(", zoneIds={",P63),"")&amp;IF(X63&lt;&gt;"",CONCATENATE(",",X63),"")&amp;IF(AC63&lt;&gt;"",CONCATENATE(",",AC63),"")&amp;IF(AH63&lt;&gt;"",CONCATENATE(",",AH63),"")&amp;IF(AM63&lt;&gt;"",CONCATENATE(",",AM63),"")&amp;IF(AR63&lt;&gt;"",CONCATENATE(",",AR63),"")&amp;IF(P63&lt;&gt;"",CONCATENATE("}",""),"")&amp;IF(OR(I63="true",I63="false",I63&lt;&gt;""), CONCATENATE(", veteran=", I63), ""),""),"")</f>
        <v>, zoneIds={104,58,101}, veteran=false</v>
      </c>
      <c r="AY63" s="21" t="str">
        <f>IF(F63&lt;&gt;"Not in the game (anymore)",IF(A63&lt;&gt;"",", setType="&amp;G63,"")&amp;IF(J63="true",", multiTrialSet=true",""),"")</f>
        <v>, setType=LIBSETS_SETTYPE_CRAFTED</v>
      </c>
      <c r="AZ63" s="21" t="str">
        <f>IF(F63&lt;&gt;"Not in the game (anymore)",IF(U63&lt;&gt;"",", dropMechanic={"&amp;U63&amp;IF(Z63&lt;&gt;"",","&amp;Z63,"")&amp;IF(AE63&lt;&gt;"",","&amp;AE63,"")&amp;IF(AJ63&lt;&gt;"",","&amp;AJ63,"")&amp;IF(AO63&lt;&gt;"",","&amp;AO63,"")&amp;IF(AT63&lt;&gt;"",","&amp;AT63,"")&amp;"}"&amp;IF(U63="LIBSETS_DROP_MECHANIC_MONSTER_NAME",", dropMechanicNames={" &amp; IF(V63&lt;&gt;"","['en']='"&amp;V63&amp;"'","") &amp; IF(W63&lt;&gt;"",", ['de']='" &amp; W63&amp;"'","") &amp; "}",""),"")&amp;"},","")</f>
        <v>},</v>
      </c>
      <c r="BA63" s="21" t="str">
        <f>IF(F63&lt;&gt;"Not in the game (anymore)",IF(C63&lt;&gt;"",CONCATENATE(" --",C63," / ",B63,"   [",IF(Q63&lt;&gt;"",Q63,""),IF(Y63&lt;&gt;"",", "&amp;Y63,""),IF(AD63&lt;&gt;"",", "&amp;AD63,""),IF(AI63&lt;&gt;"",", "&amp;AI63,""),IF(AN63&lt;&gt;"",", "&amp;AN63,""),IF(AS63&lt;&gt;"",", "&amp;AS63,""),"]")),"")</f>
        <v xml:space="preserve"> --Song of Lamae / Lied der Lamien   [Alik'r Desert, Malabal Tor, Eastmarch]</v>
      </c>
    </row>
    <row r="64" spans="1:53" x14ac:dyDescent="0.25">
      <c r="A64" s="5">
        <v>82</v>
      </c>
      <c r="B64" t="s">
        <v>854</v>
      </c>
      <c r="C64" t="s">
        <v>855</v>
      </c>
      <c r="D64" s="3">
        <f>A64</f>
        <v>82</v>
      </c>
      <c r="G64" s="8" t="s">
        <v>1649</v>
      </c>
      <c r="I64" t="s">
        <v>97</v>
      </c>
      <c r="J64" t="s">
        <v>97</v>
      </c>
      <c r="K64">
        <v>155</v>
      </c>
      <c r="L64">
        <v>105</v>
      </c>
      <c r="M64">
        <v>95</v>
      </c>
      <c r="N64">
        <v>5</v>
      </c>
      <c r="P64" s="3">
        <f>IF(AND(G64&lt;&gt;"LIBSETS_SETTYPE_BATTLEGROUND",G64&lt;&gt;"LIBSETS_SETTYPE_SPECIAL",G64&lt;&gt;"LIBSETS_SETTYPE_MYTHIC"), IF(Q64&lt;&gt;"",VLOOKUP(Q64,'ESO zone constants'!$D$2:$H$4950,5,FALSE),""),"")</f>
        <v>104</v>
      </c>
      <c r="Q64" t="str">
        <f>IF(OR(K64="",K64&lt;=0,ISERROR(K64)),IF(AND(O64&lt;&gt;"",NOT(ISERROR(O64))),O64, ""),VLOOKUP(K64,'ESO wayshrine node constants'!$A$3:$D$9993,4,FALSE))</f>
        <v>Alik'r Desert</v>
      </c>
      <c r="S64" s="19" t="str">
        <f>IF(AND(R64&lt;&gt;"",NOT(ISERROR(R64))),R64,IF(P64&lt;&gt;"",IF(NOT(ISERROR(VLOOKUP(P64,'ESO Dungeon constants'!$D$3:$H$9999,5,FALSE))),VLOOKUP(P64,'ESO Dungeon constants'!$D$3:$I$9999,6,FALSE),VLOOKUP(P64,'ESO zone constants'!$H$2:$K$9984,4,FALSE)),""))</f>
        <v>DLC_BASE_GAME</v>
      </c>
      <c r="T64" s="3" t="str">
        <f>IF(S64&lt;&gt;"",VLOOKUP(S64,'LibSets constants'!$B$4:$C$1000,2,FALSE),"")</f>
        <v>Included in base game</v>
      </c>
      <c r="V64" s="3" t="str">
        <f>IF(U64&lt;&gt;"",IF(U64&lt;&gt;"LIBSETS_DROP_MECHANIC_MONSTER_NAME",VLOOKUP(U64,'LibSets constants'!$I$4:$L$1000,3,FALSE),""),"")</f>
        <v/>
      </c>
      <c r="W64" s="3" t="str">
        <f>IF(U64&lt;&gt;"",IF(U64&lt;&gt;"LIBSETS_DROP_MECHANIC_MONSTER_NAME",VLOOKUP(U64,'LibSets constants'!$I$4:$L$1000,4,FALSE),""),"")</f>
        <v/>
      </c>
      <c r="X64" s="3">
        <f>IF(G64&lt;&gt;"LIBSETS_SETTYPE_BATTLEGROUND",IF(G64&lt;&gt;"LIBSETS_SETTYPE_SPECIAL",IF(Y64&lt;&gt;"",VLOOKUP(Y64,'ESO zone constants'!$D$2:$H$4950,5,FALSE),""),""),"")</f>
        <v>58</v>
      </c>
      <c r="Y64" t="str">
        <f>VLOOKUP(L64,'ESO wayshrine node constants'!$A$3:$D$9993,4,FALSE)</f>
        <v>Malabal Tor</v>
      </c>
      <c r="AA64" s="3" t="str">
        <f>IF(Z64&lt;&gt;"",IF(Z64&lt;&gt;"LIBSETS_DROP_MECHANIC_MONSTER_NAME",VLOOKUP(Z64,'LibSets constants'!$I$4:$L$1000,3,FALSE),""),"")</f>
        <v/>
      </c>
      <c r="AB64" s="3" t="str">
        <f>IF(Z64&lt;&gt;"",IF(Z64&lt;&gt;"LIBSETS_DROP_MECHANIC_MONSTER_NAME",VLOOKUP(Z64,'LibSets constants'!$I$4:$L$1000,4,FALSE),""),"")</f>
        <v/>
      </c>
      <c r="AC64" s="3">
        <f>IF(G64&lt;&gt;"LIBSETS_SETTYPE_BATTLEGROUND",IF(G64&lt;&gt;"LIBSETS_SETTYPE_SPECIAL",IF(AD64&lt;&gt;"",VLOOKUP(AD64,'ESO zone constants'!$D$2:$H$4950,5,FALSE),""),""),"")</f>
        <v>101</v>
      </c>
      <c r="AD64" t="str">
        <f>VLOOKUP(M64,'ESO wayshrine node constants'!$A$3:$D$9993,4,FALSE)</f>
        <v>Eastmarch</v>
      </c>
      <c r="AF64" s="3" t="str">
        <f>IF(AE64&lt;&gt;"",IF(AE64&lt;&gt;"LIBSETS_DROP_MECHANIC_MONSTER_NAME",VLOOKUP(AE64,'LibSets constants'!$I$4:$L$1000,3,FALSE),""),"")</f>
        <v/>
      </c>
      <c r="AG64" s="3" t="str">
        <f>IF(AE64&lt;&gt;"",IF(AE64&lt;&gt;"LIBSETS_DROP_MECHANIC_MONSTER_NAME",VLOOKUP(AE64,'LibSets constants'!$I$4:$L$1000,4,FALSE),""),"")</f>
        <v/>
      </c>
      <c r="AH64" s="3" t="str">
        <f>IF(G64&lt;&gt;"LIBSETS_SETTYPE_BATTLEGROUND",IF(G64&lt;&gt;"LIBSETS_SETTYPE_SPECIAL",IF(AI64&lt;&gt;"",VLOOKUP(AI64,'ESO zone constants'!$D$2:$H$4950,5,FALSE),""),""),"")</f>
        <v/>
      </c>
      <c r="AK64" s="3" t="str">
        <f>IF(AJ64&lt;&gt;"",IF(AJ64&lt;&gt;"LIBSETS_DROP_MECHANIC_MONSTER_NAME",VLOOKUP(AJ64,'LibSets constants'!$I$4:$L$1000,3,FALSE),""),"")</f>
        <v/>
      </c>
      <c r="AL64" s="3" t="str">
        <f>IF(AJ64&lt;&gt;"",IF(AJ64&lt;&gt;"LIBSETS_DROP_MECHANIC_MONSTER_NAME",VLOOKUP(AJ64,'LibSets constants'!$I$4:$L$1000,4,FALSE),""),"")</f>
        <v/>
      </c>
      <c r="AM64" s="3" t="str">
        <f>IF(G64&lt;&gt;"LIBSETS_SETTYPE_BATTLEGROUND",IF(G64&lt;&gt;"LIBSETS_SETTYPE_SPECIAL",IF(AN64&lt;&gt;"",VLOOKUP(AN64,'ESO zone constants'!$D$2:$H$4950,5,FALSE),""),""),"")</f>
        <v/>
      </c>
      <c r="AP64" s="3" t="str">
        <f>IF(AO64&lt;&gt;"",IF(AO64&lt;&gt;"LIBSETS_DROP_MECHANIC_MONSTER_NAME",VLOOKUP(AO64,'LibSets constants'!$I$4:$L$1000,3,FALSE),""),"")</f>
        <v/>
      </c>
      <c r="AQ64" s="3" t="str">
        <f>IF(AO64&lt;&gt;"",IF(AO64&lt;&gt;"LIBSETS_DROP_MECHANIC_MONSTER_NAME",VLOOKUP(AO64,'LibSets constants'!$I$4:$L$1000,4,FALSE),""),"")</f>
        <v/>
      </c>
      <c r="AR64" s="3" t="str">
        <f>IF(G64&lt;&gt;"LIBSETS_SETTYPE_BATTLEGROUND",IF(G64&lt;&gt;"LIBSETS_SETTYPE_SPECIAL",IF(AS64&lt;&gt;"",VLOOKUP(AS64,'ESO zone constants'!$D$2:$H$4950,5,FALSE),""),""),"")</f>
        <v/>
      </c>
      <c r="AU64" s="3" t="str">
        <f>IF(AT64&lt;&gt;"",IF(AT64&lt;&gt;"LIBSETS_DROP_MECHANIC_MONSTER_NAME",VLOOKUP(AT64,'LibSets constants'!$I$4:$L$1000,3,FALSE),""),"")</f>
        <v/>
      </c>
      <c r="AV64" s="3" t="str">
        <f>IF(AT64&lt;&gt;"",IF(AT64&lt;&gt;"LIBSETS_DROP_MECHANIC_MONSTER_NAME",VLOOKUP(AT64,'LibSets constants'!$I$4:$L$1000,4,FALSE),""),"")</f>
        <v/>
      </c>
      <c r="AW64" s="21" t="str">
        <f>IF(A64="???","--","")&amp;IF(F64&lt;&gt;"Not in the game (anymore)",IF(A64&lt;&gt;"",CONCATENATE("[",A64,"] = {wayshrines={")&amp;IF(K64&lt;&gt;"",CONCATENATE(K64,","),"")&amp;IF(L64&lt;&gt;"",CONCATENATE(L64,","),"")&amp;IF(M64&lt;&gt;"",CONCATENATE(M64,","),"")&amp;CONCATENATE("}")&amp;IF(VALUE(N64)&gt;0,CONCATENATE(", traitsNeeded=",N64),"")&amp;CONCATENATE(", dlcId=",IF(S64&lt;&gt;"",S64,"DLC_BASE_GAME")),""),"")</f>
        <v>[82] = {wayshrines={155,105,95,}, traitsNeeded=5, dlcId=DLC_BASE_GAME</v>
      </c>
      <c r="AX64" s="21" t="str">
        <f>IF(F64&lt;&gt;"Not in the game (anymore)",IF(A64&lt;&gt;"",IF(P64&lt;&gt;"",CONCATENATE(", zoneIds={",P64),"")&amp;IF(X64&lt;&gt;"",CONCATENATE(",",X64),"")&amp;IF(AC64&lt;&gt;"",CONCATENATE(",",AC64),"")&amp;IF(AH64&lt;&gt;"",CONCATENATE(",",AH64),"")&amp;IF(AM64&lt;&gt;"",CONCATENATE(",",AM64),"")&amp;IF(AR64&lt;&gt;"",CONCATENATE(",",AR64),"")&amp;IF(P64&lt;&gt;"",CONCATENATE("}",""),"")&amp;IF(OR(I64="true",I64="false",I64&lt;&gt;""), CONCATENATE(", veteran=", I64), ""),""),"")</f>
        <v>, zoneIds={104,58,101}, veteran=false</v>
      </c>
      <c r="AY64" s="21" t="str">
        <f>IF(F64&lt;&gt;"Not in the game (anymore)",IF(A64&lt;&gt;"",", setType="&amp;G64,"")&amp;IF(J64="true",", multiTrialSet=true",""),"")</f>
        <v>, setType=LIBSETS_SETTYPE_CRAFTED</v>
      </c>
      <c r="AZ64" s="21" t="str">
        <f>IF(F64&lt;&gt;"Not in the game (anymore)",IF(U64&lt;&gt;"",", dropMechanic={"&amp;U64&amp;IF(Z64&lt;&gt;"",","&amp;Z64,"")&amp;IF(AE64&lt;&gt;"",","&amp;AE64,"")&amp;IF(AJ64&lt;&gt;"",","&amp;AJ64,"")&amp;IF(AO64&lt;&gt;"",","&amp;AO64,"")&amp;IF(AT64&lt;&gt;"",","&amp;AT64,"")&amp;"}"&amp;IF(U64="LIBSETS_DROP_MECHANIC_MONSTER_NAME",", dropMechanicNames={" &amp; IF(V64&lt;&gt;"","['en']='"&amp;V64&amp;"'","") &amp; IF(W64&lt;&gt;"",", ['de']='" &amp; W64&amp;"'","") &amp; "}",""),"")&amp;"},","")</f>
        <v>},</v>
      </c>
      <c r="BA64" s="21" t="str">
        <f>IF(F64&lt;&gt;"Not in the game (anymore)",IF(C64&lt;&gt;"",CONCATENATE(" --",C64," / ",B64,"   [",IF(Q64&lt;&gt;"",Q64,""),IF(Y64&lt;&gt;"",", "&amp;Y64,""),IF(AD64&lt;&gt;"",", "&amp;AD64,""),IF(AI64&lt;&gt;"",", "&amp;AI64,""),IF(AN64&lt;&gt;"",", "&amp;AN64,""),IF(AS64&lt;&gt;"",", "&amp;AS64,""),"]")),"")</f>
        <v xml:space="preserve"> --Alessia's Bulwark / Alessias Bollwerk   [Alik'r Desert, Malabal Tor, Eastmarch]</v>
      </c>
    </row>
    <row r="65" spans="1:53" x14ac:dyDescent="0.25">
      <c r="A65" s="12">
        <v>83</v>
      </c>
      <c r="B65" t="s">
        <v>856</v>
      </c>
      <c r="C65" t="s">
        <v>857</v>
      </c>
      <c r="D65" s="3">
        <f>A65</f>
        <v>83</v>
      </c>
      <c r="G65" s="8" t="s">
        <v>1650</v>
      </c>
      <c r="I65" t="s">
        <v>97</v>
      </c>
      <c r="J65" t="s">
        <v>97</v>
      </c>
      <c r="K65">
        <v>-1</v>
      </c>
      <c r="L65">
        <v>-1</v>
      </c>
      <c r="M65">
        <v>-1</v>
      </c>
      <c r="N65">
        <v>0</v>
      </c>
      <c r="O65" s="70" t="s">
        <v>131</v>
      </c>
      <c r="P65" s="3">
        <f>IF(AND(G65&lt;&gt;"LIBSETS_SETTYPE_BATTLEGROUND",G65&lt;&gt;"LIBSETS_SETTYPE_SPECIAL",G65&lt;&gt;"LIBSETS_SETTYPE_MYTHIC"), IF(Q65&lt;&gt;"",VLOOKUP(Q65,'ESO zone constants'!$D$2:$H$4950,5,FALSE),""),"")</f>
        <v>181</v>
      </c>
      <c r="Q65" t="str">
        <f>IF(OR(K65="",K65&lt;=0,ISERROR(K65)),IF(AND(O65&lt;&gt;"",NOT(ISERROR(O65))),O65, ""),VLOOKUP(K65,'ESO wayshrine node constants'!$A$3:$D$9993,4,FALSE))</f>
        <v>Cyrodiil</v>
      </c>
      <c r="S65" s="19" t="str">
        <f>IF(AND(R65&lt;&gt;"",NOT(ISERROR(R65))),R65,IF(P65&lt;&gt;"",IF(NOT(ISERROR(VLOOKUP(P65,'ESO Dungeon constants'!$D$3:$H$9999,5,FALSE))),VLOOKUP(P65,'ESO Dungeon constants'!$D$3:$I$9999,6,FALSE),VLOOKUP(P65,'ESO zone constants'!$H$2:$K$9984,4,FALSE)),""))</f>
        <v>DLC_BASE_GAME</v>
      </c>
      <c r="T65" s="3" t="str">
        <f>IF(S65&lt;&gt;"",VLOOKUP(S65,'LibSets constants'!$B$4:$C$1000,2,FALSE),"")</f>
        <v>Included in base game</v>
      </c>
      <c r="U65" s="33" t="s">
        <v>1723</v>
      </c>
      <c r="V65" s="3" t="str">
        <f>IF(U65&lt;&gt;"",IF(U65&lt;&gt;"LIBSETS_DROP_MECHANIC_MONSTER_NAME",VLOOKUP(U65,'LibSets constants'!$I$4:$L$1000,3,FALSE),""),"")</f>
        <v>Rewards for the worthy (Cyrodiil/Battleground mail)</v>
      </c>
      <c r="W65" s="3" t="str">
        <f>IF(U65&lt;&gt;"",IF(U65&lt;&gt;"LIBSETS_DROP_MECHANIC_MONSTER_NAME",VLOOKUP(U65,'LibSets constants'!$I$4:$L$1000,4,FALSE),""),"")</f>
        <v>Gerechter Lohn (Cyrodiil/Schlachtfeld Mail)</v>
      </c>
      <c r="X65" s="3">
        <f>IF(G65&lt;&gt;"LIBSETS_SETTYPE_BATTLEGROUND",IF(G65&lt;&gt;"LIBSETS_SETTYPE_SPECIAL",IF(Y65&lt;&gt;"",VLOOKUP(Y65,'ESO zone constants'!$D$2:$H$4950,5,FALSE),""),""),"")</f>
        <v>181</v>
      </c>
      <c r="Y65" t="s">
        <v>131</v>
      </c>
      <c r="Z65" s="33" t="s">
        <v>1716</v>
      </c>
      <c r="AA65" s="3" t="str">
        <f>IF(Z65&lt;&gt;"",IF(Z65&lt;&gt;"LIBSETS_DROP_MECHANIC_MONSTER_NAME",VLOOKUP(Z65,'LibSets constants'!$I$4:$L$1000,3,FALSE),""),"")</f>
        <v>City Vlastarus (quartermaster)</v>
      </c>
      <c r="AB65" s="3" t="str">
        <f>IF(Z65&lt;&gt;"",IF(Z65&lt;&gt;"LIBSETS_DROP_MECHANIC_MONSTER_NAME",VLOOKUP(Z65,'LibSets constants'!$I$4:$L$1000,4,FALSE),""),"")</f>
        <v>Stadt Vlastarus (Quartiermeister)</v>
      </c>
      <c r="AC65" s="3" t="str">
        <f>IF(G65&lt;&gt;"LIBSETS_SETTYPE_BATTLEGROUND",IF(G65&lt;&gt;"LIBSETS_SETTYPE_SPECIAL",IF(AD65&lt;&gt;"",VLOOKUP(AD65,'ESO zone constants'!$D$2:$H$4950,5,FALSE),""),""),"")</f>
        <v/>
      </c>
      <c r="AF65" s="3" t="str">
        <f>IF(AE65&lt;&gt;"",IF(AE65&lt;&gt;"LIBSETS_DROP_MECHANIC_MONSTER_NAME",VLOOKUP(AE65,'LibSets constants'!$I$4:$L$1000,3,FALSE),""),"")</f>
        <v/>
      </c>
      <c r="AG65" s="3" t="str">
        <f>IF(AE65&lt;&gt;"",IF(AE65&lt;&gt;"LIBSETS_DROP_MECHANIC_MONSTER_NAME",VLOOKUP(AE65,'LibSets constants'!$I$4:$L$1000,4,FALSE),""),"")</f>
        <v/>
      </c>
      <c r="AH65" s="3" t="str">
        <f>IF(G65&lt;&gt;"LIBSETS_SETTYPE_BATTLEGROUND",IF(G65&lt;&gt;"LIBSETS_SETTYPE_SPECIAL",IF(AI65&lt;&gt;"",VLOOKUP(AI65,'ESO zone constants'!$D$2:$H$4950,5,FALSE),""),""),"")</f>
        <v/>
      </c>
      <c r="AK65" s="3" t="str">
        <f>IF(AJ65&lt;&gt;"",IF(AJ65&lt;&gt;"LIBSETS_DROP_MECHANIC_MONSTER_NAME",VLOOKUP(AJ65,'LibSets constants'!$I$4:$L$1000,3,FALSE),""),"")</f>
        <v/>
      </c>
      <c r="AL65" s="3" t="str">
        <f>IF(AJ65&lt;&gt;"",IF(AJ65&lt;&gt;"LIBSETS_DROP_MECHANIC_MONSTER_NAME",VLOOKUP(AJ65,'LibSets constants'!$I$4:$L$1000,4,FALSE),""),"")</f>
        <v/>
      </c>
      <c r="AM65" s="3" t="str">
        <f>IF(G65&lt;&gt;"LIBSETS_SETTYPE_BATTLEGROUND",IF(G65&lt;&gt;"LIBSETS_SETTYPE_SPECIAL",IF(AN65&lt;&gt;"",VLOOKUP(AN65,'ESO zone constants'!$D$2:$H$4950,5,FALSE),""),""),"")</f>
        <v/>
      </c>
      <c r="AP65" s="3" t="str">
        <f>IF(AO65&lt;&gt;"",IF(AO65&lt;&gt;"LIBSETS_DROP_MECHANIC_MONSTER_NAME",VLOOKUP(AO65,'LibSets constants'!$I$4:$L$1000,3,FALSE),""),"")</f>
        <v/>
      </c>
      <c r="AQ65" s="3" t="str">
        <f>IF(AO65&lt;&gt;"",IF(AO65&lt;&gt;"LIBSETS_DROP_MECHANIC_MONSTER_NAME",VLOOKUP(AO65,'LibSets constants'!$I$4:$L$1000,4,FALSE),""),"")</f>
        <v/>
      </c>
      <c r="AR65" s="3" t="str">
        <f>IF(G65&lt;&gt;"LIBSETS_SETTYPE_BATTLEGROUND",IF(G65&lt;&gt;"LIBSETS_SETTYPE_SPECIAL",IF(AS65&lt;&gt;"",VLOOKUP(AS65,'ESO zone constants'!$D$2:$H$4950,5,FALSE),""),""),"")</f>
        <v/>
      </c>
      <c r="AU65" s="3" t="str">
        <f>IF(AT65&lt;&gt;"",IF(AT65&lt;&gt;"LIBSETS_DROP_MECHANIC_MONSTER_NAME",VLOOKUP(AT65,'LibSets constants'!$I$4:$L$1000,3,FALSE),""),"")</f>
        <v/>
      </c>
      <c r="AV65" s="3" t="str">
        <f>IF(AT65&lt;&gt;"",IF(AT65&lt;&gt;"LIBSETS_DROP_MECHANIC_MONSTER_NAME",VLOOKUP(AT65,'LibSets constants'!$I$4:$L$1000,4,FALSE),""),"")</f>
        <v/>
      </c>
      <c r="AW65" s="21" t="str">
        <f>IF(A65="???","--","")&amp;IF(F65&lt;&gt;"Not in the game (anymore)",IF(A65&lt;&gt;"",CONCATENATE("[",A65,"] = {wayshrines={")&amp;IF(K65&lt;&gt;"",CONCATENATE(K65,","),"")&amp;IF(L65&lt;&gt;"",CONCATENATE(L65,","),"")&amp;IF(M65&lt;&gt;"",CONCATENATE(M65,","),"")&amp;CONCATENATE("}")&amp;IF(VALUE(N65)&gt;0,CONCATENATE(", traitsNeeded=",N65),"")&amp;CONCATENATE(", dlcId=",IF(S65&lt;&gt;"",S65,"DLC_BASE_GAME")),""),"")</f>
        <v>[83] = {wayshrines={-1,-1,-1,}, dlcId=DLC_BASE_GAME</v>
      </c>
      <c r="AX65" s="21" t="str">
        <f>IF(F65&lt;&gt;"Not in the game (anymore)",IF(A65&lt;&gt;"",IF(P65&lt;&gt;"",CONCATENATE(", zoneIds={",P65),"")&amp;IF(X65&lt;&gt;"",CONCATENATE(",",X65),"")&amp;IF(AC65&lt;&gt;"",CONCATENATE(",",AC65),"")&amp;IF(AH65&lt;&gt;"",CONCATENATE(",",AH65),"")&amp;IF(AM65&lt;&gt;"",CONCATENATE(",",AM65),"")&amp;IF(AR65&lt;&gt;"",CONCATENATE(",",AR65),"")&amp;IF(P65&lt;&gt;"",CONCATENATE("}",""),"")&amp;IF(OR(I65="true",I65="false",I65&lt;&gt;""), CONCATENATE(", veteran=", I65), ""),""),"")</f>
        <v>, zoneIds={181,181}, veteran=false</v>
      </c>
      <c r="AY65" s="21" t="str">
        <f>IF(F65&lt;&gt;"Not in the game (anymore)",IF(A65&lt;&gt;"",", setType="&amp;G65,"")&amp;IF(J65="true",", multiTrialSet=true",""),"")</f>
        <v>, setType=LIBSETS_SETTYPE_CYRODIIL</v>
      </c>
      <c r="AZ65" s="21" t="str">
        <f>IF(F65&lt;&gt;"Not in the game (anymore)",IF(U65&lt;&gt;"",", dropMechanic={"&amp;U65&amp;IF(Z65&lt;&gt;"",","&amp;Z65,"")&amp;IF(AE65&lt;&gt;"",","&amp;AE65,"")&amp;IF(AJ65&lt;&gt;"",","&amp;AJ65,"")&amp;IF(AO65&lt;&gt;"",","&amp;AO65,"")&amp;IF(AT65&lt;&gt;"",","&amp;AT65,"")&amp;"}"&amp;IF(U65="LIBSETS_DROP_MECHANIC_MONSTER_NAME",", dropMechanicNames={" &amp; IF(V65&lt;&gt;"","['en']='"&amp;V65&amp;"'","") &amp; IF(W65&lt;&gt;"",", ['de']='" &amp; W65&amp;"'","") &amp; "}",""),"")&amp;"},","")</f>
        <v>, dropMechanic={LIBSETS_DROP_MECHANIC_MAIL_PVP_REWARDS_FOR_THE_WORTHY,LIBSETS_DROP_MECHANIC_CITY_CYRODIIL_VLASTARUS}},</v>
      </c>
      <c r="BA65" s="21" t="str">
        <f>IF(F65&lt;&gt;"Not in the game (anymore)",IF(C65&lt;&gt;"",CONCATENATE(" --",C65," / ",B65,"   [",IF(Q65&lt;&gt;"",Q65,""),IF(Y65&lt;&gt;"",", "&amp;Y65,""),IF(AD65&lt;&gt;"",", "&amp;AD65,""),IF(AI65&lt;&gt;"",", "&amp;AI65,""),IF(AN65&lt;&gt;"",", "&amp;AN65,""),IF(AS65&lt;&gt;"",", "&amp;AS65,""),"]")),"")</f>
        <v xml:space="preserve"> --Elf Bane / Elfenfluch   [Cyrodiil, Cyrodiil]</v>
      </c>
    </row>
    <row r="66" spans="1:53" x14ac:dyDescent="0.25">
      <c r="A66" s="5">
        <v>84</v>
      </c>
      <c r="B66" t="s">
        <v>858</v>
      </c>
      <c r="C66" t="s">
        <v>859</v>
      </c>
      <c r="D66" s="3">
        <f>A66</f>
        <v>84</v>
      </c>
      <c r="G66" s="8" t="s">
        <v>1649</v>
      </c>
      <c r="I66" t="s">
        <v>97</v>
      </c>
      <c r="J66" t="s">
        <v>97</v>
      </c>
      <c r="K66">
        <v>-2</v>
      </c>
      <c r="L66">
        <v>-2</v>
      </c>
      <c r="M66">
        <v>-2</v>
      </c>
      <c r="N66">
        <v>8</v>
      </c>
      <c r="O66" s="70" t="s">
        <v>144</v>
      </c>
      <c r="P66" s="3">
        <f>IF(AND(G66&lt;&gt;"LIBSETS_SETTYPE_BATTLEGROUND",G66&lt;&gt;"LIBSETS_SETTYPE_SPECIAL",G66&lt;&gt;"LIBSETS_SETTYPE_MYTHIC"), IF(Q66&lt;&gt;"",VLOOKUP(Q66,'ESO zone constants'!$D$2:$H$4950,5,FALSE),""),"")</f>
        <v>208</v>
      </c>
      <c r="Q66" t="str">
        <f>IF(OR(K66="",K66&lt;=0,ISERROR(K66)),IF(AND(O66&lt;&gt;"",NOT(ISERROR(O66))),O66, ""),VLOOKUP(K66,'ESO wayshrine node constants'!$A$3:$D$9993,4,FALSE))</f>
        <v>The Earth Forge</v>
      </c>
      <c r="S66" s="19" t="str">
        <f>IF(AND(R66&lt;&gt;"",NOT(ISERROR(R66))),R66,IF(P66&lt;&gt;"",IF(NOT(ISERROR(VLOOKUP(P66,'ESO Dungeon constants'!$D$3:$H$9999,5,FALSE))),VLOOKUP(P66,'ESO Dungeon constants'!$D$3:$I$9999,6,FALSE),VLOOKUP(P66,'ESO zone constants'!$H$2:$K$9984,4,FALSE)),""))</f>
        <v>DLC_BASE_GAME</v>
      </c>
      <c r="T66" s="3" t="str">
        <f>IF(S66&lt;&gt;"",VLOOKUP(S66,'LibSets constants'!$B$4:$C$1000,2,FALSE),"")</f>
        <v>Included in base game</v>
      </c>
      <c r="V66" s="44" t="str">
        <f>IF(U66&lt;&gt;"",IF(U66&lt;&gt;"LIBSETS_DROP_MECHANIC_MONSTER_NAME",VLOOKUP(U66,'LibSets constants'!$I$4:$L$1000,3,FALSE),""),"")</f>
        <v/>
      </c>
      <c r="W66" s="3" t="str">
        <f>IF(U66&lt;&gt;"",IF(U66&lt;&gt;"LIBSETS_DROP_MECHANIC_MONSTER_NAME",VLOOKUP(U66,'LibSets constants'!$I$4:$L$1000,4,FALSE),""),"")</f>
        <v/>
      </c>
      <c r="X66" s="3">
        <f>IF(G66&lt;&gt;"LIBSETS_SETTYPE_BATTLEGROUND",IF(G66&lt;&gt;"LIBSETS_SETTYPE_SPECIAL",IF(Y66&lt;&gt;"",VLOOKUP(Y66,'ESO zone constants'!$D$2:$H$4950,5,FALSE),""),""),"")</f>
        <v>208</v>
      </c>
      <c r="Y66" t="s">
        <v>144</v>
      </c>
      <c r="Z66" s="45"/>
      <c r="AA66" s="44" t="str">
        <f>IF(Z66&lt;&gt;"",IF(Z66&lt;&gt;"LIBSETS_DROP_MECHANIC_MONSTER_NAME",VLOOKUP(Z66,'LibSets constants'!$I$4:$L$1000,3,FALSE),""),"")</f>
        <v/>
      </c>
      <c r="AB66" s="44" t="str">
        <f>IF(Z66&lt;&gt;"",IF(Z66&lt;&gt;"LIBSETS_DROP_MECHANIC_MONSTER_NAME",VLOOKUP(Z66,'LibSets constants'!$I$4:$L$1000,4,FALSE),""),"")</f>
        <v/>
      </c>
      <c r="AC66" s="3">
        <f>IF(G66&lt;&gt;"LIBSETS_SETTYPE_BATTLEGROUND",IF(G66&lt;&gt;"LIBSETS_SETTYPE_SPECIAL",IF(AD66&lt;&gt;"",VLOOKUP(AD66,'ESO zone constants'!$D$2:$H$4950,5,FALSE),""),""),"")</f>
        <v>208</v>
      </c>
      <c r="AD66" t="s">
        <v>144</v>
      </c>
      <c r="AE66" s="45"/>
      <c r="AF66" s="44" t="str">
        <f>IF(AE66&lt;&gt;"",IF(AE66&lt;&gt;"LIBSETS_DROP_MECHANIC_MONSTER_NAME",VLOOKUP(AE66,'LibSets constants'!$I$4:$L$1000,3,FALSE),""),"")</f>
        <v/>
      </c>
      <c r="AG66" s="44" t="str">
        <f>IF(AE66&lt;&gt;"",IF(AE66&lt;&gt;"LIBSETS_DROP_MECHANIC_MONSTER_NAME",VLOOKUP(AE66,'LibSets constants'!$I$4:$L$1000,4,FALSE),""),"")</f>
        <v/>
      </c>
      <c r="AH66" s="3" t="str">
        <f>IF(G66&lt;&gt;"LIBSETS_SETTYPE_BATTLEGROUND",IF(G66&lt;&gt;"LIBSETS_SETTYPE_SPECIAL",IF(AI66&lt;&gt;"",VLOOKUP(AI66,'ESO zone constants'!$D$2:$H$4950,5,FALSE),""),""),"")</f>
        <v/>
      </c>
      <c r="AJ66" s="45"/>
      <c r="AK66" s="44" t="str">
        <f>IF(AJ66&lt;&gt;"",IF(AJ66&lt;&gt;"LIBSETS_DROP_MECHANIC_MONSTER_NAME",VLOOKUP(AJ66,'LibSets constants'!$I$4:$L$1000,3,FALSE),""),"")</f>
        <v/>
      </c>
      <c r="AL66" s="44" t="str">
        <f>IF(AJ66&lt;&gt;"",IF(AJ66&lt;&gt;"LIBSETS_DROP_MECHANIC_MONSTER_NAME",VLOOKUP(AJ66,'LibSets constants'!$I$4:$L$1000,4,FALSE),""),"")</f>
        <v/>
      </c>
      <c r="AM66" s="3" t="str">
        <f>IF(G66&lt;&gt;"LIBSETS_SETTYPE_BATTLEGROUND",IF(G66&lt;&gt;"LIBSETS_SETTYPE_SPECIAL",IF(AN66&lt;&gt;"",VLOOKUP(AN66,'ESO zone constants'!$D$2:$H$4950,5,FALSE),""),""),"")</f>
        <v/>
      </c>
      <c r="AO66" s="45"/>
      <c r="AP66" s="44" t="str">
        <f>IF(AO66&lt;&gt;"",IF(AO66&lt;&gt;"LIBSETS_DROP_MECHANIC_MONSTER_NAME",VLOOKUP(AO66,'LibSets constants'!$I$4:$L$1000,3,FALSE),""),"")</f>
        <v/>
      </c>
      <c r="AQ66" s="44" t="str">
        <f>IF(AO66&lt;&gt;"",IF(AO66&lt;&gt;"LIBSETS_DROP_MECHANIC_MONSTER_NAME",VLOOKUP(AO66,'LibSets constants'!$I$4:$L$1000,4,FALSE),""),"")</f>
        <v/>
      </c>
      <c r="AR66" s="3" t="str">
        <f>IF(G66&lt;&gt;"LIBSETS_SETTYPE_BATTLEGROUND",IF(G66&lt;&gt;"LIBSETS_SETTYPE_SPECIAL",IF(AS66&lt;&gt;"",VLOOKUP(AS66,'ESO zone constants'!$D$2:$H$4950,5,FALSE),""),""),"")</f>
        <v/>
      </c>
      <c r="AT66" s="45"/>
      <c r="AU66" s="44" t="str">
        <f>IF(AT66&lt;&gt;"",IF(AT66&lt;&gt;"LIBSETS_DROP_MECHANIC_MONSTER_NAME",VLOOKUP(AT66,'LibSets constants'!$I$4:$L$1000,3,FALSE),""),"")</f>
        <v/>
      </c>
      <c r="AV66" s="44" t="str">
        <f>IF(AT66&lt;&gt;"",IF(AT66&lt;&gt;"LIBSETS_DROP_MECHANIC_MONSTER_NAME",VLOOKUP(AT66,'LibSets constants'!$I$4:$L$1000,4,FALSE),""),"")</f>
        <v/>
      </c>
      <c r="AW66" s="21" t="str">
        <f>IF(A66="???","--","")&amp;IF(F66&lt;&gt;"Not in the game (anymore)",IF(A66&lt;&gt;"",CONCATENATE("[",A66,"] = {wayshrines={")&amp;IF(K66&lt;&gt;"",CONCATENATE(K66,","),"")&amp;IF(L66&lt;&gt;"",CONCATENATE(L66,","),"")&amp;IF(M66&lt;&gt;"",CONCATENATE(M66,","),"")&amp;CONCATENATE("}")&amp;IF(VALUE(N66)&gt;0,CONCATENATE(", traitsNeeded=",N66),"")&amp;CONCATENATE(", dlcId=",IF(S66&lt;&gt;"",S66,"DLC_BASE_GAME")),""),"")</f>
        <v>[84] = {wayshrines={-2,-2,-2,}, traitsNeeded=8, dlcId=DLC_BASE_GAME</v>
      </c>
      <c r="AX66" s="21" t="str">
        <f>IF(F66&lt;&gt;"Not in the game (anymore)",IF(A66&lt;&gt;"",IF(P66&lt;&gt;"",CONCATENATE(", zoneIds={",P66),"")&amp;IF(X66&lt;&gt;"",CONCATENATE(",",X66),"")&amp;IF(AC66&lt;&gt;"",CONCATENATE(",",AC66),"")&amp;IF(AH66&lt;&gt;"",CONCATENATE(",",AH66),"")&amp;IF(AM66&lt;&gt;"",CONCATENATE(",",AM66),"")&amp;IF(AR66&lt;&gt;"",CONCATENATE(",",AR66),"")&amp;IF(P66&lt;&gt;"",CONCATENATE("}",""),"")&amp;IF(OR(I66="true",I66="false",I66&lt;&gt;""), CONCATENATE(", veteran=", I66), ""),""),"")</f>
        <v>, zoneIds={208,208,208}, veteran=false</v>
      </c>
      <c r="AY66" s="21" t="str">
        <f>IF(F66&lt;&gt;"Not in the game (anymore)",IF(A66&lt;&gt;"",", setType="&amp;G66,"")&amp;IF(J66="true",", multiTrialSet=true",""),"")</f>
        <v>, setType=LIBSETS_SETTYPE_CRAFTED</v>
      </c>
      <c r="AZ66" s="21" t="str">
        <f>IF(F66&lt;&gt;"Not in the game (anymore)",IF(U66&lt;&gt;"",", dropMechanic={"&amp;U66&amp;IF(Z66&lt;&gt;"",","&amp;Z66,"")&amp;IF(AE66&lt;&gt;"",","&amp;AE66,"")&amp;IF(AJ66&lt;&gt;"",","&amp;AJ66,"")&amp;IF(AO66&lt;&gt;"",","&amp;AO66,"")&amp;IF(AT66&lt;&gt;"",","&amp;AT66,"")&amp;"}"&amp;IF(U66="LIBSETS_DROP_MECHANIC_MONSTER_NAME",", dropMechanicNames={" &amp; IF(V66&lt;&gt;"","['en']='"&amp;V66&amp;"'","") &amp; IF(W66&lt;&gt;"",", ['de']='" &amp; W66&amp;"'","") &amp; "}",""),"")&amp;"},","")</f>
        <v>},</v>
      </c>
      <c r="BA66" s="21" t="str">
        <f>IF(F66&lt;&gt;"Not in the game (anymore)",IF(C66&lt;&gt;"",CONCATENATE(" --",C66," / ",B66,"   [",IF(Q66&lt;&gt;"",Q66,""),IF(Y66&lt;&gt;"",", "&amp;Y66,""),IF(AD66&lt;&gt;"",", "&amp;AD66,""),IF(AI66&lt;&gt;"",", "&amp;AI66,""),IF(AN66&lt;&gt;"",", "&amp;AN66,""),IF(AS66&lt;&gt;"",", "&amp;AS66,""),"]")),"")</f>
        <v xml:space="preserve"> --Orgnum's Scales / Orgnums Schuppen   [The Earth Forge, The Earth Forge, The Earth Forge]</v>
      </c>
    </row>
    <row r="67" spans="1:53" x14ac:dyDescent="0.25">
      <c r="A67" s="12">
        <v>85</v>
      </c>
      <c r="B67" t="s">
        <v>860</v>
      </c>
      <c r="C67" t="s">
        <v>861</v>
      </c>
      <c r="D67" s="3">
        <f>A67</f>
        <v>85</v>
      </c>
      <c r="G67" s="8" t="s">
        <v>1650</v>
      </c>
      <c r="I67" t="s">
        <v>97</v>
      </c>
      <c r="J67" t="s">
        <v>97</v>
      </c>
      <c r="K67">
        <v>-1</v>
      </c>
      <c r="L67">
        <v>-1</v>
      </c>
      <c r="M67">
        <v>-1</v>
      </c>
      <c r="N67">
        <v>0</v>
      </c>
      <c r="O67" s="70" t="s">
        <v>131</v>
      </c>
      <c r="P67" s="3">
        <f>IF(AND(G67&lt;&gt;"LIBSETS_SETTYPE_BATTLEGROUND",G67&lt;&gt;"LIBSETS_SETTYPE_SPECIAL",G67&lt;&gt;"LIBSETS_SETTYPE_MYTHIC"), IF(Q67&lt;&gt;"",VLOOKUP(Q67,'ESO zone constants'!$D$2:$H$4950,5,FALSE),""),"")</f>
        <v>181</v>
      </c>
      <c r="Q67" t="str">
        <f>IF(OR(K67="",K67&lt;=0,ISERROR(K67)),IF(AND(O67&lt;&gt;"",NOT(ISERROR(O67))),O67, ""),VLOOKUP(K67,'ESO wayshrine node constants'!$A$3:$D$9993,4,FALSE))</f>
        <v>Cyrodiil</v>
      </c>
      <c r="S67" s="19" t="str">
        <f>IF(AND(R67&lt;&gt;"",NOT(ISERROR(R67))),R67,IF(P67&lt;&gt;"",IF(NOT(ISERROR(VLOOKUP(P67,'ESO Dungeon constants'!$D$3:$H$9999,5,FALSE))),VLOOKUP(P67,'ESO Dungeon constants'!$D$3:$I$9999,6,FALSE),VLOOKUP(P67,'ESO zone constants'!$H$2:$K$9984,4,FALSE)),""))</f>
        <v>DLC_BASE_GAME</v>
      </c>
      <c r="T67" s="3" t="str">
        <f>IF(S67&lt;&gt;"",VLOOKUP(S67,'LibSets constants'!$B$4:$C$1000,2,FALSE),"")</f>
        <v>Included in base game</v>
      </c>
      <c r="U67" s="33" t="s">
        <v>1723</v>
      </c>
      <c r="V67" s="3" t="str">
        <f>IF(U67&lt;&gt;"",IF(U67&lt;&gt;"LIBSETS_DROP_MECHANIC_MONSTER_NAME",VLOOKUP(U67,'LibSets constants'!$I$4:$L$1000,3,FALSE),""),"")</f>
        <v>Rewards for the worthy (Cyrodiil/Battleground mail)</v>
      </c>
      <c r="W67" s="3" t="str">
        <f>IF(U67&lt;&gt;"",IF(U67&lt;&gt;"LIBSETS_DROP_MECHANIC_MONSTER_NAME",VLOOKUP(U67,'LibSets constants'!$I$4:$L$1000,4,FALSE),""),"")</f>
        <v>Gerechter Lohn (Cyrodiil/Schlachtfeld Mail)</v>
      </c>
      <c r="X67" s="3">
        <f>IF(G67&lt;&gt;"LIBSETS_SETTYPE_BATTLEGROUND",IF(G67&lt;&gt;"LIBSETS_SETTYPE_SPECIAL",IF(Y67&lt;&gt;"",VLOOKUP(Y67,'ESO zone constants'!$D$2:$H$4950,5,FALSE),""),""),"")</f>
        <v>181</v>
      </c>
      <c r="Y67" t="s">
        <v>131</v>
      </c>
      <c r="Z67" s="33" t="s">
        <v>1713</v>
      </c>
      <c r="AA67" s="3" t="str">
        <f>IF(Z67&lt;&gt;"",IF(Z67&lt;&gt;"LIBSETS_DROP_MECHANIC_MONSTER_NAME",VLOOKUP(Z67,'LibSets constants'!$I$4:$L$1000,3,FALSE),""),"")</f>
        <v>City Erntefurt (quartermaster)</v>
      </c>
      <c r="AB67" s="3" t="str">
        <f>IF(Z67&lt;&gt;"",IF(Z67&lt;&gt;"LIBSETS_DROP_MECHANIC_MONSTER_NAME",VLOOKUP(Z67,'LibSets constants'!$I$4:$L$1000,4,FALSE),""),"")</f>
        <v>Stadt Erntefurt (Quartiermeister)</v>
      </c>
      <c r="AC67" s="3" t="str">
        <f>IF(G67&lt;&gt;"LIBSETS_SETTYPE_BATTLEGROUND",IF(G67&lt;&gt;"LIBSETS_SETTYPE_SPECIAL",IF(AD67&lt;&gt;"",VLOOKUP(AD67,'ESO zone constants'!$D$2:$H$4950,5,FALSE),""),""),"")</f>
        <v/>
      </c>
      <c r="AF67" s="3" t="str">
        <f>IF(AE67&lt;&gt;"",IF(AE67&lt;&gt;"LIBSETS_DROP_MECHANIC_MONSTER_NAME",VLOOKUP(AE67,'LibSets constants'!$I$4:$L$1000,3,FALSE),""),"")</f>
        <v/>
      </c>
      <c r="AG67" s="3" t="str">
        <f>IF(AE67&lt;&gt;"",IF(AE67&lt;&gt;"LIBSETS_DROP_MECHANIC_MONSTER_NAME",VLOOKUP(AE67,'LibSets constants'!$I$4:$L$1000,4,FALSE),""),"")</f>
        <v/>
      </c>
      <c r="AH67" s="3" t="str">
        <f>IF(G67&lt;&gt;"LIBSETS_SETTYPE_BATTLEGROUND",IF(G67&lt;&gt;"LIBSETS_SETTYPE_SPECIAL",IF(AI67&lt;&gt;"",VLOOKUP(AI67,'ESO zone constants'!$D$2:$H$4950,5,FALSE),""),""),"")</f>
        <v/>
      </c>
      <c r="AK67" s="3" t="str">
        <f>IF(AJ67&lt;&gt;"",IF(AJ67&lt;&gt;"LIBSETS_DROP_MECHANIC_MONSTER_NAME",VLOOKUP(AJ67,'LibSets constants'!$I$4:$L$1000,3,FALSE),""),"")</f>
        <v/>
      </c>
      <c r="AL67" s="3" t="str">
        <f>IF(AJ67&lt;&gt;"",IF(AJ67&lt;&gt;"LIBSETS_DROP_MECHANIC_MONSTER_NAME",VLOOKUP(AJ67,'LibSets constants'!$I$4:$L$1000,4,FALSE),""),"")</f>
        <v/>
      </c>
      <c r="AM67" s="3" t="str">
        <f>IF(G67&lt;&gt;"LIBSETS_SETTYPE_BATTLEGROUND",IF(G67&lt;&gt;"LIBSETS_SETTYPE_SPECIAL",IF(AN67&lt;&gt;"",VLOOKUP(AN67,'ESO zone constants'!$D$2:$H$4950,5,FALSE),""),""),"")</f>
        <v/>
      </c>
      <c r="AP67" s="3" t="str">
        <f>IF(AO67&lt;&gt;"",IF(AO67&lt;&gt;"LIBSETS_DROP_MECHANIC_MONSTER_NAME",VLOOKUP(AO67,'LibSets constants'!$I$4:$L$1000,3,FALSE),""),"")</f>
        <v/>
      </c>
      <c r="AQ67" s="3" t="str">
        <f>IF(AO67&lt;&gt;"",IF(AO67&lt;&gt;"LIBSETS_DROP_MECHANIC_MONSTER_NAME",VLOOKUP(AO67,'LibSets constants'!$I$4:$L$1000,4,FALSE),""),"")</f>
        <v/>
      </c>
      <c r="AR67" s="3" t="str">
        <f>IF(G67&lt;&gt;"LIBSETS_SETTYPE_BATTLEGROUND",IF(G67&lt;&gt;"LIBSETS_SETTYPE_SPECIAL",IF(AS67&lt;&gt;"",VLOOKUP(AS67,'ESO zone constants'!$D$2:$H$4950,5,FALSE),""),""),"")</f>
        <v/>
      </c>
      <c r="AU67" s="3" t="str">
        <f>IF(AT67&lt;&gt;"",IF(AT67&lt;&gt;"LIBSETS_DROP_MECHANIC_MONSTER_NAME",VLOOKUP(AT67,'LibSets constants'!$I$4:$L$1000,3,FALSE),""),"")</f>
        <v/>
      </c>
      <c r="AV67" s="3" t="str">
        <f>IF(AT67&lt;&gt;"",IF(AT67&lt;&gt;"LIBSETS_DROP_MECHANIC_MONSTER_NAME",VLOOKUP(AT67,'LibSets constants'!$I$4:$L$1000,4,FALSE),""),"")</f>
        <v/>
      </c>
      <c r="AW67" s="21" t="str">
        <f>IF(A67="???","--","")&amp;IF(F67&lt;&gt;"Not in the game (anymore)",IF(A67&lt;&gt;"",CONCATENATE("[",A67,"] = {wayshrines={")&amp;IF(K67&lt;&gt;"",CONCATENATE(K67,","),"")&amp;IF(L67&lt;&gt;"",CONCATENATE(L67,","),"")&amp;IF(M67&lt;&gt;"",CONCATENATE(M67,","),"")&amp;CONCATENATE("}")&amp;IF(VALUE(N67)&gt;0,CONCATENATE(", traitsNeeded=",N67),"")&amp;CONCATENATE(", dlcId=",IF(S67&lt;&gt;"",S67,"DLC_BASE_GAME")),""),"")</f>
        <v>[85] = {wayshrines={-1,-1,-1,}, dlcId=DLC_BASE_GAME</v>
      </c>
      <c r="AX67" s="21" t="str">
        <f>IF(F67&lt;&gt;"Not in the game (anymore)",IF(A67&lt;&gt;"",IF(P67&lt;&gt;"",CONCATENATE(", zoneIds={",P67),"")&amp;IF(X67&lt;&gt;"",CONCATENATE(",",X67),"")&amp;IF(AC67&lt;&gt;"",CONCATENATE(",",AC67),"")&amp;IF(AH67&lt;&gt;"",CONCATENATE(",",AH67),"")&amp;IF(AM67&lt;&gt;"",CONCATENATE(",",AM67),"")&amp;IF(AR67&lt;&gt;"",CONCATENATE(",",AR67),"")&amp;IF(P67&lt;&gt;"",CONCATENATE("}",""),"")&amp;IF(OR(I67="true",I67="false",I67&lt;&gt;""), CONCATENATE(", veteran=", I67), ""),""),"")</f>
        <v>, zoneIds={181,181}, veteran=false</v>
      </c>
      <c r="AY67" s="21" t="str">
        <f>IF(F67&lt;&gt;"Not in the game (anymore)",IF(A67&lt;&gt;"",", setType="&amp;G67,"")&amp;IF(J67="true",", multiTrialSet=true",""),"")</f>
        <v>, setType=LIBSETS_SETTYPE_CYRODIIL</v>
      </c>
      <c r="AZ67" s="21" t="str">
        <f>IF(F67&lt;&gt;"Not in the game (anymore)",IF(U67&lt;&gt;"",", dropMechanic={"&amp;U67&amp;IF(Z67&lt;&gt;"",","&amp;Z67,"")&amp;IF(AE67&lt;&gt;"",","&amp;AE67,"")&amp;IF(AJ67&lt;&gt;"",","&amp;AJ67,"")&amp;IF(AO67&lt;&gt;"",","&amp;AO67,"")&amp;IF(AT67&lt;&gt;"",","&amp;AT67,"")&amp;"}"&amp;IF(U67="LIBSETS_DROP_MECHANIC_MONSTER_NAME",", dropMechanicNames={" &amp; IF(V67&lt;&gt;"","['en']='"&amp;V67&amp;"'","") &amp; IF(W67&lt;&gt;"",", ['de']='" &amp; W67&amp;"'","") &amp; "}",""),"")&amp;"},","")</f>
        <v>, dropMechanic={LIBSETS_DROP_MECHANIC_MAIL_PVP_REWARDS_FOR_THE_WORTHY,LIBSETS_DROP_MECHANIC_CITY_CYRODIIL_ERNTEFURT}},</v>
      </c>
      <c r="BA67" s="21" t="str">
        <f>IF(F67&lt;&gt;"Not in the game (anymore)",IF(C67&lt;&gt;"",CONCATENATE(" --",C67," / ",B67,"   [",IF(Q67&lt;&gt;"",Q67,""),IF(Y67&lt;&gt;"",", "&amp;Y67,""),IF(AD67&lt;&gt;"",", "&amp;AD67,""),IF(AI67&lt;&gt;"",", "&amp;AI67,""),IF(AN67&lt;&gt;"",", "&amp;AN67,""),IF(AS67&lt;&gt;"",", "&amp;AS67,""),"]")),"")</f>
        <v xml:space="preserve"> --Almalexia's Mercy / Almalexias Gnade   [Cyrodiil, Cyrodiil]</v>
      </c>
    </row>
    <row r="68" spans="1:53" x14ac:dyDescent="0.25">
      <c r="A68" s="12">
        <v>86</v>
      </c>
      <c r="B68" t="s">
        <v>862</v>
      </c>
      <c r="C68" t="s">
        <v>863</v>
      </c>
      <c r="D68" s="3">
        <f>A68</f>
        <v>86</v>
      </c>
      <c r="G68" s="8" t="s">
        <v>1655</v>
      </c>
      <c r="I68" t="s">
        <v>97</v>
      </c>
      <c r="J68" t="s">
        <v>97</v>
      </c>
      <c r="K68">
        <v>-1</v>
      </c>
      <c r="L68">
        <v>-1</v>
      </c>
      <c r="M68">
        <v>-1</v>
      </c>
      <c r="N68">
        <v>0</v>
      </c>
      <c r="O68" s="70" t="s">
        <v>270</v>
      </c>
      <c r="P68" s="3">
        <f>IF(AND(G68&lt;&gt;"LIBSETS_SETTYPE_BATTLEGROUND",G68&lt;&gt;"LIBSETS_SETTYPE_SPECIAL",G68&lt;&gt;"LIBSETS_SETTYPE_MYTHIC"), IF(Q68&lt;&gt;"",VLOOKUP(Q68,'ESO zone constants'!$D$2:$H$4950,5,FALSE),""),"")</f>
        <v>381</v>
      </c>
      <c r="Q68" t="str">
        <f>IF(OR(K68="",K68&lt;=0,ISERROR(K68)),IF(AND(O68&lt;&gt;"",NOT(ISERROR(O68))),O68, ""),VLOOKUP(K68,'ESO wayshrine node constants'!$A$3:$D$9993,4,FALSE))</f>
        <v>Auridon</v>
      </c>
      <c r="S68" s="19" t="str">
        <f>IF(AND(R68&lt;&gt;"",NOT(ISERROR(R68))),R68,IF(P68&lt;&gt;"",IF(NOT(ISERROR(VLOOKUP(P68,'ESO Dungeon constants'!$D$3:$H$9999,5,FALSE))),VLOOKUP(P68,'ESO Dungeon constants'!$D$3:$I$9999,6,FALSE),VLOOKUP(P68,'ESO zone constants'!$H$2:$K$9984,4,FALSE)),""))</f>
        <v>DLC_BASE_GAME</v>
      </c>
      <c r="T68" s="3" t="str">
        <f>IF(S68&lt;&gt;"",VLOOKUP(S68,'LibSets constants'!$B$4:$C$1000,2,FALSE),"")</f>
        <v>Included in base game</v>
      </c>
      <c r="U68" s="33" t="s">
        <v>1742</v>
      </c>
      <c r="V68" s="3" t="str">
        <f>IF(U68&lt;&gt;"",IF(U68&lt;&gt;"LIBSETS_DROP_MECHANIC_MONSTER_NAME",VLOOKUP(U68,'LibSets constants'!$I$4:$L$1000,3,FALSE),""),"")</f>
        <v>Delve bosses have a chance to drop a waist or feet.</v>
      </c>
      <c r="W68" s="3" t="str">
        <f>IF(U68&lt;&gt;"",IF(U68&lt;&gt;"LIBSETS_DROP_MECHANIC_MONSTER_NAME",VLOOKUP(U68,'LibSets constants'!$I$4:$L$1000,4,FALSE),""),"")</f>
        <v>Bosse in Gewölben haben die Chance, eine Taille oder Füße fallen zu lassen.</v>
      </c>
      <c r="X68" s="3" t="str">
        <f>IF(G68&lt;&gt;"LIBSETS_SETTYPE_BATTLEGROUND",IF(G68&lt;&gt;"LIBSETS_SETTYPE_SPECIAL",IF(Y68&lt;&gt;"",VLOOKUP(Y68,'ESO zone constants'!$D$2:$H$4950,5,FALSE),""),""),"")</f>
        <v/>
      </c>
      <c r="Z68" s="33" t="s">
        <v>1743</v>
      </c>
      <c r="AA68" s="3" t="str">
        <f>IF(Z68&lt;&gt;"",IF(Z68&lt;&gt;"LIBSETS_DROP_MECHANIC_MONSTER_NAME",VLOOKUP(Z68,'LibSets constants'!$I$4:$L$1000,3,FALSE),""),"")</f>
        <v>Overland group bosses have a 100% chance to drop head, chest, legs, or weapon.</v>
      </c>
      <c r="AB68" s="3" t="str">
        <f>IF(Z68&lt;&gt;"",IF(Z68&lt;&gt;"LIBSETS_DROP_MECHANIC_MONSTER_NAME",VLOOKUP(Z68,'LibSets constants'!$I$4:$L$1000,4,FALSE),""),"")</f>
        <v>Überland Gruppenbosse haben eine Chance von 100%, Kopf, Brust, Beine oder Waffen fallen zu lassen.</v>
      </c>
      <c r="AC68" s="3" t="str">
        <f>IF(G68&lt;&gt;"LIBSETS_SETTYPE_BATTLEGROUND",IF(G68&lt;&gt;"LIBSETS_SETTYPE_SPECIAL",IF(AD68&lt;&gt;"",VLOOKUP(AD68,'ESO zone constants'!$D$2:$H$4950,5,FALSE),""),""),"")</f>
        <v/>
      </c>
      <c r="AE68" s="33" t="s">
        <v>1744</v>
      </c>
      <c r="AF68" s="3" t="str">
        <f>IF(AE68&lt;&gt;"",IF(AE68&lt;&gt;"LIBSETS_DROP_MECHANIC_MONSTER_NAME",VLOOKUP(AE68,'LibSets constants'!$I$4:$L$1000,3,FALSE),""),"")</f>
        <v>Public dungeon bosses have a chance to drop a shoulder, hand, or weapon.</v>
      </c>
      <c r="AG68" s="3" t="str">
        <f>IF(AE68&lt;&gt;"",IF(AE68&lt;&gt;"LIBSETS_DROP_MECHANIC_MONSTER_NAME",VLOOKUP(AE68,'LibSets constants'!$I$4:$L$1000,4,FALSE),""),"")</f>
        <v>Öffentliche Dungeon-Bosse haben die Möglichkeit, eine Schulter, Handschuhe oder eine Waffe fallen zu lassen.</v>
      </c>
      <c r="AH68" s="3" t="str">
        <f>IF(G68&lt;&gt;"LIBSETS_SETTYPE_BATTLEGROUND",IF(G68&lt;&gt;"LIBSETS_SETTYPE_SPECIAL",IF(AI68&lt;&gt;"",VLOOKUP(AI68,'ESO zone constants'!$D$2:$H$4950,5,FALSE),""),""),"")</f>
        <v/>
      </c>
      <c r="AJ68" s="33" t="s">
        <v>1745</v>
      </c>
      <c r="AK68" s="3" t="str">
        <f>IF(AJ68&lt;&gt;"",IF(AJ68&lt;&gt;"LIBSETS_DROP_MECHANIC_MONSTER_NAME",VLOOKUP(AJ68,'LibSets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3" t="str">
        <f>IF(AJ68&lt;&gt;"",IF(AJ68&lt;&gt;"LIBSETS_DROP_MECHANIC_MONSTER_NAME",VLOOKUP(AJ68,'LibSets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constants'!$D$2:$H$4950,5,FALSE),""),""),"")</f>
        <v/>
      </c>
      <c r="AP68" s="3" t="str">
        <f>IF(AO68&lt;&gt;"",IF(AO68&lt;&gt;"LIBSETS_DROP_MECHANIC_MONSTER_NAME",VLOOKUP(AO68,'LibSets constants'!$I$4:$L$1000,3,FALSE),""),"")</f>
        <v/>
      </c>
      <c r="AQ68" s="3" t="str">
        <f>IF(AO68&lt;&gt;"",IF(AO68&lt;&gt;"LIBSETS_DROP_MECHANIC_MONSTER_NAME",VLOOKUP(AO68,'LibSets constants'!$I$4:$L$1000,4,FALSE),""),"")</f>
        <v/>
      </c>
      <c r="AR68" s="3" t="str">
        <f>IF(G68&lt;&gt;"LIBSETS_SETTYPE_BATTLEGROUND",IF(G68&lt;&gt;"LIBSETS_SETTYPE_SPECIAL",IF(AS68&lt;&gt;"",VLOOKUP(AS68,'ESO zone constants'!$D$2:$H$4950,5,FALSE),""),""),"")</f>
        <v/>
      </c>
      <c r="AU68" s="3" t="str">
        <f>IF(AT68&lt;&gt;"",IF(AT68&lt;&gt;"LIBSETS_DROP_MECHANIC_MONSTER_NAME",VLOOKUP(AT68,'LibSets constants'!$I$4:$L$1000,3,FALSE),""),"")</f>
        <v/>
      </c>
      <c r="AV68" s="3" t="str">
        <f>IF(AT68&lt;&gt;"",IF(AT68&lt;&gt;"LIBSETS_DROP_MECHANIC_MONSTER_NAME",VLOOKUP(AT68,'LibSets constants'!$I$4:$L$1000,4,FALSE),""),"")</f>
        <v/>
      </c>
      <c r="AW68" s="21" t="str">
        <f>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IF(F68&lt;&gt;"Not in the game (anymore)",IF(A68&lt;&gt;"",", setType="&amp;G68,"")&amp;IF(J68="true",", multiTrialSet=true",""),"")</f>
        <v>, setType=LIBSETS_SETTYPE_OVERLAND</v>
      </c>
      <c r="AZ68" s="21" t="str">
        <f>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864</v>
      </c>
      <c r="C69" t="s">
        <v>865</v>
      </c>
      <c r="D69" s="3">
        <f>A69</f>
        <v>87</v>
      </c>
      <c r="G69" s="8" t="s">
        <v>1649</v>
      </c>
      <c r="I69" t="s">
        <v>97</v>
      </c>
      <c r="J69" t="s">
        <v>97</v>
      </c>
      <c r="K69">
        <v>-1</v>
      </c>
      <c r="L69">
        <v>-1</v>
      </c>
      <c r="M69">
        <v>-1</v>
      </c>
      <c r="N69">
        <v>8</v>
      </c>
      <c r="O69" s="70" t="s">
        <v>193</v>
      </c>
      <c r="P69" s="3">
        <f>IF(AND(G69&lt;&gt;"LIBSETS_SETTYPE_BATTLEGROUND",G69&lt;&gt;"LIBSETS_SETTYPE_SPECIAL",G69&lt;&gt;"LIBSETS_SETTYPE_MYTHIC"), IF(Q69&lt;&gt;"",VLOOKUP(Q69,'ESO zone constants'!$D$2:$H$4950,5,FALSE),""),"")</f>
        <v>267</v>
      </c>
      <c r="Q69" t="str">
        <f>IF(OR(K69="",K69&lt;=0,ISERROR(K69)),IF(AND(O69&lt;&gt;"",NOT(ISERROR(O69))),O69, ""),VLOOKUP(K69,'ESO wayshrine node constants'!$A$3:$D$9993,4,FALSE))</f>
        <v>Eyevea</v>
      </c>
      <c r="S69" s="19" t="str">
        <f>IF(AND(R69&lt;&gt;"",NOT(ISERROR(R69))),R69,IF(P69&lt;&gt;"",IF(NOT(ISERROR(VLOOKUP(P69,'ESO Dungeon constants'!$D$3:$H$9999,5,FALSE))),VLOOKUP(P69,'ESO Dungeon constants'!$D$3:$I$9999,6,FALSE),VLOOKUP(P69,'ESO zone constants'!$H$2:$K$9984,4,FALSE)),""))</f>
        <v>DLC_BASE_GAME</v>
      </c>
      <c r="T69" s="3" t="str">
        <f>IF(S69&lt;&gt;"",VLOOKUP(S69,'LibSets constants'!$B$4:$C$1000,2,FALSE),"")</f>
        <v>Included in base game</v>
      </c>
      <c r="V69" s="3" t="str">
        <f>IF(U69&lt;&gt;"",IF(U69&lt;&gt;"LIBSETS_DROP_MECHANIC_MONSTER_NAME",VLOOKUP(U69,'LibSets constants'!$I$4:$L$1000,3,FALSE),""),"")</f>
        <v/>
      </c>
      <c r="W69" s="3" t="str">
        <f>IF(U69&lt;&gt;"",IF(U69&lt;&gt;"LIBSETS_DROP_MECHANIC_MONSTER_NAME",VLOOKUP(U69,'LibSets constants'!$I$4:$L$1000,4,FALSE),""),"")</f>
        <v/>
      </c>
      <c r="X69" s="3">
        <f>IF(G69&lt;&gt;"LIBSETS_SETTYPE_BATTLEGROUND",IF(G69&lt;&gt;"LIBSETS_SETTYPE_SPECIAL",IF(Y69&lt;&gt;"",VLOOKUP(Y69,'ESO zone constants'!$D$2:$H$4950,5,FALSE),""),""),"")</f>
        <v>267</v>
      </c>
      <c r="Y69" t="s">
        <v>193</v>
      </c>
      <c r="AA69" s="3" t="str">
        <f>IF(Z69&lt;&gt;"",IF(Z69&lt;&gt;"LIBSETS_DROP_MECHANIC_MONSTER_NAME",VLOOKUP(Z69,'LibSets constants'!$I$4:$L$1000,3,FALSE),""),"")</f>
        <v/>
      </c>
      <c r="AB69" s="3" t="str">
        <f>IF(Z69&lt;&gt;"",IF(Z69&lt;&gt;"LIBSETS_DROP_MECHANIC_MONSTER_NAME",VLOOKUP(Z69,'LibSets constants'!$I$4:$L$1000,4,FALSE),""),"")</f>
        <v/>
      </c>
      <c r="AC69" s="3">
        <f>IF(G69&lt;&gt;"LIBSETS_SETTYPE_BATTLEGROUND",IF(G69&lt;&gt;"LIBSETS_SETTYPE_SPECIAL",IF(AD69&lt;&gt;"",VLOOKUP(AD69,'ESO zone constants'!$D$2:$H$4950,5,FALSE),""),""),"")</f>
        <v>267</v>
      </c>
      <c r="AD69" t="s">
        <v>193</v>
      </c>
      <c r="AF69" s="3" t="str">
        <f>IF(AE69&lt;&gt;"",IF(AE69&lt;&gt;"LIBSETS_DROP_MECHANIC_MONSTER_NAME",VLOOKUP(AE69,'LibSets constants'!$I$4:$L$1000,3,FALSE),""),"")</f>
        <v/>
      </c>
      <c r="AG69" s="3" t="str">
        <f>IF(AE69&lt;&gt;"",IF(AE69&lt;&gt;"LIBSETS_DROP_MECHANIC_MONSTER_NAME",VLOOKUP(AE69,'LibSets constants'!$I$4:$L$1000,4,FALSE),""),"")</f>
        <v/>
      </c>
      <c r="AH69" s="3" t="str">
        <f>IF(G69&lt;&gt;"LIBSETS_SETTYPE_BATTLEGROUND",IF(G69&lt;&gt;"LIBSETS_SETTYPE_SPECIAL",IF(AI69&lt;&gt;"",VLOOKUP(AI69,'ESO zone constants'!$D$2:$H$4950,5,FALSE),""),""),"")</f>
        <v/>
      </c>
      <c r="AK69" s="3" t="str">
        <f>IF(AJ69&lt;&gt;"",IF(AJ69&lt;&gt;"LIBSETS_DROP_MECHANIC_MONSTER_NAME",VLOOKUP(AJ69,'LibSets constants'!$I$4:$L$1000,3,FALSE),""),"")</f>
        <v/>
      </c>
      <c r="AL69" s="3" t="str">
        <f>IF(AJ69&lt;&gt;"",IF(AJ69&lt;&gt;"LIBSETS_DROP_MECHANIC_MONSTER_NAME",VLOOKUP(AJ69,'LibSets constants'!$I$4:$L$1000,4,FALSE),""),"")</f>
        <v/>
      </c>
      <c r="AM69" s="3" t="str">
        <f>IF(G69&lt;&gt;"LIBSETS_SETTYPE_BATTLEGROUND",IF(G69&lt;&gt;"LIBSETS_SETTYPE_SPECIAL",IF(AN69&lt;&gt;"",VLOOKUP(AN69,'ESO zone constants'!$D$2:$H$4950,5,FALSE),""),""),"")</f>
        <v/>
      </c>
      <c r="AP69" s="3" t="str">
        <f>IF(AO69&lt;&gt;"",IF(AO69&lt;&gt;"LIBSETS_DROP_MECHANIC_MONSTER_NAME",VLOOKUP(AO69,'LibSets constants'!$I$4:$L$1000,3,FALSE),""),"")</f>
        <v/>
      </c>
      <c r="AQ69" s="3" t="str">
        <f>IF(AO69&lt;&gt;"",IF(AO69&lt;&gt;"LIBSETS_DROP_MECHANIC_MONSTER_NAME",VLOOKUP(AO69,'LibSets constants'!$I$4:$L$1000,4,FALSE),""),"")</f>
        <v/>
      </c>
      <c r="AR69" s="3" t="str">
        <f>IF(G69&lt;&gt;"LIBSETS_SETTYPE_BATTLEGROUND",IF(G69&lt;&gt;"LIBSETS_SETTYPE_SPECIAL",IF(AS69&lt;&gt;"",VLOOKUP(AS69,'ESO zone constants'!$D$2:$H$4950,5,FALSE),""),""),"")</f>
        <v/>
      </c>
      <c r="AU69" s="3" t="str">
        <f>IF(AT69&lt;&gt;"",IF(AT69&lt;&gt;"LIBSETS_DROP_MECHANIC_MONSTER_NAME",VLOOKUP(AT69,'LibSets constants'!$I$4:$L$1000,3,FALSE),""),"")</f>
        <v/>
      </c>
      <c r="AV69" s="3" t="str">
        <f>IF(AT69&lt;&gt;"",IF(AT69&lt;&gt;"LIBSETS_DROP_MECHANIC_MONSTER_NAME",VLOOKUP(AT69,'LibSets constants'!$I$4:$L$1000,4,FALSE),""),"")</f>
        <v/>
      </c>
      <c r="AW69" s="21" t="str">
        <f>IF(A69="???","--","")&amp;IF(F69&lt;&gt;"Not in the game (anymore)",IF(A69&lt;&gt;"",CONCATENATE("[",A69,"] = {wayshrines={")&amp;IF(K69&lt;&gt;"",CONCATENATE(K69,","),"")&amp;IF(L69&lt;&gt;"",CONCATENATE(L69,","),"")&amp;IF(M69&lt;&gt;"",CONCATENATE(M69,","),"")&amp;CONCATENATE("}")&amp;IF(VALUE(N69)&gt;0,CONCATENATE(", traitsNeeded=",N69),"")&amp;CONCATENATE(", dlcId=",IF(S69&lt;&gt;"",S69,"DLC_BASE_GAME")),""),"")</f>
        <v>[87] = {wayshrines={-1,-1,-1,}, traitsNeeded=8, dlcId=DLC_BASE_GAME</v>
      </c>
      <c r="AX69" s="21" t="str">
        <f>IF(F69&lt;&gt;"Not in the game (anymore)",IF(A69&lt;&gt;"",IF(P69&lt;&gt;"",CONCATENATE(", zoneIds={",P69),"")&amp;IF(X69&lt;&gt;"",CONCATENATE(",",X69),"")&amp;IF(AC69&lt;&gt;"",CONCATENATE(",",AC69),"")&amp;IF(AH69&lt;&gt;"",CONCATENATE(",",AH69),"")&amp;IF(AM69&lt;&gt;"",CONCATENATE(",",AM69),"")&amp;IF(AR69&lt;&gt;"",CONCATENATE(",",AR69),"")&amp;IF(P69&lt;&gt;"",CONCATENATE("}",""),"")&amp;IF(OR(I69="true",I69="false",I69&lt;&gt;""), CONCATENATE(", veteran=", I69), ""),""),"")</f>
        <v>, zoneIds={267,267,267}, veteran=false</v>
      </c>
      <c r="AY69" s="21" t="str">
        <f>IF(F69&lt;&gt;"Not in the game (anymore)",IF(A69&lt;&gt;"",", setType="&amp;G69,"")&amp;IF(J69="true",", multiTrialSet=true",""),"")</f>
        <v>, setType=LIBSETS_SETTYPE_CRAFTED</v>
      </c>
      <c r="AZ69" s="21" t="str">
        <f>IF(F69&lt;&gt;"Not in the game (anymore)",IF(U69&lt;&gt;"",", dropMechanic={"&amp;U69&amp;IF(Z69&lt;&gt;"",","&amp;Z69,"")&amp;IF(AE69&lt;&gt;"",","&amp;AE69,"")&amp;IF(AJ69&lt;&gt;"",","&amp;AJ69,"")&amp;IF(AO69&lt;&gt;"",","&amp;AO69,"")&amp;IF(AT69&lt;&gt;"",","&amp;AT69,"")&amp;"}"&amp;IF(U69="LIBSETS_DROP_MECHANIC_MONSTER_NAME",", dropMechanicNames={" &amp; IF(V69&lt;&gt;"","['en']='"&amp;V69&amp;"'","") &amp; IF(W69&lt;&gt;"",", ['de']='" &amp; W69&amp;"'","") &amp; "}",""),"")&amp;"},","")</f>
        <v>},</v>
      </c>
      <c r="BA69" s="21" t="str">
        <f>IF(F69&lt;&gt;"Not in the game (anymore)",IF(C69&lt;&gt;"",CONCATENATE(" --",C69," / ",B69,"   [",IF(Q69&lt;&gt;"",Q69,""),IF(Y69&lt;&gt;"",", "&amp;Y69,""),IF(AD69&lt;&gt;"",", "&amp;AD69,""),IF(AI69&lt;&gt;"",", "&amp;AI69,""),IF(AN69&lt;&gt;"",", "&amp;AN69,""),IF(AS69&lt;&gt;"",", "&amp;AS69,""),"]")),"")</f>
        <v xml:space="preserve"> --Eyes of Mara / Augen von Mara   [Eyevea, Eyevea, Eyevea]</v>
      </c>
    </row>
    <row r="70" spans="1:53" x14ac:dyDescent="0.25">
      <c r="A70" s="12">
        <v>88</v>
      </c>
      <c r="B70" t="s">
        <v>866</v>
      </c>
      <c r="C70" t="s">
        <v>867</v>
      </c>
      <c r="D70" s="3">
        <f>A70</f>
        <v>88</v>
      </c>
      <c r="G70" s="8" t="s">
        <v>1647</v>
      </c>
      <c r="I70" t="s">
        <v>97</v>
      </c>
      <c r="J70" t="s">
        <v>97</v>
      </c>
      <c r="K70">
        <v>-1</v>
      </c>
      <c r="L70">
        <v>-1</v>
      </c>
      <c r="M70">
        <v>-1</v>
      </c>
      <c r="N70">
        <v>0</v>
      </c>
      <c r="O70" s="70" t="s">
        <v>447</v>
      </c>
      <c r="P70" s="3">
        <f>IF(AND(G70&lt;&gt;"LIBSETS_SETTYPE_BATTLEGROUND",G70&lt;&gt;"LIBSETS_SETTYPE_SPECIAL",G70&lt;&gt;"LIBSETS_SETTYPE_MYTHIC"), IF(Q70&lt;&gt;"",VLOOKUP(Q70,'ESO zone constants'!$D$2:$H$4950,5,FALSE),""),"")</f>
        <v>635</v>
      </c>
      <c r="Q70" t="str">
        <f>IF(OR(K70="",K70&lt;=0,ISERROR(K70)),IF(AND(O70&lt;&gt;"",NOT(ISERROR(O70))),O70, ""),VLOOKUP(K70,'ESO wayshrine node constants'!$A$3:$D$9993,4,FALSE))</f>
        <v>Dragonstar Arena</v>
      </c>
      <c r="S70" s="19" t="str">
        <f>IF(AND(R70&lt;&gt;"",NOT(ISERROR(R70))),R70,IF(P70&lt;&gt;"",IF(NOT(ISERROR(VLOOKUP(P70,'ESO Dungeon constants'!$D$3:$H$9999,5,FALSE))),VLOOKUP(P70,'ESO Dungeon constants'!$D$3:$I$9999,6,FALSE),VLOOKUP(P70,'ESO zone constants'!$H$2:$K$9984,4,FALSE)),""))</f>
        <v>DLC_BASE_GAME</v>
      </c>
      <c r="T70" s="3" t="str">
        <f>IF(S70&lt;&gt;"",VLOOKUP(S70,'LibSets constants'!$B$4:$C$1000,2,FALSE),"")</f>
        <v>Included in base game</v>
      </c>
      <c r="U70" s="33" t="s">
        <v>1738</v>
      </c>
      <c r="V70" s="3" t="str">
        <f>IF(U70&lt;&gt;"",IF(U70&lt;&gt;"LIBSETS_DROP_MECHANIC_MONSTER_NAME",VLOOKUP(U70,'LibSets constants'!$I$4:$L$1000,3,FALSE),""),"")</f>
        <v>Arena stage chest</v>
      </c>
      <c r="W70" s="3" t="str">
        <f>IF(U70&lt;&gt;"",IF(U70&lt;&gt;"LIBSETS_DROP_MECHANIC_MONSTER_NAME",VLOOKUP(U70,'LibSets constants'!$I$4:$L$1000,4,FALSE),""),"")</f>
        <v>Arena-Phasen Schatztruhe</v>
      </c>
      <c r="X70" s="3" t="str">
        <f>IF(G70&lt;&gt;"LIBSETS_SETTYPE_BATTLEGROUND",IF(G70&lt;&gt;"LIBSETS_SETTYPE_SPECIAL",IF(Y70&lt;&gt;"",VLOOKUP(Y70,'ESO zone constants'!$D$2:$H$4950,5,FALSE),""),""),"")</f>
        <v/>
      </c>
      <c r="AA70" s="3" t="str">
        <f>IF(Z70&lt;&gt;"",IF(Z70&lt;&gt;"LIBSETS_DROP_MECHANIC_MONSTER_NAME",VLOOKUP(Z70,'LibSets constants'!$I$4:$L$1000,3,FALSE),""),"")</f>
        <v/>
      </c>
      <c r="AB70" s="3" t="str">
        <f>IF(Z70&lt;&gt;"",IF(Z70&lt;&gt;"LIBSETS_DROP_MECHANIC_MONSTER_NAME",VLOOKUP(Z70,'LibSets constants'!$I$4:$L$1000,4,FALSE),""),"")</f>
        <v/>
      </c>
      <c r="AC70" s="3" t="str">
        <f>IF(G70&lt;&gt;"LIBSETS_SETTYPE_BATTLEGROUND",IF(G70&lt;&gt;"LIBSETS_SETTYPE_SPECIAL",IF(AD70&lt;&gt;"",VLOOKUP(AD70,'ESO zone constants'!$D$2:$H$4950,5,FALSE),""),""),"")</f>
        <v/>
      </c>
      <c r="AF70" s="3" t="str">
        <f>IF(AE70&lt;&gt;"",IF(AE70&lt;&gt;"LIBSETS_DROP_MECHANIC_MONSTER_NAME",VLOOKUP(AE70,'LibSets constants'!$I$4:$L$1000,3,FALSE),""),"")</f>
        <v/>
      </c>
      <c r="AG70" s="3" t="str">
        <f>IF(AE70&lt;&gt;"",IF(AE70&lt;&gt;"LIBSETS_DROP_MECHANIC_MONSTER_NAME",VLOOKUP(AE70,'LibSets constants'!$I$4:$L$1000,4,FALSE),""),"")</f>
        <v/>
      </c>
      <c r="AH70" s="3" t="str">
        <f>IF(G70&lt;&gt;"LIBSETS_SETTYPE_BATTLEGROUND",IF(G70&lt;&gt;"LIBSETS_SETTYPE_SPECIAL",IF(AI70&lt;&gt;"",VLOOKUP(AI70,'ESO zone constants'!$D$2:$H$4950,5,FALSE),""),""),"")</f>
        <v/>
      </c>
      <c r="AK70" s="3" t="str">
        <f>IF(AJ70&lt;&gt;"",IF(AJ70&lt;&gt;"LIBSETS_DROP_MECHANIC_MONSTER_NAME",VLOOKUP(AJ70,'LibSets constants'!$I$4:$L$1000,3,FALSE),""),"")</f>
        <v/>
      </c>
      <c r="AL70" s="3" t="str">
        <f>IF(AJ70&lt;&gt;"",IF(AJ70&lt;&gt;"LIBSETS_DROP_MECHANIC_MONSTER_NAME",VLOOKUP(AJ70,'LibSets constants'!$I$4:$L$1000,4,FALSE),""),"")</f>
        <v/>
      </c>
      <c r="AM70" s="3" t="str">
        <f>IF(G70&lt;&gt;"LIBSETS_SETTYPE_BATTLEGROUND",IF(G70&lt;&gt;"LIBSETS_SETTYPE_SPECIAL",IF(AN70&lt;&gt;"",VLOOKUP(AN70,'ESO zone constants'!$D$2:$H$4950,5,FALSE),""),""),"")</f>
        <v/>
      </c>
      <c r="AP70" s="3" t="str">
        <f>IF(AO70&lt;&gt;"",IF(AO70&lt;&gt;"LIBSETS_DROP_MECHANIC_MONSTER_NAME",VLOOKUP(AO70,'LibSets constants'!$I$4:$L$1000,3,FALSE),""),"")</f>
        <v/>
      </c>
      <c r="AQ70" s="3" t="str">
        <f>IF(AO70&lt;&gt;"",IF(AO70&lt;&gt;"LIBSETS_DROP_MECHANIC_MONSTER_NAME",VLOOKUP(AO70,'LibSets constants'!$I$4:$L$1000,4,FALSE),""),"")</f>
        <v/>
      </c>
      <c r="AR70" s="3" t="str">
        <f>IF(G70&lt;&gt;"LIBSETS_SETTYPE_BATTLEGROUND",IF(G70&lt;&gt;"LIBSETS_SETTYPE_SPECIAL",IF(AS70&lt;&gt;"",VLOOKUP(AS70,'ESO zone constants'!$D$2:$H$4950,5,FALSE),""),""),"")</f>
        <v/>
      </c>
      <c r="AU70" s="3" t="str">
        <f>IF(AT70&lt;&gt;"",IF(AT70&lt;&gt;"LIBSETS_DROP_MECHANIC_MONSTER_NAME",VLOOKUP(AT70,'LibSets constants'!$I$4:$L$1000,3,FALSE),""),"")</f>
        <v/>
      </c>
      <c r="AV70" s="3" t="str">
        <f>IF(AT70&lt;&gt;"",IF(AT70&lt;&gt;"LIBSETS_DROP_MECHANIC_MONSTER_NAME",VLOOKUP(AT70,'LibSets constants'!$I$4:$L$1000,4,FALSE),""),"")</f>
        <v/>
      </c>
      <c r="AW70" s="21" t="str">
        <f>IF(A70="???","--","")&amp;IF(F70&lt;&gt;"Not in the game (anymore)",IF(A70&lt;&gt;"",CONCATENATE("[",A70,"] = {wayshrines={")&amp;IF(K70&lt;&gt;"",CONCATENATE(K70,","),"")&amp;IF(L70&lt;&gt;"",CONCATENATE(L70,","),"")&amp;IF(M70&lt;&gt;"",CONCATENATE(M70,","),"")&amp;CONCATENATE("}")&amp;IF(VALUE(N70)&gt;0,CONCATENATE(", traitsNeeded=",N70),"")&amp;CONCATENATE(", dlcId=",IF(S70&lt;&gt;"",S70,"DLC_BASE_GAME")),""),"")</f>
        <v>[88] = {wayshrines={-1,-1,-1,}, dlcId=DLC_BASE_GAME</v>
      </c>
      <c r="AX70" s="21" t="str">
        <f>IF(F70&lt;&gt;"Not in the game (anymore)",IF(A70&lt;&gt;"",IF(P70&lt;&gt;"",CONCATENATE(", zoneIds={",P70),"")&amp;IF(X70&lt;&gt;"",CONCATENATE(",",X70),"")&amp;IF(AC70&lt;&gt;"",CONCATENATE(",",AC70),"")&amp;IF(AH70&lt;&gt;"",CONCATENATE(",",AH70),"")&amp;IF(AM70&lt;&gt;"",CONCATENATE(",",AM70),"")&amp;IF(AR70&lt;&gt;"",CONCATENATE(",",AR70),"")&amp;IF(P70&lt;&gt;"",CONCATENATE("}",""),"")&amp;IF(OR(I70="true",I70="false",I70&lt;&gt;""), CONCATENATE(", veteran=", I70), ""),""),"")</f>
        <v>, zoneIds={635}, veteran=false</v>
      </c>
      <c r="AY70" s="21" t="str">
        <f>IF(F70&lt;&gt;"Not in the game (anymore)",IF(A70&lt;&gt;"",", setType="&amp;G70,"")&amp;IF(J70="true",", multiTrialSet=true",""),"")</f>
        <v>, setType=LIBSETS_SETTYPE_ARENA</v>
      </c>
      <c r="AZ70" s="21" t="str">
        <f>IF(F70&lt;&gt;"Not in the game (anymore)",IF(U70&lt;&gt;"",", dropMechanic={"&amp;U70&amp;IF(Z70&lt;&gt;"",","&amp;Z70,"")&amp;IF(AE70&lt;&gt;"",","&amp;AE70,"")&amp;IF(AJ70&lt;&gt;"",","&amp;AJ70,"")&amp;IF(AO70&lt;&gt;"",","&amp;AO70,"")&amp;IF(AT70&lt;&gt;"",","&amp;AT70,"")&amp;"}"&amp;IF(U70="LIBSETS_DROP_MECHANIC_MONSTER_NAME",", dropMechanicNames={" &amp; IF(V70&lt;&gt;"","['en']='"&amp;V70&amp;"'","") &amp; IF(W70&lt;&gt;"",", ['de']='" &amp; W70&amp;"'","") &amp; "}",""),"")&amp;"},","")</f>
        <v>, dropMechanic={LIBSETS_DROP_MECHANIC_ARENA_STAGE_CHEST}},</v>
      </c>
      <c r="BA70" s="21" t="str">
        <f>IF(F70&lt;&gt;"Not in the game (anymore)",IF(C70&lt;&gt;"",CONCATENATE(" --",C70," / ",B70,"   [",IF(Q70&lt;&gt;"",Q70,""),IF(Y70&lt;&gt;"",", "&amp;Y70,""),IF(AD70&lt;&gt;"",", "&amp;AD70,""),IF(AI70&lt;&gt;"",", "&amp;AI70,""),IF(AN70&lt;&gt;"",", "&amp;AN70,""),IF(AS70&lt;&gt;"",", "&amp;AS70,""),"]")),"")</f>
        <v xml:space="preserve"> --Robes of Destruction Mastery / Roben der Zerstörungsbeherrschung   [Dragonstar Arena]</v>
      </c>
    </row>
    <row r="71" spans="1:53" x14ac:dyDescent="0.25">
      <c r="A71" s="12">
        <v>89</v>
      </c>
      <c r="B71" t="s">
        <v>868</v>
      </c>
      <c r="C71" t="s">
        <v>869</v>
      </c>
      <c r="D71" s="3">
        <f>A71</f>
        <v>89</v>
      </c>
      <c r="G71" s="8" t="s">
        <v>1650</v>
      </c>
      <c r="I71" t="s">
        <v>97</v>
      </c>
      <c r="J71" t="s">
        <v>97</v>
      </c>
      <c r="K71">
        <v>-1</v>
      </c>
      <c r="L71">
        <v>-1</v>
      </c>
      <c r="M71">
        <v>-1</v>
      </c>
      <c r="N71">
        <v>0</v>
      </c>
      <c r="O71" s="70" t="s">
        <v>131</v>
      </c>
      <c r="P71" s="3">
        <f>IF(AND(G71&lt;&gt;"LIBSETS_SETTYPE_BATTLEGROUND",G71&lt;&gt;"LIBSETS_SETTYPE_SPECIAL",G71&lt;&gt;"LIBSETS_SETTYPE_MYTHIC"), IF(Q71&lt;&gt;"",VLOOKUP(Q71,'ESO zone constants'!$D$2:$H$4950,5,FALSE),""),"")</f>
        <v>181</v>
      </c>
      <c r="Q71" t="str">
        <f>IF(OR(K71="",K71&lt;=0,ISERROR(K71)),IF(AND(O71&lt;&gt;"",NOT(ISERROR(O71))),O71, ""),VLOOKUP(K71,'ESO wayshrine node constants'!$A$3:$D$9993,4,FALSE))</f>
        <v>Cyrodiil</v>
      </c>
      <c r="S71" s="19" t="str">
        <f>IF(AND(R71&lt;&gt;"",NOT(ISERROR(R71))),R71,IF(P71&lt;&gt;"",IF(NOT(ISERROR(VLOOKUP(P71,'ESO Dungeon constants'!$D$3:$H$9999,5,FALSE))),VLOOKUP(P71,'ESO Dungeon constants'!$D$3:$I$9999,6,FALSE),VLOOKUP(P71,'ESO zone constants'!$H$2:$K$9984,4,FALSE)),""))</f>
        <v>DLC_BASE_GAME</v>
      </c>
      <c r="T71" s="3" t="str">
        <f>IF(S71&lt;&gt;"",VLOOKUP(S71,'LibSets constants'!$B$4:$C$1000,2,FALSE),"")</f>
        <v>Included in base game</v>
      </c>
      <c r="U71" s="33" t="s">
        <v>1723</v>
      </c>
      <c r="V71" s="3" t="str">
        <f>IF(U71&lt;&gt;"",IF(U71&lt;&gt;"LIBSETS_DROP_MECHANIC_MONSTER_NAME",VLOOKUP(U71,'LibSets constants'!$I$4:$L$1000,3,FALSE),""),"")</f>
        <v>Rewards for the worthy (Cyrodiil/Battleground mail)</v>
      </c>
      <c r="W71" s="3" t="str">
        <f>IF(U71&lt;&gt;"",IF(U71&lt;&gt;"LIBSETS_DROP_MECHANIC_MONSTER_NAME",VLOOKUP(U71,'LibSets constants'!$I$4:$L$1000,4,FALSE),""),"")</f>
        <v>Gerechter Lohn (Cyrodiil/Schlachtfeld Mail)</v>
      </c>
      <c r="X71" s="3">
        <f>IF(G71&lt;&gt;"LIBSETS_SETTYPE_BATTLEGROUND",IF(G71&lt;&gt;"LIBSETS_SETTYPE_SPECIAL",IF(Y71&lt;&gt;"",VLOOKUP(Y71,'ESO zone constants'!$D$2:$H$4950,5,FALSE),""),""),"")</f>
        <v>181</v>
      </c>
      <c r="Y71" t="s">
        <v>131</v>
      </c>
      <c r="Z71" s="33" t="s">
        <v>1714</v>
      </c>
      <c r="AA71" s="3" t="str">
        <f>IF(Z71&lt;&gt;"",IF(Z71&lt;&gt;"LIBSETS_DROP_MECHANIC_MONSTER_NAME",VLOOKUP(Z71,'LibSets constants'!$I$4:$L$1000,3,FALSE),""),"")</f>
        <v>City Bruma (quartermaster)</v>
      </c>
      <c r="AB71" s="3" t="str">
        <f>IF(Z71&lt;&gt;"",IF(Z71&lt;&gt;"LIBSETS_DROP_MECHANIC_MONSTER_NAME",VLOOKUP(Z71,'LibSets constants'!$I$4:$L$1000,4,FALSE),""),"")</f>
        <v>Stadt Bruma (Quartiermeister)</v>
      </c>
      <c r="AC71" s="3" t="str">
        <f>IF(G71&lt;&gt;"LIBSETS_SETTYPE_BATTLEGROUND",IF(G71&lt;&gt;"LIBSETS_SETTYPE_SPECIAL",IF(AD71&lt;&gt;"",VLOOKUP(AD71,'ESO zone constants'!$D$2:$H$4950,5,FALSE),""),""),"")</f>
        <v/>
      </c>
      <c r="AF71" s="3" t="str">
        <f>IF(AE71&lt;&gt;"",IF(AE71&lt;&gt;"LIBSETS_DROP_MECHANIC_MONSTER_NAME",VLOOKUP(AE71,'LibSets constants'!$I$4:$L$1000,3,FALSE),""),"")</f>
        <v/>
      </c>
      <c r="AG71" s="3" t="str">
        <f>IF(AE71&lt;&gt;"",IF(AE71&lt;&gt;"LIBSETS_DROP_MECHANIC_MONSTER_NAME",VLOOKUP(AE71,'LibSets constants'!$I$4:$L$1000,4,FALSE),""),"")</f>
        <v/>
      </c>
      <c r="AH71" s="3" t="str">
        <f>IF(G71&lt;&gt;"LIBSETS_SETTYPE_BATTLEGROUND",IF(G71&lt;&gt;"LIBSETS_SETTYPE_SPECIAL",IF(AI71&lt;&gt;"",VLOOKUP(AI71,'ESO zone constants'!$D$2:$H$4950,5,FALSE),""),""),"")</f>
        <v/>
      </c>
      <c r="AK71" s="3" t="str">
        <f>IF(AJ71&lt;&gt;"",IF(AJ71&lt;&gt;"LIBSETS_DROP_MECHANIC_MONSTER_NAME",VLOOKUP(AJ71,'LibSets constants'!$I$4:$L$1000,3,FALSE),""),"")</f>
        <v/>
      </c>
      <c r="AL71" s="3" t="str">
        <f>IF(AJ71&lt;&gt;"",IF(AJ71&lt;&gt;"LIBSETS_DROP_MECHANIC_MONSTER_NAME",VLOOKUP(AJ71,'LibSets constants'!$I$4:$L$1000,4,FALSE),""),"")</f>
        <v/>
      </c>
      <c r="AM71" s="3" t="str">
        <f>IF(G71&lt;&gt;"LIBSETS_SETTYPE_BATTLEGROUND",IF(G71&lt;&gt;"LIBSETS_SETTYPE_SPECIAL",IF(AN71&lt;&gt;"",VLOOKUP(AN71,'ESO zone constants'!$D$2:$H$4950,5,FALSE),""),""),"")</f>
        <v/>
      </c>
      <c r="AP71" s="3" t="str">
        <f>IF(AO71&lt;&gt;"",IF(AO71&lt;&gt;"LIBSETS_DROP_MECHANIC_MONSTER_NAME",VLOOKUP(AO71,'LibSets constants'!$I$4:$L$1000,3,FALSE),""),"")</f>
        <v/>
      </c>
      <c r="AQ71" s="3" t="str">
        <f>IF(AO71&lt;&gt;"",IF(AO71&lt;&gt;"LIBSETS_DROP_MECHANIC_MONSTER_NAME",VLOOKUP(AO71,'LibSets constants'!$I$4:$L$1000,4,FALSE),""),"")</f>
        <v/>
      </c>
      <c r="AR71" s="3" t="str">
        <f>IF(G71&lt;&gt;"LIBSETS_SETTYPE_BATTLEGROUND",IF(G71&lt;&gt;"LIBSETS_SETTYPE_SPECIAL",IF(AS71&lt;&gt;"",VLOOKUP(AS71,'ESO zone constants'!$D$2:$H$4950,5,FALSE),""),""),"")</f>
        <v/>
      </c>
      <c r="AU71" s="3" t="str">
        <f>IF(AT71&lt;&gt;"",IF(AT71&lt;&gt;"LIBSETS_DROP_MECHANIC_MONSTER_NAME",VLOOKUP(AT71,'LibSets constants'!$I$4:$L$1000,3,FALSE),""),"")</f>
        <v/>
      </c>
      <c r="AV71" s="3" t="str">
        <f>IF(AT71&lt;&gt;"",IF(AT71&lt;&gt;"LIBSETS_DROP_MECHANIC_MONSTER_NAME",VLOOKUP(AT71,'LibSets constants'!$I$4:$L$1000,4,FALSE),""),"")</f>
        <v/>
      </c>
      <c r="AW71" s="21" t="str">
        <f>IF(A71="???","--","")&amp;IF(F71&lt;&gt;"Not in the game (anymore)",IF(A71&lt;&gt;"",CONCATENATE("[",A71,"] = {wayshrines={")&amp;IF(K71&lt;&gt;"",CONCATENATE(K71,","),"")&amp;IF(L71&lt;&gt;"",CONCATENATE(L71,","),"")&amp;IF(M71&lt;&gt;"",CONCATENATE(M71,","),"")&amp;CONCATENATE("}")&amp;IF(VALUE(N71)&gt;0,CONCATENATE(", traitsNeeded=",N71),"")&amp;CONCATENATE(", dlcId=",IF(S71&lt;&gt;"",S71,"DLC_BASE_GAME")),""),"")</f>
        <v>[89] = {wayshrines={-1,-1,-1,}, dlcId=DLC_BASE_GAME</v>
      </c>
      <c r="AX71" s="21" t="str">
        <f>IF(F71&lt;&gt;"Not in the game (anymore)",IF(A71&lt;&gt;"",IF(P71&lt;&gt;"",CONCATENATE(", zoneIds={",P71),"")&amp;IF(X71&lt;&gt;"",CONCATENATE(",",X71),"")&amp;IF(AC71&lt;&gt;"",CONCATENATE(",",AC71),"")&amp;IF(AH71&lt;&gt;"",CONCATENATE(",",AH71),"")&amp;IF(AM71&lt;&gt;"",CONCATENATE(",",AM71),"")&amp;IF(AR71&lt;&gt;"",CONCATENATE(",",AR71),"")&amp;IF(P71&lt;&gt;"",CONCATENATE("}",""),"")&amp;IF(OR(I71="true",I71="false",I71&lt;&gt;""), CONCATENATE(", veteran=", I71), ""),""),"")</f>
        <v>, zoneIds={181,181}, veteran=false</v>
      </c>
      <c r="AY71" s="21" t="str">
        <f>IF(F71&lt;&gt;"Not in the game (anymore)",IF(A71&lt;&gt;"",", setType="&amp;G71,"")&amp;IF(J71="true",", multiTrialSet=true",""),"")</f>
        <v>, setType=LIBSETS_SETTYPE_CYRODIIL</v>
      </c>
      <c r="AZ71" s="21" t="str">
        <f>IF(F71&lt;&gt;"Not in the game (anymore)",IF(U71&lt;&gt;"",", dropMechanic={"&amp;U71&amp;IF(Z71&lt;&gt;"",","&amp;Z71,"")&amp;IF(AE71&lt;&gt;"",","&amp;AE71,"")&amp;IF(AJ71&lt;&gt;"",","&amp;AJ71,"")&amp;IF(AO71&lt;&gt;"",","&amp;AO71,"")&amp;IF(AT71&lt;&gt;"",","&amp;AT71,"")&amp;"}"&amp;IF(U71="LIBSETS_DROP_MECHANIC_MONSTER_NAME",", dropMechanicNames={" &amp; IF(V71&lt;&gt;"","['en']='"&amp;V71&amp;"'","") &amp; IF(W71&lt;&gt;"",", ['de']='" &amp; W71&amp;"'","") &amp; "}",""),"")&amp;"},","")</f>
        <v>, dropMechanic={LIBSETS_DROP_MECHANIC_MAIL_PVP_REWARDS_FOR_THE_WORTHY,LIBSETS_DROP_MECHANIC_CITY_CYRODIIL_BRUMA}},</v>
      </c>
      <c r="BA71" s="21" t="str">
        <f>IF(F71&lt;&gt;"Not in the game (anymore)",IF(C71&lt;&gt;"",CONCATENATE(" --",C71," / ",B71,"   [",IF(Q71&lt;&gt;"",Q71,""),IF(Y71&lt;&gt;"",", "&amp;Y71,""),IF(AD71&lt;&gt;"",", "&amp;AD71,""),IF(AI71&lt;&gt;"",", "&amp;AI71,""),IF(AN71&lt;&gt;"",", "&amp;AN71,""),IF(AS71&lt;&gt;"",", "&amp;AS71,""),"]")),"")</f>
        <v xml:space="preserve"> --Sentry / Wachposten   [Cyrodiil, Cyrodiil]</v>
      </c>
    </row>
    <row r="72" spans="1:53" x14ac:dyDescent="0.25">
      <c r="A72" s="12">
        <v>90</v>
      </c>
      <c r="B72" t="s">
        <v>870</v>
      </c>
      <c r="C72" t="s">
        <v>871</v>
      </c>
      <c r="D72" s="3">
        <f>A72</f>
        <v>90</v>
      </c>
      <c r="G72" s="8" t="s">
        <v>1655</v>
      </c>
      <c r="I72" t="s">
        <v>97</v>
      </c>
      <c r="J72" t="s">
        <v>97</v>
      </c>
      <c r="K72">
        <v>-1</v>
      </c>
      <c r="L72">
        <v>-1</v>
      </c>
      <c r="M72">
        <v>-1</v>
      </c>
      <c r="N72">
        <v>0</v>
      </c>
      <c r="O72" s="70" t="s">
        <v>271</v>
      </c>
      <c r="P72" s="3">
        <f>IF(AND(G72&lt;&gt;"LIBSETS_SETTYPE_BATTLEGROUND",G72&lt;&gt;"LIBSETS_SETTYPE_SPECIAL",G72&lt;&gt;"LIBSETS_SETTYPE_MYTHIC"), IF(Q72&lt;&gt;"",VLOOKUP(Q72,'ESO zone constants'!$D$2:$H$4950,5,FALSE),""),"")</f>
        <v>382</v>
      </c>
      <c r="Q72" t="str">
        <f>IF(OR(K72="",K72&lt;=0,ISERROR(K72)),IF(AND(O72&lt;&gt;"",NOT(ISERROR(O72))),O72, ""),VLOOKUP(K72,'ESO wayshrine node constants'!$A$3:$D$9993,4,FALSE))</f>
        <v>Reaper's March</v>
      </c>
      <c r="S72" s="19" t="str">
        <f>IF(AND(R72&lt;&gt;"",NOT(ISERROR(R72))),R72,IF(P72&lt;&gt;"",IF(NOT(ISERROR(VLOOKUP(P72,'ESO Dungeon constants'!$D$3:$H$9999,5,FALSE))),VLOOKUP(P72,'ESO Dungeon constants'!$D$3:$I$9999,6,FALSE),VLOOKUP(P72,'ESO zone constants'!$H$2:$K$9984,4,FALSE)),""))</f>
        <v>DLC_BASE_GAME</v>
      </c>
      <c r="T72" s="3" t="str">
        <f>IF(S72&lt;&gt;"",VLOOKUP(S72,'LibSets constants'!$B$4:$C$1000,2,FALSE),"")</f>
        <v>Included in base game</v>
      </c>
      <c r="U72" s="33" t="s">
        <v>1742</v>
      </c>
      <c r="V72" s="3" t="str">
        <f>IF(U72&lt;&gt;"",IF(U72&lt;&gt;"LIBSETS_DROP_MECHANIC_MONSTER_NAME",VLOOKUP(U72,'LibSets constants'!$I$4:$L$1000,3,FALSE),""),"")</f>
        <v>Delve bosses have a chance to drop a waist or feet.</v>
      </c>
      <c r="W72" s="3" t="str">
        <f>IF(U72&lt;&gt;"",IF(U72&lt;&gt;"LIBSETS_DROP_MECHANIC_MONSTER_NAME",VLOOKUP(U72,'LibSets constants'!$I$4:$L$1000,4,FALSE),""),"")</f>
        <v>Bosse in Gewölben haben die Chance, eine Taille oder Füße fallen zu lassen.</v>
      </c>
      <c r="X72" s="3" t="str">
        <f>IF(G72&lt;&gt;"LIBSETS_SETTYPE_BATTLEGROUND",IF(G72&lt;&gt;"LIBSETS_SETTYPE_SPECIAL",IF(Y72&lt;&gt;"",VLOOKUP(Y72,'ESO zone constants'!$D$2:$H$4950,5,FALSE),""),""),"")</f>
        <v/>
      </c>
      <c r="Z72" s="33" t="s">
        <v>1743</v>
      </c>
      <c r="AA72" s="3" t="str">
        <f>IF(Z72&lt;&gt;"",IF(Z72&lt;&gt;"LIBSETS_DROP_MECHANIC_MONSTER_NAME",VLOOKUP(Z72,'LibSets constants'!$I$4:$L$1000,3,FALSE),""),"")</f>
        <v>Overland group bosses have a 100% chance to drop head, chest, legs, or weapon.</v>
      </c>
      <c r="AB72" s="3" t="str">
        <f>IF(Z72&lt;&gt;"",IF(Z72&lt;&gt;"LIBSETS_DROP_MECHANIC_MONSTER_NAME",VLOOKUP(Z72,'LibSets constants'!$I$4:$L$1000,4,FALSE),""),"")</f>
        <v>Überland Gruppenbosse haben eine Chance von 100%, Kopf, Brust, Beine oder Waffen fallen zu lassen.</v>
      </c>
      <c r="AC72" s="3" t="str">
        <f>IF(G72&lt;&gt;"LIBSETS_SETTYPE_BATTLEGROUND",IF(G72&lt;&gt;"LIBSETS_SETTYPE_SPECIAL",IF(AD72&lt;&gt;"",VLOOKUP(AD72,'ESO zone constants'!$D$2:$H$4950,5,FALSE),""),""),"")</f>
        <v/>
      </c>
      <c r="AE72" s="33" t="s">
        <v>1744</v>
      </c>
      <c r="AF72" s="3" t="str">
        <f>IF(AE72&lt;&gt;"",IF(AE72&lt;&gt;"LIBSETS_DROP_MECHANIC_MONSTER_NAME",VLOOKUP(AE72,'LibSets constants'!$I$4:$L$1000,3,FALSE),""),"")</f>
        <v>Public dungeon bosses have a chance to drop a shoulder, hand, or weapon.</v>
      </c>
      <c r="AG72" s="3" t="str">
        <f>IF(AE72&lt;&gt;"",IF(AE72&lt;&gt;"LIBSETS_DROP_MECHANIC_MONSTER_NAME",VLOOKUP(AE72,'LibSets constants'!$I$4:$L$1000,4,FALSE),""),"")</f>
        <v>Öffentliche Dungeon-Bosse haben die Möglichkeit, eine Schulter, Handschuhe oder eine Waffe fallen zu lassen.</v>
      </c>
      <c r="AH72" s="3" t="str">
        <f>IF(G72&lt;&gt;"LIBSETS_SETTYPE_BATTLEGROUND",IF(G72&lt;&gt;"LIBSETS_SETTYPE_SPECIAL",IF(AI72&lt;&gt;"",VLOOKUP(AI72,'ESO zone constants'!$D$2:$H$4950,5,FALSE),""),""),"")</f>
        <v/>
      </c>
      <c r="AJ72" s="33" t="s">
        <v>1745</v>
      </c>
      <c r="AK72" s="3" t="str">
        <f>IF(AJ72&lt;&gt;"",IF(AJ72&lt;&gt;"LIBSETS_DROP_MECHANIC_MONSTER_NAME",VLOOKUP(AJ72,'LibSets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3" t="str">
        <f>IF(AJ72&lt;&gt;"",IF(AJ72&lt;&gt;"LIBSETS_DROP_MECHANIC_MONSTER_NAME",VLOOKUP(AJ72,'LibSets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constants'!$D$2:$H$4950,5,FALSE),""),""),"")</f>
        <v/>
      </c>
      <c r="AP72" s="3" t="str">
        <f>IF(AO72&lt;&gt;"",IF(AO72&lt;&gt;"LIBSETS_DROP_MECHANIC_MONSTER_NAME",VLOOKUP(AO72,'LibSets constants'!$I$4:$L$1000,3,FALSE),""),"")</f>
        <v/>
      </c>
      <c r="AQ72" s="3" t="str">
        <f>IF(AO72&lt;&gt;"",IF(AO72&lt;&gt;"LIBSETS_DROP_MECHANIC_MONSTER_NAME",VLOOKUP(AO72,'LibSets constants'!$I$4:$L$1000,4,FALSE),""),"")</f>
        <v/>
      </c>
      <c r="AR72" s="3" t="str">
        <f>IF(G72&lt;&gt;"LIBSETS_SETTYPE_BATTLEGROUND",IF(G72&lt;&gt;"LIBSETS_SETTYPE_SPECIAL",IF(AS72&lt;&gt;"",VLOOKUP(AS72,'ESO zone constants'!$D$2:$H$4950,5,FALSE),""),""),"")</f>
        <v/>
      </c>
      <c r="AU72" s="3" t="str">
        <f>IF(AT72&lt;&gt;"",IF(AT72&lt;&gt;"LIBSETS_DROP_MECHANIC_MONSTER_NAME",VLOOKUP(AT72,'LibSets constants'!$I$4:$L$1000,3,FALSE),""),"")</f>
        <v/>
      </c>
      <c r="AV72" s="3" t="str">
        <f>IF(AT72&lt;&gt;"",IF(AT72&lt;&gt;"LIBSETS_DROP_MECHANIC_MONSTER_NAME",VLOOKUP(AT72,'LibSets constants'!$I$4:$L$1000,4,FALSE),""),"")</f>
        <v/>
      </c>
      <c r="AW72" s="21" t="str">
        <f>IF(A72="???","--","")&amp;IF(F72&lt;&gt;"Not in the game (anymore)",IF(A72&lt;&gt;"",CONCATENATE("[",A72,"] = {wayshrines={")&amp;IF(K72&lt;&gt;"",CONCATENATE(K72,","),"")&amp;IF(L72&lt;&gt;"",CONCATENATE(L72,","),"")&amp;IF(M72&lt;&gt;"",CONCATENATE(M72,","),"")&amp;CONCATENATE("}")&amp;IF(VALUE(N72)&gt;0,CONCATENATE(", traitsNeeded=",N72),"")&amp;CONCATENATE(", dlcId=",IF(S72&lt;&gt;"",S72,"DLC_BASE_GAME")),""),"")</f>
        <v>[90] = {wayshrines={-1,-1,-1,}, dlcId=DLC_BASE_GAME</v>
      </c>
      <c r="AX72" s="21" t="str">
        <f>IF(F72&lt;&gt;"Not in the game (anymore)",IF(A72&lt;&gt;"",IF(P72&lt;&gt;"",CONCATENATE(", zoneIds={",P72),"")&amp;IF(X72&lt;&gt;"",CONCATENATE(",",X72),"")&amp;IF(AC72&lt;&gt;"",CONCATENATE(",",AC72),"")&amp;IF(AH72&lt;&gt;"",CONCATENATE(",",AH72),"")&amp;IF(AM72&lt;&gt;"",CONCATENATE(",",AM72),"")&amp;IF(AR72&lt;&gt;"",CONCATENATE(",",AR72),"")&amp;IF(P72&lt;&gt;"",CONCATENATE("}",""),"")&amp;IF(OR(I72="true",I72="false",I72&lt;&gt;""), CONCATENATE(", veteran=", I72), ""),""),"")</f>
        <v>, zoneIds={382}, veteran=false</v>
      </c>
      <c r="AY72" s="21" t="str">
        <f>IF(F72&lt;&gt;"Not in the game (anymore)",IF(A72&lt;&gt;"",", setType="&amp;G72,"")&amp;IF(J72="true",", multiTrialSet=true",""),"")</f>
        <v>, setType=LIBSETS_SETTYPE_OVERLAND</v>
      </c>
      <c r="AZ72" s="21" t="str">
        <f>IF(F72&lt;&gt;"Not in the game (anymore)",IF(U72&lt;&gt;"",", dropMechanic={"&amp;U72&amp;IF(Z72&lt;&gt;"",","&amp;Z72,"")&amp;IF(AE72&lt;&gt;"",","&amp;AE72,"")&amp;IF(AJ72&lt;&gt;"",","&amp;AJ72,"")&amp;IF(AO72&lt;&gt;"",","&amp;AO72,"")&amp;IF(AT72&lt;&gt;"",","&amp;AT72,"")&amp;"}"&amp;IF(U72="LIBSETS_DROP_MECHANIC_MONSTER_NAME",", dropMechanicNames={" &amp; IF(V72&lt;&gt;"","['en']='"&amp;V72&amp;"'","") &amp; IF(W72&lt;&gt;"",", ['de']='" &amp; W72&amp;"'","") &amp; "}",""),"")&amp;"},","")</f>
        <v>, dropMechanic={LIBSETS_DROP_MECHANIC_OVERLAND_BOSS_DELVE,LIBSETS_DROP_MECHANIC_OVERLAND_WORLDBOSS,LIBSETS_DROP_MECHANIC_OVERLAND_BOSS_PUBLIC_DUNGEON,LIBSETS_DROP_MECHANIC_OVERLAND_CHEST}},</v>
      </c>
      <c r="BA72" s="21" t="str">
        <f>IF(F72&lt;&gt;"Not in the game (anymore)",IF(C72&lt;&gt;"",CONCATENATE(" --",C72," / ",B72,"   [",IF(Q72&lt;&gt;"",Q72,""),IF(Y72&lt;&gt;"",", "&amp;Y72,""),IF(AD72&lt;&gt;"",", "&amp;AD72,""),IF(AI72&lt;&gt;"",", "&amp;AI72,""),IF(AN72&lt;&gt;"",", "&amp;AN72,""),IF(AS72&lt;&gt;"",", "&amp;AS72,""),"]")),"")</f>
        <v xml:space="preserve"> --Senche's Bite / Biss des Senche   [Reaper's March]</v>
      </c>
    </row>
    <row r="73" spans="1:53" x14ac:dyDescent="0.25">
      <c r="A73" s="12">
        <v>91</v>
      </c>
      <c r="B73" t="s">
        <v>872</v>
      </c>
      <c r="C73" t="s">
        <v>873</v>
      </c>
      <c r="D73" s="3">
        <f>A73</f>
        <v>91</v>
      </c>
      <c r="G73" s="8" t="s">
        <v>1652</v>
      </c>
      <c r="I73" t="s">
        <v>97</v>
      </c>
      <c r="J73" t="s">
        <v>97</v>
      </c>
      <c r="K73">
        <v>-1</v>
      </c>
      <c r="L73">
        <v>-1</v>
      </c>
      <c r="M73">
        <v>-1</v>
      </c>
      <c r="N73">
        <v>0</v>
      </c>
      <c r="O73" s="70" t="s">
        <v>47</v>
      </c>
      <c r="P73" s="3">
        <f>IF(AND(G73&lt;&gt;"LIBSETS_SETTYPE_BATTLEGROUND",G73&lt;&gt;"LIBSETS_SETTYPE_SPECIAL",G73&lt;&gt;"LIBSETS_SETTYPE_MYTHIC"), IF(Q73&lt;&gt;"",VLOOKUP(Q73,'ESO zone constants'!$D$2:$H$4950,5,FALSE),""),"")</f>
        <v>11</v>
      </c>
      <c r="Q73" t="str">
        <f>IF(OR(K73="",K73&lt;=0,ISERROR(K73)),IF(AND(O73&lt;&gt;"",NOT(ISERROR(O73))),O73, ""),VLOOKUP(K73,'ESO wayshrine node constants'!$A$3:$D$9993,4,FALSE))</f>
        <v>Vaults of Madness</v>
      </c>
      <c r="S73" s="19" t="str">
        <f>IF(AND(R73&lt;&gt;"",NOT(ISERROR(R73))),R73,IF(P73&lt;&gt;"",IF(NOT(ISERROR(VLOOKUP(P73,'ESO Dungeon constants'!$D$3:$H$9999,5,FALSE))),VLOOKUP(P73,'ESO Dungeon constants'!$D$3:$I$9999,6,FALSE),VLOOKUP(P73,'ESO zone constants'!$H$2:$K$9984,4,FALSE)),""))</f>
        <v>DLC_BASE_GAME</v>
      </c>
      <c r="T73" s="3" t="str">
        <f>IF(S73&lt;&gt;"",VLOOKUP(S73,'LibSets constants'!$B$4:$C$1000,2,FALSE),"")</f>
        <v>Included in base game</v>
      </c>
      <c r="V73" s="44" t="str">
        <f>IF(U73&lt;&gt;"",IF(U73&lt;&gt;"LIBSETS_DROP_MECHANIC_MONSTER_NAME",VLOOKUP(U73,'LibSets constants'!$I$4:$L$1000,3,FALSE),""),"")</f>
        <v/>
      </c>
      <c r="W73" s="3" t="str">
        <f>IF(U73&lt;&gt;"",IF(U73&lt;&gt;"LIBSETS_DROP_MECHANIC_MONSTER_NAME",VLOOKUP(U73,'LibSets constants'!$I$4:$L$1000,4,FALSE),""),"")</f>
        <v/>
      </c>
      <c r="X73" s="3" t="str">
        <f>IF(G73&lt;&gt;"LIBSETS_SETTYPE_BATTLEGROUND",IF(G73&lt;&gt;"LIBSETS_SETTYPE_SPECIAL",IF(Y73&lt;&gt;"",VLOOKUP(Y73,'ESO zone constants'!$D$2:$H$4950,5,FALSE),""),""),"")</f>
        <v/>
      </c>
      <c r="Z73" s="45"/>
      <c r="AA73" s="44" t="str">
        <f>IF(Z73&lt;&gt;"",IF(Z73&lt;&gt;"LIBSETS_DROP_MECHANIC_MONSTER_NAME",VLOOKUP(Z73,'LibSets constants'!$I$4:$L$1000,3,FALSE),""),"")</f>
        <v/>
      </c>
      <c r="AB73" s="44" t="str">
        <f>IF(Z73&lt;&gt;"",IF(Z73&lt;&gt;"LIBSETS_DROP_MECHANIC_MONSTER_NAME",VLOOKUP(Z73,'LibSets constants'!$I$4:$L$1000,4,FALSE),""),"")</f>
        <v/>
      </c>
      <c r="AC73" s="3" t="str">
        <f>IF(G73&lt;&gt;"LIBSETS_SETTYPE_BATTLEGROUND",IF(G73&lt;&gt;"LIBSETS_SETTYPE_SPECIAL",IF(AD73&lt;&gt;"",VLOOKUP(AD73,'ESO zone constants'!$D$2:$H$4950,5,FALSE),""),""),"")</f>
        <v/>
      </c>
      <c r="AE73" s="45"/>
      <c r="AF73" s="44" t="str">
        <f>IF(AE73&lt;&gt;"",IF(AE73&lt;&gt;"LIBSETS_DROP_MECHANIC_MONSTER_NAME",VLOOKUP(AE73,'LibSets constants'!$I$4:$L$1000,3,FALSE),""),"")</f>
        <v/>
      </c>
      <c r="AG73" s="44" t="str">
        <f>IF(AE73&lt;&gt;"",IF(AE73&lt;&gt;"LIBSETS_DROP_MECHANIC_MONSTER_NAME",VLOOKUP(AE73,'LibSets constants'!$I$4:$L$1000,4,FALSE),""),"")</f>
        <v/>
      </c>
      <c r="AH73" s="3" t="str">
        <f>IF(G73&lt;&gt;"LIBSETS_SETTYPE_BATTLEGROUND",IF(G73&lt;&gt;"LIBSETS_SETTYPE_SPECIAL",IF(AI73&lt;&gt;"",VLOOKUP(AI73,'ESO zone constants'!$D$2:$H$4950,5,FALSE),""),""),"")</f>
        <v/>
      </c>
      <c r="AJ73" s="45"/>
      <c r="AK73" s="44" t="str">
        <f>IF(AJ73&lt;&gt;"",IF(AJ73&lt;&gt;"LIBSETS_DROP_MECHANIC_MONSTER_NAME",VLOOKUP(AJ73,'LibSets constants'!$I$4:$L$1000,3,FALSE),""),"")</f>
        <v/>
      </c>
      <c r="AL73" s="44" t="str">
        <f>IF(AJ73&lt;&gt;"",IF(AJ73&lt;&gt;"LIBSETS_DROP_MECHANIC_MONSTER_NAME",VLOOKUP(AJ73,'LibSets constants'!$I$4:$L$1000,4,FALSE),""),"")</f>
        <v/>
      </c>
      <c r="AM73" s="3" t="str">
        <f>IF(G73&lt;&gt;"LIBSETS_SETTYPE_BATTLEGROUND",IF(G73&lt;&gt;"LIBSETS_SETTYPE_SPECIAL",IF(AN73&lt;&gt;"",VLOOKUP(AN73,'ESO zone constants'!$D$2:$H$4950,5,FALSE),""),""),"")</f>
        <v/>
      </c>
      <c r="AO73" s="45"/>
      <c r="AP73" s="44" t="str">
        <f>IF(AO73&lt;&gt;"",IF(AO73&lt;&gt;"LIBSETS_DROP_MECHANIC_MONSTER_NAME",VLOOKUP(AO73,'LibSets constants'!$I$4:$L$1000,3,FALSE),""),"")</f>
        <v/>
      </c>
      <c r="AQ73" s="44" t="str">
        <f>IF(AO73&lt;&gt;"",IF(AO73&lt;&gt;"LIBSETS_DROP_MECHANIC_MONSTER_NAME",VLOOKUP(AO73,'LibSets constants'!$I$4:$L$1000,4,FALSE),""),"")</f>
        <v/>
      </c>
      <c r="AR73" s="3" t="str">
        <f>IF(G73&lt;&gt;"LIBSETS_SETTYPE_BATTLEGROUND",IF(G73&lt;&gt;"LIBSETS_SETTYPE_SPECIAL",IF(AS73&lt;&gt;"",VLOOKUP(AS73,'ESO zone constants'!$D$2:$H$4950,5,FALSE),""),""),"")</f>
        <v/>
      </c>
      <c r="AT73" s="45"/>
      <c r="AU73" s="44" t="str">
        <f>IF(AT73&lt;&gt;"",IF(AT73&lt;&gt;"LIBSETS_DROP_MECHANIC_MONSTER_NAME",VLOOKUP(AT73,'LibSets constants'!$I$4:$L$1000,3,FALSE),""),"")</f>
        <v/>
      </c>
      <c r="AV73" s="44" t="str">
        <f>IF(AT73&lt;&gt;"",IF(AT73&lt;&gt;"LIBSETS_DROP_MECHANIC_MONSTER_NAME",VLOOKUP(AT73,'LibSets constants'!$I$4:$L$1000,4,FALSE),""),"")</f>
        <v/>
      </c>
      <c r="AW73" s="21" t="str">
        <f>IF(A73="???","--","")&amp;IF(F73&lt;&gt;"Not in the game (anymore)",IF(A73&lt;&gt;"",CONCATENATE("[",A73,"] = {wayshrines={")&amp;IF(K73&lt;&gt;"",CONCATENATE(K73,","),"")&amp;IF(L73&lt;&gt;"",CONCATENATE(L73,","),"")&amp;IF(M73&lt;&gt;"",CONCATENATE(M73,","),"")&amp;CONCATENATE("}")&amp;IF(VALUE(N73)&gt;0,CONCATENATE(", traitsNeeded=",N73),"")&amp;CONCATENATE(", dlcId=",IF(S73&lt;&gt;"",S73,"DLC_BASE_GAME")),""),"")</f>
        <v>[91] = {wayshrines={-1,-1,-1,}, dlcId=DLC_BASE_GAME</v>
      </c>
      <c r="AX73" s="21" t="str">
        <f>IF(F73&lt;&gt;"Not in the game (anymore)",IF(A73&lt;&gt;"",IF(P73&lt;&gt;"",CONCATENATE(", zoneIds={",P73),"")&amp;IF(X73&lt;&gt;"",CONCATENATE(",",X73),"")&amp;IF(AC73&lt;&gt;"",CONCATENATE(",",AC73),"")&amp;IF(AH73&lt;&gt;"",CONCATENATE(",",AH73),"")&amp;IF(AM73&lt;&gt;"",CONCATENATE(",",AM73),"")&amp;IF(AR73&lt;&gt;"",CONCATENATE(",",AR73),"")&amp;IF(P73&lt;&gt;"",CONCATENATE("}",""),"")&amp;IF(OR(I73="true",I73="false",I73&lt;&gt;""), CONCATENATE(", veteran=", I73), ""),""),"")</f>
        <v>, zoneIds={11}, veteran=false</v>
      </c>
      <c r="AY73" s="21" t="str">
        <f>IF(F73&lt;&gt;"Not in the game (anymore)",IF(A73&lt;&gt;"",", setType="&amp;G73,"")&amp;IF(J73="true",", multiTrialSet=true",""),"")</f>
        <v>, setType=LIBSETS_SETTYPE_DUNGEON</v>
      </c>
      <c r="AZ73" s="21" t="str">
        <f>IF(F73&lt;&gt;"Not in the game (anymore)",IF(U73&lt;&gt;"",", dropMechanic={"&amp;U73&amp;IF(Z73&lt;&gt;"",","&amp;Z73,"")&amp;IF(AE73&lt;&gt;"",","&amp;AE73,"")&amp;IF(AJ73&lt;&gt;"",","&amp;AJ73,"")&amp;IF(AO73&lt;&gt;"",","&amp;AO73,"")&amp;IF(AT73&lt;&gt;"",","&amp;AT73,"")&amp;"}"&amp;IF(U73="LIBSETS_DROP_MECHANIC_MONSTER_NAME",", dropMechanicNames={" &amp; IF(V73&lt;&gt;"","['en']='"&amp;V73&amp;"'","") &amp; IF(W73&lt;&gt;"",", ['de']='" &amp; W73&amp;"'","") &amp; "}",""),"")&amp;"},","")</f>
        <v>},</v>
      </c>
      <c r="BA73" s="21" t="str">
        <f>IF(F73&lt;&gt;"Not in the game (anymore)",IF(C73&lt;&gt;"",CONCATENATE(" --",C73," / ",B73,"   [",IF(Q73&lt;&gt;"",Q73,""),IF(Y73&lt;&gt;"",", "&amp;Y73,""),IF(AD73&lt;&gt;"",", "&amp;AD73,""),IF(AI73&lt;&gt;"",", "&amp;AI73,""),IF(AN73&lt;&gt;"",", "&amp;AN73,""),IF(AS73&lt;&gt;"",", "&amp;AS73,""),"]")),"")</f>
        <v xml:space="preserve"> --Oblivion's Edge / Vorteil des Vergessens   [Vaults of Madness]</v>
      </c>
    </row>
    <row r="74" spans="1:53" x14ac:dyDescent="0.25">
      <c r="A74" s="5">
        <v>92</v>
      </c>
      <c r="B74" t="s">
        <v>874</v>
      </c>
      <c r="C74" t="s">
        <v>875</v>
      </c>
      <c r="D74" s="3">
        <f>A74</f>
        <v>92</v>
      </c>
      <c r="G74" s="8" t="s">
        <v>1649</v>
      </c>
      <c r="I74" t="s">
        <v>97</v>
      </c>
      <c r="J74" t="s">
        <v>97</v>
      </c>
      <c r="K74">
        <v>-2</v>
      </c>
      <c r="L74">
        <v>-2</v>
      </c>
      <c r="M74">
        <v>-2</v>
      </c>
      <c r="N74">
        <v>8</v>
      </c>
      <c r="O74" s="70" t="s">
        <v>144</v>
      </c>
      <c r="P74" s="3">
        <f>IF(AND(G74&lt;&gt;"LIBSETS_SETTYPE_BATTLEGROUND",G74&lt;&gt;"LIBSETS_SETTYPE_SPECIAL",G74&lt;&gt;"LIBSETS_SETTYPE_MYTHIC"), IF(Q74&lt;&gt;"",VLOOKUP(Q74,'ESO zone constants'!$D$2:$H$4950,5,FALSE),""),"")</f>
        <v>208</v>
      </c>
      <c r="Q74" t="str">
        <f>IF(OR(K74="",K74&lt;=0,ISERROR(K74)),IF(AND(O74&lt;&gt;"",NOT(ISERROR(O74))),O74, ""),VLOOKUP(K74,'ESO wayshrine node constants'!$A$3:$D$9993,4,FALSE))</f>
        <v>The Earth Forge</v>
      </c>
      <c r="S74" s="19" t="str">
        <f>IF(AND(R74&lt;&gt;"",NOT(ISERROR(R74))),R74,IF(P74&lt;&gt;"",IF(NOT(ISERROR(VLOOKUP(P74,'ESO Dungeon constants'!$D$3:$H$9999,5,FALSE))),VLOOKUP(P74,'ESO Dungeon constants'!$D$3:$I$9999,6,FALSE),VLOOKUP(P74,'ESO zone constants'!$H$2:$K$9984,4,FALSE)),""))</f>
        <v>DLC_BASE_GAME</v>
      </c>
      <c r="T74" s="3" t="str">
        <f>IF(S74&lt;&gt;"",VLOOKUP(S74,'LibSets constants'!$B$4:$C$1000,2,FALSE),"")</f>
        <v>Included in base game</v>
      </c>
      <c r="V74" s="3" t="str">
        <f>IF(U74&lt;&gt;"",IF(U74&lt;&gt;"LIBSETS_DROP_MECHANIC_MONSTER_NAME",VLOOKUP(U74,'LibSets constants'!$I$4:$L$1000,3,FALSE),""),"")</f>
        <v/>
      </c>
      <c r="W74" s="3" t="str">
        <f>IF(U74&lt;&gt;"",IF(U74&lt;&gt;"LIBSETS_DROP_MECHANIC_MONSTER_NAME",VLOOKUP(U74,'LibSets constants'!$I$4:$L$1000,4,FALSE),""),"")</f>
        <v/>
      </c>
      <c r="X74" s="3">
        <f>IF(G74&lt;&gt;"LIBSETS_SETTYPE_BATTLEGROUND",IF(G74&lt;&gt;"LIBSETS_SETTYPE_SPECIAL",IF(Y74&lt;&gt;"",VLOOKUP(Y74,'ESO zone constants'!$D$2:$H$4950,5,FALSE),""),""),"")</f>
        <v>208</v>
      </c>
      <c r="Y74" t="s">
        <v>144</v>
      </c>
      <c r="AA74" s="3" t="str">
        <f>IF(Z74&lt;&gt;"",IF(Z74&lt;&gt;"LIBSETS_DROP_MECHANIC_MONSTER_NAME",VLOOKUP(Z74,'LibSets constants'!$I$4:$L$1000,3,FALSE),""),"")</f>
        <v/>
      </c>
      <c r="AB74" s="3" t="str">
        <f>IF(Z74&lt;&gt;"",IF(Z74&lt;&gt;"LIBSETS_DROP_MECHANIC_MONSTER_NAME",VLOOKUP(Z74,'LibSets constants'!$I$4:$L$1000,4,FALSE),""),"")</f>
        <v/>
      </c>
      <c r="AC74" s="3">
        <f>IF(G74&lt;&gt;"LIBSETS_SETTYPE_BATTLEGROUND",IF(G74&lt;&gt;"LIBSETS_SETTYPE_SPECIAL",IF(AD74&lt;&gt;"",VLOOKUP(AD74,'ESO zone constants'!$D$2:$H$4950,5,FALSE),""),""),"")</f>
        <v>208</v>
      </c>
      <c r="AD74" t="s">
        <v>144</v>
      </c>
      <c r="AF74" s="3" t="str">
        <f>IF(AE74&lt;&gt;"",IF(AE74&lt;&gt;"LIBSETS_DROP_MECHANIC_MONSTER_NAME",VLOOKUP(AE74,'LibSets constants'!$I$4:$L$1000,3,FALSE),""),"")</f>
        <v/>
      </c>
      <c r="AG74" s="3" t="str">
        <f>IF(AE74&lt;&gt;"",IF(AE74&lt;&gt;"LIBSETS_DROP_MECHANIC_MONSTER_NAME",VLOOKUP(AE74,'LibSets constants'!$I$4:$L$1000,4,FALSE),""),"")</f>
        <v/>
      </c>
      <c r="AH74" s="3" t="str">
        <f>IF(G74&lt;&gt;"LIBSETS_SETTYPE_BATTLEGROUND",IF(G74&lt;&gt;"LIBSETS_SETTYPE_SPECIAL",IF(AI74&lt;&gt;"",VLOOKUP(AI74,'ESO zone constants'!$D$2:$H$4950,5,FALSE),""),""),"")</f>
        <v/>
      </c>
      <c r="AK74" s="3" t="str">
        <f>IF(AJ74&lt;&gt;"",IF(AJ74&lt;&gt;"LIBSETS_DROP_MECHANIC_MONSTER_NAME",VLOOKUP(AJ74,'LibSets constants'!$I$4:$L$1000,3,FALSE),""),"")</f>
        <v/>
      </c>
      <c r="AL74" s="3" t="str">
        <f>IF(AJ74&lt;&gt;"",IF(AJ74&lt;&gt;"LIBSETS_DROP_MECHANIC_MONSTER_NAME",VLOOKUP(AJ74,'LibSets constants'!$I$4:$L$1000,4,FALSE),""),"")</f>
        <v/>
      </c>
      <c r="AM74" s="3" t="str">
        <f>IF(G74&lt;&gt;"LIBSETS_SETTYPE_BATTLEGROUND",IF(G74&lt;&gt;"LIBSETS_SETTYPE_SPECIAL",IF(AN74&lt;&gt;"",VLOOKUP(AN74,'ESO zone constants'!$D$2:$H$4950,5,FALSE),""),""),"")</f>
        <v/>
      </c>
      <c r="AP74" s="3" t="str">
        <f>IF(AO74&lt;&gt;"",IF(AO74&lt;&gt;"LIBSETS_DROP_MECHANIC_MONSTER_NAME",VLOOKUP(AO74,'LibSets constants'!$I$4:$L$1000,3,FALSE),""),"")</f>
        <v/>
      </c>
      <c r="AQ74" s="3" t="str">
        <f>IF(AO74&lt;&gt;"",IF(AO74&lt;&gt;"LIBSETS_DROP_MECHANIC_MONSTER_NAME",VLOOKUP(AO74,'LibSets constants'!$I$4:$L$1000,4,FALSE),""),"")</f>
        <v/>
      </c>
      <c r="AR74" s="3" t="str">
        <f>IF(G74&lt;&gt;"LIBSETS_SETTYPE_BATTLEGROUND",IF(G74&lt;&gt;"LIBSETS_SETTYPE_SPECIAL",IF(AS74&lt;&gt;"",VLOOKUP(AS74,'ESO zone constants'!$D$2:$H$4950,5,FALSE),""),""),"")</f>
        <v/>
      </c>
      <c r="AU74" s="3" t="str">
        <f>IF(AT74&lt;&gt;"",IF(AT74&lt;&gt;"LIBSETS_DROP_MECHANIC_MONSTER_NAME",VLOOKUP(AT74,'LibSets constants'!$I$4:$L$1000,3,FALSE),""),"")</f>
        <v/>
      </c>
      <c r="AV74" s="3" t="str">
        <f>IF(AT74&lt;&gt;"",IF(AT74&lt;&gt;"LIBSETS_DROP_MECHANIC_MONSTER_NAME",VLOOKUP(AT74,'LibSets constants'!$I$4:$L$1000,4,FALSE),""),"")</f>
        <v/>
      </c>
      <c r="AW74" s="21" t="str">
        <f>IF(A74="???","--","")&amp;IF(F74&lt;&gt;"Not in the game (anymore)",IF(A74&lt;&gt;"",CONCATENATE("[",A74,"] = {wayshrines={")&amp;IF(K74&lt;&gt;"",CONCATENATE(K74,","),"")&amp;IF(L74&lt;&gt;"",CONCATENATE(L74,","),"")&amp;IF(M74&lt;&gt;"",CONCATENATE(M74,","),"")&amp;CONCATENATE("}")&amp;IF(VALUE(N74)&gt;0,CONCATENATE(", traitsNeeded=",N74),"")&amp;CONCATENATE(", dlcId=",IF(S74&lt;&gt;"",S74,"DLC_BASE_GAME")),""),"")</f>
        <v>[92] = {wayshrines={-2,-2,-2,}, traitsNeeded=8, dlcId=DLC_BASE_GAME</v>
      </c>
      <c r="AX74" s="21" t="str">
        <f>IF(F74&lt;&gt;"Not in the game (anymore)",IF(A74&lt;&gt;"",IF(P74&lt;&gt;"",CONCATENATE(", zoneIds={",P74),"")&amp;IF(X74&lt;&gt;"",CONCATENATE(",",X74),"")&amp;IF(AC74&lt;&gt;"",CONCATENATE(",",AC74),"")&amp;IF(AH74&lt;&gt;"",CONCATENATE(",",AH74),"")&amp;IF(AM74&lt;&gt;"",CONCATENATE(",",AM74),"")&amp;IF(AR74&lt;&gt;"",CONCATENATE(",",AR74),"")&amp;IF(P74&lt;&gt;"",CONCATENATE("}",""),"")&amp;IF(OR(I74="true",I74="false",I74&lt;&gt;""), CONCATENATE(", veteran=", I74), ""),""),"")</f>
        <v>, zoneIds={208,208,208}, veteran=false</v>
      </c>
      <c r="AY74" s="21" t="str">
        <f>IF(F74&lt;&gt;"Not in the game (anymore)",IF(A74&lt;&gt;"",", setType="&amp;G74,"")&amp;IF(J74="true",", multiTrialSet=true",""),"")</f>
        <v>, setType=LIBSETS_SETTYPE_CRAFTED</v>
      </c>
      <c r="AZ74" s="21" t="str">
        <f>IF(F74&lt;&gt;"Not in the game (anymore)",IF(U74&lt;&gt;"",", dropMechanic={"&amp;U74&amp;IF(Z74&lt;&gt;"",","&amp;Z74,"")&amp;IF(AE74&lt;&gt;"",","&amp;AE74,"")&amp;IF(AJ74&lt;&gt;"",","&amp;AJ74,"")&amp;IF(AO74&lt;&gt;"",","&amp;AO74,"")&amp;IF(AT74&lt;&gt;"",","&amp;AT74,"")&amp;"}"&amp;IF(U74="LIBSETS_DROP_MECHANIC_MONSTER_NAME",", dropMechanicNames={" &amp; IF(V74&lt;&gt;"","['en']='"&amp;V74&amp;"'","") &amp; IF(W74&lt;&gt;"",", ['de']='" &amp; W74&amp;"'","") &amp; "}",""),"")&amp;"},","")</f>
        <v>},</v>
      </c>
      <c r="BA74" s="21" t="str">
        <f>IF(F74&lt;&gt;"Not in the game (anymore)",IF(C74&lt;&gt;"",CONCATENATE(" --",C74," / ",B74,"   [",IF(Q74&lt;&gt;"",Q74,""),IF(Y74&lt;&gt;"",", "&amp;Y74,""),IF(AD74&lt;&gt;"",", "&amp;AD74,""),IF(AI74&lt;&gt;"",", "&amp;AI74,""),IF(AN74&lt;&gt;"",", "&amp;AN74,""),IF(AS74&lt;&gt;"",", "&amp;AS74,""),"]")),"")</f>
        <v xml:space="preserve"> --Kagrenac's Hope / Kagrenacs Hoffnung   [The Earth Forge, The Earth Forge, The Earth Forge]</v>
      </c>
    </row>
    <row r="75" spans="1:53" x14ac:dyDescent="0.25">
      <c r="A75" s="12">
        <v>93</v>
      </c>
      <c r="B75" t="s">
        <v>876</v>
      </c>
      <c r="C75" t="s">
        <v>877</v>
      </c>
      <c r="D75" s="3">
        <f>A75</f>
        <v>93</v>
      </c>
      <c r="G75" s="8" t="s">
        <v>1655</v>
      </c>
      <c r="I75" t="s">
        <v>97</v>
      </c>
      <c r="J75" t="s">
        <v>97</v>
      </c>
      <c r="K75">
        <v>-1</v>
      </c>
      <c r="L75">
        <v>-1</v>
      </c>
      <c r="M75">
        <v>-1</v>
      </c>
      <c r="N75">
        <v>0</v>
      </c>
      <c r="O75" s="70" t="s">
        <v>110</v>
      </c>
      <c r="P75" s="3">
        <f>IF(AND(G75&lt;&gt;"LIBSETS_SETTYPE_BATTLEGROUND",G75&lt;&gt;"LIBSETS_SETTYPE_SPECIAL",G75&lt;&gt;"LIBSETS_SETTYPE_MYTHIC"), IF(Q75&lt;&gt;"",VLOOKUP(Q75,'ESO zone constants'!$D$2:$H$4950,5,FALSE),""),"")</f>
        <v>19</v>
      </c>
      <c r="Q75" t="str">
        <f>IF(OR(K75="",K75&lt;=0,ISERROR(K75)),IF(AND(O75&lt;&gt;"",NOT(ISERROR(O75))),O75, ""),VLOOKUP(K75,'ESO wayshrine node constants'!$A$3:$D$9993,4,FALSE))</f>
        <v>Stormhaven</v>
      </c>
      <c r="S75" s="19" t="str">
        <f>IF(AND(R75&lt;&gt;"",NOT(ISERROR(R75))),R75,IF(P75&lt;&gt;"",IF(NOT(ISERROR(VLOOKUP(P75,'ESO Dungeon constants'!$D$3:$H$9999,5,FALSE))),VLOOKUP(P75,'ESO Dungeon constants'!$D$3:$I$9999,6,FALSE),VLOOKUP(P75,'ESO zone constants'!$H$2:$K$9984,4,FALSE)),""))</f>
        <v>DLC_BASE_GAME</v>
      </c>
      <c r="T75" s="3" t="str">
        <f>IF(S75&lt;&gt;"",VLOOKUP(S75,'LibSets constants'!$B$4:$C$1000,2,FALSE),"")</f>
        <v>Included in base game</v>
      </c>
      <c r="U75" s="33" t="s">
        <v>1742</v>
      </c>
      <c r="V75" s="3" t="str">
        <f>IF(U75&lt;&gt;"",IF(U75&lt;&gt;"LIBSETS_DROP_MECHANIC_MONSTER_NAME",VLOOKUP(U75,'LibSets constants'!$I$4:$L$1000,3,FALSE),""),"")</f>
        <v>Delve bosses have a chance to drop a waist or feet.</v>
      </c>
      <c r="W75" s="3" t="str">
        <f>IF(U75&lt;&gt;"",IF(U75&lt;&gt;"LIBSETS_DROP_MECHANIC_MONSTER_NAME",VLOOKUP(U75,'LibSets constants'!$I$4:$L$1000,4,FALSE),""),"")</f>
        <v>Bosse in Gewölben haben die Chance, eine Taille oder Füße fallen zu lassen.</v>
      </c>
      <c r="X75" s="3" t="str">
        <f>IF(G75&lt;&gt;"LIBSETS_SETTYPE_BATTLEGROUND",IF(G75&lt;&gt;"LIBSETS_SETTYPE_SPECIAL",IF(Y75&lt;&gt;"",VLOOKUP(Y75,'ESO zone constants'!$D$2:$H$4950,5,FALSE),""),""),"")</f>
        <v/>
      </c>
      <c r="Z75" s="33" t="s">
        <v>1743</v>
      </c>
      <c r="AA75" s="3" t="str">
        <f>IF(Z75&lt;&gt;"",IF(Z75&lt;&gt;"LIBSETS_DROP_MECHANIC_MONSTER_NAME",VLOOKUP(Z75,'LibSets constants'!$I$4:$L$1000,3,FALSE),""),"")</f>
        <v>Overland group bosses have a 100% chance to drop head, chest, legs, or weapon.</v>
      </c>
      <c r="AB75" s="3" t="str">
        <f>IF(Z75&lt;&gt;"",IF(Z75&lt;&gt;"LIBSETS_DROP_MECHANIC_MONSTER_NAME",VLOOKUP(Z75,'LibSets constants'!$I$4:$L$1000,4,FALSE),""),"")</f>
        <v>Überland Gruppenbosse haben eine Chance von 100%, Kopf, Brust, Beine oder Waffen fallen zu lassen.</v>
      </c>
      <c r="AC75" s="3" t="str">
        <f>IF(G75&lt;&gt;"LIBSETS_SETTYPE_BATTLEGROUND",IF(G75&lt;&gt;"LIBSETS_SETTYPE_SPECIAL",IF(AD75&lt;&gt;"",VLOOKUP(AD75,'ESO zone constants'!$D$2:$H$4950,5,FALSE),""),""),"")</f>
        <v/>
      </c>
      <c r="AE75" s="33" t="s">
        <v>1744</v>
      </c>
      <c r="AF75" s="3" t="str">
        <f>IF(AE75&lt;&gt;"",IF(AE75&lt;&gt;"LIBSETS_DROP_MECHANIC_MONSTER_NAME",VLOOKUP(AE75,'LibSets constants'!$I$4:$L$1000,3,FALSE),""),"")</f>
        <v>Public dungeon bosses have a chance to drop a shoulder, hand, or weapon.</v>
      </c>
      <c r="AG75" s="3" t="str">
        <f>IF(AE75&lt;&gt;"",IF(AE75&lt;&gt;"LIBSETS_DROP_MECHANIC_MONSTER_NAME",VLOOKUP(AE75,'LibSets constants'!$I$4:$L$1000,4,FALSE),""),"")</f>
        <v>Öffentliche Dungeon-Bosse haben die Möglichkeit, eine Schulter, Handschuhe oder eine Waffe fallen zu lassen.</v>
      </c>
      <c r="AH75" s="3" t="str">
        <f>IF(G75&lt;&gt;"LIBSETS_SETTYPE_BATTLEGROUND",IF(G75&lt;&gt;"LIBSETS_SETTYPE_SPECIAL",IF(AI75&lt;&gt;"",VLOOKUP(AI75,'ESO zone constants'!$D$2:$H$4950,5,FALSE),""),""),"")</f>
        <v/>
      </c>
      <c r="AJ75" s="33" t="s">
        <v>1745</v>
      </c>
      <c r="AK75" s="3" t="str">
        <f>IF(AJ75&lt;&gt;"",IF(AJ75&lt;&gt;"LIBSETS_DROP_MECHANIC_MONSTER_NAME",VLOOKUP(AJ75,'LibSets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3" t="str">
        <f>IF(AJ75&lt;&gt;"",IF(AJ75&lt;&gt;"LIBSETS_DROP_MECHANIC_MONSTER_NAME",VLOOKUP(AJ75,'LibSets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constants'!$D$2:$H$4950,5,FALSE),""),""),"")</f>
        <v/>
      </c>
      <c r="AP75" s="3" t="str">
        <f>IF(AO75&lt;&gt;"",IF(AO75&lt;&gt;"LIBSETS_DROP_MECHANIC_MONSTER_NAME",VLOOKUP(AO75,'LibSets constants'!$I$4:$L$1000,3,FALSE),""),"")</f>
        <v/>
      </c>
      <c r="AQ75" s="3" t="str">
        <f>IF(AO75&lt;&gt;"",IF(AO75&lt;&gt;"LIBSETS_DROP_MECHANIC_MONSTER_NAME",VLOOKUP(AO75,'LibSets constants'!$I$4:$L$1000,4,FALSE),""),"")</f>
        <v/>
      </c>
      <c r="AR75" s="3" t="str">
        <f>IF(G75&lt;&gt;"LIBSETS_SETTYPE_BATTLEGROUND",IF(G75&lt;&gt;"LIBSETS_SETTYPE_SPECIAL",IF(AS75&lt;&gt;"",VLOOKUP(AS75,'ESO zone constants'!$D$2:$H$4950,5,FALSE),""),""),"")</f>
        <v/>
      </c>
      <c r="AU75" s="3" t="str">
        <f>IF(AT75&lt;&gt;"",IF(AT75&lt;&gt;"LIBSETS_DROP_MECHANIC_MONSTER_NAME",VLOOKUP(AT75,'LibSets constants'!$I$4:$L$1000,3,FALSE),""),"")</f>
        <v/>
      </c>
      <c r="AV75" s="3" t="str">
        <f>IF(AT75&lt;&gt;"",IF(AT75&lt;&gt;"LIBSETS_DROP_MECHANIC_MONSTER_NAME",VLOOKUP(AT75,'LibSets constants'!$I$4:$L$1000,4,FALSE),""),"")</f>
        <v/>
      </c>
      <c r="AW75" s="21" t="str">
        <f>IF(A75="???","--","")&amp;IF(F75&lt;&gt;"Not in the game (anymore)",IF(A75&lt;&gt;"",CONCATENATE("[",A75,"] = {wayshrines={")&amp;IF(K75&lt;&gt;"",CONCATENATE(K75,","),"")&amp;IF(L75&lt;&gt;"",CONCATENATE(L75,","),"")&amp;IF(M75&lt;&gt;"",CONCATENATE(M75,","),"")&amp;CONCATENATE("}")&amp;IF(VALUE(N75)&gt;0,CONCATENATE(", traitsNeeded=",N75),"")&amp;CONCATENATE(", dlcId=",IF(S75&lt;&gt;"",S75,"DLC_BASE_GAME")),""),"")</f>
        <v>[93] = {wayshrines={-1,-1,-1,}, dlcId=DLC_BASE_GAME</v>
      </c>
      <c r="AX75" s="21" t="str">
        <f>IF(F75&lt;&gt;"Not in the game (anymore)",IF(A75&lt;&gt;"",IF(P75&lt;&gt;"",CONCATENATE(", zoneIds={",P75),"")&amp;IF(X75&lt;&gt;"",CONCATENATE(",",X75),"")&amp;IF(AC75&lt;&gt;"",CONCATENATE(",",AC75),"")&amp;IF(AH75&lt;&gt;"",CONCATENATE(",",AH75),"")&amp;IF(AM75&lt;&gt;"",CONCATENATE(",",AM75),"")&amp;IF(AR75&lt;&gt;"",CONCATENATE(",",AR75),"")&amp;IF(P75&lt;&gt;"",CONCATENATE("}",""),"")&amp;IF(OR(I75="true",I75="false",I75&lt;&gt;""), CONCATENATE(", veteran=", I75), ""),""),"")</f>
        <v>, zoneIds={19}, veteran=false</v>
      </c>
      <c r="AY75" s="21" t="str">
        <f>IF(F75&lt;&gt;"Not in the game (anymore)",IF(A75&lt;&gt;"",", setType="&amp;G75,"")&amp;IF(J75="true",", multiTrialSet=true",""),"")</f>
        <v>, setType=LIBSETS_SETTYPE_OVERLAND</v>
      </c>
      <c r="AZ75" s="21" t="str">
        <f>IF(F75&lt;&gt;"Not in the game (anymore)",IF(U75&lt;&gt;"",", dropMechanic={"&amp;U75&amp;IF(Z75&lt;&gt;"",","&amp;Z75,"")&amp;IF(AE75&lt;&gt;"",","&amp;AE75,"")&amp;IF(AJ75&lt;&gt;"",","&amp;AJ75,"")&amp;IF(AO75&lt;&gt;"",","&amp;AO75,"")&amp;IF(AT75&lt;&gt;"",","&amp;AT75,"")&amp;"}"&amp;IF(U75="LIBSETS_DROP_MECHANIC_MONSTER_NAME",", dropMechanicNames={" &amp; IF(V75&lt;&gt;"","['en']='"&amp;V75&amp;"'","") &amp; IF(W75&lt;&gt;"",", ['de']='" &amp; W75&amp;"'","") &amp; "}",""),"")&amp;"},","")</f>
        <v>, dropMechanic={LIBSETS_DROP_MECHANIC_OVERLAND_BOSS_DELVE,LIBSETS_DROP_MECHANIC_OVERLAND_WORLDBOSS,LIBSETS_DROP_MECHANIC_OVERLAND_BOSS_PUBLIC_DUNGEON,LIBSETS_DROP_MECHANIC_OVERLAND_CHEST}},</v>
      </c>
      <c r="BA75" s="21" t="str">
        <f>IF(F75&lt;&gt;"Not in the game (anymore)",IF(C75&lt;&gt;"",CONCATENATE(" --",C75," / ",B75,"   [",IF(Q75&lt;&gt;"",Q75,""),IF(Y75&lt;&gt;"",", "&amp;Y75,""),IF(AD75&lt;&gt;"",", "&amp;AD75,""),IF(AI75&lt;&gt;"",", "&amp;AI75,""),IF(AN75&lt;&gt;"",", "&amp;AN75,""),IF(AS75&lt;&gt;"",", "&amp;AS75,""),"]")),"")</f>
        <v xml:space="preserve"> --Storm Knight's Plate / Wut des Sturmritters   [Stormhaven]</v>
      </c>
    </row>
    <row r="76" spans="1:53" x14ac:dyDescent="0.25">
      <c r="A76" s="12">
        <v>94</v>
      </c>
      <c r="B76" t="s">
        <v>878</v>
      </c>
      <c r="C76" t="s">
        <v>879</v>
      </c>
      <c r="D76" s="3">
        <f>A76</f>
        <v>94</v>
      </c>
      <c r="G76" s="8" t="s">
        <v>1655</v>
      </c>
      <c r="I76" t="s">
        <v>97</v>
      </c>
      <c r="J76" t="s">
        <v>97</v>
      </c>
      <c r="K76">
        <v>-1</v>
      </c>
      <c r="L76">
        <v>-1</v>
      </c>
      <c r="M76">
        <v>-1</v>
      </c>
      <c r="N76">
        <v>0</v>
      </c>
      <c r="O76" s="70" t="s">
        <v>247</v>
      </c>
      <c r="P76" s="3">
        <f>IF(AND(G76&lt;&gt;"LIBSETS_SETTYPE_BATTLEGROUND",G76&lt;&gt;"LIBSETS_SETTYPE_SPECIAL",G76&lt;&gt;"LIBSETS_SETTYPE_MYTHIC"), IF(Q76&lt;&gt;"",VLOOKUP(Q76,'ESO zone constants'!$D$2:$H$4950,5,FALSE),""),"")</f>
        <v>347</v>
      </c>
      <c r="Q76" t="str">
        <f>IF(OR(K76="",K76&lt;=0,ISERROR(K76)),IF(AND(O76&lt;&gt;"",NOT(ISERROR(O76))),O76, ""),VLOOKUP(K76,'ESO wayshrine node constants'!$A$3:$D$9993,4,FALSE))</f>
        <v>Coldharbour</v>
      </c>
      <c r="S76" s="19" t="str">
        <f>IF(AND(R76&lt;&gt;"",NOT(ISERROR(R76))),R76,IF(P76&lt;&gt;"",IF(NOT(ISERROR(VLOOKUP(P76,'ESO Dungeon constants'!$D$3:$H$9999,5,FALSE))),VLOOKUP(P76,'ESO Dungeon constants'!$D$3:$I$9999,6,FALSE),VLOOKUP(P76,'ESO zone constants'!$H$2:$K$9984,4,FALSE)),""))</f>
        <v>DLC_BASE_GAME</v>
      </c>
      <c r="T76" s="3" t="str">
        <f>IF(S76&lt;&gt;"",VLOOKUP(S76,'LibSets constants'!$B$4:$C$1000,2,FALSE),"")</f>
        <v>Included in base game</v>
      </c>
      <c r="U76" s="33" t="s">
        <v>1742</v>
      </c>
      <c r="V76" s="3" t="str">
        <f>IF(U76&lt;&gt;"",IF(U76&lt;&gt;"LIBSETS_DROP_MECHANIC_MONSTER_NAME",VLOOKUP(U76,'LibSets constants'!$I$4:$L$1000,3,FALSE),""),"")</f>
        <v>Delve bosses have a chance to drop a waist or feet.</v>
      </c>
      <c r="W76" s="3" t="str">
        <f>IF(U76&lt;&gt;"",IF(U76&lt;&gt;"LIBSETS_DROP_MECHANIC_MONSTER_NAME",VLOOKUP(U76,'LibSets constants'!$I$4:$L$1000,4,FALSE),""),"")</f>
        <v>Bosse in Gewölben haben die Chance, eine Taille oder Füße fallen zu lassen.</v>
      </c>
      <c r="X76" s="3" t="str">
        <f>IF(G76&lt;&gt;"LIBSETS_SETTYPE_BATTLEGROUND",IF(G76&lt;&gt;"LIBSETS_SETTYPE_SPECIAL",IF(Y76&lt;&gt;"",VLOOKUP(Y76,'ESO zone constants'!$D$2:$H$4950,5,FALSE),""),""),"")</f>
        <v/>
      </c>
      <c r="Z76" s="33" t="s">
        <v>1743</v>
      </c>
      <c r="AA76" s="3" t="str">
        <f>IF(Z76&lt;&gt;"",IF(Z76&lt;&gt;"LIBSETS_DROP_MECHANIC_MONSTER_NAME",VLOOKUP(Z76,'LibSets constants'!$I$4:$L$1000,3,FALSE),""),"")</f>
        <v>Overland group bosses have a 100% chance to drop head, chest, legs, or weapon.</v>
      </c>
      <c r="AB76" s="3" t="str">
        <f>IF(Z76&lt;&gt;"",IF(Z76&lt;&gt;"LIBSETS_DROP_MECHANIC_MONSTER_NAME",VLOOKUP(Z76,'LibSets constants'!$I$4:$L$1000,4,FALSE),""),"")</f>
        <v>Überland Gruppenbosse haben eine Chance von 100%, Kopf, Brust, Beine oder Waffen fallen zu lassen.</v>
      </c>
      <c r="AC76" s="3" t="str">
        <f>IF(G76&lt;&gt;"LIBSETS_SETTYPE_BATTLEGROUND",IF(G76&lt;&gt;"LIBSETS_SETTYPE_SPECIAL",IF(AD76&lt;&gt;"",VLOOKUP(AD76,'ESO zone constants'!$D$2:$H$4950,5,FALSE),""),""),"")</f>
        <v/>
      </c>
      <c r="AE76" s="33" t="s">
        <v>1744</v>
      </c>
      <c r="AF76" s="3" t="str">
        <f>IF(AE76&lt;&gt;"",IF(AE76&lt;&gt;"LIBSETS_DROP_MECHANIC_MONSTER_NAME",VLOOKUP(AE76,'LibSets constants'!$I$4:$L$1000,3,FALSE),""),"")</f>
        <v>Public dungeon bosses have a chance to drop a shoulder, hand, or weapon.</v>
      </c>
      <c r="AG76" s="3" t="str">
        <f>IF(AE76&lt;&gt;"",IF(AE76&lt;&gt;"LIBSETS_DROP_MECHANIC_MONSTER_NAME",VLOOKUP(AE76,'LibSets constants'!$I$4:$L$1000,4,FALSE),""),"")</f>
        <v>Öffentliche Dungeon-Bosse haben die Möglichkeit, eine Schulter, Handschuhe oder eine Waffe fallen zu lassen.</v>
      </c>
      <c r="AH76" s="3" t="str">
        <f>IF(G76&lt;&gt;"LIBSETS_SETTYPE_BATTLEGROUND",IF(G76&lt;&gt;"LIBSETS_SETTYPE_SPECIAL",IF(AI76&lt;&gt;"",VLOOKUP(AI76,'ESO zone constants'!$D$2:$H$4950,5,FALSE),""),""),"")</f>
        <v/>
      </c>
      <c r="AJ76" s="33" t="s">
        <v>1745</v>
      </c>
      <c r="AK76" s="3" t="str">
        <f>IF(AJ76&lt;&gt;"",IF(AJ76&lt;&gt;"LIBSETS_DROP_MECHANIC_MONSTER_NAME",VLOOKUP(AJ76,'LibSets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3" t="str">
        <f>IF(AJ76&lt;&gt;"",IF(AJ76&lt;&gt;"LIBSETS_DROP_MECHANIC_MONSTER_NAME",VLOOKUP(AJ76,'LibSets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constants'!$D$2:$H$4950,5,FALSE),""),""),"")</f>
        <v/>
      </c>
      <c r="AP76" s="3" t="str">
        <f>IF(AO76&lt;&gt;"",IF(AO76&lt;&gt;"LIBSETS_DROP_MECHANIC_MONSTER_NAME",VLOOKUP(AO76,'LibSets constants'!$I$4:$L$1000,3,FALSE),""),"")</f>
        <v/>
      </c>
      <c r="AQ76" s="3" t="str">
        <f>IF(AO76&lt;&gt;"",IF(AO76&lt;&gt;"LIBSETS_DROP_MECHANIC_MONSTER_NAME",VLOOKUP(AO76,'LibSets constants'!$I$4:$L$1000,4,FALSE),""),"")</f>
        <v/>
      </c>
      <c r="AR76" s="3" t="str">
        <f>IF(G76&lt;&gt;"LIBSETS_SETTYPE_BATTLEGROUND",IF(G76&lt;&gt;"LIBSETS_SETTYPE_SPECIAL",IF(AS76&lt;&gt;"",VLOOKUP(AS76,'ESO zone constants'!$D$2:$H$4950,5,FALSE),""),""),"")</f>
        <v/>
      </c>
      <c r="AU76" s="3" t="str">
        <f>IF(AT76&lt;&gt;"",IF(AT76&lt;&gt;"LIBSETS_DROP_MECHANIC_MONSTER_NAME",VLOOKUP(AT76,'LibSets constants'!$I$4:$L$1000,3,FALSE),""),"")</f>
        <v/>
      </c>
      <c r="AV76" s="3" t="str">
        <f>IF(AT76&lt;&gt;"",IF(AT76&lt;&gt;"LIBSETS_DROP_MECHANIC_MONSTER_NAME",VLOOKUP(AT76,'LibSets constants'!$I$4:$L$1000,4,FALSE),""),"")</f>
        <v/>
      </c>
      <c r="AW76" s="21" t="str">
        <f>IF(A76="???","--","")&amp;IF(F76&lt;&gt;"Not in the game (anymore)",IF(A76&lt;&gt;"",CONCATENATE("[",A76,"] = {wayshrines={")&amp;IF(K76&lt;&gt;"",CONCATENATE(K76,","),"")&amp;IF(L76&lt;&gt;"",CONCATENATE(L76,","),"")&amp;IF(M76&lt;&gt;"",CONCATENATE(M76,","),"")&amp;CONCATENATE("}")&amp;IF(VALUE(N76)&gt;0,CONCATENATE(", traitsNeeded=",N76),"")&amp;CONCATENATE(", dlcId=",IF(S76&lt;&gt;"",S76,"DLC_BASE_GAME")),""),"")</f>
        <v>[94] = {wayshrines={-1,-1,-1,}, dlcId=DLC_BASE_GAME</v>
      </c>
      <c r="AX76" s="21" t="str">
        <f>IF(F76&lt;&gt;"Not in the game (anymore)",IF(A76&lt;&gt;"",IF(P76&lt;&gt;"",CONCATENATE(", zoneIds={",P76),"")&amp;IF(X76&lt;&gt;"",CONCATENATE(",",X76),"")&amp;IF(AC76&lt;&gt;"",CONCATENATE(",",AC76),"")&amp;IF(AH76&lt;&gt;"",CONCATENATE(",",AH76),"")&amp;IF(AM76&lt;&gt;"",CONCATENATE(",",AM76),"")&amp;IF(AR76&lt;&gt;"",CONCATENATE(",",AR76),"")&amp;IF(P76&lt;&gt;"",CONCATENATE("}",""),"")&amp;IF(OR(I76="true",I76="false",I76&lt;&gt;""), CONCATENATE(", veteran=", I76), ""),""),"")</f>
        <v>, zoneIds={347}, veteran=false</v>
      </c>
      <c r="AY76" s="21" t="str">
        <f>IF(F76&lt;&gt;"Not in the game (anymore)",IF(A76&lt;&gt;"",", setType="&amp;G76,"")&amp;IF(J76="true",", multiTrialSet=true",""),"")</f>
        <v>, setType=LIBSETS_SETTYPE_OVERLAND</v>
      </c>
      <c r="AZ76" s="21" t="str">
        <f>IF(F76&lt;&gt;"Not in the game (anymore)",IF(U76&lt;&gt;"",", dropMechanic={"&amp;U76&amp;IF(Z76&lt;&gt;"",","&amp;Z76,"")&amp;IF(AE76&lt;&gt;"",","&amp;AE76,"")&amp;IF(AJ76&lt;&gt;"",","&amp;AJ76,"")&amp;IF(AO76&lt;&gt;"",","&amp;AO76,"")&amp;IF(AT76&lt;&gt;"",","&amp;AT76,"")&amp;"}"&amp;IF(U76="LIBSETS_DROP_MECHANIC_MONSTER_NAME",", dropMechanicNames={" &amp; IF(V76&lt;&gt;"","['en']='"&amp;V76&amp;"'","") &amp; IF(W76&lt;&gt;"",", ['de']='" &amp; W76&amp;"'","") &amp; "}",""),"")&amp;"},","")</f>
        <v>, dropMechanic={LIBSETS_DROP_MECHANIC_OVERLAND_BOSS_DELVE,LIBSETS_DROP_MECHANIC_OVERLAND_WORLDBOSS,LIBSETS_DROP_MECHANIC_OVERLAND_BOSS_PUBLIC_DUNGEON,LIBSETS_DROP_MECHANIC_OVERLAND_CHEST}},</v>
      </c>
      <c r="BA76" s="21" t="str">
        <f>IF(F76&lt;&gt;"Not in the game (anymore)",IF(C76&lt;&gt;"",CONCATENATE(" --",C76," / ",B76,"   [",IF(Q76&lt;&gt;"",Q76,""),IF(Y76&lt;&gt;"",", "&amp;Y76,""),IF(AD76&lt;&gt;"",", "&amp;AD76,""),IF(AI76&lt;&gt;"",", "&amp;AI76,""),IF(AN76&lt;&gt;"",", "&amp;AN76,""),IF(AS76&lt;&gt;"",", "&amp;AS76,""),"]")),"")</f>
        <v xml:space="preserve"> --Meridia's Blessed Armor / Meridias gesegnete Rüstung   [Coldharbour]</v>
      </c>
    </row>
    <row r="77" spans="1:53" x14ac:dyDescent="0.25">
      <c r="A77" s="5">
        <v>95</v>
      </c>
      <c r="B77" t="s">
        <v>880</v>
      </c>
      <c r="C77" t="s">
        <v>881</v>
      </c>
      <c r="D77" s="3">
        <f>A77</f>
        <v>95</v>
      </c>
      <c r="G77" s="8" t="s">
        <v>1649</v>
      </c>
      <c r="I77" t="s">
        <v>97</v>
      </c>
      <c r="J77" t="s">
        <v>97</v>
      </c>
      <c r="K77">
        <v>-1</v>
      </c>
      <c r="L77">
        <v>-1</v>
      </c>
      <c r="M77">
        <v>-1</v>
      </c>
      <c r="N77">
        <v>8</v>
      </c>
      <c r="O77" s="70" t="s">
        <v>193</v>
      </c>
      <c r="P77" s="3">
        <f>IF(AND(G77&lt;&gt;"LIBSETS_SETTYPE_BATTLEGROUND",G77&lt;&gt;"LIBSETS_SETTYPE_SPECIAL",G77&lt;&gt;"LIBSETS_SETTYPE_MYTHIC"), IF(Q77&lt;&gt;"",VLOOKUP(Q77,'ESO zone constants'!$D$2:$H$4950,5,FALSE),""),"")</f>
        <v>267</v>
      </c>
      <c r="Q77" t="str">
        <f>IF(OR(K77="",K77&lt;=0,ISERROR(K77)),IF(AND(O77&lt;&gt;"",NOT(ISERROR(O77))),O77, ""),VLOOKUP(K77,'ESO wayshrine node constants'!$A$3:$D$9993,4,FALSE))</f>
        <v>Eyevea</v>
      </c>
      <c r="S77" s="19" t="str">
        <f>IF(AND(R77&lt;&gt;"",NOT(ISERROR(R77))),R77,IF(P77&lt;&gt;"",IF(NOT(ISERROR(VLOOKUP(P77,'ESO Dungeon constants'!$D$3:$H$9999,5,FALSE))),VLOOKUP(P77,'ESO Dungeon constants'!$D$3:$I$9999,6,FALSE),VLOOKUP(P77,'ESO zone constants'!$H$2:$K$9984,4,FALSE)),""))</f>
        <v>DLC_BASE_GAME</v>
      </c>
      <c r="T77" s="3" t="str">
        <f>IF(S77&lt;&gt;"",VLOOKUP(S77,'LibSets constants'!$B$4:$C$1000,2,FALSE),"")</f>
        <v>Included in base game</v>
      </c>
      <c r="V77" s="3" t="str">
        <f>IF(U77&lt;&gt;"",IF(U77&lt;&gt;"LIBSETS_DROP_MECHANIC_MONSTER_NAME",VLOOKUP(U77,'LibSets constants'!$I$4:$L$1000,3,FALSE),""),"")</f>
        <v/>
      </c>
      <c r="W77" s="3" t="str">
        <f>IF(U77&lt;&gt;"",IF(U77&lt;&gt;"LIBSETS_DROP_MECHANIC_MONSTER_NAME",VLOOKUP(U77,'LibSets constants'!$I$4:$L$1000,4,FALSE),""),"")</f>
        <v/>
      </c>
      <c r="X77" s="3">
        <f>IF(G77&lt;&gt;"LIBSETS_SETTYPE_BATTLEGROUND",IF(G77&lt;&gt;"LIBSETS_SETTYPE_SPECIAL",IF(Y77&lt;&gt;"",VLOOKUP(Y77,'ESO zone constants'!$D$2:$H$4950,5,FALSE),""),""),"")</f>
        <v>267</v>
      </c>
      <c r="Y77" t="s">
        <v>193</v>
      </c>
      <c r="AA77" s="3" t="str">
        <f>IF(Z77&lt;&gt;"",IF(Z77&lt;&gt;"LIBSETS_DROP_MECHANIC_MONSTER_NAME",VLOOKUP(Z77,'LibSets constants'!$I$4:$L$1000,3,FALSE),""),"")</f>
        <v/>
      </c>
      <c r="AB77" s="3" t="str">
        <f>IF(Z77&lt;&gt;"",IF(Z77&lt;&gt;"LIBSETS_DROP_MECHANIC_MONSTER_NAME",VLOOKUP(Z77,'LibSets constants'!$I$4:$L$1000,4,FALSE),""),"")</f>
        <v/>
      </c>
      <c r="AC77" s="3">
        <f>IF(G77&lt;&gt;"LIBSETS_SETTYPE_BATTLEGROUND",IF(G77&lt;&gt;"LIBSETS_SETTYPE_SPECIAL",IF(AD77&lt;&gt;"",VLOOKUP(AD77,'ESO zone constants'!$D$2:$H$4950,5,FALSE),""),""),"")</f>
        <v>267</v>
      </c>
      <c r="AD77" t="s">
        <v>193</v>
      </c>
      <c r="AF77" s="3" t="str">
        <f>IF(AE77&lt;&gt;"",IF(AE77&lt;&gt;"LIBSETS_DROP_MECHANIC_MONSTER_NAME",VLOOKUP(AE77,'LibSets constants'!$I$4:$L$1000,3,FALSE),""),"")</f>
        <v/>
      </c>
      <c r="AG77" s="3" t="str">
        <f>IF(AE77&lt;&gt;"",IF(AE77&lt;&gt;"LIBSETS_DROP_MECHANIC_MONSTER_NAME",VLOOKUP(AE77,'LibSets constants'!$I$4:$L$1000,4,FALSE),""),"")</f>
        <v/>
      </c>
      <c r="AH77" s="3" t="str">
        <f>IF(G77&lt;&gt;"LIBSETS_SETTYPE_BATTLEGROUND",IF(G77&lt;&gt;"LIBSETS_SETTYPE_SPECIAL",IF(AI77&lt;&gt;"",VLOOKUP(AI77,'ESO zone constants'!$D$2:$H$4950,5,FALSE),""),""),"")</f>
        <v/>
      </c>
      <c r="AK77" s="3" t="str">
        <f>IF(AJ77&lt;&gt;"",IF(AJ77&lt;&gt;"LIBSETS_DROP_MECHANIC_MONSTER_NAME",VLOOKUP(AJ77,'LibSets constants'!$I$4:$L$1000,3,FALSE),""),"")</f>
        <v/>
      </c>
      <c r="AL77" s="3" t="str">
        <f>IF(AJ77&lt;&gt;"",IF(AJ77&lt;&gt;"LIBSETS_DROP_MECHANIC_MONSTER_NAME",VLOOKUP(AJ77,'LibSets constants'!$I$4:$L$1000,4,FALSE),""),"")</f>
        <v/>
      </c>
      <c r="AM77" s="3" t="str">
        <f>IF(G77&lt;&gt;"LIBSETS_SETTYPE_BATTLEGROUND",IF(G77&lt;&gt;"LIBSETS_SETTYPE_SPECIAL",IF(AN77&lt;&gt;"",VLOOKUP(AN77,'ESO zone constants'!$D$2:$H$4950,5,FALSE),""),""),"")</f>
        <v/>
      </c>
      <c r="AP77" s="3" t="str">
        <f>IF(AO77&lt;&gt;"",IF(AO77&lt;&gt;"LIBSETS_DROP_MECHANIC_MONSTER_NAME",VLOOKUP(AO77,'LibSets constants'!$I$4:$L$1000,3,FALSE),""),"")</f>
        <v/>
      </c>
      <c r="AQ77" s="3" t="str">
        <f>IF(AO77&lt;&gt;"",IF(AO77&lt;&gt;"LIBSETS_DROP_MECHANIC_MONSTER_NAME",VLOOKUP(AO77,'LibSets constants'!$I$4:$L$1000,4,FALSE),""),"")</f>
        <v/>
      </c>
      <c r="AR77" s="3" t="str">
        <f>IF(G77&lt;&gt;"LIBSETS_SETTYPE_BATTLEGROUND",IF(G77&lt;&gt;"LIBSETS_SETTYPE_SPECIAL",IF(AS77&lt;&gt;"",VLOOKUP(AS77,'ESO zone constants'!$D$2:$H$4950,5,FALSE),""),""),"")</f>
        <v/>
      </c>
      <c r="AU77" s="3" t="str">
        <f>IF(AT77&lt;&gt;"",IF(AT77&lt;&gt;"LIBSETS_DROP_MECHANIC_MONSTER_NAME",VLOOKUP(AT77,'LibSets constants'!$I$4:$L$1000,3,FALSE),""),"")</f>
        <v/>
      </c>
      <c r="AV77" s="3" t="str">
        <f>IF(AT77&lt;&gt;"",IF(AT77&lt;&gt;"LIBSETS_DROP_MECHANIC_MONSTER_NAME",VLOOKUP(AT77,'LibSets constants'!$I$4:$L$1000,4,FALSE),""),"")</f>
        <v/>
      </c>
      <c r="AW77" s="21" t="str">
        <f>IF(A77="???","--","")&amp;IF(F77&lt;&gt;"Not in the game (anymore)",IF(A77&lt;&gt;"",CONCATENATE("[",A77,"] = {wayshrines={")&amp;IF(K77&lt;&gt;"",CONCATENATE(K77,","),"")&amp;IF(L77&lt;&gt;"",CONCATENATE(L77,","),"")&amp;IF(M77&lt;&gt;"",CONCATENATE(M77,","),"")&amp;CONCATENATE("}")&amp;IF(VALUE(N77)&gt;0,CONCATENATE(", traitsNeeded=",N77),"")&amp;CONCATENATE(", dlcId=",IF(S77&lt;&gt;"",S77,"DLC_BASE_GAME")),""),"")</f>
        <v>[95] = {wayshrines={-1,-1,-1,}, traitsNeeded=8, dlcId=DLC_BASE_GAME</v>
      </c>
      <c r="AX77" s="21" t="str">
        <f>IF(F77&lt;&gt;"Not in the game (anymore)",IF(A77&lt;&gt;"",IF(P77&lt;&gt;"",CONCATENATE(", zoneIds={",P77),"")&amp;IF(X77&lt;&gt;"",CONCATENATE(",",X77),"")&amp;IF(AC77&lt;&gt;"",CONCATENATE(",",AC77),"")&amp;IF(AH77&lt;&gt;"",CONCATENATE(",",AH77),"")&amp;IF(AM77&lt;&gt;"",CONCATENATE(",",AM77),"")&amp;IF(AR77&lt;&gt;"",CONCATENATE(",",AR77),"")&amp;IF(P77&lt;&gt;"",CONCATENATE("}",""),"")&amp;IF(OR(I77="true",I77="false",I77&lt;&gt;""), CONCATENATE(", veteran=", I77), ""),""),"")</f>
        <v>, zoneIds={267,267,267}, veteran=false</v>
      </c>
      <c r="AY77" s="21" t="str">
        <f>IF(F77&lt;&gt;"Not in the game (anymore)",IF(A77&lt;&gt;"",", setType="&amp;G77,"")&amp;IF(J77="true",", multiTrialSet=true",""),"")</f>
        <v>, setType=LIBSETS_SETTYPE_CRAFTED</v>
      </c>
      <c r="AZ77" s="21" t="str">
        <f>IF(F77&lt;&gt;"Not in the game (anymore)",IF(U77&lt;&gt;"",", dropMechanic={"&amp;U77&amp;IF(Z77&lt;&gt;"",","&amp;Z77,"")&amp;IF(AE77&lt;&gt;"",","&amp;AE77,"")&amp;IF(AJ77&lt;&gt;"",","&amp;AJ77,"")&amp;IF(AO77&lt;&gt;"",","&amp;AO77,"")&amp;IF(AT77&lt;&gt;"",","&amp;AT77,"")&amp;"}"&amp;IF(U77="LIBSETS_DROP_MECHANIC_MONSTER_NAME",", dropMechanicNames={" &amp; IF(V77&lt;&gt;"","['en']='"&amp;V77&amp;"'","") &amp; IF(W77&lt;&gt;"",", ['de']='" &amp; W77&amp;"'","") &amp; "}",""),"")&amp;"},","")</f>
        <v>},</v>
      </c>
      <c r="BA77" s="21" t="str">
        <f>IF(F77&lt;&gt;"Not in the game (anymore)",IF(C77&lt;&gt;"",CONCATENATE(" --",C77," / ",B77,"   [",IF(Q77&lt;&gt;"",Q77,""),IF(Y77&lt;&gt;"",", "&amp;Y77,""),IF(AD77&lt;&gt;"",", "&amp;AD77,""),IF(AI77&lt;&gt;"",", "&amp;AI77,""),IF(AN77&lt;&gt;"",", "&amp;AN77,""),IF(AS77&lt;&gt;"",", "&amp;AS77,""),"]")),"")</f>
        <v xml:space="preserve"> --Shalidor's Curse / Shalidors Fluch   [Eyevea, Eyevea, Eyevea]</v>
      </c>
    </row>
    <row r="78" spans="1:53" x14ac:dyDescent="0.25">
      <c r="A78" s="12">
        <v>96</v>
      </c>
      <c r="B78" t="s">
        <v>882</v>
      </c>
      <c r="C78" t="s">
        <v>883</v>
      </c>
      <c r="D78" s="3">
        <f>A78</f>
        <v>96</v>
      </c>
      <c r="G78" s="8" t="s">
        <v>1652</v>
      </c>
      <c r="I78" t="s">
        <v>97</v>
      </c>
      <c r="J78" t="s">
        <v>97</v>
      </c>
      <c r="K78">
        <v>-1</v>
      </c>
      <c r="L78">
        <v>-1</v>
      </c>
      <c r="M78">
        <v>-1</v>
      </c>
      <c r="N78">
        <v>0</v>
      </c>
      <c r="O78" s="70" t="s">
        <v>61</v>
      </c>
      <c r="P78" s="3">
        <f>IF(AND(G78&lt;&gt;"LIBSETS_SETTYPE_BATTLEGROUND",G78&lt;&gt;"LIBSETS_SETTYPE_SPECIAL",G78&lt;&gt;"LIBSETS_SETTYPE_MYTHIC"), IF(Q78&lt;&gt;"",VLOOKUP(Q78,'ESO zone constants'!$D$2:$H$4950,5,FALSE),""),"")</f>
        <v>63</v>
      </c>
      <c r="Q78" t="str">
        <f>IF(OR(K78="",K78&lt;=0,ISERROR(K78)),IF(AND(O78&lt;&gt;"",NOT(ISERROR(O78))),O78, ""),VLOOKUP(K78,'ESO wayshrine node constants'!$A$3:$D$9993,4,FALSE))</f>
        <v>Darkshade Caverns I</v>
      </c>
      <c r="S78" s="19" t="str">
        <f>IF(AND(R78&lt;&gt;"",NOT(ISERROR(R78))),R78,IF(P78&lt;&gt;"",IF(NOT(ISERROR(VLOOKUP(P78,'ESO Dungeon constants'!$D$3:$H$9999,5,FALSE))),VLOOKUP(P78,'ESO Dungeon constants'!$D$3:$I$9999,6,FALSE),VLOOKUP(P78,'ESO zone constants'!$H$2:$K$9984,4,FALSE)),""))</f>
        <v>DLC_BASE_GAME</v>
      </c>
      <c r="T78" s="3" t="str">
        <f>IF(S78&lt;&gt;"",VLOOKUP(S78,'LibSets constants'!$B$4:$C$1000,2,FALSE),"")</f>
        <v>Included in base game</v>
      </c>
      <c r="V78" s="3" t="str">
        <f>IF(U78&lt;&gt;"",IF(U78&lt;&gt;"LIBSETS_DROP_MECHANIC_MONSTER_NAME",VLOOKUP(U78,'LibSets constants'!$I$4:$L$1000,3,FALSE),""),"")</f>
        <v/>
      </c>
      <c r="W78" s="3" t="str">
        <f>IF(U78&lt;&gt;"",IF(U78&lt;&gt;"LIBSETS_DROP_MECHANIC_MONSTER_NAME",VLOOKUP(U78,'LibSets constants'!$I$4:$L$1000,4,FALSE),""),"")</f>
        <v/>
      </c>
      <c r="X78" s="3">
        <f>IF(G78&lt;&gt;"LIBSETS_SETTYPE_BATTLEGROUND",IF(G78&lt;&gt;"LIBSETS_SETTYPE_SPECIAL",IF(Y78&lt;&gt;"",VLOOKUP(Y78,'ESO zone constants'!$D$2:$H$4950,5,FALSE),""),""),"")</f>
        <v>930</v>
      </c>
      <c r="Y78" t="s">
        <v>46</v>
      </c>
      <c r="AA78" s="3" t="str">
        <f>IF(Z78&lt;&gt;"",IF(Z78&lt;&gt;"LIBSETS_DROP_MECHANIC_MONSTER_NAME",VLOOKUP(Z78,'LibSets constants'!$I$4:$L$1000,3,FALSE),""),"")</f>
        <v/>
      </c>
      <c r="AB78" s="3" t="str">
        <f>IF(Z78&lt;&gt;"",IF(Z78&lt;&gt;"LIBSETS_DROP_MECHANIC_MONSTER_NAME",VLOOKUP(Z78,'LibSets constants'!$I$4:$L$1000,4,FALSE),""),"")</f>
        <v/>
      </c>
      <c r="AC78" s="3" t="str">
        <f>IF(G78&lt;&gt;"LIBSETS_SETTYPE_BATTLEGROUND",IF(G78&lt;&gt;"LIBSETS_SETTYPE_SPECIAL",IF(AD78&lt;&gt;"",VLOOKUP(AD78,'ESO zone constants'!$D$2:$H$4950,5,FALSE),""),""),"")</f>
        <v/>
      </c>
      <c r="AF78" s="3" t="str">
        <f>IF(AE78&lt;&gt;"",IF(AE78&lt;&gt;"LIBSETS_DROP_MECHANIC_MONSTER_NAME",VLOOKUP(AE78,'LibSets constants'!$I$4:$L$1000,3,FALSE),""),"")</f>
        <v/>
      </c>
      <c r="AG78" s="3" t="str">
        <f>IF(AE78&lt;&gt;"",IF(AE78&lt;&gt;"LIBSETS_DROP_MECHANIC_MONSTER_NAME",VLOOKUP(AE78,'LibSets constants'!$I$4:$L$1000,4,FALSE),""),"")</f>
        <v/>
      </c>
      <c r="AH78" s="3" t="str">
        <f>IF(G78&lt;&gt;"LIBSETS_SETTYPE_BATTLEGROUND",IF(G78&lt;&gt;"LIBSETS_SETTYPE_SPECIAL",IF(AI78&lt;&gt;"",VLOOKUP(AI78,'ESO zone constants'!$D$2:$H$4950,5,FALSE),""),""),"")</f>
        <v/>
      </c>
      <c r="AK78" s="3" t="str">
        <f>IF(AJ78&lt;&gt;"",IF(AJ78&lt;&gt;"LIBSETS_DROP_MECHANIC_MONSTER_NAME",VLOOKUP(AJ78,'LibSets constants'!$I$4:$L$1000,3,FALSE),""),"")</f>
        <v/>
      </c>
      <c r="AL78" s="3" t="str">
        <f>IF(AJ78&lt;&gt;"",IF(AJ78&lt;&gt;"LIBSETS_DROP_MECHANIC_MONSTER_NAME",VLOOKUP(AJ78,'LibSets constants'!$I$4:$L$1000,4,FALSE),""),"")</f>
        <v/>
      </c>
      <c r="AM78" s="3" t="str">
        <f>IF(G78&lt;&gt;"LIBSETS_SETTYPE_BATTLEGROUND",IF(G78&lt;&gt;"LIBSETS_SETTYPE_SPECIAL",IF(AN78&lt;&gt;"",VLOOKUP(AN78,'ESO zone constants'!$D$2:$H$4950,5,FALSE),""),""),"")</f>
        <v/>
      </c>
      <c r="AP78" s="3" t="str">
        <f>IF(AO78&lt;&gt;"",IF(AO78&lt;&gt;"LIBSETS_DROP_MECHANIC_MONSTER_NAME",VLOOKUP(AO78,'LibSets constants'!$I$4:$L$1000,3,FALSE),""),"")</f>
        <v/>
      </c>
      <c r="AQ78" s="3" t="str">
        <f>IF(AO78&lt;&gt;"",IF(AO78&lt;&gt;"LIBSETS_DROP_MECHANIC_MONSTER_NAME",VLOOKUP(AO78,'LibSets constants'!$I$4:$L$1000,4,FALSE),""),"")</f>
        <v/>
      </c>
      <c r="AR78" s="3" t="str">
        <f>IF(G78&lt;&gt;"LIBSETS_SETTYPE_BATTLEGROUND",IF(G78&lt;&gt;"LIBSETS_SETTYPE_SPECIAL",IF(AS78&lt;&gt;"",VLOOKUP(AS78,'ESO zone constants'!$D$2:$H$4950,5,FALSE),""),""),"")</f>
        <v/>
      </c>
      <c r="AU78" s="3" t="str">
        <f>IF(AT78&lt;&gt;"",IF(AT78&lt;&gt;"LIBSETS_DROP_MECHANIC_MONSTER_NAME",VLOOKUP(AT78,'LibSets constants'!$I$4:$L$1000,3,FALSE),""),"")</f>
        <v/>
      </c>
      <c r="AV78" s="3" t="str">
        <f>IF(AT78&lt;&gt;"",IF(AT78&lt;&gt;"LIBSETS_DROP_MECHANIC_MONSTER_NAME",VLOOKUP(AT78,'LibSets constants'!$I$4:$L$1000,4,FALSE),""),"")</f>
        <v/>
      </c>
      <c r="AW78" s="21" t="str">
        <f>IF(A78="???","--","")&amp;IF(F78&lt;&gt;"Not in the game (anymore)",IF(A78&lt;&gt;"",CONCATENATE("[",A78,"] = {wayshrines={")&amp;IF(K78&lt;&gt;"",CONCATENATE(K78,","),"")&amp;IF(L78&lt;&gt;"",CONCATENATE(L78,","),"")&amp;IF(M78&lt;&gt;"",CONCATENATE(M78,","),"")&amp;CONCATENATE("}")&amp;IF(VALUE(N78)&gt;0,CONCATENATE(", traitsNeeded=",N78),"")&amp;CONCATENATE(", dlcId=",IF(S78&lt;&gt;"",S78,"DLC_BASE_GAME")),""),"")</f>
        <v>[96] = {wayshrines={-1,-1,-1,}, dlcId=DLC_BASE_GAME</v>
      </c>
      <c r="AX78" s="21" t="str">
        <f>IF(F78&lt;&gt;"Not in the game (anymore)",IF(A78&lt;&gt;"",IF(P78&lt;&gt;"",CONCATENATE(", zoneIds={",P78),"")&amp;IF(X78&lt;&gt;"",CONCATENATE(",",X78),"")&amp;IF(AC78&lt;&gt;"",CONCATENATE(",",AC78),"")&amp;IF(AH78&lt;&gt;"",CONCATENATE(",",AH78),"")&amp;IF(AM78&lt;&gt;"",CONCATENATE(",",AM78),"")&amp;IF(AR78&lt;&gt;"",CONCATENATE(",",AR78),"")&amp;IF(P78&lt;&gt;"",CONCATENATE("}",""),"")&amp;IF(OR(I78="true",I78="false",I78&lt;&gt;""), CONCATENATE(", veteran=", I78), ""),""),"")</f>
        <v>, zoneIds={63,930}, veteran=false</v>
      </c>
      <c r="AY78" s="21" t="str">
        <f>IF(F78&lt;&gt;"Not in the game (anymore)",IF(A78&lt;&gt;"",", setType="&amp;G78,"")&amp;IF(J78="true",", multiTrialSet=true",""),"")</f>
        <v>, setType=LIBSETS_SETTYPE_DUNGEON</v>
      </c>
      <c r="AZ78" s="21" t="str">
        <f>IF(F78&lt;&gt;"Not in the game (anymore)",IF(U78&lt;&gt;"",", dropMechanic={"&amp;U78&amp;IF(Z78&lt;&gt;"",","&amp;Z78,"")&amp;IF(AE78&lt;&gt;"",","&amp;AE78,"")&amp;IF(AJ78&lt;&gt;"",","&amp;AJ78,"")&amp;IF(AO78&lt;&gt;"",","&amp;AO78,"")&amp;IF(AT78&lt;&gt;"",","&amp;AT78,"")&amp;"}"&amp;IF(U78="LIBSETS_DROP_MECHANIC_MONSTER_NAME",", dropMechanicNames={" &amp; IF(V78&lt;&gt;"","['en']='"&amp;V78&amp;"'","") &amp; IF(W78&lt;&gt;"",", ['de']='" &amp; W78&amp;"'","") &amp; "}",""),"")&amp;"},","")</f>
        <v>},</v>
      </c>
      <c r="BA78" s="21" t="str">
        <f>IF(F78&lt;&gt;"Not in the game (anymore)",IF(C78&lt;&gt;"",CONCATENATE(" --",C78," / ",B78,"   [",IF(Q78&lt;&gt;"",Q78,""),IF(Y78&lt;&gt;"",", "&amp;Y78,""),IF(AD78&lt;&gt;"",", "&amp;AD78,""),IF(AI78&lt;&gt;"",", "&amp;AI78,""),IF(AN78&lt;&gt;"",", "&amp;AN78,""),IF(AS78&lt;&gt;"",", "&amp;AS78,""),"]")),"")</f>
        <v xml:space="preserve"> --Armor of Truth / Rüstung der Wahrheit   [Darkshade Caverns I, Darkshade Caverns II]</v>
      </c>
    </row>
    <row r="79" spans="1:53" x14ac:dyDescent="0.25">
      <c r="A79" s="12">
        <v>97</v>
      </c>
      <c r="B79" t="s">
        <v>884</v>
      </c>
      <c r="C79" t="s">
        <v>885</v>
      </c>
      <c r="D79" s="3">
        <f>A79</f>
        <v>97</v>
      </c>
      <c r="F79" t="s">
        <v>1600</v>
      </c>
      <c r="G79" s="8" t="s">
        <v>1650</v>
      </c>
      <c r="I79" t="s">
        <v>97</v>
      </c>
      <c r="J79" t="s">
        <v>97</v>
      </c>
      <c r="K79">
        <v>-1</v>
      </c>
      <c r="L79">
        <v>-1</v>
      </c>
      <c r="M79">
        <v>-1</v>
      </c>
      <c r="N79">
        <v>0</v>
      </c>
      <c r="O79" s="70" t="s">
        <v>131</v>
      </c>
      <c r="P79" s="3">
        <f>IF(AND(G79&lt;&gt;"LIBSETS_SETTYPE_BATTLEGROUND",G79&lt;&gt;"LIBSETS_SETTYPE_SPECIAL",G79&lt;&gt;"LIBSETS_SETTYPE_MYTHIC"), IF(Q79&lt;&gt;"",VLOOKUP(Q79,'ESO zone constants'!$D$2:$H$4950,5,FALSE),""),"")</f>
        <v>181</v>
      </c>
      <c r="Q79" t="str">
        <f>IF(OR(K79="",K79&lt;=0,ISERROR(K79)),IF(AND(O79&lt;&gt;"",NOT(ISERROR(O79))),O79, ""),VLOOKUP(K79,'ESO wayshrine node constants'!$A$3:$D$9993,4,FALSE))</f>
        <v>Cyrodiil</v>
      </c>
      <c r="S79" s="19" t="str">
        <f>IF(AND(R79&lt;&gt;"",NOT(ISERROR(R79))),R79,IF(P79&lt;&gt;"",IF(NOT(ISERROR(VLOOKUP(P79,'ESO Dungeon constants'!$D$3:$H$9999,5,FALSE))),VLOOKUP(P79,'ESO Dungeon constants'!$D$3:$I$9999,6,FALSE),VLOOKUP(P79,'ESO zone constants'!$H$2:$K$9984,4,FALSE)),""))</f>
        <v>DLC_BASE_GAME</v>
      </c>
      <c r="T79" s="3" t="str">
        <f>IF(S79&lt;&gt;"",VLOOKUP(S79,'LibSets constants'!$B$4:$C$1000,2,FALSE),"")</f>
        <v>Included in base game</v>
      </c>
      <c r="U79" s="33" t="s">
        <v>1723</v>
      </c>
      <c r="V79" s="3" t="str">
        <f>IF(U79&lt;&gt;"",IF(U79&lt;&gt;"LIBSETS_DROP_MECHANIC_MONSTER_NAME",VLOOKUP(U79,'LibSets constants'!$I$4:$L$1000,3,FALSE),""),"")</f>
        <v>Rewards for the worthy (Cyrodiil/Battleground mail)</v>
      </c>
      <c r="W79" s="3" t="str">
        <f>IF(U79&lt;&gt;"",IF(U79&lt;&gt;"LIBSETS_DROP_MECHANIC_MONSTER_NAME",VLOOKUP(U79,'LibSets constants'!$I$4:$L$1000,4,FALSE),""),"")</f>
        <v>Gerechter Lohn (Cyrodiil/Schlachtfeld Mail)</v>
      </c>
      <c r="X79" s="3">
        <f>IF(G79&lt;&gt;"LIBSETS_SETTYPE_BATTLEGROUND",IF(G79&lt;&gt;"LIBSETS_SETTYPE_SPECIAL",IF(Y79&lt;&gt;"",VLOOKUP(Y79,'ESO zone constants'!$D$2:$H$4950,5,FALSE),""),""),"")</f>
        <v>181</v>
      </c>
      <c r="Y79" t="s">
        <v>131</v>
      </c>
      <c r="Z79" s="33" t="s">
        <v>1713</v>
      </c>
      <c r="AA79" s="3" t="str">
        <f>IF(Z79&lt;&gt;"",IF(Z79&lt;&gt;"LIBSETS_DROP_MECHANIC_MONSTER_NAME",VLOOKUP(Z79,'LibSets constants'!$I$4:$L$1000,3,FALSE),""),"")</f>
        <v>City Erntefurt (quartermaster)</v>
      </c>
      <c r="AB79" s="3" t="str">
        <f>IF(Z79&lt;&gt;"",IF(Z79&lt;&gt;"LIBSETS_DROP_MECHANIC_MONSTER_NAME",VLOOKUP(Z79,'LibSets constants'!$I$4:$L$1000,4,FALSE),""),"")</f>
        <v>Stadt Erntefurt (Quartiermeister)</v>
      </c>
      <c r="AC79" s="3" t="str">
        <f>IF(G79&lt;&gt;"LIBSETS_SETTYPE_BATTLEGROUND",IF(G79&lt;&gt;"LIBSETS_SETTYPE_SPECIAL",IF(AD79&lt;&gt;"",VLOOKUP(AD79,'ESO zone constants'!$D$2:$H$4950,5,FALSE),""),""),"")</f>
        <v/>
      </c>
      <c r="AF79" s="3" t="str">
        <f>IF(AE79&lt;&gt;"",IF(AE79&lt;&gt;"LIBSETS_DROP_MECHANIC_MONSTER_NAME",VLOOKUP(AE79,'LibSets constants'!$I$4:$L$1000,3,FALSE),""),"")</f>
        <v/>
      </c>
      <c r="AG79" s="3" t="str">
        <f>IF(AE79&lt;&gt;"",IF(AE79&lt;&gt;"LIBSETS_DROP_MECHANIC_MONSTER_NAME",VLOOKUP(AE79,'LibSets constants'!$I$4:$L$1000,4,FALSE),""),"")</f>
        <v/>
      </c>
      <c r="AH79" s="3" t="str">
        <f>IF(G79&lt;&gt;"LIBSETS_SETTYPE_BATTLEGROUND",IF(G79&lt;&gt;"LIBSETS_SETTYPE_SPECIAL",IF(AI79&lt;&gt;"",VLOOKUP(AI79,'ESO zone constants'!$D$2:$H$4950,5,FALSE),""),""),"")</f>
        <v/>
      </c>
      <c r="AK79" s="3" t="str">
        <f>IF(AJ79&lt;&gt;"",IF(AJ79&lt;&gt;"LIBSETS_DROP_MECHANIC_MONSTER_NAME",VLOOKUP(AJ79,'LibSets constants'!$I$4:$L$1000,3,FALSE),""),"")</f>
        <v/>
      </c>
      <c r="AL79" s="3" t="str">
        <f>IF(AJ79&lt;&gt;"",IF(AJ79&lt;&gt;"LIBSETS_DROP_MECHANIC_MONSTER_NAME",VLOOKUP(AJ79,'LibSets constants'!$I$4:$L$1000,4,FALSE),""),"")</f>
        <v/>
      </c>
      <c r="AM79" s="3" t="str">
        <f>IF(G79&lt;&gt;"LIBSETS_SETTYPE_BATTLEGROUND",IF(G79&lt;&gt;"LIBSETS_SETTYPE_SPECIAL",IF(AN79&lt;&gt;"",VLOOKUP(AN79,'ESO zone constants'!$D$2:$H$4950,5,FALSE),""),""),"")</f>
        <v/>
      </c>
      <c r="AP79" s="3" t="str">
        <f>IF(AO79&lt;&gt;"",IF(AO79&lt;&gt;"LIBSETS_DROP_MECHANIC_MONSTER_NAME",VLOOKUP(AO79,'LibSets constants'!$I$4:$L$1000,3,FALSE),""),"")</f>
        <v/>
      </c>
      <c r="AQ79" s="3" t="str">
        <f>IF(AO79&lt;&gt;"",IF(AO79&lt;&gt;"LIBSETS_DROP_MECHANIC_MONSTER_NAME",VLOOKUP(AO79,'LibSets constants'!$I$4:$L$1000,4,FALSE),""),"")</f>
        <v/>
      </c>
      <c r="AR79" s="3" t="str">
        <f>IF(G79&lt;&gt;"LIBSETS_SETTYPE_BATTLEGROUND",IF(G79&lt;&gt;"LIBSETS_SETTYPE_SPECIAL",IF(AS79&lt;&gt;"",VLOOKUP(AS79,'ESO zone constants'!$D$2:$H$4950,5,FALSE),""),""),"")</f>
        <v/>
      </c>
      <c r="AU79" s="3" t="str">
        <f>IF(AT79&lt;&gt;"",IF(AT79&lt;&gt;"LIBSETS_DROP_MECHANIC_MONSTER_NAME",VLOOKUP(AT79,'LibSets constants'!$I$4:$L$1000,3,FALSE),""),"")</f>
        <v/>
      </c>
      <c r="AV79" s="3" t="str">
        <f>IF(AT79&lt;&gt;"",IF(AT79&lt;&gt;"LIBSETS_DROP_MECHANIC_MONSTER_NAME",VLOOKUP(AT79,'LibSets constants'!$I$4:$L$1000,4,FALSE),""),"")</f>
        <v/>
      </c>
      <c r="AW79" s="21" t="str">
        <f>IF(A79="???","--","")&amp;IF(F79&lt;&gt;"Not in the game (anymore)",IF(A79&lt;&gt;"",CONCATENATE("[",A79,"] = {wayshrines={")&amp;IF(K79&lt;&gt;"",CONCATENATE(K79,","),"")&amp;IF(L79&lt;&gt;"",CONCATENATE(L79,","),"")&amp;IF(M79&lt;&gt;"",CONCATENATE(M79,","),"")&amp;CONCATENATE("}")&amp;IF(VALUE(N79)&gt;0,CONCATENATE(", traitsNeeded=",N79),"")&amp;CONCATENATE(", dlcId=",IF(S79&lt;&gt;"",S79,"DLC_BASE_GAME")),""),"")</f>
        <v>[97] = {wayshrines={-1,-1,-1,}, dlcId=DLC_BASE_GAME</v>
      </c>
      <c r="AX79" s="21" t="str">
        <f>IF(F79&lt;&gt;"Not in the game (anymore)",IF(A79&lt;&gt;"",IF(P79&lt;&gt;"",CONCATENATE(", zoneIds={",P79),"")&amp;IF(X79&lt;&gt;"",CONCATENATE(",",X79),"")&amp;IF(AC79&lt;&gt;"",CONCATENATE(",",AC79),"")&amp;IF(AH79&lt;&gt;"",CONCATENATE(",",AH79),"")&amp;IF(AM79&lt;&gt;"",CONCATENATE(",",AM79),"")&amp;IF(AR79&lt;&gt;"",CONCATENATE(",",AR79),"")&amp;IF(P79&lt;&gt;"",CONCATENATE("}",""),"")&amp;IF(OR(I79="true",I79="false",I79&lt;&gt;""), CONCATENATE(", veteran=", I79), ""),""),"")</f>
        <v>, zoneIds={181,181}, veteran=false</v>
      </c>
      <c r="AY79" s="21" t="str">
        <f>IF(F79&lt;&gt;"Not in the game (anymore)",IF(A79&lt;&gt;"",", setType="&amp;G79,"")&amp;IF(J79="true",", multiTrialSet=true",""),"")</f>
        <v>, setType=LIBSETS_SETTYPE_CYRODIIL</v>
      </c>
      <c r="AZ79" s="21" t="str">
        <f>IF(F79&lt;&gt;"Not in the game (anymore)",IF(U79&lt;&gt;"",", dropMechanic={"&amp;U79&amp;IF(Z79&lt;&gt;"",","&amp;Z79,"")&amp;IF(AE79&lt;&gt;"",","&amp;AE79,"")&amp;IF(AJ79&lt;&gt;"",","&amp;AJ79,"")&amp;IF(AO79&lt;&gt;"",","&amp;AO79,"")&amp;IF(AT79&lt;&gt;"",","&amp;AT79,"")&amp;"}"&amp;IF(U79="LIBSETS_DROP_MECHANIC_MONSTER_NAME",", dropMechanicNames={" &amp; IF(V79&lt;&gt;"","['en']='"&amp;V79&amp;"'","") &amp; IF(W79&lt;&gt;"",", ['de']='" &amp; W79&amp;"'","") &amp; "}",""),"")&amp;"},","")</f>
        <v>, dropMechanic={LIBSETS_DROP_MECHANIC_MAIL_PVP_REWARDS_FOR_THE_WORTHY,LIBSETS_DROP_MECHANIC_CITY_CYRODIIL_ERNTEFURT}},</v>
      </c>
      <c r="BA79" s="21" t="str">
        <f>IF(F79&lt;&gt;"Not in the game (anymore)",IF(C79&lt;&gt;"",CONCATENATE(" --",C79," / ",B79,"   [",IF(Q79&lt;&gt;"",Q79,""),IF(Y79&lt;&gt;"",", "&amp;Y79,""),IF(AD79&lt;&gt;"",", "&amp;AD79,""),IF(AI79&lt;&gt;"",", "&amp;AI79,""),IF(AN79&lt;&gt;"",", "&amp;AN79,""),IF(AS79&lt;&gt;"",", "&amp;AS79,""),"]")),"")</f>
        <v xml:space="preserve"> --The Arch-Mage / Erzmagier   [Cyrodiil, Cyrodiil]</v>
      </c>
    </row>
    <row r="80" spans="1:53" x14ac:dyDescent="0.25">
      <c r="A80" s="12">
        <v>98</v>
      </c>
      <c r="B80" t="s">
        <v>886</v>
      </c>
      <c r="C80" t="s">
        <v>887</v>
      </c>
      <c r="D80" s="3">
        <f>A80</f>
        <v>98</v>
      </c>
      <c r="G80" s="8" t="s">
        <v>1655</v>
      </c>
      <c r="I80" t="s">
        <v>97</v>
      </c>
      <c r="J80" t="s">
        <v>97</v>
      </c>
      <c r="K80">
        <v>-1</v>
      </c>
      <c r="L80">
        <v>-1</v>
      </c>
      <c r="M80">
        <v>-1</v>
      </c>
      <c r="N80">
        <v>0</v>
      </c>
      <c r="O80" s="70" t="s">
        <v>111</v>
      </c>
      <c r="P80" s="3">
        <f>IF(AND(G80&lt;&gt;"LIBSETS_SETTYPE_BATTLEGROUND",G80&lt;&gt;"LIBSETS_SETTYPE_SPECIAL",G80&lt;&gt;"LIBSETS_SETTYPE_MYTHIC"), IF(Q80&lt;&gt;"",VLOOKUP(Q80,'ESO zone constants'!$D$2:$H$4950,5,FALSE),""),"")</f>
        <v>20</v>
      </c>
      <c r="Q80" t="str">
        <f>IF(OR(K80="",K80&lt;=0,ISERROR(K80)),IF(AND(O80&lt;&gt;"",NOT(ISERROR(O80))),O80, ""),VLOOKUP(K80,'ESO wayshrine node constants'!$A$3:$D$9993,4,FALSE))</f>
        <v>Rivenspire</v>
      </c>
      <c r="S80" s="19" t="str">
        <f>IF(AND(R80&lt;&gt;"",NOT(ISERROR(R80))),R80,IF(P80&lt;&gt;"",IF(NOT(ISERROR(VLOOKUP(P80,'ESO Dungeon constants'!$D$3:$H$9999,5,FALSE))),VLOOKUP(P80,'ESO Dungeon constants'!$D$3:$I$9999,6,FALSE),VLOOKUP(P80,'ESO zone constants'!$H$2:$K$9984,4,FALSE)),""))</f>
        <v>DLC_BASE_GAME</v>
      </c>
      <c r="T80" s="3" t="str">
        <f>IF(S80&lt;&gt;"",VLOOKUP(S80,'LibSets constants'!$B$4:$C$1000,2,FALSE),"")</f>
        <v>Included in base game</v>
      </c>
      <c r="U80" s="33" t="s">
        <v>1742</v>
      </c>
      <c r="V80" s="44" t="str">
        <f>IF(U80&lt;&gt;"",IF(U80&lt;&gt;"LIBSETS_DROP_MECHANIC_MONSTER_NAME",VLOOKUP(U80,'LibSets constants'!$I$4:$L$1000,3,FALSE),""),"")</f>
        <v>Delve bosses have a chance to drop a waist or feet.</v>
      </c>
      <c r="W80" s="3" t="str">
        <f>IF(U80&lt;&gt;"",IF(U80&lt;&gt;"LIBSETS_DROP_MECHANIC_MONSTER_NAME",VLOOKUP(U80,'LibSets constants'!$I$4:$L$1000,4,FALSE),""),"")</f>
        <v>Bosse in Gewölben haben die Chance, eine Taille oder Füße fallen zu lassen.</v>
      </c>
      <c r="X80" s="3" t="str">
        <f>IF(G80&lt;&gt;"LIBSETS_SETTYPE_BATTLEGROUND",IF(G80&lt;&gt;"LIBSETS_SETTYPE_SPECIAL",IF(Y80&lt;&gt;"",VLOOKUP(Y80,'ESO zone constants'!$D$2:$H$4950,5,FALSE),""),""),"")</f>
        <v/>
      </c>
      <c r="Z80" s="45" t="s">
        <v>1743</v>
      </c>
      <c r="AA80" s="44" t="str">
        <f>IF(Z80&lt;&gt;"",IF(Z80&lt;&gt;"LIBSETS_DROP_MECHANIC_MONSTER_NAME",VLOOKUP(Z80,'LibSets constants'!$I$4:$L$1000,3,FALSE),""),"")</f>
        <v>Overland group bosses have a 100% chance to drop head, chest, legs, or weapon.</v>
      </c>
      <c r="AB80" s="44" t="str">
        <f>IF(Z80&lt;&gt;"",IF(Z80&lt;&gt;"LIBSETS_DROP_MECHANIC_MONSTER_NAME",VLOOKUP(Z80,'LibSets constants'!$I$4:$L$1000,4,FALSE),""),"")</f>
        <v>Überland Gruppenbosse haben eine Chance von 100%, Kopf, Brust, Beine oder Waffen fallen zu lassen.</v>
      </c>
      <c r="AC80" s="3" t="str">
        <f>IF(G80&lt;&gt;"LIBSETS_SETTYPE_BATTLEGROUND",IF(G80&lt;&gt;"LIBSETS_SETTYPE_SPECIAL",IF(AD80&lt;&gt;"",VLOOKUP(AD80,'ESO zone constants'!$D$2:$H$4950,5,FALSE),""),""),"")</f>
        <v/>
      </c>
      <c r="AE80" s="45" t="s">
        <v>1744</v>
      </c>
      <c r="AF80" s="44" t="str">
        <f>IF(AE80&lt;&gt;"",IF(AE80&lt;&gt;"LIBSETS_DROP_MECHANIC_MONSTER_NAME",VLOOKUP(AE80,'LibSets constants'!$I$4:$L$1000,3,FALSE),""),"")</f>
        <v>Public dungeon bosses have a chance to drop a shoulder, hand, or weapon.</v>
      </c>
      <c r="AG80" s="44" t="str">
        <f>IF(AE80&lt;&gt;"",IF(AE80&lt;&gt;"LIBSETS_DROP_MECHANIC_MONSTER_NAME",VLOOKUP(AE80,'LibSets constants'!$I$4:$L$1000,4,FALSE),""),"")</f>
        <v>Öffentliche Dungeon-Bosse haben die Möglichkeit, eine Schulter, Handschuhe oder eine Waffe fallen zu lassen.</v>
      </c>
      <c r="AH80" s="3" t="str">
        <f>IF(G80&lt;&gt;"LIBSETS_SETTYPE_BATTLEGROUND",IF(G80&lt;&gt;"LIBSETS_SETTYPE_SPECIAL",IF(AI80&lt;&gt;"",VLOOKUP(AI80,'ESO zone constants'!$D$2:$H$4950,5,FALSE),""),""),"")</f>
        <v/>
      </c>
      <c r="AJ80" s="45" t="s">
        <v>1745</v>
      </c>
      <c r="AK80" s="44" t="str">
        <f>IF(AJ80&lt;&gt;"",IF(AJ80&lt;&gt;"LIBSETS_DROP_MECHANIC_MONSTER_NAME",VLOOKUP(AJ80,'LibSets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4" t="str">
        <f>IF(AJ80&lt;&gt;"",IF(AJ80&lt;&gt;"LIBSETS_DROP_MECHANIC_MONSTER_NAME",VLOOKUP(AJ80,'LibSets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constants'!$D$2:$H$4950,5,FALSE),""),""),"")</f>
        <v/>
      </c>
      <c r="AO80" s="45"/>
      <c r="AP80" s="44" t="str">
        <f>IF(AO80&lt;&gt;"",IF(AO80&lt;&gt;"LIBSETS_DROP_MECHANIC_MONSTER_NAME",VLOOKUP(AO80,'LibSets constants'!$I$4:$L$1000,3,FALSE),""),"")</f>
        <v/>
      </c>
      <c r="AQ80" s="44" t="str">
        <f>IF(AO80&lt;&gt;"",IF(AO80&lt;&gt;"LIBSETS_DROP_MECHANIC_MONSTER_NAME",VLOOKUP(AO80,'LibSets constants'!$I$4:$L$1000,4,FALSE),""),"")</f>
        <v/>
      </c>
      <c r="AR80" s="3" t="str">
        <f>IF(G80&lt;&gt;"LIBSETS_SETTYPE_BATTLEGROUND",IF(G80&lt;&gt;"LIBSETS_SETTYPE_SPECIAL",IF(AS80&lt;&gt;"",VLOOKUP(AS80,'ESO zone constants'!$D$2:$H$4950,5,FALSE),""),""),"")</f>
        <v/>
      </c>
      <c r="AT80" s="45"/>
      <c r="AU80" s="44" t="str">
        <f>IF(AT80&lt;&gt;"",IF(AT80&lt;&gt;"LIBSETS_DROP_MECHANIC_MONSTER_NAME",VLOOKUP(AT80,'LibSets constants'!$I$4:$L$1000,3,FALSE),""),"")</f>
        <v/>
      </c>
      <c r="AV80" s="44" t="str">
        <f>IF(AT80&lt;&gt;"",IF(AT80&lt;&gt;"LIBSETS_DROP_MECHANIC_MONSTER_NAME",VLOOKUP(AT80,'LibSets constants'!$I$4:$L$1000,4,FALSE),""),"")</f>
        <v/>
      </c>
      <c r="AW80" s="21" t="str">
        <f>IF(A80="???","--","")&amp;IF(F80&lt;&gt;"Not in the game (anymore)",IF(A80&lt;&gt;"",CONCATENATE("[",A80,"] = {wayshrines={")&amp;IF(K80&lt;&gt;"",CONCATENATE(K80,","),"")&amp;IF(L80&lt;&gt;"",CONCATENATE(L80,","),"")&amp;IF(M80&lt;&gt;"",CONCATENATE(M80,","),"")&amp;CONCATENATE("}")&amp;IF(VALUE(N80)&gt;0,CONCATENATE(", traitsNeeded=",N80),"")&amp;CONCATENATE(", dlcId=",IF(S80&lt;&gt;"",S80,"DLC_BASE_GAME")),""),"")</f>
        <v>[98] = {wayshrines={-1,-1,-1,}, dlcId=DLC_BASE_GAME</v>
      </c>
      <c r="AX80" s="21" t="str">
        <f>IF(F80&lt;&gt;"Not in the game (anymore)",IF(A80&lt;&gt;"",IF(P80&lt;&gt;"",CONCATENATE(", zoneIds={",P80),"")&amp;IF(X80&lt;&gt;"",CONCATENATE(",",X80),"")&amp;IF(AC80&lt;&gt;"",CONCATENATE(",",AC80),"")&amp;IF(AH80&lt;&gt;"",CONCATENATE(",",AH80),"")&amp;IF(AM80&lt;&gt;"",CONCATENATE(",",AM80),"")&amp;IF(AR80&lt;&gt;"",CONCATENATE(",",AR80),"")&amp;IF(P80&lt;&gt;"",CONCATENATE("}",""),"")&amp;IF(OR(I80="true",I80="false",I80&lt;&gt;""), CONCATENATE(", veteran=", I80), ""),""),"")</f>
        <v>, zoneIds={20}, veteran=false</v>
      </c>
      <c r="AY80" s="21" t="str">
        <f>IF(F80&lt;&gt;"Not in the game (anymore)",IF(A80&lt;&gt;"",", setType="&amp;G80,"")&amp;IF(J80="true",", multiTrialSet=true",""),"")</f>
        <v>, setType=LIBSETS_SETTYPE_OVERLAND</v>
      </c>
      <c r="AZ80" s="21" t="str">
        <f>IF(F80&lt;&gt;"Not in the game (anymore)",IF(U80&lt;&gt;"",", dropMechanic={"&amp;U80&amp;IF(Z80&lt;&gt;"",","&amp;Z80,"")&amp;IF(AE80&lt;&gt;"",","&amp;AE80,"")&amp;IF(AJ80&lt;&gt;"",","&amp;AJ80,"")&amp;IF(AO80&lt;&gt;"",","&amp;AO80,"")&amp;IF(AT80&lt;&gt;"",","&amp;AT80,"")&amp;"}"&amp;IF(U80="LIBSETS_DROP_MECHANIC_MONSTER_NAME",", dropMechanicNames={" &amp; IF(V80&lt;&gt;"","['en']='"&amp;V80&amp;"'","") &amp; IF(W80&lt;&gt;"",", ['de']='" &amp; W80&amp;"'","") &amp; "}",""),"")&amp;"},","")</f>
        <v>, dropMechanic={LIBSETS_DROP_MECHANIC_OVERLAND_BOSS_DELVE,LIBSETS_DROP_MECHANIC_OVERLAND_WORLDBOSS,LIBSETS_DROP_MECHANIC_OVERLAND_BOSS_PUBLIC_DUNGEON,LIBSETS_DROP_MECHANIC_OVERLAND_CHEST}},</v>
      </c>
      <c r="BA80" s="21" t="str">
        <f>IF(F80&lt;&gt;"Not in the game (anymore)",IF(C80&lt;&gt;"",CONCATENATE(" --",C80," / ",B80,"   [",IF(Q80&lt;&gt;"",Q80,""),IF(Y80&lt;&gt;"",", "&amp;Y80,""),IF(AD80&lt;&gt;"",", "&amp;AD80,""),IF(AI80&lt;&gt;"",", "&amp;AI80,""),IF(AN80&lt;&gt;"",", "&amp;AN80,""),IF(AS80&lt;&gt;"",", "&amp;AS80,""),"]")),"")</f>
        <v xml:space="preserve"> --Necropotence / Nekropotenz   [Rivenspire]</v>
      </c>
    </row>
    <row r="81" spans="1:53" x14ac:dyDescent="0.25">
      <c r="A81" s="12">
        <v>99</v>
      </c>
      <c r="B81" t="s">
        <v>888</v>
      </c>
      <c r="C81" t="s">
        <v>889</v>
      </c>
      <c r="D81" s="3">
        <f>A81</f>
        <v>99</v>
      </c>
      <c r="G81" s="8" t="s">
        <v>1655</v>
      </c>
      <c r="I81" t="s">
        <v>97</v>
      </c>
      <c r="J81" t="s">
        <v>97</v>
      </c>
      <c r="K81">
        <v>-1</v>
      </c>
      <c r="L81">
        <v>-1</v>
      </c>
      <c r="M81">
        <v>-1</v>
      </c>
      <c r="N81">
        <v>0</v>
      </c>
      <c r="O81" s="70" t="s">
        <v>114</v>
      </c>
      <c r="P81" s="3">
        <f>IF(AND(G81&lt;&gt;"LIBSETS_SETTYPE_BATTLEGROUND",G81&lt;&gt;"LIBSETS_SETTYPE_SPECIAL",G81&lt;&gt;"LIBSETS_SETTYPE_MYTHIC"), IF(Q81&lt;&gt;"",VLOOKUP(Q81,'ESO zone constants'!$D$2:$H$4950,5,FALSE),""),"")</f>
        <v>58</v>
      </c>
      <c r="Q81" t="str">
        <f>IF(OR(K81="",K81&lt;=0,ISERROR(K81)),IF(AND(O81&lt;&gt;"",NOT(ISERROR(O81))),O81, ""),VLOOKUP(K81,'ESO wayshrine node constants'!$A$3:$D$9993,4,FALSE))</f>
        <v>Malabal Tor</v>
      </c>
      <c r="S81" s="19" t="str">
        <f>IF(AND(R81&lt;&gt;"",NOT(ISERROR(R81))),R81,IF(P81&lt;&gt;"",IF(NOT(ISERROR(VLOOKUP(P81,'ESO Dungeon constants'!$D$3:$H$9999,5,FALSE))),VLOOKUP(P81,'ESO Dungeon constants'!$D$3:$I$9999,6,FALSE),VLOOKUP(P81,'ESO zone constants'!$H$2:$K$9984,4,FALSE)),""))</f>
        <v>DLC_BASE_GAME</v>
      </c>
      <c r="T81" s="3" t="str">
        <f>IF(S81&lt;&gt;"",VLOOKUP(S81,'LibSets constants'!$B$4:$C$1000,2,FALSE),"")</f>
        <v>Included in base game</v>
      </c>
      <c r="U81" s="33" t="s">
        <v>1742</v>
      </c>
      <c r="V81" s="3" t="str">
        <f>IF(U81&lt;&gt;"",IF(U81&lt;&gt;"LIBSETS_DROP_MECHANIC_MONSTER_NAME",VLOOKUP(U81,'LibSets constants'!$I$4:$L$1000,3,FALSE),""),"")</f>
        <v>Delve bosses have a chance to drop a waist or feet.</v>
      </c>
      <c r="W81" s="3" t="str">
        <f>IF(U81&lt;&gt;"",IF(U81&lt;&gt;"LIBSETS_DROP_MECHANIC_MONSTER_NAME",VLOOKUP(U81,'LibSets constants'!$I$4:$L$1000,4,FALSE),""),"")</f>
        <v>Bosse in Gewölben haben die Chance, eine Taille oder Füße fallen zu lassen.</v>
      </c>
      <c r="X81" s="3" t="str">
        <f>IF(G81&lt;&gt;"LIBSETS_SETTYPE_BATTLEGROUND",IF(G81&lt;&gt;"LIBSETS_SETTYPE_SPECIAL",IF(Y81&lt;&gt;"",VLOOKUP(Y81,'ESO zone constants'!$D$2:$H$4950,5,FALSE),""),""),"")</f>
        <v/>
      </c>
      <c r="Z81" s="33" t="s">
        <v>1743</v>
      </c>
      <c r="AA81" s="3" t="str">
        <f>IF(Z81&lt;&gt;"",IF(Z81&lt;&gt;"LIBSETS_DROP_MECHANIC_MONSTER_NAME",VLOOKUP(Z81,'LibSets constants'!$I$4:$L$1000,3,FALSE),""),"")</f>
        <v>Overland group bosses have a 100% chance to drop head, chest, legs, or weapon.</v>
      </c>
      <c r="AB81" s="3" t="str">
        <f>IF(Z81&lt;&gt;"",IF(Z81&lt;&gt;"LIBSETS_DROP_MECHANIC_MONSTER_NAME",VLOOKUP(Z81,'LibSets constants'!$I$4:$L$1000,4,FALSE),""),"")</f>
        <v>Überland Gruppenbosse haben eine Chance von 100%, Kopf, Brust, Beine oder Waffen fallen zu lassen.</v>
      </c>
      <c r="AC81" s="3" t="str">
        <f>IF(G81&lt;&gt;"LIBSETS_SETTYPE_BATTLEGROUND",IF(G81&lt;&gt;"LIBSETS_SETTYPE_SPECIAL",IF(AD81&lt;&gt;"",VLOOKUP(AD81,'ESO zone constants'!$D$2:$H$4950,5,FALSE),""),""),"")</f>
        <v/>
      </c>
      <c r="AE81" s="33" t="s">
        <v>1744</v>
      </c>
      <c r="AF81" s="3" t="str">
        <f>IF(AE81&lt;&gt;"",IF(AE81&lt;&gt;"LIBSETS_DROP_MECHANIC_MONSTER_NAME",VLOOKUP(AE81,'LibSets constants'!$I$4:$L$1000,3,FALSE),""),"")</f>
        <v>Public dungeon bosses have a chance to drop a shoulder, hand, or weapon.</v>
      </c>
      <c r="AG81" s="3" t="str">
        <f>IF(AE81&lt;&gt;"",IF(AE81&lt;&gt;"LIBSETS_DROP_MECHANIC_MONSTER_NAME",VLOOKUP(AE81,'LibSets constants'!$I$4:$L$1000,4,FALSE),""),"")</f>
        <v>Öffentliche Dungeon-Bosse haben die Möglichkeit, eine Schulter, Handschuhe oder eine Waffe fallen zu lassen.</v>
      </c>
      <c r="AH81" s="3" t="str">
        <f>IF(G81&lt;&gt;"LIBSETS_SETTYPE_BATTLEGROUND",IF(G81&lt;&gt;"LIBSETS_SETTYPE_SPECIAL",IF(AI81&lt;&gt;"",VLOOKUP(AI81,'ESO zone constants'!$D$2:$H$4950,5,FALSE),""),""),"")</f>
        <v/>
      </c>
      <c r="AJ81" s="33" t="s">
        <v>1745</v>
      </c>
      <c r="AK81" s="3" t="str">
        <f>IF(AJ81&lt;&gt;"",IF(AJ81&lt;&gt;"LIBSETS_DROP_MECHANIC_MONSTER_NAME",VLOOKUP(AJ81,'LibSets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3" t="str">
        <f>IF(AJ81&lt;&gt;"",IF(AJ81&lt;&gt;"LIBSETS_DROP_MECHANIC_MONSTER_NAME",VLOOKUP(AJ81,'LibSets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constants'!$D$2:$H$4950,5,FALSE),""),""),"")</f>
        <v/>
      </c>
      <c r="AP81" s="3" t="str">
        <f>IF(AO81&lt;&gt;"",IF(AO81&lt;&gt;"LIBSETS_DROP_MECHANIC_MONSTER_NAME",VLOOKUP(AO81,'LibSets constants'!$I$4:$L$1000,3,FALSE),""),"")</f>
        <v/>
      </c>
      <c r="AQ81" s="3" t="str">
        <f>IF(AO81&lt;&gt;"",IF(AO81&lt;&gt;"LIBSETS_DROP_MECHANIC_MONSTER_NAME",VLOOKUP(AO81,'LibSets constants'!$I$4:$L$1000,4,FALSE),""),"")</f>
        <v/>
      </c>
      <c r="AR81" s="3" t="str">
        <f>IF(G81&lt;&gt;"LIBSETS_SETTYPE_BATTLEGROUND",IF(G81&lt;&gt;"LIBSETS_SETTYPE_SPECIAL",IF(AS81&lt;&gt;"",VLOOKUP(AS81,'ESO zone constants'!$D$2:$H$4950,5,FALSE),""),""),"")</f>
        <v/>
      </c>
      <c r="AU81" s="3" t="str">
        <f>IF(AT81&lt;&gt;"",IF(AT81&lt;&gt;"LIBSETS_DROP_MECHANIC_MONSTER_NAME",VLOOKUP(AT81,'LibSets constants'!$I$4:$L$1000,3,FALSE),""),"")</f>
        <v/>
      </c>
      <c r="AV81" s="3" t="str">
        <f>IF(AT81&lt;&gt;"",IF(AT81&lt;&gt;"LIBSETS_DROP_MECHANIC_MONSTER_NAME",VLOOKUP(AT81,'LibSets constants'!$I$4:$L$1000,4,FALSE),""),"")</f>
        <v/>
      </c>
      <c r="AW81" s="21" t="str">
        <f>IF(A81="???","--","")&amp;IF(F81&lt;&gt;"Not in the game (anymore)",IF(A81&lt;&gt;"",CONCATENATE("[",A81,"] = {wayshrines={")&amp;IF(K81&lt;&gt;"",CONCATENATE(K81,","),"")&amp;IF(L81&lt;&gt;"",CONCATENATE(L81,","),"")&amp;IF(M81&lt;&gt;"",CONCATENATE(M81,","),"")&amp;CONCATENATE("}")&amp;IF(VALUE(N81)&gt;0,CONCATENATE(", traitsNeeded=",N81),"")&amp;CONCATENATE(", dlcId=",IF(S81&lt;&gt;"",S81,"DLC_BASE_GAME")),""),"")</f>
        <v>[99] = {wayshrines={-1,-1,-1,}, dlcId=DLC_BASE_GAME</v>
      </c>
      <c r="AX81" s="21" t="str">
        <f>IF(F81&lt;&gt;"Not in the game (anymore)",IF(A81&lt;&gt;"",IF(P81&lt;&gt;"",CONCATENATE(", zoneIds={",P81),"")&amp;IF(X81&lt;&gt;"",CONCATENATE(",",X81),"")&amp;IF(AC81&lt;&gt;"",CONCATENATE(",",AC81),"")&amp;IF(AH81&lt;&gt;"",CONCATENATE(",",AH81),"")&amp;IF(AM81&lt;&gt;"",CONCATENATE(",",AM81),"")&amp;IF(AR81&lt;&gt;"",CONCATENATE(",",AR81),"")&amp;IF(P81&lt;&gt;"",CONCATENATE("}",""),"")&amp;IF(OR(I81="true",I81="false",I81&lt;&gt;""), CONCATENATE(", veteran=", I81), ""),""),"")</f>
        <v>, zoneIds={58}, veteran=false</v>
      </c>
      <c r="AY81" s="21" t="str">
        <f>IF(F81&lt;&gt;"Not in the game (anymore)",IF(A81&lt;&gt;"",", setType="&amp;G81,"")&amp;IF(J81="true",", multiTrialSet=true",""),"")</f>
        <v>, setType=LIBSETS_SETTYPE_OVERLAND</v>
      </c>
      <c r="AZ81" s="21" t="str">
        <f>IF(F81&lt;&gt;"Not in the game (anymore)",IF(U81&lt;&gt;"",", dropMechanic={"&amp;U81&amp;IF(Z81&lt;&gt;"",","&amp;Z81,"")&amp;IF(AE81&lt;&gt;"",","&amp;AE81,"")&amp;IF(AJ81&lt;&gt;"",","&amp;AJ81,"")&amp;IF(AO81&lt;&gt;"",","&amp;AO81,"")&amp;IF(AT81&lt;&gt;"",","&amp;AT81,"")&amp;"}"&amp;IF(U81="LIBSETS_DROP_MECHANIC_MONSTER_NAME",", dropMechanicNames={" &amp; IF(V81&lt;&gt;"","['en']='"&amp;V81&amp;"'","") &amp; IF(W81&lt;&gt;"",", ['de']='" &amp; W81&amp;"'","") &amp; "}",""),"")&amp;"},","")</f>
        <v>, dropMechanic={LIBSETS_DROP_MECHANIC_OVERLAND_BOSS_DELVE,LIBSETS_DROP_MECHANIC_OVERLAND_WORLDBOSS,LIBSETS_DROP_MECHANIC_OVERLAND_BOSS_PUBLIC_DUNGEON,LIBSETS_DROP_MECHANIC_OVERLAND_CHEST}},</v>
      </c>
      <c r="BA81" s="21" t="str">
        <f>IF(F81&lt;&gt;"Not in the game (anymore)",IF(C81&lt;&gt;"",CONCATENATE(" --",C81," / ",B81,"   [",IF(Q81&lt;&gt;"",Q81,""),IF(Y81&lt;&gt;"",", "&amp;Y81,""),IF(AD81&lt;&gt;"",", "&amp;AD81,""),IF(AI81&lt;&gt;"",", "&amp;AI81,""),IF(AN81&lt;&gt;"",", "&amp;AN81,""),IF(AS81&lt;&gt;"",", "&amp;AS81,""),"]")),"")</f>
        <v xml:space="preserve"> --Salvation / Erlösung   [Malabal Tor]</v>
      </c>
    </row>
    <row r="82" spans="1:53" x14ac:dyDescent="0.25">
      <c r="A82" s="12">
        <v>100</v>
      </c>
      <c r="B82" t="s">
        <v>890</v>
      </c>
      <c r="C82" t="s">
        <v>891</v>
      </c>
      <c r="D82" s="3">
        <f>A82</f>
        <v>100</v>
      </c>
      <c r="G82" s="8" t="s">
        <v>1650</v>
      </c>
      <c r="I82" t="s">
        <v>97</v>
      </c>
      <c r="J82" t="s">
        <v>97</v>
      </c>
      <c r="K82">
        <v>-1</v>
      </c>
      <c r="L82">
        <v>-1</v>
      </c>
      <c r="M82">
        <v>-1</v>
      </c>
      <c r="N82">
        <v>0</v>
      </c>
      <c r="O82" s="70" t="s">
        <v>131</v>
      </c>
      <c r="P82" s="3">
        <f>IF(AND(G82&lt;&gt;"LIBSETS_SETTYPE_BATTLEGROUND",G82&lt;&gt;"LIBSETS_SETTYPE_SPECIAL",G82&lt;&gt;"LIBSETS_SETTYPE_MYTHIC"), IF(Q82&lt;&gt;"",VLOOKUP(Q82,'ESO zone constants'!$D$2:$H$4950,5,FALSE),""),"")</f>
        <v>181</v>
      </c>
      <c r="Q82" t="str">
        <f>IF(OR(K82="",K82&lt;=0,ISERROR(K82)),IF(AND(O82&lt;&gt;"",NOT(ISERROR(O82))),O82, ""),VLOOKUP(K82,'ESO wayshrine node constants'!$A$3:$D$9993,4,FALSE))</f>
        <v>Cyrodiil</v>
      </c>
      <c r="S82" s="19" t="str">
        <f>IF(AND(R82&lt;&gt;"",NOT(ISERROR(R82))),R82,IF(P82&lt;&gt;"",IF(NOT(ISERROR(VLOOKUP(P82,'ESO Dungeon constants'!$D$3:$H$9999,5,FALSE))),VLOOKUP(P82,'ESO Dungeon constants'!$D$3:$I$9999,6,FALSE),VLOOKUP(P82,'ESO zone constants'!$H$2:$K$9984,4,FALSE)),""))</f>
        <v>DLC_BASE_GAME</v>
      </c>
      <c r="T82" s="3" t="str">
        <f>IF(S82&lt;&gt;"",VLOOKUP(S82,'LibSets constants'!$B$4:$C$1000,2,FALSE),"")</f>
        <v>Included in base game</v>
      </c>
      <c r="U82" s="33" t="s">
        <v>1723</v>
      </c>
      <c r="V82" s="3" t="str">
        <f>IF(U82&lt;&gt;"",IF(U82&lt;&gt;"LIBSETS_DROP_MECHANIC_MONSTER_NAME",VLOOKUP(U82,'LibSets constants'!$I$4:$L$1000,3,FALSE),""),"")</f>
        <v>Rewards for the worthy (Cyrodiil/Battleground mail)</v>
      </c>
      <c r="W82" s="3" t="str">
        <f>IF(U82&lt;&gt;"",IF(U82&lt;&gt;"LIBSETS_DROP_MECHANIC_MONSTER_NAME",VLOOKUP(U82,'LibSets constants'!$I$4:$L$1000,4,FALSE),""),"")</f>
        <v>Gerechter Lohn (Cyrodiil/Schlachtfeld Mail)</v>
      </c>
      <c r="X82" s="3">
        <f>IF(G82&lt;&gt;"LIBSETS_SETTYPE_BATTLEGROUND",IF(G82&lt;&gt;"LIBSETS_SETTYPE_SPECIAL",IF(Y82&lt;&gt;"",VLOOKUP(Y82,'ESO zone constants'!$D$2:$H$4950,5,FALSE),""),""),"")</f>
        <v>181</v>
      </c>
      <c r="Y82" t="s">
        <v>131</v>
      </c>
      <c r="Z82" s="33" t="s">
        <v>1714</v>
      </c>
      <c r="AA82" s="3" t="str">
        <f>IF(Z82&lt;&gt;"",IF(Z82&lt;&gt;"LIBSETS_DROP_MECHANIC_MONSTER_NAME",VLOOKUP(Z82,'LibSets constants'!$I$4:$L$1000,3,FALSE),""),"")</f>
        <v>City Bruma (quartermaster)</v>
      </c>
      <c r="AB82" s="3" t="str">
        <f>IF(Z82&lt;&gt;"",IF(Z82&lt;&gt;"LIBSETS_DROP_MECHANIC_MONSTER_NAME",VLOOKUP(Z82,'LibSets constants'!$I$4:$L$1000,4,FALSE),""),"")</f>
        <v>Stadt Bruma (Quartiermeister)</v>
      </c>
      <c r="AC82" s="3" t="str">
        <f>IF(G82&lt;&gt;"LIBSETS_SETTYPE_BATTLEGROUND",IF(G82&lt;&gt;"LIBSETS_SETTYPE_SPECIAL",IF(AD82&lt;&gt;"",VLOOKUP(AD82,'ESO zone constants'!$D$2:$H$4950,5,FALSE),""),""),"")</f>
        <v/>
      </c>
      <c r="AF82" s="3" t="str">
        <f>IF(AE82&lt;&gt;"",IF(AE82&lt;&gt;"LIBSETS_DROP_MECHANIC_MONSTER_NAME",VLOOKUP(AE82,'LibSets constants'!$I$4:$L$1000,3,FALSE),""),"")</f>
        <v/>
      </c>
      <c r="AG82" s="3" t="str">
        <f>IF(AE82&lt;&gt;"",IF(AE82&lt;&gt;"LIBSETS_DROP_MECHANIC_MONSTER_NAME",VLOOKUP(AE82,'LibSets constants'!$I$4:$L$1000,4,FALSE),""),"")</f>
        <v/>
      </c>
      <c r="AH82" s="3" t="str">
        <f>IF(G82&lt;&gt;"LIBSETS_SETTYPE_BATTLEGROUND",IF(G82&lt;&gt;"LIBSETS_SETTYPE_SPECIAL",IF(AI82&lt;&gt;"",VLOOKUP(AI82,'ESO zone constants'!$D$2:$H$4950,5,FALSE),""),""),"")</f>
        <v/>
      </c>
      <c r="AK82" s="3" t="str">
        <f>IF(AJ82&lt;&gt;"",IF(AJ82&lt;&gt;"LIBSETS_DROP_MECHANIC_MONSTER_NAME",VLOOKUP(AJ82,'LibSets constants'!$I$4:$L$1000,3,FALSE),""),"")</f>
        <v/>
      </c>
      <c r="AL82" s="3" t="str">
        <f>IF(AJ82&lt;&gt;"",IF(AJ82&lt;&gt;"LIBSETS_DROP_MECHANIC_MONSTER_NAME",VLOOKUP(AJ82,'LibSets constants'!$I$4:$L$1000,4,FALSE),""),"")</f>
        <v/>
      </c>
      <c r="AM82" s="3" t="str">
        <f>IF(G82&lt;&gt;"LIBSETS_SETTYPE_BATTLEGROUND",IF(G82&lt;&gt;"LIBSETS_SETTYPE_SPECIAL",IF(AN82&lt;&gt;"",VLOOKUP(AN82,'ESO zone constants'!$D$2:$H$4950,5,FALSE),""),""),"")</f>
        <v/>
      </c>
      <c r="AP82" s="3" t="str">
        <f>IF(AO82&lt;&gt;"",IF(AO82&lt;&gt;"LIBSETS_DROP_MECHANIC_MONSTER_NAME",VLOOKUP(AO82,'LibSets constants'!$I$4:$L$1000,3,FALSE),""),"")</f>
        <v/>
      </c>
      <c r="AQ82" s="3" t="str">
        <f>IF(AO82&lt;&gt;"",IF(AO82&lt;&gt;"LIBSETS_DROP_MECHANIC_MONSTER_NAME",VLOOKUP(AO82,'LibSets constants'!$I$4:$L$1000,4,FALSE),""),"")</f>
        <v/>
      </c>
      <c r="AR82" s="3" t="str">
        <f>IF(G82&lt;&gt;"LIBSETS_SETTYPE_BATTLEGROUND",IF(G82&lt;&gt;"LIBSETS_SETTYPE_SPECIAL",IF(AS82&lt;&gt;"",VLOOKUP(AS82,'ESO zone constants'!$D$2:$H$4950,5,FALSE),""),""),"")</f>
        <v/>
      </c>
      <c r="AU82" s="3" t="str">
        <f>IF(AT82&lt;&gt;"",IF(AT82&lt;&gt;"LIBSETS_DROP_MECHANIC_MONSTER_NAME",VLOOKUP(AT82,'LibSets constants'!$I$4:$L$1000,3,FALSE),""),"")</f>
        <v/>
      </c>
      <c r="AV82" s="3" t="str">
        <f>IF(AT82&lt;&gt;"",IF(AT82&lt;&gt;"LIBSETS_DROP_MECHANIC_MONSTER_NAME",VLOOKUP(AT82,'LibSets constants'!$I$4:$L$1000,4,FALSE),""),"")</f>
        <v/>
      </c>
      <c r="AW82" s="21" t="str">
        <f>IF(A82="???","--","")&amp;IF(F82&lt;&gt;"Not in the game (anymore)",IF(A82&lt;&gt;"",CONCATENATE("[",A82,"] = {wayshrines={")&amp;IF(K82&lt;&gt;"",CONCATENATE(K82,","),"")&amp;IF(L82&lt;&gt;"",CONCATENATE(L82,","),"")&amp;IF(M82&lt;&gt;"",CONCATENATE(M82,","),"")&amp;CONCATENATE("}")&amp;IF(VALUE(N82)&gt;0,CONCATENATE(", traitsNeeded=",N82),"")&amp;CONCATENATE(", dlcId=",IF(S82&lt;&gt;"",S82,"DLC_BASE_GAME")),""),"")</f>
        <v>[100] = {wayshrines={-1,-1,-1,}, dlcId=DLC_BASE_GAME</v>
      </c>
      <c r="AX82" s="21" t="str">
        <f>IF(F82&lt;&gt;"Not in the game (anymore)",IF(A82&lt;&gt;"",IF(P82&lt;&gt;"",CONCATENATE(", zoneIds={",P82),"")&amp;IF(X82&lt;&gt;"",CONCATENATE(",",X82),"")&amp;IF(AC82&lt;&gt;"",CONCATENATE(",",AC82),"")&amp;IF(AH82&lt;&gt;"",CONCATENATE(",",AH82),"")&amp;IF(AM82&lt;&gt;"",CONCATENATE(",",AM82),"")&amp;IF(AR82&lt;&gt;"",CONCATENATE(",",AR82),"")&amp;IF(P82&lt;&gt;"",CONCATENATE("}",""),"")&amp;IF(OR(I82="true",I82="false",I82&lt;&gt;""), CONCATENATE(", veteran=", I82), ""),""),"")</f>
        <v>, zoneIds={181,181}, veteran=false</v>
      </c>
      <c r="AY82" s="21" t="str">
        <f>IF(F82&lt;&gt;"Not in the game (anymore)",IF(A82&lt;&gt;"",", setType="&amp;G82,"")&amp;IF(J82="true",", multiTrialSet=true",""),"")</f>
        <v>, setType=LIBSETS_SETTYPE_CYRODIIL</v>
      </c>
      <c r="AZ82" s="21" t="str">
        <f>IF(F82&lt;&gt;"Not in the game (anymore)",IF(U82&lt;&gt;"",", dropMechanic={"&amp;U82&amp;IF(Z82&lt;&gt;"",","&amp;Z82,"")&amp;IF(AE82&lt;&gt;"",","&amp;AE82,"")&amp;IF(AJ82&lt;&gt;"",","&amp;AJ82,"")&amp;IF(AO82&lt;&gt;"",","&amp;AO82,"")&amp;IF(AT82&lt;&gt;"",","&amp;AT82,"")&amp;"}"&amp;IF(U82="LIBSETS_DROP_MECHANIC_MONSTER_NAME",", dropMechanicNames={" &amp; IF(V82&lt;&gt;"","['en']='"&amp;V82&amp;"'","") &amp; IF(W82&lt;&gt;"",", ['de']='" &amp; W82&amp;"'","") &amp; "}",""),"")&amp;"},","")</f>
        <v>, dropMechanic={LIBSETS_DROP_MECHANIC_MAIL_PVP_REWARDS_FOR_THE_WORTHY,LIBSETS_DROP_MECHANIC_CITY_CYRODIIL_BRUMA}},</v>
      </c>
      <c r="BA82" s="21" t="str">
        <f>IF(F82&lt;&gt;"Not in the game (anymore)",IF(C82&lt;&gt;"",CONCATENATE(" --",C82," / ",B82,"   [",IF(Q82&lt;&gt;"",Q82,""),IF(Y82&lt;&gt;"",", "&amp;Y82,""),IF(AD82&lt;&gt;"",", "&amp;AD82,""),IF(AI82&lt;&gt;"",", "&amp;AI82,""),IF(AN82&lt;&gt;"",", "&amp;AN82,""),IF(AS82&lt;&gt;"",", "&amp;AS82,""),"]")),"")</f>
        <v xml:space="preserve"> --Hawk's Eye / Falkenauge   [Cyrodiil, Cyrodiil]</v>
      </c>
    </row>
    <row r="83" spans="1:53" x14ac:dyDescent="0.25">
      <c r="A83" s="12">
        <v>101</v>
      </c>
      <c r="B83" t="s">
        <v>892</v>
      </c>
      <c r="C83" t="s">
        <v>893</v>
      </c>
      <c r="D83" s="3">
        <f>A83</f>
        <v>101</v>
      </c>
      <c r="G83" s="8" t="s">
        <v>1650</v>
      </c>
      <c r="I83" t="s">
        <v>97</v>
      </c>
      <c r="J83" t="s">
        <v>97</v>
      </c>
      <c r="K83">
        <v>-1</v>
      </c>
      <c r="L83">
        <v>-1</v>
      </c>
      <c r="M83">
        <v>-1</v>
      </c>
      <c r="N83">
        <v>0</v>
      </c>
      <c r="O83" s="70" t="s">
        <v>131</v>
      </c>
      <c r="P83" s="3">
        <f>IF(AND(G83&lt;&gt;"LIBSETS_SETTYPE_BATTLEGROUND",G83&lt;&gt;"LIBSETS_SETTYPE_SPECIAL",G83&lt;&gt;"LIBSETS_SETTYPE_MYTHIC"), IF(Q83&lt;&gt;"",VLOOKUP(Q83,'ESO zone constants'!$D$2:$H$4950,5,FALSE),""),"")</f>
        <v>181</v>
      </c>
      <c r="Q83" t="str">
        <f>IF(OR(K83="",K83&lt;=0,ISERROR(K83)),IF(AND(O83&lt;&gt;"",NOT(ISERROR(O83))),O83, ""),VLOOKUP(K83,'ESO wayshrine node constants'!$A$3:$D$9993,4,FALSE))</f>
        <v>Cyrodiil</v>
      </c>
      <c r="S83" s="19" t="str">
        <f>IF(AND(R83&lt;&gt;"",NOT(ISERROR(R83))),R83,IF(P83&lt;&gt;"",IF(NOT(ISERROR(VLOOKUP(P83,'ESO Dungeon constants'!$D$3:$H$9999,5,FALSE))),VLOOKUP(P83,'ESO Dungeon constants'!$D$3:$I$9999,6,FALSE),VLOOKUP(P83,'ESO zone constants'!$H$2:$K$9984,4,FALSE)),""))</f>
        <v>DLC_BASE_GAME</v>
      </c>
      <c r="T83" s="3" t="str">
        <f>IF(S83&lt;&gt;"",VLOOKUP(S83,'LibSets constants'!$B$4:$C$1000,2,FALSE),"")</f>
        <v>Included in base game</v>
      </c>
      <c r="U83" s="33" t="s">
        <v>1723</v>
      </c>
      <c r="V83" s="3" t="str">
        <f>IF(U83&lt;&gt;"",IF(U83&lt;&gt;"LIBSETS_DROP_MECHANIC_MONSTER_NAME",VLOOKUP(U83,'LibSets constants'!$I$4:$L$1000,3,FALSE),""),"")</f>
        <v>Rewards for the worthy (Cyrodiil/Battleground mail)</v>
      </c>
      <c r="W83" s="3" t="str">
        <f>IF(U83&lt;&gt;"",IF(U83&lt;&gt;"LIBSETS_DROP_MECHANIC_MONSTER_NAME",VLOOKUP(U83,'LibSets constants'!$I$4:$L$1000,4,FALSE),""),"")</f>
        <v>Gerechter Lohn (Cyrodiil/Schlachtfeld Mail)</v>
      </c>
      <c r="X83" s="3">
        <f>IF(G83&lt;&gt;"LIBSETS_SETTYPE_BATTLEGROUND",IF(G83&lt;&gt;"LIBSETS_SETTYPE_SPECIAL",IF(Y83&lt;&gt;"",VLOOKUP(Y83,'ESO zone constants'!$D$2:$H$4950,5,FALSE),""),""),"")</f>
        <v>181</v>
      </c>
      <c r="Y83" t="s">
        <v>131</v>
      </c>
      <c r="Z83" s="33" t="s">
        <v>1716</v>
      </c>
      <c r="AA83" s="3" t="str">
        <f>IF(Z83&lt;&gt;"",IF(Z83&lt;&gt;"LIBSETS_DROP_MECHANIC_MONSTER_NAME",VLOOKUP(Z83,'LibSets constants'!$I$4:$L$1000,3,FALSE),""),"")</f>
        <v>City Vlastarus (quartermaster)</v>
      </c>
      <c r="AB83" s="3" t="str">
        <f>IF(Z83&lt;&gt;"",IF(Z83&lt;&gt;"LIBSETS_DROP_MECHANIC_MONSTER_NAME",VLOOKUP(Z83,'LibSets constants'!$I$4:$L$1000,4,FALSE),""),"")</f>
        <v>Stadt Vlastarus (Quartiermeister)</v>
      </c>
      <c r="AC83" s="3" t="str">
        <f>IF(G83&lt;&gt;"LIBSETS_SETTYPE_BATTLEGROUND",IF(G83&lt;&gt;"LIBSETS_SETTYPE_SPECIAL",IF(AD83&lt;&gt;"",VLOOKUP(AD83,'ESO zone constants'!$D$2:$H$4950,5,FALSE),""),""),"")</f>
        <v/>
      </c>
      <c r="AF83" s="3" t="str">
        <f>IF(AE83&lt;&gt;"",IF(AE83&lt;&gt;"LIBSETS_DROP_MECHANIC_MONSTER_NAME",VLOOKUP(AE83,'LibSets constants'!$I$4:$L$1000,3,FALSE),""),"")</f>
        <v/>
      </c>
      <c r="AG83" s="3" t="str">
        <f>IF(AE83&lt;&gt;"",IF(AE83&lt;&gt;"LIBSETS_DROP_MECHANIC_MONSTER_NAME",VLOOKUP(AE83,'LibSets constants'!$I$4:$L$1000,4,FALSE),""),"")</f>
        <v/>
      </c>
      <c r="AH83" s="3" t="str">
        <f>IF(G83&lt;&gt;"LIBSETS_SETTYPE_BATTLEGROUND",IF(G83&lt;&gt;"LIBSETS_SETTYPE_SPECIAL",IF(AI83&lt;&gt;"",VLOOKUP(AI83,'ESO zone constants'!$D$2:$H$4950,5,FALSE),""),""),"")</f>
        <v/>
      </c>
      <c r="AK83" s="3" t="str">
        <f>IF(AJ83&lt;&gt;"",IF(AJ83&lt;&gt;"LIBSETS_DROP_MECHANIC_MONSTER_NAME",VLOOKUP(AJ83,'LibSets constants'!$I$4:$L$1000,3,FALSE),""),"")</f>
        <v/>
      </c>
      <c r="AL83" s="3" t="str">
        <f>IF(AJ83&lt;&gt;"",IF(AJ83&lt;&gt;"LIBSETS_DROP_MECHANIC_MONSTER_NAME",VLOOKUP(AJ83,'LibSets constants'!$I$4:$L$1000,4,FALSE),""),"")</f>
        <v/>
      </c>
      <c r="AM83" s="3" t="str">
        <f>IF(G83&lt;&gt;"LIBSETS_SETTYPE_BATTLEGROUND",IF(G83&lt;&gt;"LIBSETS_SETTYPE_SPECIAL",IF(AN83&lt;&gt;"",VLOOKUP(AN83,'ESO zone constants'!$D$2:$H$4950,5,FALSE),""),""),"")</f>
        <v/>
      </c>
      <c r="AP83" s="3" t="str">
        <f>IF(AO83&lt;&gt;"",IF(AO83&lt;&gt;"LIBSETS_DROP_MECHANIC_MONSTER_NAME",VLOOKUP(AO83,'LibSets constants'!$I$4:$L$1000,3,FALSE),""),"")</f>
        <v/>
      </c>
      <c r="AQ83" s="3" t="str">
        <f>IF(AO83&lt;&gt;"",IF(AO83&lt;&gt;"LIBSETS_DROP_MECHANIC_MONSTER_NAME",VLOOKUP(AO83,'LibSets constants'!$I$4:$L$1000,4,FALSE),""),"")</f>
        <v/>
      </c>
      <c r="AR83" s="3" t="str">
        <f>IF(G83&lt;&gt;"LIBSETS_SETTYPE_BATTLEGROUND",IF(G83&lt;&gt;"LIBSETS_SETTYPE_SPECIAL",IF(AS83&lt;&gt;"",VLOOKUP(AS83,'ESO zone constants'!$D$2:$H$4950,5,FALSE),""),""),"")</f>
        <v/>
      </c>
      <c r="AU83" s="3" t="str">
        <f>IF(AT83&lt;&gt;"",IF(AT83&lt;&gt;"LIBSETS_DROP_MECHANIC_MONSTER_NAME",VLOOKUP(AT83,'LibSets constants'!$I$4:$L$1000,3,FALSE),""),"")</f>
        <v/>
      </c>
      <c r="AV83" s="3" t="str">
        <f>IF(AT83&lt;&gt;"",IF(AT83&lt;&gt;"LIBSETS_DROP_MECHANIC_MONSTER_NAME",VLOOKUP(AT83,'LibSets constants'!$I$4:$L$1000,4,FALSE),""),"")</f>
        <v/>
      </c>
      <c r="AW83" s="21" t="str">
        <f>IF(A83="???","--","")&amp;IF(F83&lt;&gt;"Not in the game (anymore)",IF(A83&lt;&gt;"",CONCATENATE("[",A83,"] = {wayshrines={")&amp;IF(K83&lt;&gt;"",CONCATENATE(K83,","),"")&amp;IF(L83&lt;&gt;"",CONCATENATE(L83,","),"")&amp;IF(M83&lt;&gt;"",CONCATENATE(M83,","),"")&amp;CONCATENATE("}")&amp;IF(VALUE(N83)&gt;0,CONCATENATE(", traitsNeeded=",N83),"")&amp;CONCATENATE(", dlcId=",IF(S83&lt;&gt;"",S83,"DLC_BASE_GAME")),""),"")</f>
        <v>[101] = {wayshrines={-1,-1,-1,}, dlcId=DLC_BASE_GAME</v>
      </c>
      <c r="AX83" s="21" t="str">
        <f>IF(F83&lt;&gt;"Not in the game (anymore)",IF(A83&lt;&gt;"",IF(P83&lt;&gt;"",CONCATENATE(", zoneIds={",P83),"")&amp;IF(X83&lt;&gt;"",CONCATENATE(",",X83),"")&amp;IF(AC83&lt;&gt;"",CONCATENATE(",",AC83),"")&amp;IF(AH83&lt;&gt;"",CONCATENATE(",",AH83),"")&amp;IF(AM83&lt;&gt;"",CONCATENATE(",",AM83),"")&amp;IF(AR83&lt;&gt;"",CONCATENATE(",",AR83),"")&amp;IF(P83&lt;&gt;"",CONCATENATE("}",""),"")&amp;IF(OR(I83="true",I83="false",I83&lt;&gt;""), CONCATENATE(", veteran=", I83), ""),""),"")</f>
        <v>, zoneIds={181,181}, veteran=false</v>
      </c>
      <c r="AY83" s="21" t="str">
        <f>IF(F83&lt;&gt;"Not in the game (anymore)",IF(A83&lt;&gt;"",", setType="&amp;G83,"")&amp;IF(J83="true",", multiTrialSet=true",""),"")</f>
        <v>, setType=LIBSETS_SETTYPE_CYRODIIL</v>
      </c>
      <c r="AZ83" s="21" t="str">
        <f>IF(F83&lt;&gt;"Not in the game (anymore)",IF(U83&lt;&gt;"",", dropMechanic={"&amp;U83&amp;IF(Z83&lt;&gt;"",","&amp;Z83,"")&amp;IF(AE83&lt;&gt;"",","&amp;AE83,"")&amp;IF(AJ83&lt;&gt;"",","&amp;AJ83,"")&amp;IF(AO83&lt;&gt;"",","&amp;AO83,"")&amp;IF(AT83&lt;&gt;"",","&amp;AT83,"")&amp;"}"&amp;IF(U83="LIBSETS_DROP_MECHANIC_MONSTER_NAME",", dropMechanicNames={" &amp; IF(V83&lt;&gt;"","['en']='"&amp;V83&amp;"'","") &amp; IF(W83&lt;&gt;"",", ['de']='" &amp; W83&amp;"'","") &amp; "}",""),"")&amp;"},","")</f>
        <v>, dropMechanic={LIBSETS_DROP_MECHANIC_MAIL_PVP_REWARDS_FOR_THE_WORTHY,LIBSETS_DROP_MECHANIC_CITY_CYRODIIL_VLASTARUS}},</v>
      </c>
      <c r="BA83" s="21" t="str">
        <f>IF(F83&lt;&gt;"Not in the game (anymore)",IF(C83&lt;&gt;"",CONCATENATE(" --",C83," / ",B83,"   [",IF(Q83&lt;&gt;"",Q83,""),IF(Y83&lt;&gt;"",", "&amp;Y83,""),IF(AD83&lt;&gt;"",", "&amp;AD83,""),IF(AI83&lt;&gt;"",", "&amp;AI83,""),IF(AN83&lt;&gt;"",", "&amp;AN83,""),IF(AS83&lt;&gt;"",", "&amp;AS83,""),"]")),"")</f>
        <v xml:space="preserve"> --Affliction / Elend   [Cyrodiil, Cyrodiil]</v>
      </c>
    </row>
    <row r="84" spans="1:53" x14ac:dyDescent="0.25">
      <c r="A84" s="12">
        <v>102</v>
      </c>
      <c r="B84" t="s">
        <v>894</v>
      </c>
      <c r="C84" t="s">
        <v>895</v>
      </c>
      <c r="D84" s="3">
        <f>A84</f>
        <v>102</v>
      </c>
      <c r="G84" s="8" t="s">
        <v>1652</v>
      </c>
      <c r="I84" t="s">
        <v>97</v>
      </c>
      <c r="J84" t="s">
        <v>97</v>
      </c>
      <c r="K84">
        <v>-1</v>
      </c>
      <c r="L84">
        <v>-1</v>
      </c>
      <c r="M84">
        <v>-1</v>
      </c>
      <c r="N84">
        <v>0</v>
      </c>
      <c r="O84" s="70" t="s">
        <v>68</v>
      </c>
      <c r="P84" s="3">
        <f>IF(AND(G84&lt;&gt;"LIBSETS_SETTYPE_BATTLEGROUND",G84&lt;&gt;"LIBSETS_SETTYPE_SPECIAL",G84&lt;&gt;"LIBSETS_SETTYPE_MYTHIC"), IF(Q84&lt;&gt;"",VLOOKUP(Q84,'ESO zone constants'!$D$2:$H$4950,5,FALSE),""),"")</f>
        <v>22</v>
      </c>
      <c r="Q84" t="str">
        <f>IF(OR(K84="",K84&lt;=0,ISERROR(K84)),IF(AND(O84&lt;&gt;"",NOT(ISERROR(O84))),O84, ""),VLOOKUP(K84,'ESO wayshrine node constants'!$A$3:$D$9993,4,FALSE))</f>
        <v>Volenfell</v>
      </c>
      <c r="S84" s="19" t="str">
        <f>IF(AND(R84&lt;&gt;"",NOT(ISERROR(R84))),R84,IF(P84&lt;&gt;"",IF(NOT(ISERROR(VLOOKUP(P84,'ESO Dungeon constants'!$D$3:$H$9999,5,FALSE))),VLOOKUP(P84,'ESO Dungeon constants'!$D$3:$I$9999,6,FALSE),VLOOKUP(P84,'ESO zone constants'!$H$2:$K$9984,4,FALSE)),""))</f>
        <v>DLC_BASE_GAME</v>
      </c>
      <c r="T84" s="3" t="str">
        <f>IF(S84&lt;&gt;"",VLOOKUP(S84,'LibSets constants'!$B$4:$C$1000,2,FALSE),"")</f>
        <v>Included in base game</v>
      </c>
      <c r="V84" s="3" t="str">
        <f>IF(U84&lt;&gt;"",IF(U84&lt;&gt;"LIBSETS_DROP_MECHANIC_MONSTER_NAME",VLOOKUP(U84,'LibSets constants'!$I$4:$L$1000,3,FALSE),""),"")</f>
        <v/>
      </c>
      <c r="W84" s="3" t="str">
        <f>IF(U84&lt;&gt;"",IF(U84&lt;&gt;"LIBSETS_DROP_MECHANIC_MONSTER_NAME",VLOOKUP(U84,'LibSets constants'!$I$4:$L$1000,4,FALSE),""),"")</f>
        <v/>
      </c>
      <c r="X84" s="3" t="str">
        <f>IF(G84&lt;&gt;"LIBSETS_SETTYPE_BATTLEGROUND",IF(G84&lt;&gt;"LIBSETS_SETTYPE_SPECIAL",IF(Y84&lt;&gt;"",VLOOKUP(Y84,'ESO zone constants'!$D$2:$H$4950,5,FALSE),""),""),"")</f>
        <v/>
      </c>
      <c r="AA84" s="3" t="str">
        <f>IF(Z84&lt;&gt;"",IF(Z84&lt;&gt;"LIBSETS_DROP_MECHANIC_MONSTER_NAME",VLOOKUP(Z84,'LibSets constants'!$I$4:$L$1000,3,FALSE),""),"")</f>
        <v/>
      </c>
      <c r="AB84" s="3" t="str">
        <f>IF(Z84&lt;&gt;"",IF(Z84&lt;&gt;"LIBSETS_DROP_MECHANIC_MONSTER_NAME",VLOOKUP(Z84,'LibSets constants'!$I$4:$L$1000,4,FALSE),""),"")</f>
        <v/>
      </c>
      <c r="AC84" s="3" t="str">
        <f>IF(G84&lt;&gt;"LIBSETS_SETTYPE_BATTLEGROUND",IF(G84&lt;&gt;"LIBSETS_SETTYPE_SPECIAL",IF(AD84&lt;&gt;"",VLOOKUP(AD84,'ESO zone constants'!$D$2:$H$4950,5,FALSE),""),""),"")</f>
        <v/>
      </c>
      <c r="AF84" s="3" t="str">
        <f>IF(AE84&lt;&gt;"",IF(AE84&lt;&gt;"LIBSETS_DROP_MECHANIC_MONSTER_NAME",VLOOKUP(AE84,'LibSets constants'!$I$4:$L$1000,3,FALSE),""),"")</f>
        <v/>
      </c>
      <c r="AG84" s="3" t="str">
        <f>IF(AE84&lt;&gt;"",IF(AE84&lt;&gt;"LIBSETS_DROP_MECHANIC_MONSTER_NAME",VLOOKUP(AE84,'LibSets constants'!$I$4:$L$1000,4,FALSE),""),"")</f>
        <v/>
      </c>
      <c r="AH84" s="3" t="str">
        <f>IF(G84&lt;&gt;"LIBSETS_SETTYPE_BATTLEGROUND",IF(G84&lt;&gt;"LIBSETS_SETTYPE_SPECIAL",IF(AI84&lt;&gt;"",VLOOKUP(AI84,'ESO zone constants'!$D$2:$H$4950,5,FALSE),""),""),"")</f>
        <v/>
      </c>
      <c r="AK84" s="3" t="str">
        <f>IF(AJ84&lt;&gt;"",IF(AJ84&lt;&gt;"LIBSETS_DROP_MECHANIC_MONSTER_NAME",VLOOKUP(AJ84,'LibSets constants'!$I$4:$L$1000,3,FALSE),""),"")</f>
        <v/>
      </c>
      <c r="AL84" s="3" t="str">
        <f>IF(AJ84&lt;&gt;"",IF(AJ84&lt;&gt;"LIBSETS_DROP_MECHANIC_MONSTER_NAME",VLOOKUP(AJ84,'LibSets constants'!$I$4:$L$1000,4,FALSE),""),"")</f>
        <v/>
      </c>
      <c r="AM84" s="3" t="str">
        <f>IF(G84&lt;&gt;"LIBSETS_SETTYPE_BATTLEGROUND",IF(G84&lt;&gt;"LIBSETS_SETTYPE_SPECIAL",IF(AN84&lt;&gt;"",VLOOKUP(AN84,'ESO zone constants'!$D$2:$H$4950,5,FALSE),""),""),"")</f>
        <v/>
      </c>
      <c r="AP84" s="3" t="str">
        <f>IF(AO84&lt;&gt;"",IF(AO84&lt;&gt;"LIBSETS_DROP_MECHANIC_MONSTER_NAME",VLOOKUP(AO84,'LibSets constants'!$I$4:$L$1000,3,FALSE),""),"")</f>
        <v/>
      </c>
      <c r="AQ84" s="3" t="str">
        <f>IF(AO84&lt;&gt;"",IF(AO84&lt;&gt;"LIBSETS_DROP_MECHANIC_MONSTER_NAME",VLOOKUP(AO84,'LibSets constants'!$I$4:$L$1000,4,FALSE),""),"")</f>
        <v/>
      </c>
      <c r="AR84" s="3" t="str">
        <f>IF(G84&lt;&gt;"LIBSETS_SETTYPE_BATTLEGROUND",IF(G84&lt;&gt;"LIBSETS_SETTYPE_SPECIAL",IF(AS84&lt;&gt;"",VLOOKUP(AS84,'ESO zone constants'!$D$2:$H$4950,5,FALSE),""),""),"")</f>
        <v/>
      </c>
      <c r="AU84" s="3" t="str">
        <f>IF(AT84&lt;&gt;"",IF(AT84&lt;&gt;"LIBSETS_DROP_MECHANIC_MONSTER_NAME",VLOOKUP(AT84,'LibSets constants'!$I$4:$L$1000,3,FALSE),""),"")</f>
        <v/>
      </c>
      <c r="AV84" s="3" t="str">
        <f>IF(AT84&lt;&gt;"",IF(AT84&lt;&gt;"LIBSETS_DROP_MECHANIC_MONSTER_NAME",VLOOKUP(AT84,'LibSets constants'!$I$4:$L$1000,4,FALSE),""),"")</f>
        <v/>
      </c>
      <c r="AW84" s="21" t="str">
        <f>IF(A84="???","--","")&amp;IF(F84&lt;&gt;"Not in the game (anymore)",IF(A84&lt;&gt;"",CONCATENATE("[",A84,"] = {wayshrines={")&amp;IF(K84&lt;&gt;"",CONCATENATE(K84,","),"")&amp;IF(L84&lt;&gt;"",CONCATENATE(L84,","),"")&amp;IF(M84&lt;&gt;"",CONCATENATE(M84,","),"")&amp;CONCATENATE("}")&amp;IF(VALUE(N84)&gt;0,CONCATENATE(", traitsNeeded=",N84),"")&amp;CONCATENATE(", dlcId=",IF(S84&lt;&gt;"",S84,"DLC_BASE_GAME")),""),"")</f>
        <v>[102] = {wayshrines={-1,-1,-1,}, dlcId=DLC_BASE_GAME</v>
      </c>
      <c r="AX84" s="21" t="str">
        <f>IF(F84&lt;&gt;"Not in the game (anymore)",IF(A84&lt;&gt;"",IF(P84&lt;&gt;"",CONCATENATE(", zoneIds={",P84),"")&amp;IF(X84&lt;&gt;"",CONCATENATE(",",X84),"")&amp;IF(AC84&lt;&gt;"",CONCATENATE(",",AC84),"")&amp;IF(AH84&lt;&gt;"",CONCATENATE(",",AH84),"")&amp;IF(AM84&lt;&gt;"",CONCATENATE(",",AM84),"")&amp;IF(AR84&lt;&gt;"",CONCATENATE(",",AR84),"")&amp;IF(P84&lt;&gt;"",CONCATENATE("}",""),"")&amp;IF(OR(I84="true",I84="false",I84&lt;&gt;""), CONCATENATE(", veteran=", I84), ""),""),"")</f>
        <v>, zoneIds={22}, veteran=false</v>
      </c>
      <c r="AY84" s="21" t="str">
        <f>IF(F84&lt;&gt;"Not in the game (anymore)",IF(A84&lt;&gt;"",", setType="&amp;G84,"")&amp;IF(J84="true",", multiTrialSet=true",""),"")</f>
        <v>, setType=LIBSETS_SETTYPE_DUNGEON</v>
      </c>
      <c r="AZ84" s="21" t="str">
        <f>IF(F84&lt;&gt;"Not in the game (anymore)",IF(U84&lt;&gt;"",", dropMechanic={"&amp;U84&amp;IF(Z84&lt;&gt;"",","&amp;Z84,"")&amp;IF(AE84&lt;&gt;"",","&amp;AE84,"")&amp;IF(AJ84&lt;&gt;"",","&amp;AJ84,"")&amp;IF(AO84&lt;&gt;"",","&amp;AO84,"")&amp;IF(AT84&lt;&gt;"",","&amp;AT84,"")&amp;"}"&amp;IF(U84="LIBSETS_DROP_MECHANIC_MONSTER_NAME",", dropMechanicNames={" &amp; IF(V84&lt;&gt;"","['en']='"&amp;V84&amp;"'","") &amp; IF(W84&lt;&gt;"",", ['de']='" &amp; W84&amp;"'","") &amp; "}",""),"")&amp;"},","")</f>
        <v>},</v>
      </c>
      <c r="BA84" s="21" t="str">
        <f>IF(F84&lt;&gt;"Not in the game (anymore)",IF(C84&lt;&gt;"",CONCATENATE(" --",C84," / ",B84,"   [",IF(Q84&lt;&gt;"",Q84,""),IF(Y84&lt;&gt;"",", "&amp;Y84,""),IF(AD84&lt;&gt;"",", "&amp;AD84,""),IF(AI84&lt;&gt;"",", "&amp;AI84,""),IF(AN84&lt;&gt;"",", "&amp;AN84,""),IF(AS84&lt;&gt;"",", "&amp;AS84,""),"]")),"")</f>
        <v xml:space="preserve"> --Duneripper's Scales / Schuppen des Dünenbrechers   [Volenfell]</v>
      </c>
    </row>
    <row r="85" spans="1:53" x14ac:dyDescent="0.25">
      <c r="A85" s="12">
        <v>103</v>
      </c>
      <c r="B85" t="s">
        <v>896</v>
      </c>
      <c r="C85" t="s">
        <v>897</v>
      </c>
      <c r="D85" s="3">
        <f>A85</f>
        <v>103</v>
      </c>
      <c r="G85" s="8" t="s">
        <v>1652</v>
      </c>
      <c r="I85" t="s">
        <v>97</v>
      </c>
      <c r="J85" t="s">
        <v>97</v>
      </c>
      <c r="K85">
        <v>-1</v>
      </c>
      <c r="L85">
        <v>-1</v>
      </c>
      <c r="M85">
        <v>-1</v>
      </c>
      <c r="N85">
        <v>0</v>
      </c>
      <c r="O85" s="70" t="s">
        <v>48</v>
      </c>
      <c r="P85" s="3">
        <f>IF(AND(G85&lt;&gt;"LIBSETS_SETTYPE_BATTLEGROUND",G85&lt;&gt;"LIBSETS_SETTYPE_SPECIAL",G85&lt;&gt;"LIBSETS_SETTYPE_MYTHIC"), IF(Q85&lt;&gt;"",VLOOKUP(Q85,'ESO zone constants'!$D$2:$H$4950,5,FALSE),""),"")</f>
        <v>449</v>
      </c>
      <c r="Q85" t="str">
        <f>IF(OR(K85="",K85&lt;=0,ISERROR(K85)),IF(AND(O85&lt;&gt;"",NOT(ISERROR(O85))),O85, ""),VLOOKUP(K85,'ESO wayshrine node constants'!$A$3:$D$9993,4,FALSE))</f>
        <v>Direfrost Keep</v>
      </c>
      <c r="S85" s="19" t="str">
        <f>IF(AND(R85&lt;&gt;"",NOT(ISERROR(R85))),R85,IF(P85&lt;&gt;"",IF(NOT(ISERROR(VLOOKUP(P85,'ESO Dungeon constants'!$D$3:$H$9999,5,FALSE))),VLOOKUP(P85,'ESO Dungeon constants'!$D$3:$I$9999,6,FALSE),VLOOKUP(P85,'ESO zone constants'!$H$2:$K$9984,4,FALSE)),""))</f>
        <v>DLC_BASE_GAME</v>
      </c>
      <c r="T85" s="3" t="str">
        <f>IF(S85&lt;&gt;"",VLOOKUP(S85,'LibSets constants'!$B$4:$C$1000,2,FALSE),"")</f>
        <v>Included in base game</v>
      </c>
      <c r="V85" s="3" t="str">
        <f>IF(U85&lt;&gt;"",IF(U85&lt;&gt;"LIBSETS_DROP_MECHANIC_MONSTER_NAME",VLOOKUP(U85,'LibSets constants'!$I$4:$L$1000,3,FALSE),""),"")</f>
        <v/>
      </c>
      <c r="W85" s="3" t="str">
        <f>IF(U85&lt;&gt;"",IF(U85&lt;&gt;"LIBSETS_DROP_MECHANIC_MONSTER_NAME",VLOOKUP(U85,'LibSets constants'!$I$4:$L$1000,4,FALSE),""),"")</f>
        <v/>
      </c>
      <c r="X85" s="3" t="str">
        <f>IF(G85&lt;&gt;"LIBSETS_SETTYPE_BATTLEGROUND",IF(G85&lt;&gt;"LIBSETS_SETTYPE_SPECIAL",IF(Y85&lt;&gt;"",VLOOKUP(Y85,'ESO zone constants'!$D$2:$H$4950,5,FALSE),""),""),"")</f>
        <v/>
      </c>
      <c r="AA85" s="3" t="str">
        <f>IF(Z85&lt;&gt;"",IF(Z85&lt;&gt;"LIBSETS_DROP_MECHANIC_MONSTER_NAME",VLOOKUP(Z85,'LibSets constants'!$I$4:$L$1000,3,FALSE),""),"")</f>
        <v/>
      </c>
      <c r="AB85" s="3" t="str">
        <f>IF(Z85&lt;&gt;"",IF(Z85&lt;&gt;"LIBSETS_DROP_MECHANIC_MONSTER_NAME",VLOOKUP(Z85,'LibSets constants'!$I$4:$L$1000,4,FALSE),""),"")</f>
        <v/>
      </c>
      <c r="AC85" s="3" t="str">
        <f>IF(G85&lt;&gt;"LIBSETS_SETTYPE_BATTLEGROUND",IF(G85&lt;&gt;"LIBSETS_SETTYPE_SPECIAL",IF(AD85&lt;&gt;"",VLOOKUP(AD85,'ESO zone constants'!$D$2:$H$4950,5,FALSE),""),""),"")</f>
        <v/>
      </c>
      <c r="AF85" s="3" t="str">
        <f>IF(AE85&lt;&gt;"",IF(AE85&lt;&gt;"LIBSETS_DROP_MECHANIC_MONSTER_NAME",VLOOKUP(AE85,'LibSets constants'!$I$4:$L$1000,3,FALSE),""),"")</f>
        <v/>
      </c>
      <c r="AG85" s="3" t="str">
        <f>IF(AE85&lt;&gt;"",IF(AE85&lt;&gt;"LIBSETS_DROP_MECHANIC_MONSTER_NAME",VLOOKUP(AE85,'LibSets constants'!$I$4:$L$1000,4,FALSE),""),"")</f>
        <v/>
      </c>
      <c r="AH85" s="3" t="str">
        <f>IF(G85&lt;&gt;"LIBSETS_SETTYPE_BATTLEGROUND",IF(G85&lt;&gt;"LIBSETS_SETTYPE_SPECIAL",IF(AI85&lt;&gt;"",VLOOKUP(AI85,'ESO zone constants'!$D$2:$H$4950,5,FALSE),""),""),"")</f>
        <v/>
      </c>
      <c r="AK85" s="3" t="str">
        <f>IF(AJ85&lt;&gt;"",IF(AJ85&lt;&gt;"LIBSETS_DROP_MECHANIC_MONSTER_NAME",VLOOKUP(AJ85,'LibSets constants'!$I$4:$L$1000,3,FALSE),""),"")</f>
        <v/>
      </c>
      <c r="AL85" s="3" t="str">
        <f>IF(AJ85&lt;&gt;"",IF(AJ85&lt;&gt;"LIBSETS_DROP_MECHANIC_MONSTER_NAME",VLOOKUP(AJ85,'LibSets constants'!$I$4:$L$1000,4,FALSE),""),"")</f>
        <v/>
      </c>
      <c r="AM85" s="3" t="str">
        <f>IF(G85&lt;&gt;"LIBSETS_SETTYPE_BATTLEGROUND",IF(G85&lt;&gt;"LIBSETS_SETTYPE_SPECIAL",IF(AN85&lt;&gt;"",VLOOKUP(AN85,'ESO zone constants'!$D$2:$H$4950,5,FALSE),""),""),"")</f>
        <v/>
      </c>
      <c r="AP85" s="3" t="str">
        <f>IF(AO85&lt;&gt;"",IF(AO85&lt;&gt;"LIBSETS_DROP_MECHANIC_MONSTER_NAME",VLOOKUP(AO85,'LibSets constants'!$I$4:$L$1000,3,FALSE),""),"")</f>
        <v/>
      </c>
      <c r="AQ85" s="3" t="str">
        <f>IF(AO85&lt;&gt;"",IF(AO85&lt;&gt;"LIBSETS_DROP_MECHANIC_MONSTER_NAME",VLOOKUP(AO85,'LibSets constants'!$I$4:$L$1000,4,FALSE),""),"")</f>
        <v/>
      </c>
      <c r="AR85" s="3" t="str">
        <f>IF(G85&lt;&gt;"LIBSETS_SETTYPE_BATTLEGROUND",IF(G85&lt;&gt;"LIBSETS_SETTYPE_SPECIAL",IF(AS85&lt;&gt;"",VLOOKUP(AS85,'ESO zone constants'!$D$2:$H$4950,5,FALSE),""),""),"")</f>
        <v/>
      </c>
      <c r="AU85" s="3" t="str">
        <f>IF(AT85&lt;&gt;"",IF(AT85&lt;&gt;"LIBSETS_DROP_MECHANIC_MONSTER_NAME",VLOOKUP(AT85,'LibSets constants'!$I$4:$L$1000,3,FALSE),""),"")</f>
        <v/>
      </c>
      <c r="AV85" s="3" t="str">
        <f>IF(AT85&lt;&gt;"",IF(AT85&lt;&gt;"LIBSETS_DROP_MECHANIC_MONSTER_NAME",VLOOKUP(AT85,'LibSets constants'!$I$4:$L$1000,4,FALSE),""),"")</f>
        <v/>
      </c>
      <c r="AW85" s="21" t="str">
        <f>IF(A85="???","--","")&amp;IF(F85&lt;&gt;"Not in the game (anymore)",IF(A85&lt;&gt;"",CONCATENATE("[",A85,"] = {wayshrines={")&amp;IF(K85&lt;&gt;"",CONCATENATE(K85,","),"")&amp;IF(L85&lt;&gt;"",CONCATENATE(L85,","),"")&amp;IF(M85&lt;&gt;"",CONCATENATE(M85,","),"")&amp;CONCATENATE("}")&amp;IF(VALUE(N85)&gt;0,CONCATENATE(", traitsNeeded=",N85),"")&amp;CONCATENATE(", dlcId=",IF(S85&lt;&gt;"",S85,"DLC_BASE_GAME")),""),"")</f>
        <v>[103] = {wayshrines={-1,-1,-1,}, dlcId=DLC_BASE_GAME</v>
      </c>
      <c r="AX85" s="21" t="str">
        <f>IF(F85&lt;&gt;"Not in the game (anymore)",IF(A85&lt;&gt;"",IF(P85&lt;&gt;"",CONCATENATE(", zoneIds={",P85),"")&amp;IF(X85&lt;&gt;"",CONCATENATE(",",X85),"")&amp;IF(AC85&lt;&gt;"",CONCATENATE(",",AC85),"")&amp;IF(AH85&lt;&gt;"",CONCATENATE(",",AH85),"")&amp;IF(AM85&lt;&gt;"",CONCATENATE(",",AM85),"")&amp;IF(AR85&lt;&gt;"",CONCATENATE(",",AR85),"")&amp;IF(P85&lt;&gt;"",CONCATENATE("}",""),"")&amp;IF(OR(I85="true",I85="false",I85&lt;&gt;""), CONCATENATE(", veteran=", I85), ""),""),"")</f>
        <v>, zoneIds={449}, veteran=false</v>
      </c>
      <c r="AY85" s="21" t="str">
        <f>IF(F85&lt;&gt;"Not in the game (anymore)",IF(A85&lt;&gt;"",", setType="&amp;G85,"")&amp;IF(J85="true",", multiTrialSet=true",""),"")</f>
        <v>, setType=LIBSETS_SETTYPE_DUNGEON</v>
      </c>
      <c r="AZ85" s="21" t="str">
        <f>IF(F85&lt;&gt;"Not in the game (anymore)",IF(U85&lt;&gt;"",", dropMechanic={"&amp;U85&amp;IF(Z85&lt;&gt;"",","&amp;Z85,"")&amp;IF(AE85&lt;&gt;"",","&amp;AE85,"")&amp;IF(AJ85&lt;&gt;"",","&amp;AJ85,"")&amp;IF(AO85&lt;&gt;"",","&amp;AO85,"")&amp;IF(AT85&lt;&gt;"",","&amp;AT85,"")&amp;"}"&amp;IF(U85="LIBSETS_DROP_MECHANIC_MONSTER_NAME",", dropMechanicNames={" &amp; IF(V85&lt;&gt;"","['en']='"&amp;V85&amp;"'","") &amp; IF(W85&lt;&gt;"",", ['de']='" &amp; W85&amp;"'","") &amp; "}",""),"")&amp;"},","")</f>
        <v>},</v>
      </c>
      <c r="BA85" s="21" t="str">
        <f>IF(F85&lt;&gt;"Not in the game (anymore)",IF(C85&lt;&gt;"",CONCATENATE(" --",C85," / ",B85,"   [",IF(Q85&lt;&gt;"",Q85,""),IF(Y85&lt;&gt;"",", "&amp;Y85,""),IF(AD85&lt;&gt;"",", "&amp;AD85,""),IF(AI85&lt;&gt;"",", "&amp;AI85,""),IF(AN85&lt;&gt;"",", "&amp;AN85,""),IF(AS85&lt;&gt;"",", "&amp;AS85,""),"]")),"")</f>
        <v xml:space="preserve"> --Magicka Furnace / Magickaschmiede   [Direfrost Keep]</v>
      </c>
    </row>
    <row r="86" spans="1:53" x14ac:dyDescent="0.25">
      <c r="A86" s="12">
        <v>104</v>
      </c>
      <c r="B86" t="s">
        <v>898</v>
      </c>
      <c r="C86" t="s">
        <v>899</v>
      </c>
      <c r="D86" s="3">
        <f>A86</f>
        <v>104</v>
      </c>
      <c r="G86" s="8" t="s">
        <v>1650</v>
      </c>
      <c r="I86" t="s">
        <v>97</v>
      </c>
      <c r="J86" t="s">
        <v>97</v>
      </c>
      <c r="K86">
        <v>-1</v>
      </c>
      <c r="L86">
        <v>-1</v>
      </c>
      <c r="M86">
        <v>-1</v>
      </c>
      <c r="N86">
        <v>0</v>
      </c>
      <c r="O86" s="70" t="s">
        <v>131</v>
      </c>
      <c r="P86" s="3">
        <f>IF(AND(G86&lt;&gt;"LIBSETS_SETTYPE_BATTLEGROUND",G86&lt;&gt;"LIBSETS_SETTYPE_SPECIAL",G86&lt;&gt;"LIBSETS_SETTYPE_MYTHIC"), IF(Q86&lt;&gt;"",VLOOKUP(Q86,'ESO zone constants'!$D$2:$H$4950,5,FALSE),""),"")</f>
        <v>181</v>
      </c>
      <c r="Q86" t="str">
        <f>IF(OR(K86="",K86&lt;=0,ISERROR(K86)),IF(AND(O86&lt;&gt;"",NOT(ISERROR(O86))),O86, ""),VLOOKUP(K86,'ESO wayshrine node constants'!$A$3:$D$9993,4,FALSE))</f>
        <v>Cyrodiil</v>
      </c>
      <c r="S86" s="19" t="str">
        <f>IF(AND(R86&lt;&gt;"",NOT(ISERROR(R86))),R86,IF(P86&lt;&gt;"",IF(NOT(ISERROR(VLOOKUP(P86,'ESO Dungeon constants'!$D$3:$H$9999,5,FALSE))),VLOOKUP(P86,'ESO Dungeon constants'!$D$3:$I$9999,6,FALSE),VLOOKUP(P86,'ESO zone constants'!$H$2:$K$9984,4,FALSE)),""))</f>
        <v>DLC_BASE_GAME</v>
      </c>
      <c r="T86" s="3" t="str">
        <f>IF(S86&lt;&gt;"",VLOOKUP(S86,'LibSets constants'!$B$4:$C$1000,2,FALSE),"")</f>
        <v>Included in base game</v>
      </c>
      <c r="U86" s="33" t="s">
        <v>1723</v>
      </c>
      <c r="V86" s="3" t="str">
        <f>IF(U86&lt;&gt;"",IF(U86&lt;&gt;"LIBSETS_DROP_MECHANIC_MONSTER_NAME",VLOOKUP(U86,'LibSets constants'!$I$4:$L$1000,3,FALSE),""),"")</f>
        <v>Rewards for the worthy (Cyrodiil/Battleground mail)</v>
      </c>
      <c r="W86" s="3" t="str">
        <f>IF(U86&lt;&gt;"",IF(U86&lt;&gt;"LIBSETS_DROP_MECHANIC_MONSTER_NAME",VLOOKUP(U86,'LibSets constants'!$I$4:$L$1000,4,FALSE),""),"")</f>
        <v>Gerechter Lohn (Cyrodiil/Schlachtfeld Mail)</v>
      </c>
      <c r="X86" s="3">
        <f>IF(G86&lt;&gt;"LIBSETS_SETTYPE_BATTLEGROUND",IF(G86&lt;&gt;"LIBSETS_SETTYPE_SPECIAL",IF(Y86&lt;&gt;"",VLOOKUP(Y86,'ESO zone constants'!$D$2:$H$4950,5,FALSE),""),""),"")</f>
        <v>181</v>
      </c>
      <c r="Y86" t="s">
        <v>131</v>
      </c>
      <c r="Z86" s="33" t="s">
        <v>1713</v>
      </c>
      <c r="AA86" s="3" t="str">
        <f>IF(Z86&lt;&gt;"",IF(Z86&lt;&gt;"LIBSETS_DROP_MECHANIC_MONSTER_NAME",VLOOKUP(Z86,'LibSets constants'!$I$4:$L$1000,3,FALSE),""),"")</f>
        <v>City Erntefurt (quartermaster)</v>
      </c>
      <c r="AB86" s="3" t="str">
        <f>IF(Z86&lt;&gt;"",IF(Z86&lt;&gt;"LIBSETS_DROP_MECHANIC_MONSTER_NAME",VLOOKUP(Z86,'LibSets constants'!$I$4:$L$1000,4,FALSE),""),"")</f>
        <v>Stadt Erntefurt (Quartiermeister)</v>
      </c>
      <c r="AC86" s="3" t="str">
        <f>IF(G86&lt;&gt;"LIBSETS_SETTYPE_BATTLEGROUND",IF(G86&lt;&gt;"LIBSETS_SETTYPE_SPECIAL",IF(AD86&lt;&gt;"",VLOOKUP(AD86,'ESO zone constants'!$D$2:$H$4950,5,FALSE),""),""),"")</f>
        <v/>
      </c>
      <c r="AF86" s="3" t="str">
        <f>IF(AE86&lt;&gt;"",IF(AE86&lt;&gt;"LIBSETS_DROP_MECHANIC_MONSTER_NAME",VLOOKUP(AE86,'LibSets constants'!$I$4:$L$1000,3,FALSE),""),"")</f>
        <v/>
      </c>
      <c r="AG86" s="3" t="str">
        <f>IF(AE86&lt;&gt;"",IF(AE86&lt;&gt;"LIBSETS_DROP_MECHANIC_MONSTER_NAME",VLOOKUP(AE86,'LibSets constants'!$I$4:$L$1000,4,FALSE),""),"")</f>
        <v/>
      </c>
      <c r="AH86" s="3" t="str">
        <f>IF(G86&lt;&gt;"LIBSETS_SETTYPE_BATTLEGROUND",IF(G86&lt;&gt;"LIBSETS_SETTYPE_SPECIAL",IF(AI86&lt;&gt;"",VLOOKUP(AI86,'ESO zone constants'!$D$2:$H$4950,5,FALSE),""),""),"")</f>
        <v/>
      </c>
      <c r="AK86" s="3" t="str">
        <f>IF(AJ86&lt;&gt;"",IF(AJ86&lt;&gt;"LIBSETS_DROP_MECHANIC_MONSTER_NAME",VLOOKUP(AJ86,'LibSets constants'!$I$4:$L$1000,3,FALSE),""),"")</f>
        <v/>
      </c>
      <c r="AL86" s="3" t="str">
        <f>IF(AJ86&lt;&gt;"",IF(AJ86&lt;&gt;"LIBSETS_DROP_MECHANIC_MONSTER_NAME",VLOOKUP(AJ86,'LibSets constants'!$I$4:$L$1000,4,FALSE),""),"")</f>
        <v/>
      </c>
      <c r="AM86" s="3" t="str">
        <f>IF(G86&lt;&gt;"LIBSETS_SETTYPE_BATTLEGROUND",IF(G86&lt;&gt;"LIBSETS_SETTYPE_SPECIAL",IF(AN86&lt;&gt;"",VLOOKUP(AN86,'ESO zone constants'!$D$2:$H$4950,5,FALSE),""),""),"")</f>
        <v/>
      </c>
      <c r="AP86" s="3" t="str">
        <f>IF(AO86&lt;&gt;"",IF(AO86&lt;&gt;"LIBSETS_DROP_MECHANIC_MONSTER_NAME",VLOOKUP(AO86,'LibSets constants'!$I$4:$L$1000,3,FALSE),""),"")</f>
        <v/>
      </c>
      <c r="AQ86" s="3" t="str">
        <f>IF(AO86&lt;&gt;"",IF(AO86&lt;&gt;"LIBSETS_DROP_MECHANIC_MONSTER_NAME",VLOOKUP(AO86,'LibSets constants'!$I$4:$L$1000,4,FALSE),""),"")</f>
        <v/>
      </c>
      <c r="AR86" s="3" t="str">
        <f>IF(G86&lt;&gt;"LIBSETS_SETTYPE_BATTLEGROUND",IF(G86&lt;&gt;"LIBSETS_SETTYPE_SPECIAL",IF(AS86&lt;&gt;"",VLOOKUP(AS86,'ESO zone constants'!$D$2:$H$4950,5,FALSE),""),""),"")</f>
        <v/>
      </c>
      <c r="AU86" s="3" t="str">
        <f>IF(AT86&lt;&gt;"",IF(AT86&lt;&gt;"LIBSETS_DROP_MECHANIC_MONSTER_NAME",VLOOKUP(AT86,'LibSets constants'!$I$4:$L$1000,3,FALSE),""),"")</f>
        <v/>
      </c>
      <c r="AV86" s="3" t="str">
        <f>IF(AT86&lt;&gt;"",IF(AT86&lt;&gt;"LIBSETS_DROP_MECHANIC_MONSTER_NAME",VLOOKUP(AT86,'LibSets constants'!$I$4:$L$1000,4,FALSE),""),"")</f>
        <v/>
      </c>
      <c r="AW86" s="21" t="str">
        <f>IF(A86="???","--","")&amp;IF(F86&lt;&gt;"Not in the game (anymore)",IF(A86&lt;&gt;"",CONCATENATE("[",A86,"] = {wayshrines={")&amp;IF(K86&lt;&gt;"",CONCATENATE(K86,","),"")&amp;IF(L86&lt;&gt;"",CONCATENATE(L86,","),"")&amp;IF(M86&lt;&gt;"",CONCATENATE(M86,","),"")&amp;CONCATENATE("}")&amp;IF(VALUE(N86)&gt;0,CONCATENATE(", traitsNeeded=",N86),"")&amp;CONCATENATE(", dlcId=",IF(S86&lt;&gt;"",S86,"DLC_BASE_GAME")),""),"")</f>
        <v>[104] = {wayshrines={-1,-1,-1,}, dlcId=DLC_BASE_GAME</v>
      </c>
      <c r="AX86" s="21" t="str">
        <f>IF(F86&lt;&gt;"Not in the game (anymore)",IF(A86&lt;&gt;"",IF(P86&lt;&gt;"",CONCATENATE(", zoneIds={",P86),"")&amp;IF(X86&lt;&gt;"",CONCATENATE(",",X86),"")&amp;IF(AC86&lt;&gt;"",CONCATENATE(",",AC86),"")&amp;IF(AH86&lt;&gt;"",CONCATENATE(",",AH86),"")&amp;IF(AM86&lt;&gt;"",CONCATENATE(",",AM86),"")&amp;IF(AR86&lt;&gt;"",CONCATENATE(",",AR86),"")&amp;IF(P86&lt;&gt;"",CONCATENATE("}",""),"")&amp;IF(OR(I86="true",I86="false",I86&lt;&gt;""), CONCATENATE(", veteran=", I86), ""),""),"")</f>
        <v>, zoneIds={181,181}, veteran=false</v>
      </c>
      <c r="AY86" s="21" t="str">
        <f>IF(F86&lt;&gt;"Not in the game (anymore)",IF(A86&lt;&gt;"",", setType="&amp;G86,"")&amp;IF(J86="true",", multiTrialSet=true",""),"")</f>
        <v>, setType=LIBSETS_SETTYPE_CYRODIIL</v>
      </c>
      <c r="AZ86" s="21" t="str">
        <f>IF(F86&lt;&gt;"Not in the game (anymore)",IF(U86&lt;&gt;"",", dropMechanic={"&amp;U86&amp;IF(Z86&lt;&gt;"",","&amp;Z86,"")&amp;IF(AE86&lt;&gt;"",","&amp;AE86,"")&amp;IF(AJ86&lt;&gt;"",","&amp;AJ86,"")&amp;IF(AO86&lt;&gt;"",","&amp;AO86,"")&amp;IF(AT86&lt;&gt;"",","&amp;AT86,"")&amp;"}"&amp;IF(U86="LIBSETS_DROP_MECHANIC_MONSTER_NAME",", dropMechanicNames={" &amp; IF(V86&lt;&gt;"","['en']='"&amp;V86&amp;"'","") &amp; IF(W86&lt;&gt;"",", ['de']='" &amp; W86&amp;"'","") &amp; "}",""),"")&amp;"},","")</f>
        <v>, dropMechanic={LIBSETS_DROP_MECHANIC_MAIL_PVP_REWARDS_FOR_THE_WORTHY,LIBSETS_DROP_MECHANIC_CITY_CYRODIIL_ERNTEFURT}},</v>
      </c>
      <c r="BA86" s="21" t="str">
        <f>IF(F86&lt;&gt;"Not in the game (anymore)",IF(C86&lt;&gt;"",CONCATENATE(" --",C86," / ",B86,"   [",IF(Q86&lt;&gt;"",Q86,""),IF(Y86&lt;&gt;"",", "&amp;Y86,""),IF(AD86&lt;&gt;"",", "&amp;AD86,""),IF(AI86&lt;&gt;"",", "&amp;AI86,""),IF(AN86&lt;&gt;"",", "&amp;AN86,""),IF(AS86&lt;&gt;"",", "&amp;AS86,""),"]")),"")</f>
        <v xml:space="preserve"> --Curse Eater / Fluchfresser   [Cyrodiil, Cyrodiil]</v>
      </c>
    </row>
    <row r="87" spans="1:53" x14ac:dyDescent="0.25">
      <c r="A87" s="12">
        <v>105</v>
      </c>
      <c r="B87" t="s">
        <v>900</v>
      </c>
      <c r="C87" t="s">
        <v>901</v>
      </c>
      <c r="D87" s="3">
        <f>A87</f>
        <v>105</v>
      </c>
      <c r="G87" s="8" t="s">
        <v>1655</v>
      </c>
      <c r="I87" t="s">
        <v>97</v>
      </c>
      <c r="J87" t="s">
        <v>97</v>
      </c>
      <c r="K87">
        <v>-1</v>
      </c>
      <c r="L87">
        <v>-1</v>
      </c>
      <c r="M87">
        <v>-1</v>
      </c>
      <c r="N87">
        <v>0</v>
      </c>
      <c r="O87" s="70" t="s">
        <v>270</v>
      </c>
      <c r="P87" s="3">
        <f>IF(AND(G87&lt;&gt;"LIBSETS_SETTYPE_BATTLEGROUND",G87&lt;&gt;"LIBSETS_SETTYPE_SPECIAL",G87&lt;&gt;"LIBSETS_SETTYPE_MYTHIC"), IF(Q87&lt;&gt;"",VLOOKUP(Q87,'ESO zone constants'!$D$2:$H$4950,5,FALSE),""),"")</f>
        <v>381</v>
      </c>
      <c r="Q87" t="str">
        <f>IF(OR(K87="",K87&lt;=0,ISERROR(K87)),IF(AND(O87&lt;&gt;"",NOT(ISERROR(O87))),O87, ""),VLOOKUP(K87,'ESO wayshrine node constants'!$A$3:$D$9993,4,FALSE))</f>
        <v>Auridon</v>
      </c>
      <c r="S87" s="19" t="str">
        <f>IF(AND(R87&lt;&gt;"",NOT(ISERROR(R87))),R87,IF(P87&lt;&gt;"",IF(NOT(ISERROR(VLOOKUP(P87,'ESO Dungeon constants'!$D$3:$H$9999,5,FALSE))),VLOOKUP(P87,'ESO Dungeon constants'!$D$3:$I$9999,6,FALSE),VLOOKUP(P87,'ESO zone constants'!$H$2:$K$9984,4,FALSE)),""))</f>
        <v>DLC_BASE_GAME</v>
      </c>
      <c r="T87" s="3" t="str">
        <f>IF(S87&lt;&gt;"",VLOOKUP(S87,'LibSets constants'!$B$4:$C$1000,2,FALSE),"")</f>
        <v>Included in base game</v>
      </c>
      <c r="U87" s="33" t="s">
        <v>1742</v>
      </c>
      <c r="V87" s="44" t="str">
        <f>IF(U87&lt;&gt;"",IF(U87&lt;&gt;"LIBSETS_DROP_MECHANIC_MONSTER_NAME",VLOOKUP(U87,'LibSets constants'!$I$4:$L$1000,3,FALSE),""),"")</f>
        <v>Delve bosses have a chance to drop a waist or feet.</v>
      </c>
      <c r="W87" s="44" t="str">
        <f>IF(U87&lt;&gt;"",IF(U87&lt;&gt;"LIBSETS_DROP_MECHANIC_MONSTER_NAME",VLOOKUP(U87,'LibSets constants'!$I$4:$L$1000,4,FALSE),""),"")</f>
        <v>Bosse in Gewölben haben die Chance, eine Taille oder Füße fallen zu lassen.</v>
      </c>
      <c r="X87" s="3" t="str">
        <f>IF(G87&lt;&gt;"LIBSETS_SETTYPE_BATTLEGROUND",IF(G87&lt;&gt;"LIBSETS_SETTYPE_SPECIAL",IF(Y87&lt;&gt;"",VLOOKUP(Y87,'ESO zone constants'!$D$2:$H$4950,5,FALSE),""),""),"")</f>
        <v/>
      </c>
      <c r="Z87" s="45" t="s">
        <v>1743</v>
      </c>
      <c r="AA87" s="44" t="str">
        <f>IF(Z87&lt;&gt;"",IF(Z87&lt;&gt;"LIBSETS_DROP_MECHANIC_MONSTER_NAME",VLOOKUP(Z87,'LibSets constants'!$I$4:$L$1000,3,FALSE),""),"")</f>
        <v>Overland group bosses have a 100% chance to drop head, chest, legs, or weapon.</v>
      </c>
      <c r="AB87" s="44" t="str">
        <f>IF(Z87&lt;&gt;"",IF(Z87&lt;&gt;"LIBSETS_DROP_MECHANIC_MONSTER_NAME",VLOOKUP(Z87,'LibSets constants'!$I$4:$L$1000,4,FALSE),""),"")</f>
        <v>Überland Gruppenbosse haben eine Chance von 100%, Kopf, Brust, Beine oder Waffen fallen zu lassen.</v>
      </c>
      <c r="AC87" s="3" t="str">
        <f>IF(G87&lt;&gt;"LIBSETS_SETTYPE_BATTLEGROUND",IF(G87&lt;&gt;"LIBSETS_SETTYPE_SPECIAL",IF(AD87&lt;&gt;"",VLOOKUP(AD87,'ESO zone constants'!$D$2:$H$4950,5,FALSE),""),""),"")</f>
        <v/>
      </c>
      <c r="AE87" s="45" t="s">
        <v>1744</v>
      </c>
      <c r="AF87" s="44" t="str">
        <f>IF(AE87&lt;&gt;"",IF(AE87&lt;&gt;"LIBSETS_DROP_MECHANIC_MONSTER_NAME",VLOOKUP(AE87,'LibSets constants'!$I$4:$L$1000,3,FALSE),""),"")</f>
        <v>Public dungeon bosses have a chance to drop a shoulder, hand, or weapon.</v>
      </c>
      <c r="AG87" s="44" t="str">
        <f>IF(AE87&lt;&gt;"",IF(AE87&lt;&gt;"LIBSETS_DROP_MECHANIC_MONSTER_NAME",VLOOKUP(AE87,'LibSets constants'!$I$4:$L$1000,4,FALSE),""),"")</f>
        <v>Öffentliche Dungeon-Bosse haben die Möglichkeit, eine Schulter, Handschuhe oder eine Waffe fallen zu lassen.</v>
      </c>
      <c r="AH87" s="3" t="str">
        <f>IF(G87&lt;&gt;"LIBSETS_SETTYPE_BATTLEGROUND",IF(G87&lt;&gt;"LIBSETS_SETTYPE_SPECIAL",IF(AI87&lt;&gt;"",VLOOKUP(AI87,'ESO zone constants'!$D$2:$H$4950,5,FALSE),""),""),"")</f>
        <v/>
      </c>
      <c r="AJ87" s="45" t="s">
        <v>1745</v>
      </c>
      <c r="AK87" s="44" t="str">
        <f>IF(AJ87&lt;&gt;"",IF(AJ87&lt;&gt;"LIBSETS_DROP_MECHANIC_MONSTER_NAME",VLOOKUP(AJ87,'LibSets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4" t="str">
        <f>IF(AJ87&lt;&gt;"",IF(AJ87&lt;&gt;"LIBSETS_DROP_MECHANIC_MONSTER_NAME",VLOOKUP(AJ87,'LibSets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constants'!$D$2:$H$4950,5,FALSE),""),""),"")</f>
        <v/>
      </c>
      <c r="AO87" s="45"/>
      <c r="AP87" s="44" t="str">
        <f>IF(AO87&lt;&gt;"",IF(AO87&lt;&gt;"LIBSETS_DROP_MECHANIC_MONSTER_NAME",VLOOKUP(AO87,'LibSets constants'!$I$4:$L$1000,3,FALSE),""),"")</f>
        <v/>
      </c>
      <c r="AQ87" s="44" t="str">
        <f>IF(AO87&lt;&gt;"",IF(AO87&lt;&gt;"LIBSETS_DROP_MECHANIC_MONSTER_NAME",VLOOKUP(AO87,'LibSets constants'!$I$4:$L$1000,4,FALSE),""),"")</f>
        <v/>
      </c>
      <c r="AR87" s="3" t="str">
        <f>IF(G87&lt;&gt;"LIBSETS_SETTYPE_BATTLEGROUND",IF(G87&lt;&gt;"LIBSETS_SETTYPE_SPECIAL",IF(AS87&lt;&gt;"",VLOOKUP(AS87,'ESO zone constants'!$D$2:$H$4950,5,FALSE),""),""),"")</f>
        <v/>
      </c>
      <c r="AT87" s="45"/>
      <c r="AU87" s="44" t="str">
        <f>IF(AT87&lt;&gt;"",IF(AT87&lt;&gt;"LIBSETS_DROP_MECHANIC_MONSTER_NAME",VLOOKUP(AT87,'LibSets constants'!$I$4:$L$1000,3,FALSE),""),"")</f>
        <v/>
      </c>
      <c r="AV87" s="44" t="str">
        <f>IF(AT87&lt;&gt;"",IF(AT87&lt;&gt;"LIBSETS_DROP_MECHANIC_MONSTER_NAME",VLOOKUP(AT87,'LibSets constants'!$I$4:$L$1000,4,FALSE),""),"")</f>
        <v/>
      </c>
      <c r="AW87" s="21" t="str">
        <f>IF(A87="???","--","")&amp;IF(F87&lt;&gt;"Not in the game (anymore)",IF(A87&lt;&gt;"",CONCATENATE("[",A87,"] = {wayshrines={")&amp;IF(K87&lt;&gt;"",CONCATENATE(K87,","),"")&amp;IF(L87&lt;&gt;"",CONCATENATE(L87,","),"")&amp;IF(M87&lt;&gt;"",CONCATENATE(M87,","),"")&amp;CONCATENATE("}")&amp;IF(VALUE(N87)&gt;0,CONCATENATE(", traitsNeeded=",N87),"")&amp;CONCATENATE(", dlcId=",IF(S87&lt;&gt;"",S87,"DLC_BASE_GAME")),""),"")</f>
        <v>[105] = {wayshrines={-1,-1,-1,}, dlcId=DLC_BASE_GAME</v>
      </c>
      <c r="AX87" s="21" t="str">
        <f>IF(F87&lt;&gt;"Not in the game (anymore)",IF(A87&lt;&gt;"",IF(P87&lt;&gt;"",CONCATENATE(", zoneIds={",P87),"")&amp;IF(X87&lt;&gt;"",CONCATENATE(",",X87),"")&amp;IF(AC87&lt;&gt;"",CONCATENATE(",",AC87),"")&amp;IF(AH87&lt;&gt;"",CONCATENATE(",",AH87),"")&amp;IF(AM87&lt;&gt;"",CONCATENATE(",",AM87),"")&amp;IF(AR87&lt;&gt;"",CONCATENATE(",",AR87),"")&amp;IF(P87&lt;&gt;"",CONCATENATE("}",""),"")&amp;IF(OR(I87="true",I87="false",I87&lt;&gt;""), CONCATENATE(", veteran=", I87), ""),""),"")</f>
        <v>, zoneIds={381}, veteran=false</v>
      </c>
      <c r="AY87" s="21" t="str">
        <f>IF(F87&lt;&gt;"Not in the game (anymore)",IF(A87&lt;&gt;"",", setType="&amp;G87,"")&amp;IF(J87="true",", multiTrialSet=true",""),"")</f>
        <v>, setType=LIBSETS_SETTYPE_OVERLAND</v>
      </c>
      <c r="AZ87" s="21" t="str">
        <f>IF(F87&lt;&gt;"Not in the game (anymore)",IF(U87&lt;&gt;"",", dropMechanic={"&amp;U87&amp;IF(Z87&lt;&gt;"",","&amp;Z87,"")&amp;IF(AE87&lt;&gt;"",","&amp;AE87,"")&amp;IF(AJ87&lt;&gt;"",","&amp;AJ87,"")&amp;IF(AO87&lt;&gt;"",","&amp;AO87,"")&amp;IF(AT87&lt;&gt;"",","&amp;AT87,"")&amp;"}"&amp;IF(U87="LIBSETS_DROP_MECHANIC_MONSTER_NAME",", dropMechanicNames={" &amp; IF(V87&lt;&gt;"","['en']='"&amp;V87&amp;"'","") &amp; IF(W87&lt;&gt;"",", ['de']='" &amp; W87&amp;"'","") &amp; "}",""),"")&amp;"},","")</f>
        <v>, dropMechanic={LIBSETS_DROP_MECHANIC_OVERLAND_BOSS_DELVE,LIBSETS_DROP_MECHANIC_OVERLAND_WORLDBOSS,LIBSETS_DROP_MECHANIC_OVERLAND_BOSS_PUBLIC_DUNGEON,LIBSETS_DROP_MECHANIC_OVERLAND_CHEST}},</v>
      </c>
      <c r="BA87" s="21" t="str">
        <f>IF(F87&lt;&gt;"Not in the game (anymore)",IF(C87&lt;&gt;"",CONCATENATE(" --",C87," / ",B87,"   [",IF(Q87&lt;&gt;"",Q87,""),IF(Y87&lt;&gt;"",", "&amp;Y87,""),IF(AD87&lt;&gt;"",", "&amp;AD87,""),IF(AI87&lt;&gt;"",", "&amp;AI87,""),IF(AN87&lt;&gt;"",", "&amp;AN87,""),IF(AS87&lt;&gt;"",", "&amp;AS87,""),"]")),"")</f>
        <v xml:space="preserve"> --Twin Sisters / Zwillingsschwestern   [Auridon]</v>
      </c>
    </row>
    <row r="88" spans="1:53" x14ac:dyDescent="0.25">
      <c r="A88" s="12">
        <v>106</v>
      </c>
      <c r="B88" t="s">
        <v>902</v>
      </c>
      <c r="C88" t="s">
        <v>903</v>
      </c>
      <c r="D88" s="3">
        <f>A88</f>
        <v>106</v>
      </c>
      <c r="G88" s="8" t="s">
        <v>1655</v>
      </c>
      <c r="I88" t="s">
        <v>97</v>
      </c>
      <c r="J88" t="s">
        <v>97</v>
      </c>
      <c r="K88">
        <v>-1</v>
      </c>
      <c r="L88">
        <v>-1</v>
      </c>
      <c r="M88">
        <v>-1</v>
      </c>
      <c r="N88">
        <v>0</v>
      </c>
      <c r="O88" s="70" t="s">
        <v>119</v>
      </c>
      <c r="P88" s="3">
        <f>IF(AND(G88&lt;&gt;"LIBSETS_SETTYPE_BATTLEGROUND",G88&lt;&gt;"LIBSETS_SETTYPE_SPECIAL",G88&lt;&gt;"LIBSETS_SETTYPE_MYTHIC"), IF(Q88&lt;&gt;"",VLOOKUP(Q88,'ESO zone constants'!$D$2:$H$4950,5,FALSE),""),"")</f>
        <v>108</v>
      </c>
      <c r="Q88" t="str">
        <f>IF(OR(K88="",K88&lt;=0,ISERROR(K88)),IF(AND(O88&lt;&gt;"",NOT(ISERROR(O88))),O88, ""),VLOOKUP(K88,'ESO wayshrine node constants'!$A$3:$D$9993,4,FALSE))</f>
        <v>Greenshade</v>
      </c>
      <c r="S88" s="19" t="str">
        <f>IF(AND(R88&lt;&gt;"",NOT(ISERROR(R88))),R88,IF(P88&lt;&gt;"",IF(NOT(ISERROR(VLOOKUP(P88,'ESO Dungeon constants'!$D$3:$H$9999,5,FALSE))),VLOOKUP(P88,'ESO Dungeon constants'!$D$3:$I$9999,6,FALSE),VLOOKUP(P88,'ESO zone constants'!$H$2:$K$9984,4,FALSE)),""))</f>
        <v>DLC_BASE_GAME</v>
      </c>
      <c r="T88" s="3" t="str">
        <f>IF(S88&lt;&gt;"",VLOOKUP(S88,'LibSets constants'!$B$4:$C$1000,2,FALSE),"")</f>
        <v>Included in base game</v>
      </c>
      <c r="U88" s="33" t="s">
        <v>1742</v>
      </c>
      <c r="V88" s="3" t="str">
        <f>IF(U88&lt;&gt;"",IF(U88&lt;&gt;"LIBSETS_DROP_MECHANIC_MONSTER_NAME",VLOOKUP(U88,'LibSets constants'!$I$4:$L$1000,3,FALSE),""),"")</f>
        <v>Delve bosses have a chance to drop a waist or feet.</v>
      </c>
      <c r="W88" s="3" t="str">
        <f>IF(U88&lt;&gt;"",IF(U88&lt;&gt;"LIBSETS_DROP_MECHANIC_MONSTER_NAME",VLOOKUP(U88,'LibSets constants'!$I$4:$L$1000,4,FALSE),""),"")</f>
        <v>Bosse in Gewölben haben die Chance, eine Taille oder Füße fallen zu lassen.</v>
      </c>
      <c r="X88" s="3" t="str">
        <f>IF(G88&lt;&gt;"LIBSETS_SETTYPE_BATTLEGROUND",IF(G88&lt;&gt;"LIBSETS_SETTYPE_SPECIAL",IF(Y88&lt;&gt;"",VLOOKUP(Y88,'ESO zone constants'!$D$2:$H$4950,5,FALSE),""),""),"")</f>
        <v/>
      </c>
      <c r="Z88" s="33" t="s">
        <v>1743</v>
      </c>
      <c r="AA88" s="3" t="str">
        <f>IF(Z88&lt;&gt;"",IF(Z88&lt;&gt;"LIBSETS_DROP_MECHANIC_MONSTER_NAME",VLOOKUP(Z88,'LibSets constants'!$I$4:$L$1000,3,FALSE),""),"")</f>
        <v>Overland group bosses have a 100% chance to drop head, chest, legs, or weapon.</v>
      </c>
      <c r="AB88" s="3" t="str">
        <f>IF(Z88&lt;&gt;"",IF(Z88&lt;&gt;"LIBSETS_DROP_MECHANIC_MONSTER_NAME",VLOOKUP(Z88,'LibSets constants'!$I$4:$L$1000,4,FALSE),""),"")</f>
        <v>Überland Gruppenbosse haben eine Chance von 100%, Kopf, Brust, Beine oder Waffen fallen zu lassen.</v>
      </c>
      <c r="AC88" s="3" t="str">
        <f>IF(G88&lt;&gt;"LIBSETS_SETTYPE_BATTLEGROUND",IF(G88&lt;&gt;"LIBSETS_SETTYPE_SPECIAL",IF(AD88&lt;&gt;"",VLOOKUP(AD88,'ESO zone constants'!$D$2:$H$4950,5,FALSE),""),""),"")</f>
        <v/>
      </c>
      <c r="AE88" s="33" t="s">
        <v>1744</v>
      </c>
      <c r="AF88" s="3" t="str">
        <f>IF(AE88&lt;&gt;"",IF(AE88&lt;&gt;"LIBSETS_DROP_MECHANIC_MONSTER_NAME",VLOOKUP(AE88,'LibSets constants'!$I$4:$L$1000,3,FALSE),""),"")</f>
        <v>Public dungeon bosses have a chance to drop a shoulder, hand, or weapon.</v>
      </c>
      <c r="AG88" s="3" t="str">
        <f>IF(AE88&lt;&gt;"",IF(AE88&lt;&gt;"LIBSETS_DROP_MECHANIC_MONSTER_NAME",VLOOKUP(AE88,'LibSets constants'!$I$4:$L$1000,4,FALSE),""),"")</f>
        <v>Öffentliche Dungeon-Bosse haben die Möglichkeit, eine Schulter, Handschuhe oder eine Waffe fallen zu lassen.</v>
      </c>
      <c r="AH88" s="3" t="str">
        <f>IF(G88&lt;&gt;"LIBSETS_SETTYPE_BATTLEGROUND",IF(G88&lt;&gt;"LIBSETS_SETTYPE_SPECIAL",IF(AI88&lt;&gt;"",VLOOKUP(AI88,'ESO zone constants'!$D$2:$H$4950,5,FALSE),""),""),"")</f>
        <v/>
      </c>
      <c r="AJ88" s="33" t="s">
        <v>1745</v>
      </c>
      <c r="AK88" s="3" t="str">
        <f>IF(AJ88&lt;&gt;"",IF(AJ88&lt;&gt;"LIBSETS_DROP_MECHANIC_MONSTER_NAME",VLOOKUP(AJ88,'LibSets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3" t="str">
        <f>IF(AJ88&lt;&gt;"",IF(AJ88&lt;&gt;"LIBSETS_DROP_MECHANIC_MONSTER_NAME",VLOOKUP(AJ88,'LibSets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constants'!$D$2:$H$4950,5,FALSE),""),""),"")</f>
        <v/>
      </c>
      <c r="AP88" s="3" t="str">
        <f>IF(AO88&lt;&gt;"",IF(AO88&lt;&gt;"LIBSETS_DROP_MECHANIC_MONSTER_NAME",VLOOKUP(AO88,'LibSets constants'!$I$4:$L$1000,3,FALSE),""),"")</f>
        <v/>
      </c>
      <c r="AQ88" s="3" t="str">
        <f>IF(AO88&lt;&gt;"",IF(AO88&lt;&gt;"LIBSETS_DROP_MECHANIC_MONSTER_NAME",VLOOKUP(AO88,'LibSets constants'!$I$4:$L$1000,4,FALSE),""),"")</f>
        <v/>
      </c>
      <c r="AR88" s="3" t="str">
        <f>IF(G88&lt;&gt;"LIBSETS_SETTYPE_BATTLEGROUND",IF(G88&lt;&gt;"LIBSETS_SETTYPE_SPECIAL",IF(AS88&lt;&gt;"",VLOOKUP(AS88,'ESO zone constants'!$D$2:$H$4950,5,FALSE),""),""),"")</f>
        <v/>
      </c>
      <c r="AU88" s="3" t="str">
        <f>IF(AT88&lt;&gt;"",IF(AT88&lt;&gt;"LIBSETS_DROP_MECHANIC_MONSTER_NAME",VLOOKUP(AT88,'LibSets constants'!$I$4:$L$1000,3,FALSE),""),"")</f>
        <v/>
      </c>
      <c r="AV88" s="3" t="str">
        <f>IF(AT88&lt;&gt;"",IF(AT88&lt;&gt;"LIBSETS_DROP_MECHANIC_MONSTER_NAME",VLOOKUP(AT88,'LibSets constants'!$I$4:$L$1000,4,FALSE),""),"")</f>
        <v/>
      </c>
      <c r="AW88" s="21" t="str">
        <f>IF(A88="???","--","")&amp;IF(F88&lt;&gt;"Not in the game (anymore)",IF(A88&lt;&gt;"",CONCATENATE("[",A88,"] = {wayshrines={")&amp;IF(K88&lt;&gt;"",CONCATENATE(K88,","),"")&amp;IF(L88&lt;&gt;"",CONCATENATE(L88,","),"")&amp;IF(M88&lt;&gt;"",CONCATENATE(M88,","),"")&amp;CONCATENATE("}")&amp;IF(VALUE(N88)&gt;0,CONCATENATE(", traitsNeeded=",N88),"")&amp;CONCATENATE(", dlcId=",IF(S88&lt;&gt;"",S88,"DLC_BASE_GAME")),""),"")</f>
        <v>[106] = {wayshrines={-1,-1,-1,}, dlcId=DLC_BASE_GAME</v>
      </c>
      <c r="AX88" s="21" t="str">
        <f>IF(F88&lt;&gt;"Not in the game (anymore)",IF(A88&lt;&gt;"",IF(P88&lt;&gt;"",CONCATENATE(", zoneIds={",P88),"")&amp;IF(X88&lt;&gt;"",CONCATENATE(",",X88),"")&amp;IF(AC88&lt;&gt;"",CONCATENATE(",",AC88),"")&amp;IF(AH88&lt;&gt;"",CONCATENATE(",",AH88),"")&amp;IF(AM88&lt;&gt;"",CONCATENATE(",",AM88),"")&amp;IF(AR88&lt;&gt;"",CONCATENATE(",",AR88),"")&amp;IF(P88&lt;&gt;"",CONCATENATE("}",""),"")&amp;IF(OR(I88="true",I88="false",I88&lt;&gt;""), CONCATENATE(", veteran=", I88), ""),""),"")</f>
        <v>, zoneIds={108}, veteran=false</v>
      </c>
      <c r="AY88" s="21" t="str">
        <f>IF(F88&lt;&gt;"Not in the game (anymore)",IF(A88&lt;&gt;"",", setType="&amp;G88,"")&amp;IF(J88="true",", multiTrialSet=true",""),"")</f>
        <v>, setType=LIBSETS_SETTYPE_OVERLAND</v>
      </c>
      <c r="AZ88" s="21" t="str">
        <f>IF(F88&lt;&gt;"Not in the game (anymore)",IF(U88&lt;&gt;"",", dropMechanic={"&amp;U88&amp;IF(Z88&lt;&gt;"",","&amp;Z88,"")&amp;IF(AE88&lt;&gt;"",","&amp;AE88,"")&amp;IF(AJ88&lt;&gt;"",","&amp;AJ88,"")&amp;IF(AO88&lt;&gt;"",","&amp;AO88,"")&amp;IF(AT88&lt;&gt;"",","&amp;AT88,"")&amp;"}"&amp;IF(U88="LIBSETS_DROP_MECHANIC_MONSTER_NAME",", dropMechanicNames={" &amp; IF(V88&lt;&gt;"","['en']='"&amp;V88&amp;"'","") &amp; IF(W88&lt;&gt;"",", ['de']='" &amp; W88&amp;"'","") &amp; "}",""),"")&amp;"},","")</f>
        <v>, dropMechanic={LIBSETS_DROP_MECHANIC_OVERLAND_BOSS_DELVE,LIBSETS_DROP_MECHANIC_OVERLAND_WORLDBOSS,LIBSETS_DROP_MECHANIC_OVERLAND_BOSS_PUBLIC_DUNGEON,LIBSETS_DROP_MECHANIC_OVERLAND_CHEST}},</v>
      </c>
      <c r="BA88" s="21" t="str">
        <f>IF(F88&lt;&gt;"Not in the game (anymore)",IF(C88&lt;&gt;"",CONCATENATE(" --",C88," / ",B88,"   [",IF(Q88&lt;&gt;"",Q88,""),IF(Y88&lt;&gt;"",", "&amp;Y88,""),IF(AD88&lt;&gt;"",", "&amp;AD88,""),IF(AI88&lt;&gt;"",", "&amp;AI88,""),IF(AN88&lt;&gt;"",", "&amp;AN88,""),IF(AS88&lt;&gt;"",", "&amp;AS88,""),"]")),"")</f>
        <v xml:space="preserve"> --Wilderqueen's Arch / Bogen der Wildkönigin   [Greenshade]</v>
      </c>
    </row>
    <row r="89" spans="1:53" x14ac:dyDescent="0.25">
      <c r="A89" s="12">
        <v>107</v>
      </c>
      <c r="B89" t="s">
        <v>904</v>
      </c>
      <c r="C89" t="s">
        <v>905</v>
      </c>
      <c r="D89" s="3">
        <f>A89</f>
        <v>107</v>
      </c>
      <c r="G89" s="8" t="s">
        <v>1655</v>
      </c>
      <c r="I89" t="s">
        <v>97</v>
      </c>
      <c r="J89" t="s">
        <v>97</v>
      </c>
      <c r="K89">
        <v>-1</v>
      </c>
      <c r="L89">
        <v>-1</v>
      </c>
      <c r="M89">
        <v>-1</v>
      </c>
      <c r="N89">
        <v>0</v>
      </c>
      <c r="O89" s="70" t="s">
        <v>109</v>
      </c>
      <c r="P89" s="3">
        <f>IF(AND(G89&lt;&gt;"LIBSETS_SETTYPE_BATTLEGROUND",G89&lt;&gt;"LIBSETS_SETTYPE_SPECIAL",G89&lt;&gt;"LIBSETS_SETTYPE_MYTHIC"), IF(Q89&lt;&gt;"",VLOOKUP(Q89,'ESO zone constants'!$D$2:$H$4950,5,FALSE),""),"")</f>
        <v>3</v>
      </c>
      <c r="Q89" t="str">
        <f>IF(OR(K89="",K89&lt;=0,ISERROR(K89)),IF(AND(O89&lt;&gt;"",NOT(ISERROR(O89))),O89, ""),VLOOKUP(K89,'ESO wayshrine node constants'!$A$3:$D$9993,4,FALSE))</f>
        <v>Glenumbra</v>
      </c>
      <c r="S89" s="19" t="str">
        <f>IF(AND(R89&lt;&gt;"",NOT(ISERROR(R89))),R89,IF(P89&lt;&gt;"",IF(NOT(ISERROR(VLOOKUP(P89,'ESO Dungeon constants'!$D$3:$H$9999,5,FALSE))),VLOOKUP(P89,'ESO Dungeon constants'!$D$3:$I$9999,6,FALSE),VLOOKUP(P89,'ESO zone constants'!$H$2:$K$9984,4,FALSE)),""))</f>
        <v>DLC_BASE_GAME</v>
      </c>
      <c r="T89" s="3" t="str">
        <f>IF(S89&lt;&gt;"",VLOOKUP(S89,'LibSets constants'!$B$4:$C$1000,2,FALSE),"")</f>
        <v>Included in base game</v>
      </c>
      <c r="U89" s="33" t="s">
        <v>1742</v>
      </c>
      <c r="V89" s="44" t="str">
        <f>IF(U89&lt;&gt;"",IF(U89&lt;&gt;"LIBSETS_DROP_MECHANIC_MONSTER_NAME",VLOOKUP(U89,'LibSets constants'!$I$4:$L$1000,3,FALSE),""),"")</f>
        <v>Delve bosses have a chance to drop a waist or feet.</v>
      </c>
      <c r="W89" s="3" t="str">
        <f>IF(U89&lt;&gt;"",IF(U89&lt;&gt;"LIBSETS_DROP_MECHANIC_MONSTER_NAME",VLOOKUP(U89,'LibSets constants'!$I$4:$L$1000,4,FALSE),""),"")</f>
        <v>Bosse in Gewölben haben die Chance, eine Taille oder Füße fallen zu lassen.</v>
      </c>
      <c r="X89" s="3" t="str">
        <f>IF(G89&lt;&gt;"LIBSETS_SETTYPE_BATTLEGROUND",IF(G89&lt;&gt;"LIBSETS_SETTYPE_SPECIAL",IF(Y89&lt;&gt;"",VLOOKUP(Y89,'ESO zone constants'!$D$2:$H$4950,5,FALSE),""),""),"")</f>
        <v/>
      </c>
      <c r="Z89" s="33" t="s">
        <v>1743</v>
      </c>
      <c r="AA89" s="3" t="str">
        <f>IF(Z89&lt;&gt;"",IF(Z89&lt;&gt;"LIBSETS_DROP_MECHANIC_MONSTER_NAME",VLOOKUP(Z89,'LibSets constants'!$I$4:$L$1000,3,FALSE),""),"")</f>
        <v>Overland group bosses have a 100% chance to drop head, chest, legs, or weapon.</v>
      </c>
      <c r="AB89" s="3" t="str">
        <f>IF(Z89&lt;&gt;"",IF(Z89&lt;&gt;"LIBSETS_DROP_MECHANIC_MONSTER_NAME",VLOOKUP(Z89,'LibSets constants'!$I$4:$L$1000,4,FALSE),""),"")</f>
        <v>Überland Gruppenbosse haben eine Chance von 100%, Kopf, Brust, Beine oder Waffen fallen zu lassen.</v>
      </c>
      <c r="AC89" s="3" t="str">
        <f>IF(G89&lt;&gt;"LIBSETS_SETTYPE_BATTLEGROUND",IF(G89&lt;&gt;"LIBSETS_SETTYPE_SPECIAL",IF(AD89&lt;&gt;"",VLOOKUP(AD89,'ESO zone constants'!$D$2:$H$4950,5,FALSE),""),""),"")</f>
        <v/>
      </c>
      <c r="AE89" s="33" t="s">
        <v>1744</v>
      </c>
      <c r="AF89" s="3" t="str">
        <f>IF(AE89&lt;&gt;"",IF(AE89&lt;&gt;"LIBSETS_DROP_MECHANIC_MONSTER_NAME",VLOOKUP(AE89,'LibSets constants'!$I$4:$L$1000,3,FALSE),""),"")</f>
        <v>Public dungeon bosses have a chance to drop a shoulder, hand, or weapon.</v>
      </c>
      <c r="AG89" s="3" t="str">
        <f>IF(AE89&lt;&gt;"",IF(AE89&lt;&gt;"LIBSETS_DROP_MECHANIC_MONSTER_NAME",VLOOKUP(AE89,'LibSets constants'!$I$4:$L$1000,4,FALSE),""),"")</f>
        <v>Öffentliche Dungeon-Bosse haben die Möglichkeit, eine Schulter, Handschuhe oder eine Waffe fallen zu lassen.</v>
      </c>
      <c r="AH89" s="3" t="str">
        <f>IF(G89&lt;&gt;"LIBSETS_SETTYPE_BATTLEGROUND",IF(G89&lt;&gt;"LIBSETS_SETTYPE_SPECIAL",IF(AI89&lt;&gt;"",VLOOKUP(AI89,'ESO zone constants'!$D$2:$H$4950,5,FALSE),""),""),"")</f>
        <v/>
      </c>
      <c r="AJ89" s="33" t="s">
        <v>1745</v>
      </c>
      <c r="AK89" s="3" t="str">
        <f>IF(AJ89&lt;&gt;"",IF(AJ89&lt;&gt;"LIBSETS_DROP_MECHANIC_MONSTER_NAME",VLOOKUP(AJ89,'LibSets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3" t="str">
        <f>IF(AJ89&lt;&gt;"",IF(AJ89&lt;&gt;"LIBSETS_DROP_MECHANIC_MONSTER_NAME",VLOOKUP(AJ89,'LibSets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constants'!$D$2:$H$4950,5,FALSE),""),""),"")</f>
        <v/>
      </c>
      <c r="AP89" s="3" t="str">
        <f>IF(AO89&lt;&gt;"",IF(AO89&lt;&gt;"LIBSETS_DROP_MECHANIC_MONSTER_NAME",VLOOKUP(AO89,'LibSets constants'!$I$4:$L$1000,3,FALSE),""),"")</f>
        <v/>
      </c>
      <c r="AQ89" s="3" t="str">
        <f>IF(AO89&lt;&gt;"",IF(AO89&lt;&gt;"LIBSETS_DROP_MECHANIC_MONSTER_NAME",VLOOKUP(AO89,'LibSets constants'!$I$4:$L$1000,4,FALSE),""),"")</f>
        <v/>
      </c>
      <c r="AR89" s="3" t="str">
        <f>IF(G89&lt;&gt;"LIBSETS_SETTYPE_BATTLEGROUND",IF(G89&lt;&gt;"LIBSETS_SETTYPE_SPECIAL",IF(AS89&lt;&gt;"",VLOOKUP(AS89,'ESO zone constants'!$D$2:$H$4950,5,FALSE),""),""),"")</f>
        <v/>
      </c>
      <c r="AU89" s="3" t="str">
        <f>IF(AT89&lt;&gt;"",IF(AT89&lt;&gt;"LIBSETS_DROP_MECHANIC_MONSTER_NAME",VLOOKUP(AT89,'LibSets constants'!$I$4:$L$1000,3,FALSE),""),"")</f>
        <v/>
      </c>
      <c r="AV89" s="3" t="str">
        <f>IF(AT89&lt;&gt;"",IF(AT89&lt;&gt;"LIBSETS_DROP_MECHANIC_MONSTER_NAME",VLOOKUP(AT89,'LibSets constants'!$I$4:$L$1000,4,FALSE),""),"")</f>
        <v/>
      </c>
      <c r="AW89" s="21" t="str">
        <f>IF(A89="???","--","")&amp;IF(F89&lt;&gt;"Not in the game (anymore)",IF(A89&lt;&gt;"",CONCATENATE("[",A89,"] = {wayshrines={")&amp;IF(K89&lt;&gt;"",CONCATENATE(K89,","),"")&amp;IF(L89&lt;&gt;"",CONCATENATE(L89,","),"")&amp;IF(M89&lt;&gt;"",CONCATENATE(M89,","),"")&amp;CONCATENATE("}")&amp;IF(VALUE(N89)&gt;0,CONCATENATE(", traitsNeeded=",N89),"")&amp;CONCATENATE(", dlcId=",IF(S89&lt;&gt;"",S89,"DLC_BASE_GAME")),""),"")</f>
        <v>[107] = {wayshrines={-1,-1,-1,}, dlcId=DLC_BASE_GAME</v>
      </c>
      <c r="AX89" s="21" t="str">
        <f>IF(F89&lt;&gt;"Not in the game (anymore)",IF(A89&lt;&gt;"",IF(P89&lt;&gt;"",CONCATENATE(", zoneIds={",P89),"")&amp;IF(X89&lt;&gt;"",CONCATENATE(",",X89),"")&amp;IF(AC89&lt;&gt;"",CONCATENATE(",",AC89),"")&amp;IF(AH89&lt;&gt;"",CONCATENATE(",",AH89),"")&amp;IF(AM89&lt;&gt;"",CONCATENATE(",",AM89),"")&amp;IF(AR89&lt;&gt;"",CONCATENATE(",",AR89),"")&amp;IF(P89&lt;&gt;"",CONCATENATE("}",""),"")&amp;IF(OR(I89="true",I89="false",I89&lt;&gt;""), CONCATENATE(", veteran=", I89), ""),""),"")</f>
        <v>, zoneIds={3}, veteran=false</v>
      </c>
      <c r="AY89" s="21" t="str">
        <f>IF(F89&lt;&gt;"Not in the game (anymore)",IF(A89&lt;&gt;"",", setType="&amp;G89,"")&amp;IF(J89="true",", multiTrialSet=true",""),"")</f>
        <v>, setType=LIBSETS_SETTYPE_OVERLAND</v>
      </c>
      <c r="AZ89" s="21" t="str">
        <f>IF(F89&lt;&gt;"Not in the game (anymore)",IF(U89&lt;&gt;"",", dropMechanic={"&amp;U89&amp;IF(Z89&lt;&gt;"",","&amp;Z89,"")&amp;IF(AE89&lt;&gt;"",","&amp;AE89,"")&amp;IF(AJ89&lt;&gt;"",","&amp;AJ89,"")&amp;IF(AO89&lt;&gt;"",","&amp;AO89,"")&amp;IF(AT89&lt;&gt;"",","&amp;AT89,"")&amp;"}"&amp;IF(U89="LIBSETS_DROP_MECHANIC_MONSTER_NAME",", dropMechanicNames={" &amp; IF(V89&lt;&gt;"","['en']='"&amp;V89&amp;"'","") &amp; IF(W89&lt;&gt;"",", ['de']='" &amp; W89&amp;"'","") &amp; "}",""),"")&amp;"},","")</f>
        <v>, dropMechanic={LIBSETS_DROP_MECHANIC_OVERLAND_BOSS_DELVE,LIBSETS_DROP_MECHANIC_OVERLAND_WORLDBOSS,LIBSETS_DROP_MECHANIC_OVERLAND_BOSS_PUBLIC_DUNGEON,LIBSETS_DROP_MECHANIC_OVERLAND_CHEST}},</v>
      </c>
      <c r="BA89" s="21" t="str">
        <f>IF(F89&lt;&gt;"Not in the game (anymore)",IF(C89&lt;&gt;"",CONCATENATE(" --",C89," / ",B89,"   [",IF(Q89&lt;&gt;"",Q89,""),IF(Y89&lt;&gt;"",", "&amp;Y89,""),IF(AD89&lt;&gt;"",", "&amp;AD89,""),IF(AI89&lt;&gt;"",", "&amp;AI89,""),IF(AN89&lt;&gt;"",", "&amp;AN89,""),IF(AS89&lt;&gt;"",", "&amp;AS89,""),"]")),"")</f>
        <v xml:space="preserve"> --Wyrd Tree's Blessing / Segen des Wyrdbaums   [Glenumbra]</v>
      </c>
    </row>
    <row r="90" spans="1:53" x14ac:dyDescent="0.25">
      <c r="A90" s="12">
        <v>108</v>
      </c>
      <c r="B90" t="s">
        <v>906</v>
      </c>
      <c r="C90" t="s">
        <v>907</v>
      </c>
      <c r="D90" s="3">
        <f>A90</f>
        <v>108</v>
      </c>
      <c r="G90" s="8" t="s">
        <v>1650</v>
      </c>
      <c r="I90" t="s">
        <v>97</v>
      </c>
      <c r="J90" t="s">
        <v>97</v>
      </c>
      <c r="K90">
        <v>-1</v>
      </c>
      <c r="L90">
        <v>-1</v>
      </c>
      <c r="M90">
        <v>-1</v>
      </c>
      <c r="N90">
        <v>0</v>
      </c>
      <c r="O90" s="70" t="s">
        <v>131</v>
      </c>
      <c r="P90" s="3">
        <f>IF(AND(G90&lt;&gt;"LIBSETS_SETTYPE_BATTLEGROUND",G90&lt;&gt;"LIBSETS_SETTYPE_SPECIAL",G90&lt;&gt;"LIBSETS_SETTYPE_MYTHIC"), IF(Q90&lt;&gt;"",VLOOKUP(Q90,'ESO zone constants'!$D$2:$H$4950,5,FALSE),""),"")</f>
        <v>181</v>
      </c>
      <c r="Q90" t="str">
        <f>IF(OR(K90="",K90&lt;=0,ISERROR(K90)),IF(AND(O90&lt;&gt;"",NOT(ISERROR(O90))),O90, ""),VLOOKUP(K90,'ESO wayshrine node constants'!$A$3:$D$9993,4,FALSE))</f>
        <v>Cyrodiil</v>
      </c>
      <c r="S90" s="19" t="str">
        <f>IF(AND(R90&lt;&gt;"",NOT(ISERROR(R90))),R90,IF(P90&lt;&gt;"",IF(NOT(ISERROR(VLOOKUP(P90,'ESO Dungeon constants'!$D$3:$H$9999,5,FALSE))),VLOOKUP(P90,'ESO Dungeon constants'!$D$3:$I$9999,6,FALSE),VLOOKUP(P90,'ESO zone constants'!$H$2:$K$9984,4,FALSE)),""))</f>
        <v>DLC_BASE_GAME</v>
      </c>
      <c r="T90" s="3" t="str">
        <f>IF(S90&lt;&gt;"",VLOOKUP(S90,'LibSets constants'!$B$4:$C$1000,2,FALSE),"")</f>
        <v>Included in base game</v>
      </c>
      <c r="U90" s="33" t="s">
        <v>1723</v>
      </c>
      <c r="V90" s="3" t="str">
        <f>IF(U90&lt;&gt;"",IF(U90&lt;&gt;"LIBSETS_DROP_MECHANIC_MONSTER_NAME",VLOOKUP(U90,'LibSets constants'!$I$4:$L$1000,3,FALSE),""),"")</f>
        <v>Rewards for the worthy (Cyrodiil/Battleground mail)</v>
      </c>
      <c r="W90" s="3" t="str">
        <f>IF(U90&lt;&gt;"",IF(U90&lt;&gt;"LIBSETS_DROP_MECHANIC_MONSTER_NAME",VLOOKUP(U90,'LibSets constants'!$I$4:$L$1000,4,FALSE),""),"")</f>
        <v>Gerechter Lohn (Cyrodiil/Schlachtfeld Mail)</v>
      </c>
      <c r="X90" s="3">
        <f>IF(G90&lt;&gt;"LIBSETS_SETTYPE_BATTLEGROUND",IF(G90&lt;&gt;"LIBSETS_SETTYPE_SPECIAL",IF(Y90&lt;&gt;"",VLOOKUP(Y90,'ESO zone constants'!$D$2:$H$4950,5,FALSE),""),""),"")</f>
        <v>181</v>
      </c>
      <c r="Y90" t="s">
        <v>131</v>
      </c>
      <c r="Z90" s="33" t="s">
        <v>1716</v>
      </c>
      <c r="AA90" s="3" t="str">
        <f>IF(Z90&lt;&gt;"",IF(Z90&lt;&gt;"LIBSETS_DROP_MECHANIC_MONSTER_NAME",VLOOKUP(Z90,'LibSets constants'!$I$4:$L$1000,3,FALSE),""),"")</f>
        <v>City Vlastarus (quartermaster)</v>
      </c>
      <c r="AB90" s="3" t="str">
        <f>IF(Z90&lt;&gt;"",IF(Z90&lt;&gt;"LIBSETS_DROP_MECHANIC_MONSTER_NAME",VLOOKUP(Z90,'LibSets constants'!$I$4:$L$1000,4,FALSE),""),"")</f>
        <v>Stadt Vlastarus (Quartiermeister)</v>
      </c>
      <c r="AC90" s="3" t="str">
        <f>IF(G90&lt;&gt;"LIBSETS_SETTYPE_BATTLEGROUND",IF(G90&lt;&gt;"LIBSETS_SETTYPE_SPECIAL",IF(AD90&lt;&gt;"",VLOOKUP(AD90,'ESO zone constants'!$D$2:$H$4950,5,FALSE),""),""),"")</f>
        <v/>
      </c>
      <c r="AF90" s="3" t="str">
        <f>IF(AE90&lt;&gt;"",IF(AE90&lt;&gt;"LIBSETS_DROP_MECHANIC_MONSTER_NAME",VLOOKUP(AE90,'LibSets constants'!$I$4:$L$1000,3,FALSE),""),"")</f>
        <v/>
      </c>
      <c r="AG90" s="3" t="str">
        <f>IF(AE90&lt;&gt;"",IF(AE90&lt;&gt;"LIBSETS_DROP_MECHANIC_MONSTER_NAME",VLOOKUP(AE90,'LibSets constants'!$I$4:$L$1000,4,FALSE),""),"")</f>
        <v/>
      </c>
      <c r="AH90" s="3" t="str">
        <f>IF(G90&lt;&gt;"LIBSETS_SETTYPE_BATTLEGROUND",IF(G90&lt;&gt;"LIBSETS_SETTYPE_SPECIAL",IF(AI90&lt;&gt;"",VLOOKUP(AI90,'ESO zone constants'!$D$2:$H$4950,5,FALSE),""),""),"")</f>
        <v/>
      </c>
      <c r="AK90" s="3" t="str">
        <f>IF(AJ90&lt;&gt;"",IF(AJ90&lt;&gt;"LIBSETS_DROP_MECHANIC_MONSTER_NAME",VLOOKUP(AJ90,'LibSets constants'!$I$4:$L$1000,3,FALSE),""),"")</f>
        <v/>
      </c>
      <c r="AL90" s="3" t="str">
        <f>IF(AJ90&lt;&gt;"",IF(AJ90&lt;&gt;"LIBSETS_DROP_MECHANIC_MONSTER_NAME",VLOOKUP(AJ90,'LibSets constants'!$I$4:$L$1000,4,FALSE),""),"")</f>
        <v/>
      </c>
      <c r="AM90" s="3" t="str">
        <f>IF(G90&lt;&gt;"LIBSETS_SETTYPE_BATTLEGROUND",IF(G90&lt;&gt;"LIBSETS_SETTYPE_SPECIAL",IF(AN90&lt;&gt;"",VLOOKUP(AN90,'ESO zone constants'!$D$2:$H$4950,5,FALSE),""),""),"")</f>
        <v/>
      </c>
      <c r="AP90" s="3" t="str">
        <f>IF(AO90&lt;&gt;"",IF(AO90&lt;&gt;"LIBSETS_DROP_MECHANIC_MONSTER_NAME",VLOOKUP(AO90,'LibSets constants'!$I$4:$L$1000,3,FALSE),""),"")</f>
        <v/>
      </c>
      <c r="AQ90" s="3" t="str">
        <f>IF(AO90&lt;&gt;"",IF(AO90&lt;&gt;"LIBSETS_DROP_MECHANIC_MONSTER_NAME",VLOOKUP(AO90,'LibSets constants'!$I$4:$L$1000,4,FALSE),""),"")</f>
        <v/>
      </c>
      <c r="AR90" s="3" t="str">
        <f>IF(G90&lt;&gt;"LIBSETS_SETTYPE_BATTLEGROUND",IF(G90&lt;&gt;"LIBSETS_SETTYPE_SPECIAL",IF(AS90&lt;&gt;"",VLOOKUP(AS90,'ESO zone constants'!$D$2:$H$4950,5,FALSE),""),""),"")</f>
        <v/>
      </c>
      <c r="AU90" s="3" t="str">
        <f>IF(AT90&lt;&gt;"",IF(AT90&lt;&gt;"LIBSETS_DROP_MECHANIC_MONSTER_NAME",VLOOKUP(AT90,'LibSets constants'!$I$4:$L$1000,3,FALSE),""),"")</f>
        <v/>
      </c>
      <c r="AV90" s="3" t="str">
        <f>IF(AT90&lt;&gt;"",IF(AT90&lt;&gt;"LIBSETS_DROP_MECHANIC_MONSTER_NAME",VLOOKUP(AT90,'LibSets constants'!$I$4:$L$1000,4,FALSE),""),"")</f>
        <v/>
      </c>
      <c r="AW90" s="21" t="str">
        <f>IF(A90="???","--","")&amp;IF(F90&lt;&gt;"Not in the game (anymore)",IF(A90&lt;&gt;"",CONCATENATE("[",A90,"] = {wayshrines={")&amp;IF(K90&lt;&gt;"",CONCATENATE(K90,","),"")&amp;IF(L90&lt;&gt;"",CONCATENATE(L90,","),"")&amp;IF(M90&lt;&gt;"",CONCATENATE(M90,","),"")&amp;CONCATENATE("}")&amp;IF(VALUE(N90)&gt;0,CONCATENATE(", traitsNeeded=",N90),"")&amp;CONCATENATE(", dlcId=",IF(S90&lt;&gt;"",S90,"DLC_BASE_GAME")),""),"")</f>
        <v>[108] = {wayshrines={-1,-1,-1,}, dlcId=DLC_BASE_GAME</v>
      </c>
      <c r="AX90" s="21" t="str">
        <f>IF(F90&lt;&gt;"Not in the game (anymore)",IF(A90&lt;&gt;"",IF(P90&lt;&gt;"",CONCATENATE(", zoneIds={",P90),"")&amp;IF(X90&lt;&gt;"",CONCATENATE(",",X90),"")&amp;IF(AC90&lt;&gt;"",CONCATENATE(",",AC90),"")&amp;IF(AH90&lt;&gt;"",CONCATENATE(",",AH90),"")&amp;IF(AM90&lt;&gt;"",CONCATENATE(",",AM90),"")&amp;IF(AR90&lt;&gt;"",CONCATENATE(",",AR90),"")&amp;IF(P90&lt;&gt;"",CONCATENATE("}",""),"")&amp;IF(OR(I90="true",I90="false",I90&lt;&gt;""), CONCATENATE(", veteran=", I90), ""),""),"")</f>
        <v>, zoneIds={181,181}, veteran=false</v>
      </c>
      <c r="AY90" s="21" t="str">
        <f>IF(F90&lt;&gt;"Not in the game (anymore)",IF(A90&lt;&gt;"",", setType="&amp;G90,"")&amp;IF(J90="true",", multiTrialSet=true",""),"")</f>
        <v>, setType=LIBSETS_SETTYPE_CYRODIIL</v>
      </c>
      <c r="AZ90" s="21" t="str">
        <f>IF(F90&lt;&gt;"Not in the game (anymore)",IF(U90&lt;&gt;"",", dropMechanic={"&amp;U90&amp;IF(Z90&lt;&gt;"",","&amp;Z90,"")&amp;IF(AE90&lt;&gt;"",","&amp;AE90,"")&amp;IF(AJ90&lt;&gt;"",","&amp;AJ90,"")&amp;IF(AO90&lt;&gt;"",","&amp;AO90,"")&amp;IF(AT90&lt;&gt;"",","&amp;AT90,"")&amp;"}"&amp;IF(U90="LIBSETS_DROP_MECHANIC_MONSTER_NAME",", dropMechanicNames={" &amp; IF(V90&lt;&gt;"","['en']='"&amp;V90&amp;"'","") &amp; IF(W90&lt;&gt;"",", ['de']='" &amp; W90&amp;"'","") &amp; "}",""),"")&amp;"},","")</f>
        <v>, dropMechanic={LIBSETS_DROP_MECHANIC_MAIL_PVP_REWARDS_FOR_THE_WORTHY,LIBSETS_DROP_MECHANIC_CITY_CYRODIIL_VLASTARUS}},</v>
      </c>
      <c r="BA90" s="21" t="str">
        <f>IF(F90&lt;&gt;"Not in the game (anymore)",IF(C90&lt;&gt;"",CONCATENATE(" --",C90," / ",B90,"   [",IF(Q90&lt;&gt;"",Q90,""),IF(Y90&lt;&gt;"",", "&amp;Y90,""),IF(AD90&lt;&gt;"",", "&amp;AD90,""),IF(AI90&lt;&gt;"",", "&amp;AI90,""),IF(AN90&lt;&gt;"",", "&amp;AN90,""),IF(AS90&lt;&gt;"",", "&amp;AS90,""),"]")),"")</f>
        <v xml:space="preserve"> --Ravager / Verwüster   [Cyrodiil, Cyrodiil]</v>
      </c>
    </row>
    <row r="91" spans="1:53" s="28" customFormat="1" x14ac:dyDescent="0.25">
      <c r="A91" s="12">
        <v>109</v>
      </c>
      <c r="B91" t="s">
        <v>908</v>
      </c>
      <c r="C91" t="s">
        <v>909</v>
      </c>
      <c r="D91" s="3">
        <f>A91</f>
        <v>109</v>
      </c>
      <c r="E91"/>
      <c r="F91"/>
      <c r="G91" s="8" t="s">
        <v>1650</v>
      </c>
      <c r="H91"/>
      <c r="I91" t="s">
        <v>97</v>
      </c>
      <c r="J91" t="s">
        <v>97</v>
      </c>
      <c r="K91">
        <v>-1</v>
      </c>
      <c r="L91">
        <v>-1</v>
      </c>
      <c r="M91">
        <v>-1</v>
      </c>
      <c r="N91">
        <v>0</v>
      </c>
      <c r="O91" s="70" t="s">
        <v>131</v>
      </c>
      <c r="P91" s="3">
        <f>IF(AND(G91&lt;&gt;"LIBSETS_SETTYPE_BATTLEGROUND",G91&lt;&gt;"LIBSETS_SETTYPE_SPECIAL",G91&lt;&gt;"LIBSETS_SETTYPE_MYTHIC"), IF(Q91&lt;&gt;"",VLOOKUP(Q91,'ESO zone constants'!$D$2:$H$4950,5,FALSE),""),"")</f>
        <v>181</v>
      </c>
      <c r="Q91" t="str">
        <f>IF(OR(K91="",K91&lt;=0,ISERROR(K91)),IF(AND(O91&lt;&gt;"",NOT(ISERROR(O91))),O91, ""),VLOOKUP(K91,'ESO wayshrine node constants'!$A$3:$D$9993,4,FALSE))</f>
        <v>Cyrodiil</v>
      </c>
      <c r="R91" s="70"/>
      <c r="S91" s="19" t="str">
        <f>IF(AND(R91&lt;&gt;"",NOT(ISERROR(R91))),R91,IF(P91&lt;&gt;"",IF(NOT(ISERROR(VLOOKUP(P91,'ESO Dungeon constants'!$D$3:$H$9999,5,FALSE))),VLOOKUP(P91,'ESO Dungeon constants'!$D$3:$I$9999,6,FALSE),VLOOKUP(P91,'ESO zone constants'!$H$2:$K$9984,4,FALSE)),""))</f>
        <v>DLC_BASE_GAME</v>
      </c>
      <c r="T91" s="3" t="str">
        <f>IF(S91&lt;&gt;"",VLOOKUP(S91,'LibSets constants'!$B$4:$C$1000,2,FALSE),"")</f>
        <v>Included in base game</v>
      </c>
      <c r="U91" s="33" t="s">
        <v>1723</v>
      </c>
      <c r="V91" s="3" t="str">
        <f>IF(U91&lt;&gt;"",IF(U91&lt;&gt;"LIBSETS_DROP_MECHANIC_MONSTER_NAME",VLOOKUP(U91,'LibSets constants'!$I$4:$L$1000,3,FALSE),""),"")</f>
        <v>Rewards for the worthy (Cyrodiil/Battleground mail)</v>
      </c>
      <c r="W91" s="3" t="str">
        <f>IF(U91&lt;&gt;"",IF(U91&lt;&gt;"LIBSETS_DROP_MECHANIC_MONSTER_NAME",VLOOKUP(U91,'LibSets constants'!$I$4:$L$1000,4,FALSE),""),"")</f>
        <v>Gerechter Lohn (Cyrodiil/Schlachtfeld Mail)</v>
      </c>
      <c r="X91" s="3">
        <f>IF(G91&lt;&gt;"LIBSETS_SETTYPE_BATTLEGROUND",IF(G91&lt;&gt;"LIBSETS_SETTYPE_SPECIAL",IF(Y91&lt;&gt;"",VLOOKUP(Y91,'ESO zone constants'!$D$2:$H$4950,5,FALSE),""),""),"")</f>
        <v>181</v>
      </c>
      <c r="Y91" t="s">
        <v>131</v>
      </c>
      <c r="Z91" s="33" t="s">
        <v>1713</v>
      </c>
      <c r="AA91" s="3" t="str">
        <f>IF(Z91&lt;&gt;"",IF(Z91&lt;&gt;"LIBSETS_DROP_MECHANIC_MONSTER_NAME",VLOOKUP(Z91,'LibSets constants'!$I$4:$L$1000,3,FALSE),""),"")</f>
        <v>City Erntefurt (quartermaster)</v>
      </c>
      <c r="AB91" s="3" t="str">
        <f>IF(Z91&lt;&gt;"",IF(Z91&lt;&gt;"LIBSETS_DROP_MECHANIC_MONSTER_NAME",VLOOKUP(Z91,'LibSets constants'!$I$4:$L$1000,4,FALSE),""),"")</f>
        <v>Stadt Erntefurt (Quartiermeister)</v>
      </c>
      <c r="AC91" s="3" t="str">
        <f>IF(G91&lt;&gt;"LIBSETS_SETTYPE_BATTLEGROUND",IF(G91&lt;&gt;"LIBSETS_SETTYPE_SPECIAL",IF(AD91&lt;&gt;"",VLOOKUP(AD91,'ESO zone constants'!$D$2:$H$4950,5,FALSE),""),""),"")</f>
        <v/>
      </c>
      <c r="AD91"/>
      <c r="AE91" s="33"/>
      <c r="AF91" s="3" t="str">
        <f>IF(AE91&lt;&gt;"",IF(AE91&lt;&gt;"LIBSETS_DROP_MECHANIC_MONSTER_NAME",VLOOKUP(AE91,'LibSets constants'!$I$4:$L$1000,3,FALSE),""),"")</f>
        <v/>
      </c>
      <c r="AG91" s="3" t="str">
        <f>IF(AE91&lt;&gt;"",IF(AE91&lt;&gt;"LIBSETS_DROP_MECHANIC_MONSTER_NAME",VLOOKUP(AE91,'LibSets constants'!$I$4:$L$1000,4,FALSE),""),"")</f>
        <v/>
      </c>
      <c r="AH91" s="3" t="str">
        <f>IF(G91&lt;&gt;"LIBSETS_SETTYPE_BATTLEGROUND",IF(G91&lt;&gt;"LIBSETS_SETTYPE_SPECIAL",IF(AI91&lt;&gt;"",VLOOKUP(AI91,'ESO zone constants'!$D$2:$H$4950,5,FALSE),""),""),"")</f>
        <v/>
      </c>
      <c r="AI91"/>
      <c r="AJ91" s="33"/>
      <c r="AK91" s="3" t="str">
        <f>IF(AJ91&lt;&gt;"",IF(AJ91&lt;&gt;"LIBSETS_DROP_MECHANIC_MONSTER_NAME",VLOOKUP(AJ91,'LibSets constants'!$I$4:$L$1000,3,FALSE),""),"")</f>
        <v/>
      </c>
      <c r="AL91" s="3" t="str">
        <f>IF(AJ91&lt;&gt;"",IF(AJ91&lt;&gt;"LIBSETS_DROP_MECHANIC_MONSTER_NAME",VLOOKUP(AJ91,'LibSets constants'!$I$4:$L$1000,4,FALSE),""),"")</f>
        <v/>
      </c>
      <c r="AM91" s="3" t="str">
        <f>IF(G91&lt;&gt;"LIBSETS_SETTYPE_BATTLEGROUND",IF(G91&lt;&gt;"LIBSETS_SETTYPE_SPECIAL",IF(AN91&lt;&gt;"",VLOOKUP(AN91,'ESO zone constants'!$D$2:$H$4950,5,FALSE),""),""),"")</f>
        <v/>
      </c>
      <c r="AN91"/>
      <c r="AO91" s="33"/>
      <c r="AP91" s="3" t="str">
        <f>IF(AO91&lt;&gt;"",IF(AO91&lt;&gt;"LIBSETS_DROP_MECHANIC_MONSTER_NAME",VLOOKUP(AO91,'LibSets constants'!$I$4:$L$1000,3,FALSE),""),"")</f>
        <v/>
      </c>
      <c r="AQ91" s="3" t="str">
        <f>IF(AO91&lt;&gt;"",IF(AO91&lt;&gt;"LIBSETS_DROP_MECHANIC_MONSTER_NAME",VLOOKUP(AO91,'LibSets constants'!$I$4:$L$1000,4,FALSE),""),"")</f>
        <v/>
      </c>
      <c r="AR91" s="3" t="str">
        <f>IF(G91&lt;&gt;"LIBSETS_SETTYPE_BATTLEGROUND",IF(G91&lt;&gt;"LIBSETS_SETTYPE_SPECIAL",IF(AS91&lt;&gt;"",VLOOKUP(AS91,'ESO zone constants'!$D$2:$H$4950,5,FALSE),""),""),"")</f>
        <v/>
      </c>
      <c r="AS91"/>
      <c r="AT91" s="33"/>
      <c r="AU91" s="3" t="str">
        <f>IF(AT91&lt;&gt;"",IF(AT91&lt;&gt;"LIBSETS_DROP_MECHANIC_MONSTER_NAME",VLOOKUP(AT91,'LibSets constants'!$I$4:$L$1000,3,FALSE),""),"")</f>
        <v/>
      </c>
      <c r="AV91" s="3" t="str">
        <f>IF(AT91&lt;&gt;"",IF(AT91&lt;&gt;"LIBSETS_DROP_MECHANIC_MONSTER_NAME",VLOOKUP(AT91,'LibSets constants'!$I$4:$L$1000,4,FALSE),""),"")</f>
        <v/>
      </c>
      <c r="AW91" s="21" t="str">
        <f>IF(A91="???","--","")&amp;IF(F91&lt;&gt;"Not in the game (anymore)",IF(A91&lt;&gt;"",CONCATENATE("[",A91,"] = {wayshrines={")&amp;IF(K91&lt;&gt;"",CONCATENATE(K91,","),"")&amp;IF(L91&lt;&gt;"",CONCATENATE(L91,","),"")&amp;IF(M91&lt;&gt;"",CONCATENATE(M91,","),"")&amp;CONCATENATE("}")&amp;IF(VALUE(N91)&gt;0,CONCATENATE(", traitsNeeded=",N91),"")&amp;CONCATENATE(", dlcId=",IF(S91&lt;&gt;"",S91,"DLC_BASE_GAME")),""),"")</f>
        <v>[109] = {wayshrines={-1,-1,-1,}, dlcId=DLC_BASE_GAME</v>
      </c>
      <c r="AX91" s="21" t="str">
        <f>IF(F91&lt;&gt;"Not in the game (anymore)",IF(A91&lt;&gt;"",IF(P91&lt;&gt;"",CONCATENATE(", zoneIds={",P91),"")&amp;IF(X91&lt;&gt;"",CONCATENATE(",",X91),"")&amp;IF(AC91&lt;&gt;"",CONCATENATE(",",AC91),"")&amp;IF(AH91&lt;&gt;"",CONCATENATE(",",AH91),"")&amp;IF(AM91&lt;&gt;"",CONCATENATE(",",AM91),"")&amp;IF(AR91&lt;&gt;"",CONCATENATE(",",AR91),"")&amp;IF(P91&lt;&gt;"",CONCATENATE("}",""),"")&amp;IF(OR(I91="true",I91="false",I91&lt;&gt;""), CONCATENATE(", veteran=", I91), ""),""),"")</f>
        <v>, zoneIds={181,181}, veteran=false</v>
      </c>
      <c r="AY91" s="21" t="str">
        <f>IF(F91&lt;&gt;"Not in the game (anymore)",IF(A91&lt;&gt;"",", setType="&amp;G91,"")&amp;IF(J91="true",", multiTrialSet=true",""),"")</f>
        <v>, setType=LIBSETS_SETTYPE_CYRODIIL</v>
      </c>
      <c r="AZ91" s="21" t="str">
        <f>IF(F91&lt;&gt;"Not in the game (anymore)",IF(U91&lt;&gt;"",", dropMechanic={"&amp;U91&amp;IF(Z91&lt;&gt;"",","&amp;Z91,"")&amp;IF(AE91&lt;&gt;"",","&amp;AE91,"")&amp;IF(AJ91&lt;&gt;"",","&amp;AJ91,"")&amp;IF(AO91&lt;&gt;"",","&amp;AO91,"")&amp;IF(AT91&lt;&gt;"",","&amp;AT91,"")&amp;"}"&amp;IF(U91="LIBSETS_DROP_MECHANIC_MONSTER_NAME",", dropMechanicNames={" &amp; IF(V91&lt;&gt;"","['en']='"&amp;V91&amp;"'","") &amp; IF(W91&lt;&gt;"",", ['de']='" &amp; W91&amp;"'","") &amp; "}",""),"")&amp;"},","")</f>
        <v>, dropMechanic={LIBSETS_DROP_MECHANIC_MAIL_PVP_REWARDS_FOR_THE_WORTHY,LIBSETS_DROP_MECHANIC_CITY_CYRODIIL_ERNTEFURT}},</v>
      </c>
      <c r="BA91" s="21" t="str">
        <f>IF(F91&lt;&gt;"Not in the game (anymore)",IF(C91&lt;&gt;"",CONCATENATE(" --",C91," / ",B91,"   [",IF(Q91&lt;&gt;"",Q91,""),IF(Y91&lt;&gt;"",", "&amp;Y91,""),IF(AD91&lt;&gt;"",", "&amp;AD91,""),IF(AI91&lt;&gt;"",", "&amp;AI91,""),IF(AN91&lt;&gt;"",", "&amp;AN91,""),IF(AS91&lt;&gt;"",", "&amp;AS91,""),"]")),"")</f>
        <v xml:space="preserve"> --Light of Cyrodiil / Licht von Cyrodiil   [Cyrodiil, Cyrodiil]</v>
      </c>
    </row>
    <row r="92" spans="1:53" x14ac:dyDescent="0.25">
      <c r="A92" s="12">
        <v>110</v>
      </c>
      <c r="B92" t="s">
        <v>910</v>
      </c>
      <c r="C92" t="s">
        <v>911</v>
      </c>
      <c r="D92" s="3">
        <f>A92</f>
        <v>110</v>
      </c>
      <c r="G92" s="8" t="s">
        <v>1652</v>
      </c>
      <c r="I92" t="s">
        <v>97</v>
      </c>
      <c r="J92" t="s">
        <v>97</v>
      </c>
      <c r="K92">
        <v>-1</v>
      </c>
      <c r="L92">
        <v>-1</v>
      </c>
      <c r="M92">
        <v>-1</v>
      </c>
      <c r="N92">
        <v>0</v>
      </c>
      <c r="O92" s="70" t="s">
        <v>102</v>
      </c>
      <c r="P92" s="3">
        <f>IF(AND(G92&lt;&gt;"LIBSETS_SETTYPE_BATTLEGROUND",G92&lt;&gt;"LIBSETS_SETTYPE_SPECIAL",G92&lt;&gt;"LIBSETS_SETTYPE_MYTHIC"), IF(Q92&lt;&gt;"",VLOOKUP(Q92,'ESO zone constants'!$D$2:$H$4950,5,FALSE),""),"")</f>
        <v>380</v>
      </c>
      <c r="Q92" t="str">
        <f>IF(OR(K92="",K92&lt;=0,ISERROR(K92)),IF(AND(O92&lt;&gt;"",NOT(ISERROR(O92))),O92, ""),VLOOKUP(K92,'ESO wayshrine node constants'!$A$3:$D$9993,4,FALSE))</f>
        <v>The Banished Cells I</v>
      </c>
      <c r="S92" s="19" t="str">
        <f>IF(AND(R92&lt;&gt;"",NOT(ISERROR(R92))),R92,IF(P92&lt;&gt;"",IF(NOT(ISERROR(VLOOKUP(P92,'ESO Dungeon constants'!$D$3:$H$9999,5,FALSE))),VLOOKUP(P92,'ESO Dungeon constants'!$D$3:$I$9999,6,FALSE),VLOOKUP(P92,'ESO zone constants'!$H$2:$K$9984,4,FALSE)),""))</f>
        <v>DLC_BASE_GAME</v>
      </c>
      <c r="T92" s="3" t="str">
        <f>IF(S92&lt;&gt;"",VLOOKUP(S92,'LibSets constants'!$B$4:$C$1000,2,FALSE),"")</f>
        <v>Included in base game</v>
      </c>
      <c r="V92" s="3" t="str">
        <f>IF(U92&lt;&gt;"",IF(U92&lt;&gt;"LIBSETS_DROP_MECHANIC_MONSTER_NAME",VLOOKUP(U92,'LibSets constants'!$I$4:$L$1000,3,FALSE),""),"")</f>
        <v/>
      </c>
      <c r="W92" s="3" t="str">
        <f>IF(U92&lt;&gt;"",IF(U92&lt;&gt;"LIBSETS_DROP_MECHANIC_MONSTER_NAME",VLOOKUP(U92,'LibSets constants'!$I$4:$L$1000,4,FALSE),""),"")</f>
        <v/>
      </c>
      <c r="X92" s="3">
        <f>IF(G92&lt;&gt;"LIBSETS_SETTYPE_BATTLEGROUND",IF(G92&lt;&gt;"LIBSETS_SETTYPE_SPECIAL",IF(Y92&lt;&gt;"",VLOOKUP(Y92,'ESO zone constants'!$D$2:$H$4950,5,FALSE),""),""),"")</f>
        <v>935</v>
      </c>
      <c r="Y92" t="s">
        <v>103</v>
      </c>
      <c r="AA92" s="3" t="str">
        <f>IF(Z92&lt;&gt;"",IF(Z92&lt;&gt;"LIBSETS_DROP_MECHANIC_MONSTER_NAME",VLOOKUP(Z92,'LibSets constants'!$I$4:$L$1000,3,FALSE),""),"")</f>
        <v/>
      </c>
      <c r="AB92" s="3" t="str">
        <f>IF(Z92&lt;&gt;"",IF(Z92&lt;&gt;"LIBSETS_DROP_MECHANIC_MONSTER_NAME",VLOOKUP(Z92,'LibSets constants'!$I$4:$L$1000,4,FALSE),""),"")</f>
        <v/>
      </c>
      <c r="AC92" s="3" t="str">
        <f>IF(G92&lt;&gt;"LIBSETS_SETTYPE_BATTLEGROUND",IF(G92&lt;&gt;"LIBSETS_SETTYPE_SPECIAL",IF(AD92&lt;&gt;"",VLOOKUP(AD92,'ESO zone constants'!$D$2:$H$4950,5,FALSE),""),""),"")</f>
        <v/>
      </c>
      <c r="AF92" s="3" t="str">
        <f>IF(AE92&lt;&gt;"",IF(AE92&lt;&gt;"LIBSETS_DROP_MECHANIC_MONSTER_NAME",VLOOKUP(AE92,'LibSets constants'!$I$4:$L$1000,3,FALSE),""),"")</f>
        <v/>
      </c>
      <c r="AG92" s="3" t="str">
        <f>IF(AE92&lt;&gt;"",IF(AE92&lt;&gt;"LIBSETS_DROP_MECHANIC_MONSTER_NAME",VLOOKUP(AE92,'LibSets constants'!$I$4:$L$1000,4,FALSE),""),"")</f>
        <v/>
      </c>
      <c r="AH92" s="3" t="str">
        <f>IF(G92&lt;&gt;"LIBSETS_SETTYPE_BATTLEGROUND",IF(G92&lt;&gt;"LIBSETS_SETTYPE_SPECIAL",IF(AI92&lt;&gt;"",VLOOKUP(AI92,'ESO zone constants'!$D$2:$H$4950,5,FALSE),""),""),"")</f>
        <v/>
      </c>
      <c r="AK92" s="3" t="str">
        <f>IF(AJ92&lt;&gt;"",IF(AJ92&lt;&gt;"LIBSETS_DROP_MECHANIC_MONSTER_NAME",VLOOKUP(AJ92,'LibSets constants'!$I$4:$L$1000,3,FALSE),""),"")</f>
        <v/>
      </c>
      <c r="AL92" s="3" t="str">
        <f>IF(AJ92&lt;&gt;"",IF(AJ92&lt;&gt;"LIBSETS_DROP_MECHANIC_MONSTER_NAME",VLOOKUP(AJ92,'LibSets constants'!$I$4:$L$1000,4,FALSE),""),"")</f>
        <v/>
      </c>
      <c r="AM92" s="3" t="str">
        <f>IF(G92&lt;&gt;"LIBSETS_SETTYPE_BATTLEGROUND",IF(G92&lt;&gt;"LIBSETS_SETTYPE_SPECIAL",IF(AN92&lt;&gt;"",VLOOKUP(AN92,'ESO zone constants'!$D$2:$H$4950,5,FALSE),""),""),"")</f>
        <v/>
      </c>
      <c r="AP92" s="3" t="str">
        <f>IF(AO92&lt;&gt;"",IF(AO92&lt;&gt;"LIBSETS_DROP_MECHANIC_MONSTER_NAME",VLOOKUP(AO92,'LibSets constants'!$I$4:$L$1000,3,FALSE),""),"")</f>
        <v/>
      </c>
      <c r="AQ92" s="3" t="str">
        <f>IF(AO92&lt;&gt;"",IF(AO92&lt;&gt;"LIBSETS_DROP_MECHANIC_MONSTER_NAME",VLOOKUP(AO92,'LibSets constants'!$I$4:$L$1000,4,FALSE),""),"")</f>
        <v/>
      </c>
      <c r="AR92" s="3" t="str">
        <f>IF(G92&lt;&gt;"LIBSETS_SETTYPE_BATTLEGROUND",IF(G92&lt;&gt;"LIBSETS_SETTYPE_SPECIAL",IF(AS92&lt;&gt;"",VLOOKUP(AS92,'ESO zone constants'!$D$2:$H$4950,5,FALSE),""),""),"")</f>
        <v/>
      </c>
      <c r="AU92" s="3" t="str">
        <f>IF(AT92&lt;&gt;"",IF(AT92&lt;&gt;"LIBSETS_DROP_MECHANIC_MONSTER_NAME",VLOOKUP(AT92,'LibSets constants'!$I$4:$L$1000,3,FALSE),""),"")</f>
        <v/>
      </c>
      <c r="AV92" s="3" t="str">
        <f>IF(AT92&lt;&gt;"",IF(AT92&lt;&gt;"LIBSETS_DROP_MECHANIC_MONSTER_NAME",VLOOKUP(AT92,'LibSets constants'!$I$4:$L$1000,4,FALSE),""),"")</f>
        <v/>
      </c>
      <c r="AW92" s="21" t="str">
        <f>IF(A92="???","--","")&amp;IF(F92&lt;&gt;"Not in the game (anymore)",IF(A92&lt;&gt;"",CONCATENATE("[",A92,"] = {wayshrines={")&amp;IF(K92&lt;&gt;"",CONCATENATE(K92,","),"")&amp;IF(L92&lt;&gt;"",CONCATENATE(L92,","),"")&amp;IF(M92&lt;&gt;"",CONCATENATE(M92,","),"")&amp;CONCATENATE("}")&amp;IF(VALUE(N92)&gt;0,CONCATENATE(", traitsNeeded=",N92),"")&amp;CONCATENATE(", dlcId=",IF(S92&lt;&gt;"",S92,"DLC_BASE_GAME")),""),"")</f>
        <v>[110] = {wayshrines={-1,-1,-1,}, dlcId=DLC_BASE_GAME</v>
      </c>
      <c r="AX92" s="21" t="str">
        <f>IF(F92&lt;&gt;"Not in the game (anymore)",IF(A92&lt;&gt;"",IF(P92&lt;&gt;"",CONCATENATE(", zoneIds={",P92),"")&amp;IF(X92&lt;&gt;"",CONCATENATE(",",X92),"")&amp;IF(AC92&lt;&gt;"",CONCATENATE(",",AC92),"")&amp;IF(AH92&lt;&gt;"",CONCATENATE(",",AH92),"")&amp;IF(AM92&lt;&gt;"",CONCATENATE(",",AM92),"")&amp;IF(AR92&lt;&gt;"",CONCATENATE(",",AR92),"")&amp;IF(P92&lt;&gt;"",CONCATENATE("}",""),"")&amp;IF(OR(I92="true",I92="false",I92&lt;&gt;""), CONCATENATE(", veteran=", I92), ""),""),"")</f>
        <v>, zoneIds={380,935}, veteran=false</v>
      </c>
      <c r="AY92" s="21" t="str">
        <f>IF(F92&lt;&gt;"Not in the game (anymore)",IF(A92&lt;&gt;"",", setType="&amp;G92,"")&amp;IF(J92="true",", multiTrialSet=true",""),"")</f>
        <v>, setType=LIBSETS_SETTYPE_DUNGEON</v>
      </c>
      <c r="AZ92" s="21" t="str">
        <f>IF(F92&lt;&gt;"Not in the game (anymore)",IF(U92&lt;&gt;"",", dropMechanic={"&amp;U92&amp;IF(Z92&lt;&gt;"",","&amp;Z92,"")&amp;IF(AE92&lt;&gt;"",","&amp;AE92,"")&amp;IF(AJ92&lt;&gt;"",","&amp;AJ92,"")&amp;IF(AO92&lt;&gt;"",","&amp;AO92,"")&amp;IF(AT92&lt;&gt;"",","&amp;AT92,"")&amp;"}"&amp;IF(U92="LIBSETS_DROP_MECHANIC_MONSTER_NAME",", dropMechanicNames={" &amp; IF(V92&lt;&gt;"","['en']='"&amp;V92&amp;"'","") &amp; IF(W92&lt;&gt;"",", ['de']='" &amp; W92&amp;"'","") &amp; "}",""),"")&amp;"},","")</f>
        <v>},</v>
      </c>
      <c r="BA92" s="21" t="str">
        <f>IF(F92&lt;&gt;"Not in the game (anymore)",IF(C92&lt;&gt;"",CONCATENATE(" --",C92," / ",B92,"   [",IF(Q92&lt;&gt;"",Q92,""),IF(Y92&lt;&gt;"",", "&amp;Y92,""),IF(AD92&lt;&gt;"",", "&amp;AD92,""),IF(AI92&lt;&gt;"",", "&amp;AI92,""),IF(AN92&lt;&gt;"",", "&amp;AN92,""),IF(AS92&lt;&gt;"",", "&amp;AS92,""),"]")),"")</f>
        <v xml:space="preserve"> --Sanctuary / Heiligtum   [The Banished Cells I, The Banished Cells II]</v>
      </c>
    </row>
    <row r="93" spans="1:53" x14ac:dyDescent="0.25">
      <c r="A93" s="12">
        <v>111</v>
      </c>
      <c r="B93" t="s">
        <v>912</v>
      </c>
      <c r="C93" t="s">
        <v>913</v>
      </c>
      <c r="D93" s="3">
        <f>A93</f>
        <v>111</v>
      </c>
      <c r="G93" s="8" t="s">
        <v>1650</v>
      </c>
      <c r="I93" t="s">
        <v>97</v>
      </c>
      <c r="J93" t="s">
        <v>97</v>
      </c>
      <c r="K93">
        <v>-1</v>
      </c>
      <c r="L93">
        <v>-1</v>
      </c>
      <c r="M93">
        <v>-1</v>
      </c>
      <c r="N93">
        <v>0</v>
      </c>
      <c r="O93" s="70" t="s">
        <v>131</v>
      </c>
      <c r="P93" s="3">
        <f>IF(AND(G93&lt;&gt;"LIBSETS_SETTYPE_BATTLEGROUND",G93&lt;&gt;"LIBSETS_SETTYPE_SPECIAL",G93&lt;&gt;"LIBSETS_SETTYPE_MYTHIC"), IF(Q93&lt;&gt;"",VLOOKUP(Q93,'ESO zone constants'!$D$2:$H$4950,5,FALSE),""),"")</f>
        <v>181</v>
      </c>
      <c r="Q93" t="str">
        <f>IF(OR(K93="",K93&lt;=0,ISERROR(K93)),IF(AND(O93&lt;&gt;"",NOT(ISERROR(O93))),O93, ""),VLOOKUP(K93,'ESO wayshrine node constants'!$A$3:$D$9993,4,FALSE))</f>
        <v>Cyrodiil</v>
      </c>
      <c r="S93" s="19" t="str">
        <f>IF(AND(R93&lt;&gt;"",NOT(ISERROR(R93))),R93,IF(P93&lt;&gt;"",IF(NOT(ISERROR(VLOOKUP(P93,'ESO Dungeon constants'!$D$3:$H$9999,5,FALSE))),VLOOKUP(P93,'ESO Dungeon constants'!$D$3:$I$9999,6,FALSE),VLOOKUP(P93,'ESO zone constants'!$H$2:$K$9984,4,FALSE)),""))</f>
        <v>DLC_BASE_GAME</v>
      </c>
      <c r="T93" s="3" t="str">
        <f>IF(S93&lt;&gt;"",VLOOKUP(S93,'LibSets constants'!$B$4:$C$1000,2,FALSE),"")</f>
        <v>Included in base game</v>
      </c>
      <c r="U93" s="33" t="s">
        <v>1723</v>
      </c>
      <c r="V93" s="44" t="str">
        <f>IF(U93&lt;&gt;"",IF(U93&lt;&gt;"LIBSETS_DROP_MECHANIC_MONSTER_NAME",VLOOKUP(U93,'LibSets constants'!$I$4:$L$1000,3,FALSE),""),"")</f>
        <v>Rewards for the worthy (Cyrodiil/Battleground mail)</v>
      </c>
      <c r="W93" s="44" t="str">
        <f>IF(U93&lt;&gt;"",IF(U93&lt;&gt;"LIBSETS_DROP_MECHANIC_MONSTER_NAME",VLOOKUP(U93,'LibSets constants'!$I$4:$L$1000,4,FALSE),""),"")</f>
        <v>Gerechter Lohn (Cyrodiil/Schlachtfeld Mail)</v>
      </c>
      <c r="X93" s="3">
        <f>IF(G93&lt;&gt;"LIBSETS_SETTYPE_BATTLEGROUND",IF(G93&lt;&gt;"LIBSETS_SETTYPE_SPECIAL",IF(Y93&lt;&gt;"",VLOOKUP(Y93,'ESO zone constants'!$D$2:$H$4950,5,FALSE),""),""),"")</f>
        <v>181</v>
      </c>
      <c r="Y93" t="s">
        <v>131</v>
      </c>
      <c r="Z93" s="45" t="s">
        <v>1714</v>
      </c>
      <c r="AA93" s="44" t="str">
        <f>IF(Z93&lt;&gt;"",IF(Z93&lt;&gt;"LIBSETS_DROP_MECHANIC_MONSTER_NAME",VLOOKUP(Z93,'LibSets constants'!$I$4:$L$1000,3,FALSE),""),"")</f>
        <v>City Bruma (quartermaster)</v>
      </c>
      <c r="AB93" s="44" t="str">
        <f>IF(Z93&lt;&gt;"",IF(Z93&lt;&gt;"LIBSETS_DROP_MECHANIC_MONSTER_NAME",VLOOKUP(Z93,'LibSets constants'!$I$4:$L$1000,4,FALSE),""),"")</f>
        <v>Stadt Bruma (Quartiermeister)</v>
      </c>
      <c r="AC93" s="3" t="str">
        <f>IF(G93&lt;&gt;"LIBSETS_SETTYPE_BATTLEGROUND",IF(G93&lt;&gt;"LIBSETS_SETTYPE_SPECIAL",IF(AD93&lt;&gt;"",VLOOKUP(AD93,'ESO zone constants'!$D$2:$H$4950,5,FALSE),""),""),"")</f>
        <v/>
      </c>
      <c r="AE93" s="45"/>
      <c r="AF93" s="44" t="str">
        <f>IF(AE93&lt;&gt;"",IF(AE93&lt;&gt;"LIBSETS_DROP_MECHANIC_MONSTER_NAME",VLOOKUP(AE93,'LibSets constants'!$I$4:$L$1000,3,FALSE),""),"")</f>
        <v/>
      </c>
      <c r="AG93" s="44" t="str">
        <f>IF(AE93&lt;&gt;"",IF(AE93&lt;&gt;"LIBSETS_DROP_MECHANIC_MONSTER_NAME",VLOOKUP(AE93,'LibSets constants'!$I$4:$L$1000,4,FALSE),""),"")</f>
        <v/>
      </c>
      <c r="AH93" s="3" t="str">
        <f>IF(G93&lt;&gt;"LIBSETS_SETTYPE_BATTLEGROUND",IF(G93&lt;&gt;"LIBSETS_SETTYPE_SPECIAL",IF(AI93&lt;&gt;"",VLOOKUP(AI93,'ESO zone constants'!$D$2:$H$4950,5,FALSE),""),""),"")</f>
        <v/>
      </c>
      <c r="AJ93" s="45"/>
      <c r="AK93" s="44" t="str">
        <f>IF(AJ93&lt;&gt;"",IF(AJ93&lt;&gt;"LIBSETS_DROP_MECHANIC_MONSTER_NAME",VLOOKUP(AJ93,'LibSets constants'!$I$4:$L$1000,3,FALSE),""),"")</f>
        <v/>
      </c>
      <c r="AL93" s="44" t="str">
        <f>IF(AJ93&lt;&gt;"",IF(AJ93&lt;&gt;"LIBSETS_DROP_MECHANIC_MONSTER_NAME",VLOOKUP(AJ93,'LibSets constants'!$I$4:$L$1000,4,FALSE),""),"")</f>
        <v/>
      </c>
      <c r="AM93" s="3" t="str">
        <f>IF(G93&lt;&gt;"LIBSETS_SETTYPE_BATTLEGROUND",IF(G93&lt;&gt;"LIBSETS_SETTYPE_SPECIAL",IF(AN93&lt;&gt;"",VLOOKUP(AN93,'ESO zone constants'!$D$2:$H$4950,5,FALSE),""),""),"")</f>
        <v/>
      </c>
      <c r="AO93" s="45"/>
      <c r="AP93" s="44" t="str">
        <f>IF(AO93&lt;&gt;"",IF(AO93&lt;&gt;"LIBSETS_DROP_MECHANIC_MONSTER_NAME",VLOOKUP(AO93,'LibSets constants'!$I$4:$L$1000,3,FALSE),""),"")</f>
        <v/>
      </c>
      <c r="AQ93" s="44" t="str">
        <f>IF(AO93&lt;&gt;"",IF(AO93&lt;&gt;"LIBSETS_DROP_MECHANIC_MONSTER_NAME",VLOOKUP(AO93,'LibSets constants'!$I$4:$L$1000,4,FALSE),""),"")</f>
        <v/>
      </c>
      <c r="AR93" s="3" t="str">
        <f>IF(G93&lt;&gt;"LIBSETS_SETTYPE_BATTLEGROUND",IF(G93&lt;&gt;"LIBSETS_SETTYPE_SPECIAL",IF(AS93&lt;&gt;"",VLOOKUP(AS93,'ESO zone constants'!$D$2:$H$4950,5,FALSE),""),""),"")</f>
        <v/>
      </c>
      <c r="AT93" s="45"/>
      <c r="AU93" s="44" t="str">
        <f>IF(AT93&lt;&gt;"",IF(AT93&lt;&gt;"LIBSETS_DROP_MECHANIC_MONSTER_NAME",VLOOKUP(AT93,'LibSets constants'!$I$4:$L$1000,3,FALSE),""),"")</f>
        <v/>
      </c>
      <c r="AV93" s="44" t="str">
        <f>IF(AT93&lt;&gt;"",IF(AT93&lt;&gt;"LIBSETS_DROP_MECHANIC_MONSTER_NAME",VLOOKUP(AT93,'LibSets constants'!$I$4:$L$1000,4,FALSE),""),"")</f>
        <v/>
      </c>
      <c r="AW93" s="21" t="str">
        <f>IF(A93="???","--","")&amp;IF(F93&lt;&gt;"Not in the game (anymore)",IF(A93&lt;&gt;"",CONCATENATE("[",A93,"] = {wayshrines={")&amp;IF(K93&lt;&gt;"",CONCATENATE(K93,","),"")&amp;IF(L93&lt;&gt;"",CONCATENATE(L93,","),"")&amp;IF(M93&lt;&gt;"",CONCATENATE(M93,","),"")&amp;CONCATENATE("}")&amp;IF(VALUE(N93)&gt;0,CONCATENATE(", traitsNeeded=",N93),"")&amp;CONCATENATE(", dlcId=",IF(S93&lt;&gt;"",S93,"DLC_BASE_GAME")),""),"")</f>
        <v>[111] = {wayshrines={-1,-1,-1,}, dlcId=DLC_BASE_GAME</v>
      </c>
      <c r="AX93" s="21" t="str">
        <f>IF(F93&lt;&gt;"Not in the game (anymore)",IF(A93&lt;&gt;"",IF(P93&lt;&gt;"",CONCATENATE(", zoneIds={",P93),"")&amp;IF(X93&lt;&gt;"",CONCATENATE(",",X93),"")&amp;IF(AC93&lt;&gt;"",CONCATENATE(",",AC93),"")&amp;IF(AH93&lt;&gt;"",CONCATENATE(",",AH93),"")&amp;IF(AM93&lt;&gt;"",CONCATENATE(",",AM93),"")&amp;IF(AR93&lt;&gt;"",CONCATENATE(",",AR93),"")&amp;IF(P93&lt;&gt;"",CONCATENATE("}",""),"")&amp;IF(OR(I93="true",I93="false",I93&lt;&gt;""), CONCATENATE(", veteran=", I93), ""),""),"")</f>
        <v>, zoneIds={181,181}, veteran=false</v>
      </c>
      <c r="AY93" s="21" t="str">
        <f>IF(F93&lt;&gt;"Not in the game (anymore)",IF(A93&lt;&gt;"",", setType="&amp;G93,"")&amp;IF(J93="true",", multiTrialSet=true",""),"")</f>
        <v>, setType=LIBSETS_SETTYPE_CYRODIIL</v>
      </c>
      <c r="AZ93" s="21" t="str">
        <f>IF(F93&lt;&gt;"Not in the game (anymore)",IF(U93&lt;&gt;"",", dropMechanic={"&amp;U93&amp;IF(Z93&lt;&gt;"",","&amp;Z93,"")&amp;IF(AE93&lt;&gt;"",","&amp;AE93,"")&amp;IF(AJ93&lt;&gt;"",","&amp;AJ93,"")&amp;IF(AO93&lt;&gt;"",","&amp;AO93,"")&amp;IF(AT93&lt;&gt;"",","&amp;AT93,"")&amp;"}"&amp;IF(U93="LIBSETS_DROP_MECHANIC_MONSTER_NAME",", dropMechanicNames={" &amp; IF(V93&lt;&gt;"","['en']='"&amp;V93&amp;"'","") &amp; IF(W93&lt;&gt;"",", ['de']='" &amp; W93&amp;"'","") &amp; "}",""),"")&amp;"},","")</f>
        <v>, dropMechanic={LIBSETS_DROP_MECHANIC_MAIL_PVP_REWARDS_FOR_THE_WORTHY,LIBSETS_DROP_MECHANIC_CITY_CYRODIIL_BRUMA}},</v>
      </c>
      <c r="BA93" s="21" t="str">
        <f>IF(F93&lt;&gt;"Not in the game (anymore)",IF(C93&lt;&gt;"",CONCATENATE(" --",C93," / ",B93,"   [",IF(Q93&lt;&gt;"",Q93,""),IF(Y93&lt;&gt;"",", "&amp;Y93,""),IF(AD93&lt;&gt;"",", "&amp;AD93,""),IF(AI93&lt;&gt;"",", "&amp;AI93,""),IF(AN93&lt;&gt;"",", "&amp;AN93,""),IF(AS93&lt;&gt;"",", "&amp;AS93,""),"]")),"")</f>
        <v xml:space="preserve"> --Ward of Cyrodiil / Schutz von Cyrodiil   [Cyrodiil, Cyrodiil]</v>
      </c>
    </row>
    <row r="94" spans="1:53" x14ac:dyDescent="0.25">
      <c r="A94" s="12">
        <v>112</v>
      </c>
      <c r="B94" t="s">
        <v>914</v>
      </c>
      <c r="C94" t="s">
        <v>915</v>
      </c>
      <c r="D94" s="3">
        <f>A94</f>
        <v>112</v>
      </c>
      <c r="G94" s="8" t="s">
        <v>1655</v>
      </c>
      <c r="I94" t="s">
        <v>97</v>
      </c>
      <c r="J94" t="s">
        <v>97</v>
      </c>
      <c r="K94">
        <v>-1</v>
      </c>
      <c r="L94">
        <v>-1</v>
      </c>
      <c r="M94">
        <v>-1</v>
      </c>
      <c r="N94">
        <v>0</v>
      </c>
      <c r="O94" s="70" t="s">
        <v>110</v>
      </c>
      <c r="P94" s="3">
        <f>IF(AND(G94&lt;&gt;"LIBSETS_SETTYPE_BATTLEGROUND",G94&lt;&gt;"LIBSETS_SETTYPE_SPECIAL",G94&lt;&gt;"LIBSETS_SETTYPE_MYTHIC"), IF(Q94&lt;&gt;"",VLOOKUP(Q94,'ESO zone constants'!$D$2:$H$4950,5,FALSE),""),"")</f>
        <v>19</v>
      </c>
      <c r="Q94" t="str">
        <f>IF(OR(K94="",K94&lt;=0,ISERROR(K94)),IF(AND(O94&lt;&gt;"",NOT(ISERROR(O94))),O94, ""),VLOOKUP(K94,'ESO wayshrine node constants'!$A$3:$D$9993,4,FALSE))</f>
        <v>Stormhaven</v>
      </c>
      <c r="S94" s="19" t="str">
        <f>IF(AND(R94&lt;&gt;"",NOT(ISERROR(R94))),R94,IF(P94&lt;&gt;"",IF(NOT(ISERROR(VLOOKUP(P94,'ESO Dungeon constants'!$D$3:$H$9999,5,FALSE))),VLOOKUP(P94,'ESO Dungeon constants'!$D$3:$I$9999,6,FALSE),VLOOKUP(P94,'ESO zone constants'!$H$2:$K$9984,4,FALSE)),""))</f>
        <v>DLC_BASE_GAME</v>
      </c>
      <c r="T94" s="3" t="str">
        <f>IF(S94&lt;&gt;"",VLOOKUP(S94,'LibSets constants'!$B$4:$C$1000,2,FALSE),"")</f>
        <v>Included in base game</v>
      </c>
      <c r="U94" s="33" t="s">
        <v>1742</v>
      </c>
      <c r="V94" s="44" t="str">
        <f>IF(U94&lt;&gt;"",IF(U94&lt;&gt;"LIBSETS_DROP_MECHANIC_MONSTER_NAME",VLOOKUP(U94,'LibSets constants'!$I$4:$L$1000,3,FALSE),""),"")</f>
        <v>Delve bosses have a chance to drop a waist or feet.</v>
      </c>
      <c r="W94" s="3" t="str">
        <f>IF(U94&lt;&gt;"",IF(U94&lt;&gt;"LIBSETS_DROP_MECHANIC_MONSTER_NAME",VLOOKUP(U94,'LibSets constants'!$I$4:$L$1000,4,FALSE),""),"")</f>
        <v>Bosse in Gewölben haben die Chance, eine Taille oder Füße fallen zu lassen.</v>
      </c>
      <c r="X94" s="3" t="str">
        <f>IF(G94&lt;&gt;"LIBSETS_SETTYPE_BATTLEGROUND",IF(G94&lt;&gt;"LIBSETS_SETTYPE_SPECIAL",IF(Y94&lt;&gt;"",VLOOKUP(Y94,'ESO zone constants'!$D$2:$H$4950,5,FALSE),""),""),"")</f>
        <v/>
      </c>
      <c r="Z94" s="45" t="s">
        <v>1743</v>
      </c>
      <c r="AA94" s="44" t="str">
        <f>IF(Z94&lt;&gt;"",IF(Z94&lt;&gt;"LIBSETS_DROP_MECHANIC_MONSTER_NAME",VLOOKUP(Z94,'LibSets constants'!$I$4:$L$1000,3,FALSE),""),"")</f>
        <v>Overland group bosses have a 100% chance to drop head, chest, legs, or weapon.</v>
      </c>
      <c r="AB94" s="44" t="str">
        <f>IF(Z94&lt;&gt;"",IF(Z94&lt;&gt;"LIBSETS_DROP_MECHANIC_MONSTER_NAME",VLOOKUP(Z94,'LibSets constants'!$I$4:$L$1000,4,FALSE),""),"")</f>
        <v>Überland Gruppenbosse haben eine Chance von 100%, Kopf, Brust, Beine oder Waffen fallen zu lassen.</v>
      </c>
      <c r="AC94" s="3" t="str">
        <f>IF(G94&lt;&gt;"LIBSETS_SETTYPE_BATTLEGROUND",IF(G94&lt;&gt;"LIBSETS_SETTYPE_SPECIAL",IF(AD94&lt;&gt;"",VLOOKUP(AD94,'ESO zone constants'!$D$2:$H$4950,5,FALSE),""),""),"")</f>
        <v/>
      </c>
      <c r="AE94" s="45" t="s">
        <v>1744</v>
      </c>
      <c r="AF94" s="44" t="str">
        <f>IF(AE94&lt;&gt;"",IF(AE94&lt;&gt;"LIBSETS_DROP_MECHANIC_MONSTER_NAME",VLOOKUP(AE94,'LibSets constants'!$I$4:$L$1000,3,FALSE),""),"")</f>
        <v>Public dungeon bosses have a chance to drop a shoulder, hand, or weapon.</v>
      </c>
      <c r="AG94" s="44" t="str">
        <f>IF(AE94&lt;&gt;"",IF(AE94&lt;&gt;"LIBSETS_DROP_MECHANIC_MONSTER_NAME",VLOOKUP(AE94,'LibSets constants'!$I$4:$L$1000,4,FALSE),""),"")</f>
        <v>Öffentliche Dungeon-Bosse haben die Möglichkeit, eine Schulter, Handschuhe oder eine Waffe fallen zu lassen.</v>
      </c>
      <c r="AH94" s="3" t="str">
        <f>IF(G94&lt;&gt;"LIBSETS_SETTYPE_BATTLEGROUND",IF(G94&lt;&gt;"LIBSETS_SETTYPE_SPECIAL",IF(AI94&lt;&gt;"",VLOOKUP(AI94,'ESO zone constants'!$D$2:$H$4950,5,FALSE),""),""),"")</f>
        <v/>
      </c>
      <c r="AJ94" s="45" t="s">
        <v>1745</v>
      </c>
      <c r="AK94" s="44" t="str">
        <f>IF(AJ94&lt;&gt;"",IF(AJ94&lt;&gt;"LIBSETS_DROP_MECHANIC_MONSTER_NAME",VLOOKUP(AJ94,'LibSets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4" t="str">
        <f>IF(AJ94&lt;&gt;"",IF(AJ94&lt;&gt;"LIBSETS_DROP_MECHANIC_MONSTER_NAME",VLOOKUP(AJ94,'LibSets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constants'!$D$2:$H$4950,5,FALSE),""),""),"")</f>
        <v/>
      </c>
      <c r="AO94" s="45"/>
      <c r="AP94" s="44" t="str">
        <f>IF(AO94&lt;&gt;"",IF(AO94&lt;&gt;"LIBSETS_DROP_MECHANIC_MONSTER_NAME",VLOOKUP(AO94,'LibSets constants'!$I$4:$L$1000,3,FALSE),""),"")</f>
        <v/>
      </c>
      <c r="AQ94" s="44" t="str">
        <f>IF(AO94&lt;&gt;"",IF(AO94&lt;&gt;"LIBSETS_DROP_MECHANIC_MONSTER_NAME",VLOOKUP(AO94,'LibSets constants'!$I$4:$L$1000,4,FALSE),""),"")</f>
        <v/>
      </c>
      <c r="AR94" s="3" t="str">
        <f>IF(G94&lt;&gt;"LIBSETS_SETTYPE_BATTLEGROUND",IF(G94&lt;&gt;"LIBSETS_SETTYPE_SPECIAL",IF(AS94&lt;&gt;"",VLOOKUP(AS94,'ESO zone constants'!$D$2:$H$4950,5,FALSE),""),""),"")</f>
        <v/>
      </c>
      <c r="AT94" s="45"/>
      <c r="AU94" s="44" t="str">
        <f>IF(AT94&lt;&gt;"",IF(AT94&lt;&gt;"LIBSETS_DROP_MECHANIC_MONSTER_NAME",VLOOKUP(AT94,'LibSets constants'!$I$4:$L$1000,3,FALSE),""),"")</f>
        <v/>
      </c>
      <c r="AV94" s="44" t="str">
        <f>IF(AT94&lt;&gt;"",IF(AT94&lt;&gt;"LIBSETS_DROP_MECHANIC_MONSTER_NAME",VLOOKUP(AT94,'LibSets constants'!$I$4:$L$1000,4,FALSE),""),"")</f>
        <v/>
      </c>
      <c r="AW94" s="21" t="str">
        <f>IF(A94="???","--","")&amp;IF(F94&lt;&gt;"Not in the game (anymore)",IF(A94&lt;&gt;"",CONCATENATE("[",A94,"] = {wayshrines={")&amp;IF(K94&lt;&gt;"",CONCATENATE(K94,","),"")&amp;IF(L94&lt;&gt;"",CONCATENATE(L94,","),"")&amp;IF(M94&lt;&gt;"",CONCATENATE(M94,","),"")&amp;CONCATENATE("}")&amp;IF(VALUE(N94)&gt;0,CONCATENATE(", traitsNeeded=",N94),"")&amp;CONCATENATE(", dlcId=",IF(S94&lt;&gt;"",S94,"DLC_BASE_GAME")),""),"")</f>
        <v>[112] = {wayshrines={-1,-1,-1,}, dlcId=DLC_BASE_GAME</v>
      </c>
      <c r="AX94" s="21" t="str">
        <f>IF(F94&lt;&gt;"Not in the game (anymore)",IF(A94&lt;&gt;"",IF(P94&lt;&gt;"",CONCATENATE(", zoneIds={",P94),"")&amp;IF(X94&lt;&gt;"",CONCATENATE(",",X94),"")&amp;IF(AC94&lt;&gt;"",CONCATENATE(",",AC94),"")&amp;IF(AH94&lt;&gt;"",CONCATENATE(",",AH94),"")&amp;IF(AM94&lt;&gt;"",CONCATENATE(",",AM94),"")&amp;IF(AR94&lt;&gt;"",CONCATENATE(",",AR94),"")&amp;IF(P94&lt;&gt;"",CONCATENATE("}",""),"")&amp;IF(OR(I94="true",I94="false",I94&lt;&gt;""), CONCATENATE(", veteran=", I94), ""),""),"")</f>
        <v>, zoneIds={19}, veteran=false</v>
      </c>
      <c r="AY94" s="21" t="str">
        <f>IF(F94&lt;&gt;"Not in the game (anymore)",IF(A94&lt;&gt;"",", setType="&amp;G94,"")&amp;IF(J94="true",", multiTrialSet=true",""),"")</f>
        <v>, setType=LIBSETS_SETTYPE_OVERLAND</v>
      </c>
      <c r="AZ94" s="21" t="str">
        <f>IF(F94&lt;&gt;"Not in the game (anymore)",IF(U94&lt;&gt;"",", dropMechanic={"&amp;U94&amp;IF(Z94&lt;&gt;"",","&amp;Z94,"")&amp;IF(AE94&lt;&gt;"",","&amp;AE94,"")&amp;IF(AJ94&lt;&gt;"",","&amp;AJ94,"")&amp;IF(AO94&lt;&gt;"",","&amp;AO94,"")&amp;IF(AT94&lt;&gt;"",","&amp;AT94,"")&amp;"}"&amp;IF(U94="LIBSETS_DROP_MECHANIC_MONSTER_NAME",", dropMechanicNames={" &amp; IF(V94&lt;&gt;"","['en']='"&amp;V94&amp;"'","") &amp; IF(W94&lt;&gt;"",", ['de']='" &amp; W94&amp;"'","") &amp; "}",""),"")&amp;"},","")</f>
        <v>, dropMechanic={LIBSETS_DROP_MECHANIC_OVERLAND_BOSS_DELVE,LIBSETS_DROP_MECHANIC_OVERLAND_WORLDBOSS,LIBSETS_DROP_MECHANIC_OVERLAND_BOSS_PUBLIC_DUNGEON,LIBSETS_DROP_MECHANIC_OVERLAND_CHEST}},</v>
      </c>
      <c r="BA94" s="21" t="str">
        <f>IF(F94&lt;&gt;"Not in the game (anymore)",IF(C94&lt;&gt;"",CONCATENATE(" --",C94," / ",B94,"   [",IF(Q94&lt;&gt;"",Q94,""),IF(Y94&lt;&gt;"",", "&amp;Y94,""),IF(AD94&lt;&gt;"",", "&amp;AD94,""),IF(AI94&lt;&gt;"",", "&amp;AI94,""),IF(AN94&lt;&gt;"",", "&amp;AN94,""),IF(AS94&lt;&gt;"",", "&amp;AS94,""),"]")),"")</f>
        <v xml:space="preserve"> --Night Terror / Nachtschrecken   [Stormhaven]</v>
      </c>
    </row>
    <row r="95" spans="1:53" x14ac:dyDescent="0.25">
      <c r="A95" s="12">
        <v>113</v>
      </c>
      <c r="B95" t="s">
        <v>916</v>
      </c>
      <c r="C95" t="s">
        <v>917</v>
      </c>
      <c r="D95" s="3">
        <f>A95</f>
        <v>113</v>
      </c>
      <c r="G95" s="8" t="s">
        <v>1650</v>
      </c>
      <c r="I95" t="s">
        <v>97</v>
      </c>
      <c r="J95" t="s">
        <v>97</v>
      </c>
      <c r="K95">
        <v>-1</v>
      </c>
      <c r="L95">
        <v>-1</v>
      </c>
      <c r="M95">
        <v>-1</v>
      </c>
      <c r="N95">
        <v>0</v>
      </c>
      <c r="O95" s="70" t="s">
        <v>131</v>
      </c>
      <c r="P95" s="3">
        <f>IF(AND(G95&lt;&gt;"LIBSETS_SETTYPE_BATTLEGROUND",G95&lt;&gt;"LIBSETS_SETTYPE_SPECIAL",G95&lt;&gt;"LIBSETS_SETTYPE_MYTHIC"), IF(Q95&lt;&gt;"",VLOOKUP(Q95,'ESO zone constants'!$D$2:$H$4950,5,FALSE),""),"")</f>
        <v>181</v>
      </c>
      <c r="Q95" t="str">
        <f>IF(OR(K95="",K95&lt;=0,ISERROR(K95)),IF(AND(O95&lt;&gt;"",NOT(ISERROR(O95))),O95, ""),VLOOKUP(K95,'ESO wayshrine node constants'!$A$3:$D$9993,4,FALSE))</f>
        <v>Cyrodiil</v>
      </c>
      <c r="S95" s="19" t="str">
        <f>IF(AND(R95&lt;&gt;"",NOT(ISERROR(R95))),R95,IF(P95&lt;&gt;"",IF(NOT(ISERROR(VLOOKUP(P95,'ESO Dungeon constants'!$D$3:$H$9999,5,FALSE))),VLOOKUP(P95,'ESO Dungeon constants'!$D$3:$I$9999,6,FALSE),VLOOKUP(P95,'ESO zone constants'!$H$2:$K$9984,4,FALSE)),""))</f>
        <v>DLC_BASE_GAME</v>
      </c>
      <c r="T95" s="3" t="str">
        <f>IF(S95&lt;&gt;"",VLOOKUP(S95,'LibSets constants'!$B$4:$C$1000,2,FALSE),"")</f>
        <v>Included in base game</v>
      </c>
      <c r="U95" s="33" t="s">
        <v>1723</v>
      </c>
      <c r="V95" s="3" t="str">
        <f>IF(U95&lt;&gt;"",IF(U95&lt;&gt;"LIBSETS_DROP_MECHANIC_MONSTER_NAME",VLOOKUP(U95,'LibSets constants'!$I$4:$L$1000,3,FALSE),""),"")</f>
        <v>Rewards for the worthy (Cyrodiil/Battleground mail)</v>
      </c>
      <c r="W95" s="3" t="str">
        <f>IF(U95&lt;&gt;"",IF(U95&lt;&gt;"LIBSETS_DROP_MECHANIC_MONSTER_NAME",VLOOKUP(U95,'LibSets constants'!$I$4:$L$1000,4,FALSE),""),"")</f>
        <v>Gerechter Lohn (Cyrodiil/Schlachtfeld Mail)</v>
      </c>
      <c r="X95" s="3">
        <f>IF(G95&lt;&gt;"LIBSETS_SETTYPE_BATTLEGROUND",IF(G95&lt;&gt;"LIBSETS_SETTYPE_SPECIAL",IF(Y95&lt;&gt;"",VLOOKUP(Y95,'ESO zone constants'!$D$2:$H$4950,5,FALSE),""),""),"")</f>
        <v>181</v>
      </c>
      <c r="Y95" t="s">
        <v>131</v>
      </c>
      <c r="Z95" s="33" t="s">
        <v>1716</v>
      </c>
      <c r="AA95" s="3" t="str">
        <f>IF(Z95&lt;&gt;"",IF(Z95&lt;&gt;"LIBSETS_DROP_MECHANIC_MONSTER_NAME",VLOOKUP(Z95,'LibSets constants'!$I$4:$L$1000,3,FALSE),""),"")</f>
        <v>City Vlastarus (quartermaster)</v>
      </c>
      <c r="AB95" s="3" t="str">
        <f>IF(Z95&lt;&gt;"",IF(Z95&lt;&gt;"LIBSETS_DROP_MECHANIC_MONSTER_NAME",VLOOKUP(Z95,'LibSets constants'!$I$4:$L$1000,4,FALSE),""),"")</f>
        <v>Stadt Vlastarus (Quartiermeister)</v>
      </c>
      <c r="AC95" s="3" t="str">
        <f>IF(G95&lt;&gt;"LIBSETS_SETTYPE_BATTLEGROUND",IF(G95&lt;&gt;"LIBSETS_SETTYPE_SPECIAL",IF(AD95&lt;&gt;"",VLOOKUP(AD95,'ESO zone constants'!$D$2:$H$4950,5,FALSE),""),""),"")</f>
        <v/>
      </c>
      <c r="AF95" s="3" t="str">
        <f>IF(AE95&lt;&gt;"",IF(AE95&lt;&gt;"LIBSETS_DROP_MECHANIC_MONSTER_NAME",VLOOKUP(AE95,'LibSets constants'!$I$4:$L$1000,3,FALSE),""),"")</f>
        <v/>
      </c>
      <c r="AG95" s="3" t="str">
        <f>IF(AE95&lt;&gt;"",IF(AE95&lt;&gt;"LIBSETS_DROP_MECHANIC_MONSTER_NAME",VLOOKUP(AE95,'LibSets constants'!$I$4:$L$1000,4,FALSE),""),"")</f>
        <v/>
      </c>
      <c r="AH95" s="3" t="str">
        <f>IF(G95&lt;&gt;"LIBSETS_SETTYPE_BATTLEGROUND",IF(G95&lt;&gt;"LIBSETS_SETTYPE_SPECIAL",IF(AI95&lt;&gt;"",VLOOKUP(AI95,'ESO zone constants'!$D$2:$H$4950,5,FALSE),""),""),"")</f>
        <v/>
      </c>
      <c r="AK95" s="3" t="str">
        <f>IF(AJ95&lt;&gt;"",IF(AJ95&lt;&gt;"LIBSETS_DROP_MECHANIC_MONSTER_NAME",VLOOKUP(AJ95,'LibSets constants'!$I$4:$L$1000,3,FALSE),""),"")</f>
        <v/>
      </c>
      <c r="AL95" s="3" t="str">
        <f>IF(AJ95&lt;&gt;"",IF(AJ95&lt;&gt;"LIBSETS_DROP_MECHANIC_MONSTER_NAME",VLOOKUP(AJ95,'LibSets constants'!$I$4:$L$1000,4,FALSE),""),"")</f>
        <v/>
      </c>
      <c r="AM95" s="3" t="str">
        <f>IF(G95&lt;&gt;"LIBSETS_SETTYPE_BATTLEGROUND",IF(G95&lt;&gt;"LIBSETS_SETTYPE_SPECIAL",IF(AN95&lt;&gt;"",VLOOKUP(AN95,'ESO zone constants'!$D$2:$H$4950,5,FALSE),""),""),"")</f>
        <v/>
      </c>
      <c r="AP95" s="3" t="str">
        <f>IF(AO95&lt;&gt;"",IF(AO95&lt;&gt;"LIBSETS_DROP_MECHANIC_MONSTER_NAME",VLOOKUP(AO95,'LibSets constants'!$I$4:$L$1000,3,FALSE),""),"")</f>
        <v/>
      </c>
      <c r="AQ95" s="3" t="str">
        <f>IF(AO95&lt;&gt;"",IF(AO95&lt;&gt;"LIBSETS_DROP_MECHANIC_MONSTER_NAME",VLOOKUP(AO95,'LibSets constants'!$I$4:$L$1000,4,FALSE),""),"")</f>
        <v/>
      </c>
      <c r="AR95" s="3" t="str">
        <f>IF(G95&lt;&gt;"LIBSETS_SETTYPE_BATTLEGROUND",IF(G95&lt;&gt;"LIBSETS_SETTYPE_SPECIAL",IF(AS95&lt;&gt;"",VLOOKUP(AS95,'ESO zone constants'!$D$2:$H$4950,5,FALSE),""),""),"")</f>
        <v/>
      </c>
      <c r="AU95" s="3" t="str">
        <f>IF(AT95&lt;&gt;"",IF(AT95&lt;&gt;"LIBSETS_DROP_MECHANIC_MONSTER_NAME",VLOOKUP(AT95,'LibSets constants'!$I$4:$L$1000,3,FALSE),""),"")</f>
        <v/>
      </c>
      <c r="AV95" s="3" t="str">
        <f>IF(AT95&lt;&gt;"",IF(AT95&lt;&gt;"LIBSETS_DROP_MECHANIC_MONSTER_NAME",VLOOKUP(AT95,'LibSets constants'!$I$4:$L$1000,4,FALSE),""),"")</f>
        <v/>
      </c>
      <c r="AW95" s="21" t="str">
        <f>IF(A95="???","--","")&amp;IF(F95&lt;&gt;"Not in the game (anymore)",IF(A95&lt;&gt;"",CONCATENATE("[",A95,"] = {wayshrines={")&amp;IF(K95&lt;&gt;"",CONCATENATE(K95,","),"")&amp;IF(L95&lt;&gt;"",CONCATENATE(L95,","),"")&amp;IF(M95&lt;&gt;"",CONCATENATE(M95,","),"")&amp;CONCATENATE("}")&amp;IF(VALUE(N95)&gt;0,CONCATENATE(", traitsNeeded=",N95),"")&amp;CONCATENATE(", dlcId=",IF(S95&lt;&gt;"",S95,"DLC_BASE_GAME")),""),"")</f>
        <v>[113] = {wayshrines={-1,-1,-1,}, dlcId=DLC_BASE_GAME</v>
      </c>
      <c r="AX95" s="21" t="str">
        <f>IF(F95&lt;&gt;"Not in the game (anymore)",IF(A95&lt;&gt;"",IF(P95&lt;&gt;"",CONCATENATE(", zoneIds={",P95),"")&amp;IF(X95&lt;&gt;"",CONCATENATE(",",X95),"")&amp;IF(AC95&lt;&gt;"",CONCATENATE(",",AC95),"")&amp;IF(AH95&lt;&gt;"",CONCATENATE(",",AH95),"")&amp;IF(AM95&lt;&gt;"",CONCATENATE(",",AM95),"")&amp;IF(AR95&lt;&gt;"",CONCATENATE(",",AR95),"")&amp;IF(P95&lt;&gt;"",CONCATENATE("}",""),"")&amp;IF(OR(I95="true",I95="false",I95&lt;&gt;""), CONCATENATE(", veteran=", I95), ""),""),"")</f>
        <v>, zoneIds={181,181}, veteran=false</v>
      </c>
      <c r="AY95" s="21" t="str">
        <f>IF(F95&lt;&gt;"Not in the game (anymore)",IF(A95&lt;&gt;"",", setType="&amp;G95,"")&amp;IF(J95="true",", multiTrialSet=true",""),"")</f>
        <v>, setType=LIBSETS_SETTYPE_CYRODIIL</v>
      </c>
      <c r="AZ95" s="21" t="str">
        <f>IF(F95&lt;&gt;"Not in the game (anymore)",IF(U95&lt;&gt;"",", dropMechanic={"&amp;U95&amp;IF(Z95&lt;&gt;"",","&amp;Z95,"")&amp;IF(AE95&lt;&gt;"",","&amp;AE95,"")&amp;IF(AJ95&lt;&gt;"",","&amp;AJ95,"")&amp;IF(AO95&lt;&gt;"",","&amp;AO95,"")&amp;IF(AT95&lt;&gt;"",","&amp;AT95,"")&amp;"}"&amp;IF(U95="LIBSETS_DROP_MECHANIC_MONSTER_NAME",", dropMechanicNames={" &amp; IF(V95&lt;&gt;"","['en']='"&amp;V95&amp;"'","") &amp; IF(W95&lt;&gt;"",", ['de']='" &amp; W95&amp;"'","") &amp; "}",""),"")&amp;"},","")</f>
        <v>, dropMechanic={LIBSETS_DROP_MECHANIC_MAIL_PVP_REWARDS_FOR_THE_WORTHY,LIBSETS_DROP_MECHANIC_CITY_CYRODIIL_VLASTARUS}},</v>
      </c>
      <c r="BA95" s="21" t="str">
        <f>IF(F95&lt;&gt;"Not in the game (anymore)",IF(C95&lt;&gt;"",CONCATENATE(" --",C95," / ",B95,"   [",IF(Q95&lt;&gt;"",Q95,""),IF(Y95&lt;&gt;"",", "&amp;Y95,""),IF(AD95&lt;&gt;"",", "&amp;AD95,""),IF(AI95&lt;&gt;"",", "&amp;AI95,""),IF(AN95&lt;&gt;"",", "&amp;AN95,""),IF(AS95&lt;&gt;"",", "&amp;AS95,""),"]")),"")</f>
        <v xml:space="preserve"> --Crest of Cyrodiil / Wappen von Cyrodiil   [Cyrodiil, Cyrodiil]</v>
      </c>
    </row>
    <row r="96" spans="1:53" x14ac:dyDescent="0.25">
      <c r="A96" s="12">
        <v>114</v>
      </c>
      <c r="B96" t="s">
        <v>918</v>
      </c>
      <c r="C96" t="s">
        <v>919</v>
      </c>
      <c r="D96" s="3">
        <f>A96</f>
        <v>114</v>
      </c>
      <c r="G96" s="8" t="s">
        <v>1655</v>
      </c>
      <c r="I96" t="s">
        <v>97</v>
      </c>
      <c r="J96" t="s">
        <v>97</v>
      </c>
      <c r="K96">
        <v>-1</v>
      </c>
      <c r="L96">
        <v>-1</v>
      </c>
      <c r="M96">
        <v>-1</v>
      </c>
      <c r="N96">
        <v>0</v>
      </c>
      <c r="O96" s="70" t="s">
        <v>271</v>
      </c>
      <c r="P96" s="3">
        <f>IF(AND(G96&lt;&gt;"LIBSETS_SETTYPE_BATTLEGROUND",G96&lt;&gt;"LIBSETS_SETTYPE_SPECIAL",G96&lt;&gt;"LIBSETS_SETTYPE_MYTHIC"), IF(Q96&lt;&gt;"",VLOOKUP(Q96,'ESO zone constants'!$D$2:$H$4950,5,FALSE),""),"")</f>
        <v>382</v>
      </c>
      <c r="Q96" t="str">
        <f>IF(OR(K96="",K96&lt;=0,ISERROR(K96)),IF(AND(O96&lt;&gt;"",NOT(ISERROR(O96))),O96, ""),VLOOKUP(K96,'ESO wayshrine node constants'!$A$3:$D$9993,4,FALSE))</f>
        <v>Reaper's March</v>
      </c>
      <c r="S96" s="19" t="str">
        <f>IF(AND(R96&lt;&gt;"",NOT(ISERROR(R96))),R96,IF(P96&lt;&gt;"",IF(NOT(ISERROR(VLOOKUP(P96,'ESO Dungeon constants'!$D$3:$H$9999,5,FALSE))),VLOOKUP(P96,'ESO Dungeon constants'!$D$3:$I$9999,6,FALSE),VLOOKUP(P96,'ESO zone constants'!$H$2:$K$9984,4,FALSE)),""))</f>
        <v>DLC_BASE_GAME</v>
      </c>
      <c r="T96" s="3" t="str">
        <f>IF(S96&lt;&gt;"",VLOOKUP(S96,'LibSets constants'!$B$4:$C$1000,2,FALSE),"")</f>
        <v>Included in base game</v>
      </c>
      <c r="U96" s="33" t="s">
        <v>1742</v>
      </c>
      <c r="V96" s="3" t="str">
        <f>IF(U96&lt;&gt;"",IF(U96&lt;&gt;"LIBSETS_DROP_MECHANIC_MONSTER_NAME",VLOOKUP(U96,'LibSets constants'!$I$4:$L$1000,3,FALSE),""),"")</f>
        <v>Delve bosses have a chance to drop a waist or feet.</v>
      </c>
      <c r="W96" s="3" t="str">
        <f>IF(U96&lt;&gt;"",IF(U96&lt;&gt;"LIBSETS_DROP_MECHANIC_MONSTER_NAME",VLOOKUP(U96,'LibSets constants'!$I$4:$L$1000,4,FALSE),""),"")</f>
        <v>Bosse in Gewölben haben die Chance, eine Taille oder Füße fallen zu lassen.</v>
      </c>
      <c r="X96" s="3" t="str">
        <f>IF(G96&lt;&gt;"LIBSETS_SETTYPE_BATTLEGROUND",IF(G96&lt;&gt;"LIBSETS_SETTYPE_SPECIAL",IF(Y96&lt;&gt;"",VLOOKUP(Y96,'ESO zone constants'!$D$2:$H$4950,5,FALSE),""),""),"")</f>
        <v/>
      </c>
      <c r="Z96" s="33" t="s">
        <v>1743</v>
      </c>
      <c r="AA96" s="3" t="str">
        <f>IF(Z96&lt;&gt;"",IF(Z96&lt;&gt;"LIBSETS_DROP_MECHANIC_MONSTER_NAME",VLOOKUP(Z96,'LibSets constants'!$I$4:$L$1000,3,FALSE),""),"")</f>
        <v>Overland group bosses have a 100% chance to drop head, chest, legs, or weapon.</v>
      </c>
      <c r="AB96" s="3" t="str">
        <f>IF(Z96&lt;&gt;"",IF(Z96&lt;&gt;"LIBSETS_DROP_MECHANIC_MONSTER_NAME",VLOOKUP(Z96,'LibSets constants'!$I$4:$L$1000,4,FALSE),""),"")</f>
        <v>Überland Gruppenbosse haben eine Chance von 100%, Kopf, Brust, Beine oder Waffen fallen zu lassen.</v>
      </c>
      <c r="AC96" s="3" t="str">
        <f>IF(G96&lt;&gt;"LIBSETS_SETTYPE_BATTLEGROUND",IF(G96&lt;&gt;"LIBSETS_SETTYPE_SPECIAL",IF(AD96&lt;&gt;"",VLOOKUP(AD96,'ESO zone constants'!$D$2:$H$4950,5,FALSE),""),""),"")</f>
        <v/>
      </c>
      <c r="AE96" s="33" t="s">
        <v>1744</v>
      </c>
      <c r="AF96" s="3" t="str">
        <f>IF(AE96&lt;&gt;"",IF(AE96&lt;&gt;"LIBSETS_DROP_MECHANIC_MONSTER_NAME",VLOOKUP(AE96,'LibSets constants'!$I$4:$L$1000,3,FALSE),""),"")</f>
        <v>Public dungeon bosses have a chance to drop a shoulder, hand, or weapon.</v>
      </c>
      <c r="AG96" s="3" t="str">
        <f>IF(AE96&lt;&gt;"",IF(AE96&lt;&gt;"LIBSETS_DROP_MECHANIC_MONSTER_NAME",VLOOKUP(AE96,'LibSets constants'!$I$4:$L$1000,4,FALSE),""),"")</f>
        <v>Öffentliche Dungeon-Bosse haben die Möglichkeit, eine Schulter, Handschuhe oder eine Waffe fallen zu lassen.</v>
      </c>
      <c r="AH96" s="3" t="str">
        <f>IF(G96&lt;&gt;"LIBSETS_SETTYPE_BATTLEGROUND",IF(G96&lt;&gt;"LIBSETS_SETTYPE_SPECIAL",IF(AI96&lt;&gt;"",VLOOKUP(AI96,'ESO zone constants'!$D$2:$H$4950,5,FALSE),""),""),"")</f>
        <v/>
      </c>
      <c r="AJ96" s="33" t="s">
        <v>1745</v>
      </c>
      <c r="AK96" s="3" t="str">
        <f>IF(AJ96&lt;&gt;"",IF(AJ96&lt;&gt;"LIBSETS_DROP_MECHANIC_MONSTER_NAME",VLOOKUP(AJ96,'LibSets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3" t="str">
        <f>IF(AJ96&lt;&gt;"",IF(AJ96&lt;&gt;"LIBSETS_DROP_MECHANIC_MONSTER_NAME",VLOOKUP(AJ96,'LibSets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constants'!$D$2:$H$4950,5,FALSE),""),""),"")</f>
        <v/>
      </c>
      <c r="AP96" s="3" t="str">
        <f>IF(AO96&lt;&gt;"",IF(AO96&lt;&gt;"LIBSETS_DROP_MECHANIC_MONSTER_NAME",VLOOKUP(AO96,'LibSets constants'!$I$4:$L$1000,3,FALSE),""),"")</f>
        <v/>
      </c>
      <c r="AQ96" s="3" t="str">
        <f>IF(AO96&lt;&gt;"",IF(AO96&lt;&gt;"LIBSETS_DROP_MECHANIC_MONSTER_NAME",VLOOKUP(AO96,'LibSets constants'!$I$4:$L$1000,4,FALSE),""),"")</f>
        <v/>
      </c>
      <c r="AR96" s="3" t="str">
        <f>IF(G96&lt;&gt;"LIBSETS_SETTYPE_BATTLEGROUND",IF(G96&lt;&gt;"LIBSETS_SETTYPE_SPECIAL",IF(AS96&lt;&gt;"",VLOOKUP(AS96,'ESO zone constants'!$D$2:$H$4950,5,FALSE),""),""),"")</f>
        <v/>
      </c>
      <c r="AU96" s="3" t="str">
        <f>IF(AT96&lt;&gt;"",IF(AT96&lt;&gt;"LIBSETS_DROP_MECHANIC_MONSTER_NAME",VLOOKUP(AT96,'LibSets constants'!$I$4:$L$1000,3,FALSE),""),"")</f>
        <v/>
      </c>
      <c r="AV96" s="3" t="str">
        <f>IF(AT96&lt;&gt;"",IF(AT96&lt;&gt;"LIBSETS_DROP_MECHANIC_MONSTER_NAME",VLOOKUP(AT96,'LibSets constants'!$I$4:$L$1000,4,FALSE),""),"")</f>
        <v/>
      </c>
      <c r="AW96" s="21" t="str">
        <f>IF(A96="???","--","")&amp;IF(F96&lt;&gt;"Not in the game (anymore)",IF(A96&lt;&gt;"",CONCATENATE("[",A96,"] = {wayshrines={")&amp;IF(K96&lt;&gt;"",CONCATENATE(K96,","),"")&amp;IF(L96&lt;&gt;"",CONCATENATE(L96,","),"")&amp;IF(M96&lt;&gt;"",CONCATENATE(M96,","),"")&amp;CONCATENATE("}")&amp;IF(VALUE(N96)&gt;0,CONCATENATE(", traitsNeeded=",N96),"")&amp;CONCATENATE(", dlcId=",IF(S96&lt;&gt;"",S96,"DLC_BASE_GAME")),""),"")</f>
        <v>[114] = {wayshrines={-1,-1,-1,}, dlcId=DLC_BASE_GAME</v>
      </c>
      <c r="AX96" s="21" t="str">
        <f>IF(F96&lt;&gt;"Not in the game (anymore)",IF(A96&lt;&gt;"",IF(P96&lt;&gt;"",CONCATENATE(", zoneIds={",P96),"")&amp;IF(X96&lt;&gt;"",CONCATENATE(",",X96),"")&amp;IF(AC96&lt;&gt;"",CONCATENATE(",",AC96),"")&amp;IF(AH96&lt;&gt;"",CONCATENATE(",",AH96),"")&amp;IF(AM96&lt;&gt;"",CONCATENATE(",",AM96),"")&amp;IF(AR96&lt;&gt;"",CONCATENATE(",",AR96),"")&amp;IF(P96&lt;&gt;"",CONCATENATE("}",""),"")&amp;IF(OR(I96="true",I96="false",I96&lt;&gt;""), CONCATENATE(", veteran=", I96), ""),""),"")</f>
        <v>, zoneIds={382}, veteran=false</v>
      </c>
      <c r="AY96" s="21" t="str">
        <f>IF(F96&lt;&gt;"Not in the game (anymore)",IF(A96&lt;&gt;"",", setType="&amp;G96,"")&amp;IF(J96="true",", multiTrialSet=true",""),"")</f>
        <v>, setType=LIBSETS_SETTYPE_OVERLAND</v>
      </c>
      <c r="AZ96" s="21" t="str">
        <f>IF(F96&lt;&gt;"Not in the game (anymore)",IF(U96&lt;&gt;"",", dropMechanic={"&amp;U96&amp;IF(Z96&lt;&gt;"",","&amp;Z96,"")&amp;IF(AE96&lt;&gt;"",","&amp;AE96,"")&amp;IF(AJ96&lt;&gt;"",","&amp;AJ96,"")&amp;IF(AO96&lt;&gt;"",","&amp;AO96,"")&amp;IF(AT96&lt;&gt;"",","&amp;AT96,"")&amp;"}"&amp;IF(U96="LIBSETS_DROP_MECHANIC_MONSTER_NAME",", dropMechanicNames={" &amp; IF(V96&lt;&gt;"","['en']='"&amp;V96&amp;"'","") &amp; IF(W96&lt;&gt;"",", ['de']='" &amp; W96&amp;"'","") &amp; "}",""),"")&amp;"},","")</f>
        <v>, dropMechanic={LIBSETS_DROP_MECHANIC_OVERLAND_BOSS_DELVE,LIBSETS_DROP_MECHANIC_OVERLAND_WORLDBOSS,LIBSETS_DROP_MECHANIC_OVERLAND_BOSS_PUBLIC_DUNGEON,LIBSETS_DROP_MECHANIC_OVERLAND_CHEST}},</v>
      </c>
      <c r="BA96" s="21" t="str">
        <f>IF(F96&lt;&gt;"Not in the game (anymore)",IF(C96&lt;&gt;"",CONCATENATE(" --",C96," / ",B96,"   [",IF(Q96&lt;&gt;"",Q96,""),IF(Y96&lt;&gt;"",", "&amp;Y96,""),IF(AD96&lt;&gt;"",", "&amp;AD96,""),IF(AI96&lt;&gt;"",", "&amp;AI96,""),IF(AN96&lt;&gt;"",", "&amp;AN96,""),IF(AS96&lt;&gt;"",", "&amp;AS96,""),"]")),"")</f>
        <v xml:space="preserve"> --Soulshine / Seelenschein   [Reaper's March]</v>
      </c>
    </row>
    <row r="97" spans="1:53" x14ac:dyDescent="0.25">
      <c r="A97" s="12">
        <v>116</v>
      </c>
      <c r="B97" t="s">
        <v>920</v>
      </c>
      <c r="C97" t="s">
        <v>921</v>
      </c>
      <c r="D97" s="3">
        <f>A97</f>
        <v>116</v>
      </c>
      <c r="G97" s="8" t="s">
        <v>1652</v>
      </c>
      <c r="I97" t="s">
        <v>97</v>
      </c>
      <c r="J97" t="s">
        <v>97</v>
      </c>
      <c r="K97">
        <v>-1</v>
      </c>
      <c r="L97">
        <v>-1</v>
      </c>
      <c r="M97">
        <v>-1</v>
      </c>
      <c r="N97">
        <v>0</v>
      </c>
      <c r="O97" s="70" t="s">
        <v>102</v>
      </c>
      <c r="P97" s="3">
        <f>IF(AND(G97&lt;&gt;"LIBSETS_SETTYPE_BATTLEGROUND",G97&lt;&gt;"LIBSETS_SETTYPE_SPECIAL",G97&lt;&gt;"LIBSETS_SETTYPE_MYTHIC"), IF(Q97&lt;&gt;"",VLOOKUP(Q97,'ESO zone constants'!$D$2:$H$4950,5,FALSE),""),"")</f>
        <v>380</v>
      </c>
      <c r="Q97" t="str">
        <f>IF(OR(K97="",K97&lt;=0,ISERROR(K97)),IF(AND(O97&lt;&gt;"",NOT(ISERROR(O97))),O97, ""),VLOOKUP(K97,'ESO wayshrine node constants'!$A$3:$D$9993,4,FALSE))</f>
        <v>The Banished Cells I</v>
      </c>
      <c r="S97" s="19" t="str">
        <f>IF(AND(R97&lt;&gt;"",NOT(ISERROR(R97))),R97,IF(P97&lt;&gt;"",IF(NOT(ISERROR(VLOOKUP(P97,'ESO Dungeon constants'!$D$3:$H$9999,5,FALSE))),VLOOKUP(P97,'ESO Dungeon constants'!$D$3:$I$9999,6,FALSE),VLOOKUP(P97,'ESO zone constants'!$H$2:$K$9984,4,FALSE)),""))</f>
        <v>DLC_BASE_GAME</v>
      </c>
      <c r="T97" s="3" t="str">
        <f>IF(S97&lt;&gt;"",VLOOKUP(S97,'LibSets constants'!$B$4:$C$1000,2,FALSE),"")</f>
        <v>Included in base game</v>
      </c>
      <c r="V97" s="3" t="str">
        <f>IF(U97&lt;&gt;"",IF(U97&lt;&gt;"LIBSETS_DROP_MECHANIC_MONSTER_NAME",VLOOKUP(U97,'LibSets constants'!$I$4:$L$1000,3,FALSE),""),"")</f>
        <v/>
      </c>
      <c r="W97" s="3" t="str">
        <f>IF(U97&lt;&gt;"",IF(U97&lt;&gt;"LIBSETS_DROP_MECHANIC_MONSTER_NAME",VLOOKUP(U97,'LibSets constants'!$I$4:$L$1000,4,FALSE),""),"")</f>
        <v/>
      </c>
      <c r="X97" s="3">
        <f>IF(G97&lt;&gt;"LIBSETS_SETTYPE_BATTLEGROUND",IF(G97&lt;&gt;"LIBSETS_SETTYPE_SPECIAL",IF(Y97&lt;&gt;"",VLOOKUP(Y97,'ESO zone constants'!$D$2:$H$4950,5,FALSE),""),""),"")</f>
        <v>144</v>
      </c>
      <c r="Y97" t="s">
        <v>66</v>
      </c>
      <c r="AA97" s="3" t="str">
        <f>IF(Z97&lt;&gt;"",IF(Z97&lt;&gt;"LIBSETS_DROP_MECHANIC_MONSTER_NAME",VLOOKUP(Z97,'LibSets constants'!$I$4:$L$1000,3,FALSE),""),"")</f>
        <v/>
      </c>
      <c r="AB97" s="3" t="str">
        <f>IF(Z97&lt;&gt;"",IF(Z97&lt;&gt;"LIBSETS_DROP_MECHANIC_MONSTER_NAME",VLOOKUP(Z97,'LibSets constants'!$I$4:$L$1000,4,FALSE),""),"")</f>
        <v/>
      </c>
      <c r="AC97" s="3">
        <f>IF(G97&lt;&gt;"LIBSETS_SETTYPE_BATTLEGROUND",IF(G97&lt;&gt;"LIBSETS_SETTYPE_SPECIAL",IF(AD97&lt;&gt;"",VLOOKUP(AD97,'ESO zone constants'!$D$2:$H$4950,5,FALSE),""),""),"")</f>
        <v>283</v>
      </c>
      <c r="AD97" t="s">
        <v>51</v>
      </c>
      <c r="AF97" s="3" t="str">
        <f>IF(AE97&lt;&gt;"",IF(AE97&lt;&gt;"LIBSETS_DROP_MECHANIC_MONSTER_NAME",VLOOKUP(AE97,'LibSets constants'!$I$4:$L$1000,3,FALSE),""),"")</f>
        <v/>
      </c>
      <c r="AG97" s="3" t="str">
        <f>IF(AE97&lt;&gt;"",IF(AE97&lt;&gt;"LIBSETS_DROP_MECHANIC_MONSTER_NAME",VLOOKUP(AE97,'LibSets constants'!$I$4:$L$1000,4,FALSE),""),"")</f>
        <v/>
      </c>
      <c r="AH97" s="3">
        <f>IF(G97&lt;&gt;"LIBSETS_SETTYPE_BATTLEGROUND",IF(G97&lt;&gt;"LIBSETS_SETTYPE_SPECIAL",IF(AI97&lt;&gt;"",VLOOKUP(AI97,'ESO zone constants'!$D$2:$H$4950,5,FALSE),""),""),"")</f>
        <v>146</v>
      </c>
      <c r="AI97" t="s">
        <v>62</v>
      </c>
      <c r="AK97" s="3" t="str">
        <f>IF(AJ97&lt;&gt;"",IF(AJ97&lt;&gt;"LIBSETS_DROP_MECHANIC_MONSTER_NAME",VLOOKUP(AJ97,'LibSets constants'!$I$4:$L$1000,3,FALSE),""),"")</f>
        <v/>
      </c>
      <c r="AL97" s="3" t="str">
        <f>IF(AJ97&lt;&gt;"",IF(AJ97&lt;&gt;"LIBSETS_DROP_MECHANIC_MONSTER_NAME",VLOOKUP(AJ97,'LibSets constants'!$I$4:$L$1000,4,FALSE),""),"")</f>
        <v/>
      </c>
      <c r="AM97" s="3">
        <f>IF(G97&lt;&gt;"LIBSETS_SETTYPE_BATTLEGROUND",IF(G97&lt;&gt;"LIBSETS_SETTYPE_SPECIAL",IF(AN97&lt;&gt;"",VLOOKUP(AN97,'ESO zone constants'!$D$2:$H$4950,5,FALSE),""),""),"")</f>
        <v>126</v>
      </c>
      <c r="AN97" t="s">
        <v>43</v>
      </c>
      <c r="AP97" s="3" t="str">
        <f>IF(AO97&lt;&gt;"",IF(AO97&lt;&gt;"LIBSETS_DROP_MECHANIC_MONSTER_NAME",VLOOKUP(AO97,'LibSets constants'!$I$4:$L$1000,3,FALSE),""),"")</f>
        <v/>
      </c>
      <c r="AQ97" s="3" t="str">
        <f>IF(AO97&lt;&gt;"",IF(AO97&lt;&gt;"LIBSETS_DROP_MECHANIC_MONSTER_NAME",VLOOKUP(AO97,'LibSets constants'!$I$4:$L$1000,4,FALSE),""),"")</f>
        <v/>
      </c>
      <c r="AR97" s="3">
        <f>IF(G97&lt;&gt;"LIBSETS_SETTYPE_BATTLEGROUND",IF(G97&lt;&gt;"LIBSETS_SETTYPE_SPECIAL",IF(AS97&lt;&gt;"",VLOOKUP(AS97,'ESO zone constants'!$D$2:$H$4950,5,FALSE),""),""),"")</f>
        <v>63</v>
      </c>
      <c r="AS97" t="s">
        <v>61</v>
      </c>
      <c r="AU97" s="3" t="str">
        <f>IF(AT97&lt;&gt;"",IF(AT97&lt;&gt;"LIBSETS_DROP_MECHANIC_MONSTER_NAME",VLOOKUP(AT97,'LibSets constants'!$I$4:$L$1000,3,FALSE),""),"")</f>
        <v/>
      </c>
      <c r="AV97" s="3" t="str">
        <f>IF(AT97&lt;&gt;"",IF(AT97&lt;&gt;"LIBSETS_DROP_MECHANIC_MONSTER_NAME",VLOOKUP(AT97,'LibSets constants'!$I$4:$L$1000,4,FALSE),""),"")</f>
        <v/>
      </c>
      <c r="AW97" s="21" t="str">
        <f>IF(A97="???","--","")&amp;IF(F97&lt;&gt;"Not in the game (anymore)",IF(A97&lt;&gt;"",CONCATENATE("[",A97,"] = {wayshrines={")&amp;IF(K97&lt;&gt;"",CONCATENATE(K97,","),"")&amp;IF(L97&lt;&gt;"",CONCATENATE(L97,","),"")&amp;IF(M97&lt;&gt;"",CONCATENATE(M97,","),"")&amp;CONCATENATE("}")&amp;IF(VALUE(N97)&gt;0,CONCATENATE(", traitsNeeded=",N97),"")&amp;CONCATENATE(", dlcId=",IF(S97&lt;&gt;"",S97,"DLC_BASE_GAME")),""),"")</f>
        <v>[116] = {wayshrines={-1,-1,-1,}, dlcId=DLC_BASE_GAME</v>
      </c>
      <c r="AX97" s="21" t="str">
        <f>IF(F97&lt;&gt;"Not in the game (anymore)",IF(A97&lt;&gt;"",IF(P97&lt;&gt;"",CONCATENATE(", zoneIds={",P97),"")&amp;IF(X97&lt;&gt;"",CONCATENATE(",",X97),"")&amp;IF(AC97&lt;&gt;"",CONCATENATE(",",AC97),"")&amp;IF(AH97&lt;&gt;"",CONCATENATE(",",AH97),"")&amp;IF(AM97&lt;&gt;"",CONCATENATE(",",AM97),"")&amp;IF(AR97&lt;&gt;"",CONCATENATE(",",AR97),"")&amp;IF(P97&lt;&gt;"",CONCATENATE("}",""),"")&amp;IF(OR(I97="true",I97="false",I97&lt;&gt;""), CONCATENATE(", veteran=", I97), ""),""),"")</f>
        <v>, zoneIds={380,144,283,146,126,63}, veteran=false</v>
      </c>
      <c r="AY97" s="21" t="str">
        <f>IF(F97&lt;&gt;"Not in the game (anymore)",IF(A97&lt;&gt;"",", setType="&amp;G97,"")&amp;IF(J97="true",", multiTrialSet=true",""),"")</f>
        <v>, setType=LIBSETS_SETTYPE_DUNGEON</v>
      </c>
      <c r="AZ97" s="21" t="str">
        <f>IF(F97&lt;&gt;"Not in the game (anymore)",IF(U97&lt;&gt;"",", dropMechanic={"&amp;U97&amp;IF(Z97&lt;&gt;"",","&amp;Z97,"")&amp;IF(AE97&lt;&gt;"",","&amp;AE97,"")&amp;IF(AJ97&lt;&gt;"",","&amp;AJ97,"")&amp;IF(AO97&lt;&gt;"",","&amp;AO97,"")&amp;IF(AT97&lt;&gt;"",","&amp;AT97,"")&amp;"}"&amp;IF(U97="LIBSETS_DROP_MECHANIC_MONSTER_NAME",", dropMechanicNames={" &amp; IF(V97&lt;&gt;"","['en']='"&amp;V97&amp;"'","") &amp; IF(W97&lt;&gt;"",", ['de']='" &amp; W97&amp;"'","") &amp; "}",""),"")&amp;"},","")</f>
        <v>},</v>
      </c>
      <c r="BA97" s="21" t="str">
        <f>IF(F97&lt;&gt;"Not in the game (anymore)",IF(C97&lt;&gt;"",CONCATENATE(" --",C97," / ",B97,"   [",IF(Q97&lt;&gt;"",Q97,""),IF(Y97&lt;&gt;"",", "&amp;Y97,""),IF(AD97&lt;&gt;"",", "&amp;AD97,""),IF(AI97&lt;&gt;"",", "&amp;AI97,""),IF(AN97&lt;&gt;"",", "&amp;AN97,""),IF(AS97&lt;&gt;"",", "&amp;AS97,""),"]")),"")</f>
        <v xml:space="preserve"> --The Destruction Suite / Garnitur der Zerstörung   [The Banished Cells I, Spindleclutch I, Fungal Grotto I, Wayrest Sewers I, Elden Hollow I, Darkshade Caverns I]</v>
      </c>
    </row>
    <row r="98" spans="1:53" x14ac:dyDescent="0.25">
      <c r="A98" s="12">
        <v>117</v>
      </c>
      <c r="B98" t="s">
        <v>922</v>
      </c>
      <c r="C98" t="s">
        <v>1616</v>
      </c>
      <c r="D98" s="3">
        <f>A98</f>
        <v>117</v>
      </c>
      <c r="G98" s="8" t="s">
        <v>1652</v>
      </c>
      <c r="I98" t="s">
        <v>97</v>
      </c>
      <c r="J98" t="s">
        <v>97</v>
      </c>
      <c r="K98">
        <v>-1</v>
      </c>
      <c r="L98">
        <v>-1</v>
      </c>
      <c r="M98">
        <v>-1</v>
      </c>
      <c r="N98">
        <v>0</v>
      </c>
      <c r="O98" s="70" t="s">
        <v>102</v>
      </c>
      <c r="P98" s="3">
        <f>IF(AND(G98&lt;&gt;"LIBSETS_SETTYPE_BATTLEGROUND",G98&lt;&gt;"LIBSETS_SETTYPE_SPECIAL",G98&lt;&gt;"LIBSETS_SETTYPE_MYTHIC"), IF(Q98&lt;&gt;"",VLOOKUP(Q98,'ESO zone constants'!$D$2:$H$4950,5,FALSE),""),"")</f>
        <v>380</v>
      </c>
      <c r="Q98" t="str">
        <f>IF(OR(K98="",K98&lt;=0,ISERROR(K98)),IF(AND(O98&lt;&gt;"",NOT(ISERROR(O98))),O98, ""),VLOOKUP(K98,'ESO wayshrine node constants'!$A$3:$D$9993,4,FALSE))</f>
        <v>The Banished Cells I</v>
      </c>
      <c r="S98" s="19" t="str">
        <f>IF(AND(R98&lt;&gt;"",NOT(ISERROR(R98))),R98,IF(P98&lt;&gt;"",IF(NOT(ISERROR(VLOOKUP(P98,'ESO Dungeon constants'!$D$3:$H$9999,5,FALSE))),VLOOKUP(P98,'ESO Dungeon constants'!$D$3:$I$9999,6,FALSE),VLOOKUP(P98,'ESO zone constants'!$H$2:$K$9984,4,FALSE)),""))</f>
        <v>DLC_BASE_GAME</v>
      </c>
      <c r="T98" s="3" t="str">
        <f>IF(S98&lt;&gt;"",VLOOKUP(S98,'LibSets constants'!$B$4:$C$1000,2,FALSE),"")</f>
        <v>Included in base game</v>
      </c>
      <c r="V98" s="3" t="str">
        <f>IF(U98&lt;&gt;"",IF(U98&lt;&gt;"LIBSETS_DROP_MECHANIC_MONSTER_NAME",VLOOKUP(U98,'LibSets constants'!$I$4:$L$1000,3,FALSE),""),"")</f>
        <v/>
      </c>
      <c r="W98" s="3" t="str">
        <f>IF(U98&lt;&gt;"",IF(U98&lt;&gt;"LIBSETS_DROP_MECHANIC_MONSTER_NAME",VLOOKUP(U98,'LibSets constants'!$I$4:$L$1000,4,FALSE),""),"")</f>
        <v/>
      </c>
      <c r="X98" s="3">
        <f>IF(G98&lt;&gt;"LIBSETS_SETTYPE_BATTLEGROUND",IF(G98&lt;&gt;"LIBSETS_SETTYPE_SPECIAL",IF(Y98&lt;&gt;"",VLOOKUP(Y98,'ESO zone constants'!$D$2:$H$4950,5,FALSE),""),""),"")</f>
        <v>144</v>
      </c>
      <c r="Y98" t="s">
        <v>66</v>
      </c>
      <c r="AA98" s="3" t="str">
        <f>IF(Z98&lt;&gt;"",IF(Z98&lt;&gt;"LIBSETS_DROP_MECHANIC_MONSTER_NAME",VLOOKUP(Z98,'LibSets constants'!$I$4:$L$1000,3,FALSE),""),"")</f>
        <v/>
      </c>
      <c r="AB98" s="3" t="str">
        <f>IF(Z98&lt;&gt;"",IF(Z98&lt;&gt;"LIBSETS_DROP_MECHANIC_MONSTER_NAME",VLOOKUP(Z98,'LibSets constants'!$I$4:$L$1000,4,FALSE),""),"")</f>
        <v/>
      </c>
      <c r="AC98" s="3">
        <f>IF(G98&lt;&gt;"LIBSETS_SETTYPE_BATTLEGROUND",IF(G98&lt;&gt;"LIBSETS_SETTYPE_SPECIAL",IF(AD98&lt;&gt;"",VLOOKUP(AD98,'ESO zone constants'!$D$2:$H$4950,5,FALSE),""),""),"")</f>
        <v>283</v>
      </c>
      <c r="AD98" t="s">
        <v>51</v>
      </c>
      <c r="AF98" s="3" t="str">
        <f>IF(AE98&lt;&gt;"",IF(AE98&lt;&gt;"LIBSETS_DROP_MECHANIC_MONSTER_NAME",VLOOKUP(AE98,'LibSets constants'!$I$4:$L$1000,3,FALSE),""),"")</f>
        <v/>
      </c>
      <c r="AG98" s="3" t="str">
        <f>IF(AE98&lt;&gt;"",IF(AE98&lt;&gt;"LIBSETS_DROP_MECHANIC_MONSTER_NAME",VLOOKUP(AE98,'LibSets constants'!$I$4:$L$1000,4,FALSE),""),"")</f>
        <v/>
      </c>
      <c r="AH98" s="3">
        <f>IF(G98&lt;&gt;"LIBSETS_SETTYPE_BATTLEGROUND",IF(G98&lt;&gt;"LIBSETS_SETTYPE_SPECIAL",IF(AI98&lt;&gt;"",VLOOKUP(AI98,'ESO zone constants'!$D$2:$H$4950,5,FALSE),""),""),"")</f>
        <v>146</v>
      </c>
      <c r="AI98" t="s">
        <v>62</v>
      </c>
      <c r="AK98" s="3" t="str">
        <f>IF(AJ98&lt;&gt;"",IF(AJ98&lt;&gt;"LIBSETS_DROP_MECHANIC_MONSTER_NAME",VLOOKUP(AJ98,'LibSets constants'!$I$4:$L$1000,3,FALSE),""),"")</f>
        <v/>
      </c>
      <c r="AL98" s="3" t="str">
        <f>IF(AJ98&lt;&gt;"",IF(AJ98&lt;&gt;"LIBSETS_DROP_MECHANIC_MONSTER_NAME",VLOOKUP(AJ98,'LibSets constants'!$I$4:$L$1000,4,FALSE),""),"")</f>
        <v/>
      </c>
      <c r="AM98" s="3">
        <f>IF(G98&lt;&gt;"LIBSETS_SETTYPE_BATTLEGROUND",IF(G98&lt;&gt;"LIBSETS_SETTYPE_SPECIAL",IF(AN98&lt;&gt;"",VLOOKUP(AN98,'ESO zone constants'!$D$2:$H$4950,5,FALSE),""),""),"")</f>
        <v>126</v>
      </c>
      <c r="AN98" t="s">
        <v>43</v>
      </c>
      <c r="AP98" s="3" t="str">
        <f>IF(AO98&lt;&gt;"",IF(AO98&lt;&gt;"LIBSETS_DROP_MECHANIC_MONSTER_NAME",VLOOKUP(AO98,'LibSets constants'!$I$4:$L$1000,3,FALSE),""),"")</f>
        <v/>
      </c>
      <c r="AQ98" s="3" t="str">
        <f>IF(AO98&lt;&gt;"",IF(AO98&lt;&gt;"LIBSETS_DROP_MECHANIC_MONSTER_NAME",VLOOKUP(AO98,'LibSets constants'!$I$4:$L$1000,4,FALSE),""),"")</f>
        <v/>
      </c>
      <c r="AR98" s="3">
        <f>IF(G98&lt;&gt;"LIBSETS_SETTYPE_BATTLEGROUND",IF(G98&lt;&gt;"LIBSETS_SETTYPE_SPECIAL",IF(AS98&lt;&gt;"",VLOOKUP(AS98,'ESO zone constants'!$D$2:$H$4950,5,FALSE),""),""),"")</f>
        <v>63</v>
      </c>
      <c r="AS98" t="s">
        <v>61</v>
      </c>
      <c r="AU98" s="3" t="str">
        <f>IF(AT98&lt;&gt;"",IF(AT98&lt;&gt;"LIBSETS_DROP_MECHANIC_MONSTER_NAME",VLOOKUP(AT98,'LibSets constants'!$I$4:$L$1000,3,FALSE),""),"")</f>
        <v/>
      </c>
      <c r="AV98" s="3" t="str">
        <f>IF(AT98&lt;&gt;"",IF(AT98&lt;&gt;"LIBSETS_DROP_MECHANIC_MONSTER_NAME",VLOOKUP(AT98,'LibSets constants'!$I$4:$L$1000,4,FALSE),""),"")</f>
        <v/>
      </c>
      <c r="AW98" s="21" t="str">
        <f>IF(A98="???","--","")&amp;IF(F98&lt;&gt;"Not in the game (anymore)",IF(A98&lt;&gt;"",CONCATENATE("[",A98,"] = {wayshrines={")&amp;IF(K98&lt;&gt;"",CONCATENATE(K98,","),"")&amp;IF(L98&lt;&gt;"",CONCATENATE(L98,","),"")&amp;IF(M98&lt;&gt;"",CONCATENATE(M98,","),"")&amp;CONCATENATE("}")&amp;IF(VALUE(N98)&gt;0,CONCATENATE(", traitsNeeded=",N98),"")&amp;CONCATENATE(", dlcId=",IF(S98&lt;&gt;"",S98,"DLC_BASE_GAME")),""),"")</f>
        <v>[117] = {wayshrines={-1,-1,-1,}, dlcId=DLC_BASE_GAME</v>
      </c>
      <c r="AX98" s="21" t="str">
        <f>IF(F98&lt;&gt;"Not in the game (anymore)",IF(A98&lt;&gt;"",IF(P98&lt;&gt;"",CONCATENATE(", zoneIds={",P98),"")&amp;IF(X98&lt;&gt;"",CONCATENATE(",",X98),"")&amp;IF(AC98&lt;&gt;"",CONCATENATE(",",AC98),"")&amp;IF(AH98&lt;&gt;"",CONCATENATE(",",AH98),"")&amp;IF(AM98&lt;&gt;"",CONCATENATE(",",AM98),"")&amp;IF(AR98&lt;&gt;"",CONCATENATE(",",AR98),"")&amp;IF(P98&lt;&gt;"",CONCATENATE("}",""),"")&amp;IF(OR(I98="true",I98="false",I98&lt;&gt;""), CONCATENATE(", veteran=", I98), ""),""),"")</f>
        <v>, zoneIds={380,144,283,146,126,63}, veteran=false</v>
      </c>
      <c r="AY98" s="21" t="str">
        <f>IF(F98&lt;&gt;"Not in the game (anymore)",IF(A98&lt;&gt;"",", setType="&amp;G98,"")&amp;IF(J98="true",", multiTrialSet=true",""),"")</f>
        <v>, setType=LIBSETS_SETTYPE_DUNGEON</v>
      </c>
      <c r="AZ98" s="21" t="str">
        <f>IF(F98&lt;&gt;"Not in the game (anymore)",IF(U98&lt;&gt;"",", dropMechanic={"&amp;U98&amp;IF(Z98&lt;&gt;"",","&amp;Z98,"")&amp;IF(AE98&lt;&gt;"",","&amp;AE98,"")&amp;IF(AJ98&lt;&gt;"",","&amp;AJ98,"")&amp;IF(AO98&lt;&gt;"",","&amp;AO98,"")&amp;IF(AT98&lt;&gt;"",","&amp;AT98,"")&amp;"}"&amp;IF(U98="LIBSETS_DROP_MECHANIC_MONSTER_NAME",", dropMechanicNames={" &amp; IF(V98&lt;&gt;"","['en']='"&amp;V98&amp;"'","") &amp; IF(W98&lt;&gt;"",", ['de']='" &amp; W98&amp;"'","") &amp; "}",""),"")&amp;"},","")</f>
        <v>},</v>
      </c>
      <c r="BA98" s="21" t="str">
        <f>IF(F98&lt;&gt;"Not in the game (anymore)",IF(C98&lt;&gt;"",CONCATENATE(" --",C98," / ",B98,"   [",IF(Q98&lt;&gt;"",Q98,""),IF(Y98&lt;&gt;"",", "&amp;Y98,""),IF(AD98&lt;&gt;"",", "&amp;AD98,""),IF(AI98&lt;&gt;"",", "&amp;AI98,""),IF(AN98&lt;&gt;"",", "&amp;AN98,""),IF(AS98&lt;&gt;"",", "&amp;AS98,""),"]")),"")</f>
        <v xml:space="preserve"> --Relics of the Physician, Ansur / Relikte des Mediziners Ansur   [The Banished Cells I, Spindleclutch I, Fungal Grotto I, Wayrest Sewers I, Elden Hollow I, Darkshade Caverns I]</v>
      </c>
    </row>
    <row r="99" spans="1:53" x14ac:dyDescent="0.25">
      <c r="A99" s="12">
        <v>118</v>
      </c>
      <c r="B99" t="s">
        <v>923</v>
      </c>
      <c r="C99" t="s">
        <v>924</v>
      </c>
      <c r="D99" s="3">
        <f>A99</f>
        <v>118</v>
      </c>
      <c r="G99" s="8" t="s">
        <v>1652</v>
      </c>
      <c r="I99" t="s">
        <v>97</v>
      </c>
      <c r="J99" t="s">
        <v>97</v>
      </c>
      <c r="K99">
        <v>-1</v>
      </c>
      <c r="L99">
        <v>-1</v>
      </c>
      <c r="M99">
        <v>-1</v>
      </c>
      <c r="N99">
        <v>0</v>
      </c>
      <c r="O99" s="70" t="s">
        <v>102</v>
      </c>
      <c r="P99" s="3">
        <f>IF(AND(G99&lt;&gt;"LIBSETS_SETTYPE_BATTLEGROUND",G99&lt;&gt;"LIBSETS_SETTYPE_SPECIAL",G99&lt;&gt;"LIBSETS_SETTYPE_MYTHIC"), IF(Q99&lt;&gt;"",VLOOKUP(Q99,'ESO zone constants'!$D$2:$H$4950,5,FALSE),""),"")</f>
        <v>380</v>
      </c>
      <c r="Q99" t="str">
        <f>IF(OR(K99="",K99&lt;=0,ISERROR(K99)),IF(AND(O99&lt;&gt;"",NOT(ISERROR(O99))),O99, ""),VLOOKUP(K99,'ESO wayshrine node constants'!$A$3:$D$9993,4,FALSE))</f>
        <v>The Banished Cells I</v>
      </c>
      <c r="S99" s="19" t="str">
        <f>IF(AND(R99&lt;&gt;"",NOT(ISERROR(R99))),R99,IF(P99&lt;&gt;"",IF(NOT(ISERROR(VLOOKUP(P99,'ESO Dungeon constants'!$D$3:$H$9999,5,FALSE))),VLOOKUP(P99,'ESO Dungeon constants'!$D$3:$I$9999,6,FALSE),VLOOKUP(P99,'ESO zone constants'!$H$2:$K$9984,4,FALSE)),""))</f>
        <v>DLC_BASE_GAME</v>
      </c>
      <c r="T99" s="3" t="str">
        <f>IF(S99&lt;&gt;"",VLOOKUP(S99,'LibSets constants'!$B$4:$C$1000,2,FALSE),"")</f>
        <v>Included in base game</v>
      </c>
      <c r="V99" s="44" t="str">
        <f>IF(U99&lt;&gt;"",IF(U99&lt;&gt;"LIBSETS_DROP_MECHANIC_MONSTER_NAME",VLOOKUP(U99,'LibSets constants'!$I$4:$L$1000,3,FALSE),""),"")</f>
        <v/>
      </c>
      <c r="W99" s="44" t="str">
        <f>IF(U99&lt;&gt;"",IF(U99&lt;&gt;"LIBSETS_DROP_MECHANIC_MONSTER_NAME",VLOOKUP(U99,'LibSets constants'!$I$4:$L$1000,4,FALSE),""),"")</f>
        <v/>
      </c>
      <c r="X99" s="3">
        <f>IF(G99&lt;&gt;"LIBSETS_SETTYPE_BATTLEGROUND",IF(G99&lt;&gt;"LIBSETS_SETTYPE_SPECIAL",IF(Y99&lt;&gt;"",VLOOKUP(Y99,'ESO zone constants'!$D$2:$H$4950,5,FALSE),""),""),"")</f>
        <v>144</v>
      </c>
      <c r="Y99" t="s">
        <v>66</v>
      </c>
      <c r="Z99" s="45"/>
      <c r="AA99" s="44" t="str">
        <f>IF(Z99&lt;&gt;"",IF(Z99&lt;&gt;"LIBSETS_DROP_MECHANIC_MONSTER_NAME",VLOOKUP(Z99,'LibSets constants'!$I$4:$L$1000,3,FALSE),""),"")</f>
        <v/>
      </c>
      <c r="AB99" s="44" t="str">
        <f>IF(Z99&lt;&gt;"",IF(Z99&lt;&gt;"LIBSETS_DROP_MECHANIC_MONSTER_NAME",VLOOKUP(Z99,'LibSets constants'!$I$4:$L$1000,4,FALSE),""),"")</f>
        <v/>
      </c>
      <c r="AC99" s="3">
        <f>IF(G99&lt;&gt;"LIBSETS_SETTYPE_BATTLEGROUND",IF(G99&lt;&gt;"LIBSETS_SETTYPE_SPECIAL",IF(AD99&lt;&gt;"",VLOOKUP(AD99,'ESO zone constants'!$D$2:$H$4950,5,FALSE),""),""),"")</f>
        <v>283</v>
      </c>
      <c r="AD99" t="s">
        <v>51</v>
      </c>
      <c r="AE99" s="45"/>
      <c r="AF99" s="44" t="str">
        <f>IF(AE99&lt;&gt;"",IF(AE99&lt;&gt;"LIBSETS_DROP_MECHANIC_MONSTER_NAME",VLOOKUP(AE99,'LibSets constants'!$I$4:$L$1000,3,FALSE),""),"")</f>
        <v/>
      </c>
      <c r="AG99" s="44" t="str">
        <f>IF(AE99&lt;&gt;"",IF(AE99&lt;&gt;"LIBSETS_DROP_MECHANIC_MONSTER_NAME",VLOOKUP(AE99,'LibSets constants'!$I$4:$L$1000,4,FALSE),""),"")</f>
        <v/>
      </c>
      <c r="AH99" s="3">
        <f>IF(G99&lt;&gt;"LIBSETS_SETTYPE_BATTLEGROUND",IF(G99&lt;&gt;"LIBSETS_SETTYPE_SPECIAL",IF(AI99&lt;&gt;"",VLOOKUP(AI99,'ESO zone constants'!$D$2:$H$4950,5,FALSE),""),""),"")</f>
        <v>146</v>
      </c>
      <c r="AI99" t="s">
        <v>62</v>
      </c>
      <c r="AJ99" s="45"/>
      <c r="AK99" s="44" t="str">
        <f>IF(AJ99&lt;&gt;"",IF(AJ99&lt;&gt;"LIBSETS_DROP_MECHANIC_MONSTER_NAME",VLOOKUP(AJ99,'LibSets constants'!$I$4:$L$1000,3,FALSE),""),"")</f>
        <v/>
      </c>
      <c r="AL99" s="44" t="str">
        <f>IF(AJ99&lt;&gt;"",IF(AJ99&lt;&gt;"LIBSETS_DROP_MECHANIC_MONSTER_NAME",VLOOKUP(AJ99,'LibSets constants'!$I$4:$L$1000,4,FALSE),""),"")</f>
        <v/>
      </c>
      <c r="AM99" s="3">
        <f>IF(G99&lt;&gt;"LIBSETS_SETTYPE_BATTLEGROUND",IF(G99&lt;&gt;"LIBSETS_SETTYPE_SPECIAL",IF(AN99&lt;&gt;"",VLOOKUP(AN99,'ESO zone constants'!$D$2:$H$4950,5,FALSE),""),""),"")</f>
        <v>126</v>
      </c>
      <c r="AN99" t="s">
        <v>43</v>
      </c>
      <c r="AO99" s="45"/>
      <c r="AP99" s="44" t="str">
        <f>IF(AO99&lt;&gt;"",IF(AO99&lt;&gt;"LIBSETS_DROP_MECHANIC_MONSTER_NAME",VLOOKUP(AO99,'LibSets constants'!$I$4:$L$1000,3,FALSE),""),"")</f>
        <v/>
      </c>
      <c r="AQ99" s="44" t="str">
        <f>IF(AO99&lt;&gt;"",IF(AO99&lt;&gt;"LIBSETS_DROP_MECHANIC_MONSTER_NAME",VLOOKUP(AO99,'LibSets constants'!$I$4:$L$1000,4,FALSE),""),"")</f>
        <v/>
      </c>
      <c r="AR99" s="3">
        <f>IF(G99&lt;&gt;"LIBSETS_SETTYPE_BATTLEGROUND",IF(G99&lt;&gt;"LIBSETS_SETTYPE_SPECIAL",IF(AS99&lt;&gt;"",VLOOKUP(AS99,'ESO zone constants'!$D$2:$H$4950,5,FALSE),""),""),"")</f>
        <v>63</v>
      </c>
      <c r="AS99" t="s">
        <v>61</v>
      </c>
      <c r="AT99" s="45"/>
      <c r="AU99" s="44" t="str">
        <f>IF(AT99&lt;&gt;"",IF(AT99&lt;&gt;"LIBSETS_DROP_MECHANIC_MONSTER_NAME",VLOOKUP(AT99,'LibSets constants'!$I$4:$L$1000,3,FALSE),""),"")</f>
        <v/>
      </c>
      <c r="AV99" s="44" t="str">
        <f>IF(AT99&lt;&gt;"",IF(AT99&lt;&gt;"LIBSETS_DROP_MECHANIC_MONSTER_NAME",VLOOKUP(AT99,'LibSets constants'!$I$4:$L$1000,4,FALSE),""),"")</f>
        <v/>
      </c>
      <c r="AW99" s="21" t="str">
        <f>IF(A99="???","--","")&amp;IF(F99&lt;&gt;"Not in the game (anymore)",IF(A99&lt;&gt;"",CONCATENATE("[",A99,"] = {wayshrines={")&amp;IF(K99&lt;&gt;"",CONCATENATE(K99,","),"")&amp;IF(L99&lt;&gt;"",CONCATENATE(L99,","),"")&amp;IF(M99&lt;&gt;"",CONCATENATE(M99,","),"")&amp;CONCATENATE("}")&amp;IF(VALUE(N99)&gt;0,CONCATENATE(", traitsNeeded=",N99),"")&amp;CONCATENATE(", dlcId=",IF(S99&lt;&gt;"",S99,"DLC_BASE_GAME")),""),"")</f>
        <v>[118] = {wayshrines={-1,-1,-1,}, dlcId=DLC_BASE_GAME</v>
      </c>
      <c r="AX99" s="21" t="str">
        <f>IF(F99&lt;&gt;"Not in the game (anymore)",IF(A99&lt;&gt;"",IF(P99&lt;&gt;"",CONCATENATE(", zoneIds={",P99),"")&amp;IF(X99&lt;&gt;"",CONCATENATE(",",X99),"")&amp;IF(AC99&lt;&gt;"",CONCATENATE(",",AC99),"")&amp;IF(AH99&lt;&gt;"",CONCATENATE(",",AH99),"")&amp;IF(AM99&lt;&gt;"",CONCATENATE(",",AM99),"")&amp;IF(AR99&lt;&gt;"",CONCATENATE(",",AR99),"")&amp;IF(P99&lt;&gt;"",CONCATENATE("}",""),"")&amp;IF(OR(I99="true",I99="false",I99&lt;&gt;""), CONCATENATE(", veteran=", I99), ""),""),"")</f>
        <v>, zoneIds={380,144,283,146,126,63}, veteran=false</v>
      </c>
      <c r="AY99" s="21" t="str">
        <f>IF(F99&lt;&gt;"Not in the game (anymore)",IF(A99&lt;&gt;"",", setType="&amp;G99,"")&amp;IF(J99="true",", multiTrialSet=true",""),"")</f>
        <v>, setType=LIBSETS_SETTYPE_DUNGEON</v>
      </c>
      <c r="AZ99" s="21" t="str">
        <f>IF(F99&lt;&gt;"Not in the game (anymore)",IF(U99&lt;&gt;"",", dropMechanic={"&amp;U99&amp;IF(Z99&lt;&gt;"",","&amp;Z99,"")&amp;IF(AE99&lt;&gt;"",","&amp;AE99,"")&amp;IF(AJ99&lt;&gt;"",","&amp;AJ99,"")&amp;IF(AO99&lt;&gt;"",","&amp;AO99,"")&amp;IF(AT99&lt;&gt;"",","&amp;AT99,"")&amp;"}"&amp;IF(U99="LIBSETS_DROP_MECHANIC_MONSTER_NAME",", dropMechanicNames={" &amp; IF(V99&lt;&gt;"","['en']='"&amp;V99&amp;"'","") &amp; IF(W99&lt;&gt;"",", ['de']='" &amp; W99&amp;"'","") &amp; "}",""),"")&amp;"},","")</f>
        <v>},</v>
      </c>
      <c r="BA99" s="21" t="str">
        <f>IF(F99&lt;&gt;"Not in the game (anymore)",IF(C99&lt;&gt;"",CONCATENATE(" --",C99," / ",B99,"   [",IF(Q99&lt;&gt;"",Q99,""),IF(Y99&lt;&gt;"",", "&amp;Y99,""),IF(AD99&lt;&gt;"",", "&amp;AD99,""),IF(AI99&lt;&gt;"",", "&amp;AI99,""),IF(AN99&lt;&gt;"",", "&amp;AN99,""),IF(AS99&lt;&gt;"",", "&amp;AS99,""),"]")),"")</f>
        <v xml:space="preserve"> --Treasures of the Earthforge / Schätze der Erdenschmiede   [The Banished Cells I, Spindleclutch I, Fungal Grotto I, Wayrest Sewers I, Elden Hollow I, Darkshade Caverns I]</v>
      </c>
    </row>
    <row r="100" spans="1:53" x14ac:dyDescent="0.25">
      <c r="A100" s="12">
        <v>119</v>
      </c>
      <c r="B100" t="s">
        <v>925</v>
      </c>
      <c r="C100" t="s">
        <v>926</v>
      </c>
      <c r="D100" s="3">
        <f>A100</f>
        <v>119</v>
      </c>
      <c r="G100" s="8" t="s">
        <v>1652</v>
      </c>
      <c r="I100" t="s">
        <v>97</v>
      </c>
      <c r="J100" t="s">
        <v>97</v>
      </c>
      <c r="K100">
        <v>-1</v>
      </c>
      <c r="L100">
        <v>-1</v>
      </c>
      <c r="M100">
        <v>-1</v>
      </c>
      <c r="N100">
        <v>0</v>
      </c>
      <c r="O100" s="70" t="s">
        <v>102</v>
      </c>
      <c r="P100" s="3">
        <f>IF(AND(G100&lt;&gt;"LIBSETS_SETTYPE_BATTLEGROUND",G100&lt;&gt;"LIBSETS_SETTYPE_SPECIAL",G100&lt;&gt;"LIBSETS_SETTYPE_MYTHIC"), IF(Q100&lt;&gt;"",VLOOKUP(Q100,'ESO zone constants'!$D$2:$H$4950,5,FALSE),""),"")</f>
        <v>380</v>
      </c>
      <c r="Q100" t="str">
        <f>IF(OR(K100="",K100&lt;=0,ISERROR(K100)),IF(AND(O100&lt;&gt;"",NOT(ISERROR(O100))),O100, ""),VLOOKUP(K100,'ESO wayshrine node constants'!$A$3:$D$9993,4,FALSE))</f>
        <v>The Banished Cells I</v>
      </c>
      <c r="S100" s="19" t="str">
        <f>IF(AND(R100&lt;&gt;"",NOT(ISERROR(R100))),R100,IF(P100&lt;&gt;"",IF(NOT(ISERROR(VLOOKUP(P100,'ESO Dungeon constants'!$D$3:$H$9999,5,FALSE))),VLOOKUP(P100,'ESO Dungeon constants'!$D$3:$I$9999,6,FALSE),VLOOKUP(P100,'ESO zone constants'!$H$2:$K$9984,4,FALSE)),""))</f>
        <v>DLC_BASE_GAME</v>
      </c>
      <c r="T100" s="3" t="str">
        <f>IF(S100&lt;&gt;"",VLOOKUP(S100,'LibSets constants'!$B$4:$C$1000,2,FALSE),"")</f>
        <v>Included in base game</v>
      </c>
      <c r="V100" s="3" t="str">
        <f>IF(U100&lt;&gt;"",IF(U100&lt;&gt;"LIBSETS_DROP_MECHANIC_MONSTER_NAME",VLOOKUP(U100,'LibSets constants'!$I$4:$L$1000,3,FALSE),""),"")</f>
        <v/>
      </c>
      <c r="W100" s="3" t="str">
        <f>IF(U100&lt;&gt;"",IF(U100&lt;&gt;"LIBSETS_DROP_MECHANIC_MONSTER_NAME",VLOOKUP(U100,'LibSets constants'!$I$4:$L$1000,4,FALSE),""),"")</f>
        <v/>
      </c>
      <c r="X100" s="3">
        <f>IF(G100&lt;&gt;"LIBSETS_SETTYPE_BATTLEGROUND",IF(G100&lt;&gt;"LIBSETS_SETTYPE_SPECIAL",IF(Y100&lt;&gt;"",VLOOKUP(Y100,'ESO zone constants'!$D$2:$H$4950,5,FALSE),""),""),"")</f>
        <v>144</v>
      </c>
      <c r="Y100" t="s">
        <v>66</v>
      </c>
      <c r="AA100" s="3" t="str">
        <f>IF(Z100&lt;&gt;"",IF(Z100&lt;&gt;"LIBSETS_DROP_MECHANIC_MONSTER_NAME",VLOOKUP(Z100,'LibSets constants'!$I$4:$L$1000,3,FALSE),""),"")</f>
        <v/>
      </c>
      <c r="AB100" s="3" t="str">
        <f>IF(Z100&lt;&gt;"",IF(Z100&lt;&gt;"LIBSETS_DROP_MECHANIC_MONSTER_NAME",VLOOKUP(Z100,'LibSets constants'!$I$4:$L$1000,4,FALSE),""),"")</f>
        <v/>
      </c>
      <c r="AC100" s="3">
        <f>IF(G100&lt;&gt;"LIBSETS_SETTYPE_BATTLEGROUND",IF(G100&lt;&gt;"LIBSETS_SETTYPE_SPECIAL",IF(AD100&lt;&gt;"",VLOOKUP(AD100,'ESO zone constants'!$D$2:$H$4950,5,FALSE),""),""),"")</f>
        <v>283</v>
      </c>
      <c r="AD100" t="s">
        <v>51</v>
      </c>
      <c r="AF100" s="3" t="str">
        <f>IF(AE100&lt;&gt;"",IF(AE100&lt;&gt;"LIBSETS_DROP_MECHANIC_MONSTER_NAME",VLOOKUP(AE100,'LibSets constants'!$I$4:$L$1000,3,FALSE),""),"")</f>
        <v/>
      </c>
      <c r="AG100" s="3" t="str">
        <f>IF(AE100&lt;&gt;"",IF(AE100&lt;&gt;"LIBSETS_DROP_MECHANIC_MONSTER_NAME",VLOOKUP(AE100,'LibSets constants'!$I$4:$L$1000,4,FALSE),""),"")</f>
        <v/>
      </c>
      <c r="AH100" s="3">
        <f>IF(G100&lt;&gt;"LIBSETS_SETTYPE_BATTLEGROUND",IF(G100&lt;&gt;"LIBSETS_SETTYPE_SPECIAL",IF(AI100&lt;&gt;"",VLOOKUP(AI100,'ESO zone constants'!$D$2:$H$4950,5,FALSE),""),""),"")</f>
        <v>146</v>
      </c>
      <c r="AI100" t="s">
        <v>62</v>
      </c>
      <c r="AK100" s="3" t="str">
        <f>IF(AJ100&lt;&gt;"",IF(AJ100&lt;&gt;"LIBSETS_DROP_MECHANIC_MONSTER_NAME",VLOOKUP(AJ100,'LibSets constants'!$I$4:$L$1000,3,FALSE),""),"")</f>
        <v/>
      </c>
      <c r="AL100" s="3" t="str">
        <f>IF(AJ100&lt;&gt;"",IF(AJ100&lt;&gt;"LIBSETS_DROP_MECHANIC_MONSTER_NAME",VLOOKUP(AJ100,'LibSets constants'!$I$4:$L$1000,4,FALSE),""),"")</f>
        <v/>
      </c>
      <c r="AM100" s="3">
        <f>IF(G100&lt;&gt;"LIBSETS_SETTYPE_BATTLEGROUND",IF(G100&lt;&gt;"LIBSETS_SETTYPE_SPECIAL",IF(AN100&lt;&gt;"",VLOOKUP(AN100,'ESO zone constants'!$D$2:$H$4950,5,FALSE),""),""),"")</f>
        <v>126</v>
      </c>
      <c r="AN100" t="s">
        <v>43</v>
      </c>
      <c r="AP100" s="3" t="str">
        <f>IF(AO100&lt;&gt;"",IF(AO100&lt;&gt;"LIBSETS_DROP_MECHANIC_MONSTER_NAME",VLOOKUP(AO100,'LibSets constants'!$I$4:$L$1000,3,FALSE),""),"")</f>
        <v/>
      </c>
      <c r="AQ100" s="3" t="str">
        <f>IF(AO100&lt;&gt;"",IF(AO100&lt;&gt;"LIBSETS_DROP_MECHANIC_MONSTER_NAME",VLOOKUP(AO100,'LibSets constants'!$I$4:$L$1000,4,FALSE),""),"")</f>
        <v/>
      </c>
      <c r="AR100" s="3">
        <f>IF(G100&lt;&gt;"LIBSETS_SETTYPE_BATTLEGROUND",IF(G100&lt;&gt;"LIBSETS_SETTYPE_SPECIAL",IF(AS100&lt;&gt;"",VLOOKUP(AS100,'ESO zone constants'!$D$2:$H$4950,5,FALSE),""),""),"")</f>
        <v>63</v>
      </c>
      <c r="AS100" t="s">
        <v>61</v>
      </c>
      <c r="AU100" s="3" t="str">
        <f>IF(AT100&lt;&gt;"",IF(AT100&lt;&gt;"LIBSETS_DROP_MECHANIC_MONSTER_NAME",VLOOKUP(AT100,'LibSets constants'!$I$4:$L$1000,3,FALSE),""),"")</f>
        <v/>
      </c>
      <c r="AV100" s="3" t="str">
        <f>IF(AT100&lt;&gt;"",IF(AT100&lt;&gt;"LIBSETS_DROP_MECHANIC_MONSTER_NAME",VLOOKUP(AT100,'LibSets constants'!$I$4:$L$1000,4,FALSE),""),"")</f>
        <v/>
      </c>
      <c r="AW100" s="21" t="str">
        <f>IF(A100="???","--","")&amp;IF(F100&lt;&gt;"Not in the game (anymore)",IF(A100&lt;&gt;"",CONCATENATE("[",A100,"] = {wayshrines={")&amp;IF(K100&lt;&gt;"",CONCATENATE(K100,","),"")&amp;IF(L100&lt;&gt;"",CONCATENATE(L100,","),"")&amp;IF(M100&lt;&gt;"",CONCATENATE(M100,","),"")&amp;CONCATENATE("}")&amp;IF(VALUE(N100)&gt;0,CONCATENATE(", traitsNeeded=",N100),"")&amp;CONCATENATE(", dlcId=",IF(S100&lt;&gt;"",S100,"DLC_BASE_GAME")),""),"")</f>
        <v>[119] = {wayshrines={-1,-1,-1,}, dlcId=DLC_BASE_GAME</v>
      </c>
      <c r="AX100" s="21" t="str">
        <f>IF(F100&lt;&gt;"Not in the game (anymore)",IF(A100&lt;&gt;"",IF(P100&lt;&gt;"",CONCATENATE(", zoneIds={",P100),"")&amp;IF(X100&lt;&gt;"",CONCATENATE(",",X100),"")&amp;IF(AC100&lt;&gt;"",CONCATENATE(",",AC100),"")&amp;IF(AH100&lt;&gt;"",CONCATENATE(",",AH100),"")&amp;IF(AM100&lt;&gt;"",CONCATENATE(",",AM100),"")&amp;IF(AR100&lt;&gt;"",CONCATENATE(",",AR100),"")&amp;IF(P100&lt;&gt;"",CONCATENATE("}",""),"")&amp;IF(OR(I100="true",I100="false",I100&lt;&gt;""), CONCATENATE(", veteran=", I100), ""),""),"")</f>
        <v>, zoneIds={380,144,283,146,126,63}, veteran=false</v>
      </c>
      <c r="AY100" s="21" t="str">
        <f>IF(F100&lt;&gt;"Not in the game (anymore)",IF(A100&lt;&gt;"",", setType="&amp;G100,"")&amp;IF(J100="true",", multiTrialSet=true",""),"")</f>
        <v>, setType=LIBSETS_SETTYPE_DUNGEON</v>
      </c>
      <c r="AZ100" s="21" t="str">
        <f>IF(F100&lt;&gt;"Not in the game (anymore)",IF(U100&lt;&gt;"",", dropMechanic={"&amp;U100&amp;IF(Z100&lt;&gt;"",","&amp;Z100,"")&amp;IF(AE100&lt;&gt;"",","&amp;AE100,"")&amp;IF(AJ100&lt;&gt;"",","&amp;AJ100,"")&amp;IF(AO100&lt;&gt;"",","&amp;AO100,"")&amp;IF(AT100&lt;&gt;"",","&amp;AT100,"")&amp;"}"&amp;IF(U100="LIBSETS_DROP_MECHANIC_MONSTER_NAME",", dropMechanicNames={" &amp; IF(V100&lt;&gt;"","['en']='"&amp;V100&amp;"'","") &amp; IF(W100&lt;&gt;"",", ['de']='" &amp; W100&amp;"'","") &amp; "}",""),"")&amp;"},","")</f>
        <v>},</v>
      </c>
      <c r="BA100" s="21" t="str">
        <f>IF(F100&lt;&gt;"Not in the game (anymore)",IF(C100&lt;&gt;"",CONCATENATE(" --",C100," / ",B100,"   [",IF(Q100&lt;&gt;"",Q100,""),IF(Y100&lt;&gt;"",", "&amp;Y100,""),IF(AD100&lt;&gt;"",", "&amp;AD100,""),IF(AI100&lt;&gt;"",", "&amp;AI100,""),IF(AN100&lt;&gt;"",", "&amp;AN100,""),IF(AS100&lt;&gt;"",", "&amp;AS100,""),"]")),"")</f>
        <v xml:space="preserve"> --Relics of the Rebellion / Relikte der Rebellion   [The Banished Cells I, Spindleclutch I, Fungal Grotto I, Wayrest Sewers I, Elden Hollow I, Darkshade Caverns I]</v>
      </c>
    </row>
    <row r="101" spans="1:53" x14ac:dyDescent="0.25">
      <c r="A101" s="12">
        <v>120</v>
      </c>
      <c r="B101" t="s">
        <v>927</v>
      </c>
      <c r="C101" t="s">
        <v>928</v>
      </c>
      <c r="D101" s="3">
        <f>A101</f>
        <v>120</v>
      </c>
      <c r="G101" s="8" t="s">
        <v>1652</v>
      </c>
      <c r="I101" t="s">
        <v>97</v>
      </c>
      <c r="J101" t="s">
        <v>97</v>
      </c>
      <c r="K101">
        <v>-1</v>
      </c>
      <c r="L101">
        <v>-1</v>
      </c>
      <c r="M101">
        <v>-1</v>
      </c>
      <c r="N101">
        <v>0</v>
      </c>
      <c r="O101" s="70" t="s">
        <v>102</v>
      </c>
      <c r="P101" s="3">
        <f>IF(AND(G101&lt;&gt;"LIBSETS_SETTYPE_BATTLEGROUND",G101&lt;&gt;"LIBSETS_SETTYPE_SPECIAL",G101&lt;&gt;"LIBSETS_SETTYPE_MYTHIC"), IF(Q101&lt;&gt;"",VLOOKUP(Q101,'ESO zone constants'!$D$2:$H$4950,5,FALSE),""),"")</f>
        <v>380</v>
      </c>
      <c r="Q101" t="str">
        <f>IF(OR(K101="",K101&lt;=0,ISERROR(K101)),IF(AND(O101&lt;&gt;"",NOT(ISERROR(O101))),O101, ""),VLOOKUP(K101,'ESO wayshrine node constants'!$A$3:$D$9993,4,FALSE))</f>
        <v>The Banished Cells I</v>
      </c>
      <c r="S101" s="19" t="str">
        <f>IF(AND(R101&lt;&gt;"",NOT(ISERROR(R101))),R101,IF(P101&lt;&gt;"",IF(NOT(ISERROR(VLOOKUP(P101,'ESO Dungeon constants'!$D$3:$H$9999,5,FALSE))),VLOOKUP(P101,'ESO Dungeon constants'!$D$3:$I$9999,6,FALSE),VLOOKUP(P101,'ESO zone constants'!$H$2:$K$9984,4,FALSE)),""))</f>
        <v>DLC_BASE_GAME</v>
      </c>
      <c r="T101" s="3" t="str">
        <f>IF(S101&lt;&gt;"",VLOOKUP(S101,'LibSets constants'!$B$4:$C$1000,2,FALSE),"")</f>
        <v>Included in base game</v>
      </c>
      <c r="V101" s="3" t="str">
        <f>IF(U101&lt;&gt;"",IF(U101&lt;&gt;"LIBSETS_DROP_MECHANIC_MONSTER_NAME",VLOOKUP(U101,'LibSets constants'!$I$4:$L$1000,3,FALSE),""),"")</f>
        <v/>
      </c>
      <c r="W101" s="3" t="str">
        <f>IF(U101&lt;&gt;"",IF(U101&lt;&gt;"LIBSETS_DROP_MECHANIC_MONSTER_NAME",VLOOKUP(U101,'LibSets constants'!$I$4:$L$1000,4,FALSE),""),"")</f>
        <v/>
      </c>
      <c r="X101" s="3">
        <f>IF(G101&lt;&gt;"LIBSETS_SETTYPE_BATTLEGROUND",IF(G101&lt;&gt;"LIBSETS_SETTYPE_SPECIAL",IF(Y101&lt;&gt;"",VLOOKUP(Y101,'ESO zone constants'!$D$2:$H$4950,5,FALSE),""),""),"")</f>
        <v>144</v>
      </c>
      <c r="Y101" t="s">
        <v>66</v>
      </c>
      <c r="AA101" s="3" t="str">
        <f>IF(Z101&lt;&gt;"",IF(Z101&lt;&gt;"LIBSETS_DROP_MECHANIC_MONSTER_NAME",VLOOKUP(Z101,'LibSets constants'!$I$4:$L$1000,3,FALSE),""),"")</f>
        <v/>
      </c>
      <c r="AB101" s="3" t="str">
        <f>IF(Z101&lt;&gt;"",IF(Z101&lt;&gt;"LIBSETS_DROP_MECHANIC_MONSTER_NAME",VLOOKUP(Z101,'LibSets constants'!$I$4:$L$1000,4,FALSE),""),"")</f>
        <v/>
      </c>
      <c r="AC101" s="3">
        <f>IF(G101&lt;&gt;"LIBSETS_SETTYPE_BATTLEGROUND",IF(G101&lt;&gt;"LIBSETS_SETTYPE_SPECIAL",IF(AD101&lt;&gt;"",VLOOKUP(AD101,'ESO zone constants'!$D$2:$H$4950,5,FALSE),""),""),"")</f>
        <v>283</v>
      </c>
      <c r="AD101" t="s">
        <v>51</v>
      </c>
      <c r="AF101" s="3" t="str">
        <f>IF(AE101&lt;&gt;"",IF(AE101&lt;&gt;"LIBSETS_DROP_MECHANIC_MONSTER_NAME",VLOOKUP(AE101,'LibSets constants'!$I$4:$L$1000,3,FALSE),""),"")</f>
        <v/>
      </c>
      <c r="AG101" s="3" t="str">
        <f>IF(AE101&lt;&gt;"",IF(AE101&lt;&gt;"LIBSETS_DROP_MECHANIC_MONSTER_NAME",VLOOKUP(AE101,'LibSets constants'!$I$4:$L$1000,4,FALSE),""),"")</f>
        <v/>
      </c>
      <c r="AH101" s="3">
        <f>IF(G101&lt;&gt;"LIBSETS_SETTYPE_BATTLEGROUND",IF(G101&lt;&gt;"LIBSETS_SETTYPE_SPECIAL",IF(AI101&lt;&gt;"",VLOOKUP(AI101,'ESO zone constants'!$D$2:$H$4950,5,FALSE),""),""),"")</f>
        <v>146</v>
      </c>
      <c r="AI101" t="s">
        <v>62</v>
      </c>
      <c r="AK101" s="3" t="str">
        <f>IF(AJ101&lt;&gt;"",IF(AJ101&lt;&gt;"LIBSETS_DROP_MECHANIC_MONSTER_NAME",VLOOKUP(AJ101,'LibSets constants'!$I$4:$L$1000,3,FALSE),""),"")</f>
        <v/>
      </c>
      <c r="AL101" s="3" t="str">
        <f>IF(AJ101&lt;&gt;"",IF(AJ101&lt;&gt;"LIBSETS_DROP_MECHANIC_MONSTER_NAME",VLOOKUP(AJ101,'LibSets constants'!$I$4:$L$1000,4,FALSE),""),"")</f>
        <v/>
      </c>
      <c r="AM101" s="3">
        <f>IF(G101&lt;&gt;"LIBSETS_SETTYPE_BATTLEGROUND",IF(G101&lt;&gt;"LIBSETS_SETTYPE_SPECIAL",IF(AN101&lt;&gt;"",VLOOKUP(AN101,'ESO zone constants'!$D$2:$H$4950,5,FALSE),""),""),"")</f>
        <v>126</v>
      </c>
      <c r="AN101" t="s">
        <v>43</v>
      </c>
      <c r="AP101" s="3" t="str">
        <f>IF(AO101&lt;&gt;"",IF(AO101&lt;&gt;"LIBSETS_DROP_MECHANIC_MONSTER_NAME",VLOOKUP(AO101,'LibSets constants'!$I$4:$L$1000,3,FALSE),""),"")</f>
        <v/>
      </c>
      <c r="AQ101" s="3" t="str">
        <f>IF(AO101&lt;&gt;"",IF(AO101&lt;&gt;"LIBSETS_DROP_MECHANIC_MONSTER_NAME",VLOOKUP(AO101,'LibSets constants'!$I$4:$L$1000,4,FALSE),""),"")</f>
        <v/>
      </c>
      <c r="AR101" s="3">
        <f>IF(G101&lt;&gt;"LIBSETS_SETTYPE_BATTLEGROUND",IF(G101&lt;&gt;"LIBSETS_SETTYPE_SPECIAL",IF(AS101&lt;&gt;"",VLOOKUP(AS101,'ESO zone constants'!$D$2:$H$4950,5,FALSE),""),""),"")</f>
        <v>63</v>
      </c>
      <c r="AS101" t="s">
        <v>61</v>
      </c>
      <c r="AU101" s="3" t="str">
        <f>IF(AT101&lt;&gt;"",IF(AT101&lt;&gt;"LIBSETS_DROP_MECHANIC_MONSTER_NAME",VLOOKUP(AT101,'LibSets constants'!$I$4:$L$1000,3,FALSE),""),"")</f>
        <v/>
      </c>
      <c r="AV101" s="3" t="str">
        <f>IF(AT101&lt;&gt;"",IF(AT101&lt;&gt;"LIBSETS_DROP_MECHANIC_MONSTER_NAME",VLOOKUP(AT101,'LibSets constants'!$I$4:$L$1000,4,FALSE),""),"")</f>
        <v/>
      </c>
      <c r="AW101" s="21" t="str">
        <f>IF(A101="???","--","")&amp;IF(F101&lt;&gt;"Not in the game (anymore)",IF(A101&lt;&gt;"",CONCATENATE("[",A101,"] = {wayshrines={")&amp;IF(K101&lt;&gt;"",CONCATENATE(K101,","),"")&amp;IF(L101&lt;&gt;"",CONCATENATE(L101,","),"")&amp;IF(M101&lt;&gt;"",CONCATENATE(M101,","),"")&amp;CONCATENATE("}")&amp;IF(VALUE(N101)&gt;0,CONCATENATE(", traitsNeeded=",N101),"")&amp;CONCATENATE(", dlcId=",IF(S101&lt;&gt;"",S101,"DLC_BASE_GAME")),""),"")</f>
        <v>[120] = {wayshrines={-1,-1,-1,}, dlcId=DLC_BASE_GAME</v>
      </c>
      <c r="AX101" s="21" t="str">
        <f>IF(F101&lt;&gt;"Not in the game (anymore)",IF(A101&lt;&gt;"",IF(P101&lt;&gt;"",CONCATENATE(", zoneIds={",P101),"")&amp;IF(X101&lt;&gt;"",CONCATENATE(",",X101),"")&amp;IF(AC101&lt;&gt;"",CONCATENATE(",",AC101),"")&amp;IF(AH101&lt;&gt;"",CONCATENATE(",",AH101),"")&amp;IF(AM101&lt;&gt;"",CONCATENATE(",",AM101),"")&amp;IF(AR101&lt;&gt;"",CONCATENATE(",",AR101),"")&amp;IF(P101&lt;&gt;"",CONCATENATE("}",""),"")&amp;IF(OR(I101="true",I101="false",I101&lt;&gt;""), CONCATENATE(", veteran=", I101), ""),""),"")</f>
        <v>, zoneIds={380,144,283,146,126,63}, veteran=false</v>
      </c>
      <c r="AY101" s="21" t="str">
        <f>IF(F101&lt;&gt;"Not in the game (anymore)",IF(A101&lt;&gt;"",", setType="&amp;G101,"")&amp;IF(J101="true",", multiTrialSet=true",""),"")</f>
        <v>, setType=LIBSETS_SETTYPE_DUNGEON</v>
      </c>
      <c r="AZ101" s="21" t="str">
        <f>IF(F101&lt;&gt;"Not in the game (anymore)",IF(U101&lt;&gt;"",", dropMechanic={"&amp;U101&amp;IF(Z101&lt;&gt;"",","&amp;Z101,"")&amp;IF(AE101&lt;&gt;"",","&amp;AE101,"")&amp;IF(AJ101&lt;&gt;"",","&amp;AJ101,"")&amp;IF(AO101&lt;&gt;"",","&amp;AO101,"")&amp;IF(AT101&lt;&gt;"",","&amp;AT101,"")&amp;"}"&amp;IF(U101="LIBSETS_DROP_MECHANIC_MONSTER_NAME",", dropMechanicNames={" &amp; IF(V101&lt;&gt;"","['en']='"&amp;V101&amp;"'","") &amp; IF(W101&lt;&gt;"",", ['de']='" &amp; W101&amp;"'","") &amp; "}",""),"")&amp;"},","")</f>
        <v>},</v>
      </c>
      <c r="BA101" s="21" t="str">
        <f>IF(F101&lt;&gt;"Not in the game (anymore)",IF(C101&lt;&gt;"",CONCATENATE(" --",C101," / ",B101,"   [",IF(Q101&lt;&gt;"",Q101,""),IF(Y101&lt;&gt;"",", "&amp;Y101,""),IF(AD101&lt;&gt;"",", "&amp;AD101,""),IF(AI101&lt;&gt;"",", "&amp;AI101,""),IF(AN101&lt;&gt;"",", "&amp;AN101,""),IF(AS101&lt;&gt;"",", "&amp;AS101,""),"]")),"")</f>
        <v xml:space="preserve"> --Arms of Infernace / Waffen Infernals   [The Banished Cells I, Spindleclutch I, Fungal Grotto I, Wayrest Sewers I, Elden Hollow I, Darkshade Caverns I]</v>
      </c>
    </row>
    <row r="102" spans="1:53" x14ac:dyDescent="0.25">
      <c r="A102" s="12">
        <v>121</v>
      </c>
      <c r="B102" t="s">
        <v>929</v>
      </c>
      <c r="C102" t="s">
        <v>930</v>
      </c>
      <c r="D102" s="3">
        <f>A102</f>
        <v>121</v>
      </c>
      <c r="G102" s="8" t="s">
        <v>1652</v>
      </c>
      <c r="I102" t="s">
        <v>97</v>
      </c>
      <c r="J102" t="s">
        <v>97</v>
      </c>
      <c r="K102">
        <v>-1</v>
      </c>
      <c r="L102">
        <v>-1</v>
      </c>
      <c r="M102">
        <v>-1</v>
      </c>
      <c r="N102">
        <v>0</v>
      </c>
      <c r="O102" s="70" t="s">
        <v>102</v>
      </c>
      <c r="P102" s="3">
        <f>IF(AND(G102&lt;&gt;"LIBSETS_SETTYPE_BATTLEGROUND",G102&lt;&gt;"LIBSETS_SETTYPE_SPECIAL",G102&lt;&gt;"LIBSETS_SETTYPE_MYTHIC"), IF(Q102&lt;&gt;"",VLOOKUP(Q102,'ESO zone constants'!$D$2:$H$4950,5,FALSE),""),"")</f>
        <v>380</v>
      </c>
      <c r="Q102" t="str">
        <f>IF(OR(K102="",K102&lt;=0,ISERROR(K102)),IF(AND(O102&lt;&gt;"",NOT(ISERROR(O102))),O102, ""),VLOOKUP(K102,'ESO wayshrine node constants'!$A$3:$D$9993,4,FALSE))</f>
        <v>The Banished Cells I</v>
      </c>
      <c r="S102" s="19" t="str">
        <f>IF(AND(R102&lt;&gt;"",NOT(ISERROR(R102))),R102,IF(P102&lt;&gt;"",IF(NOT(ISERROR(VLOOKUP(P102,'ESO Dungeon constants'!$D$3:$H$9999,5,FALSE))),VLOOKUP(P102,'ESO Dungeon constants'!$D$3:$I$9999,6,FALSE),VLOOKUP(P102,'ESO zone constants'!$H$2:$K$9984,4,FALSE)),""))</f>
        <v>DLC_BASE_GAME</v>
      </c>
      <c r="T102" s="3" t="str">
        <f>IF(S102&lt;&gt;"",VLOOKUP(S102,'LibSets constants'!$B$4:$C$1000,2,FALSE),"")</f>
        <v>Included in base game</v>
      </c>
      <c r="V102" s="3" t="str">
        <f>IF(U102&lt;&gt;"",IF(U102&lt;&gt;"LIBSETS_DROP_MECHANIC_MONSTER_NAME",VLOOKUP(U102,'LibSets constants'!$I$4:$L$1000,3,FALSE),""),"")</f>
        <v/>
      </c>
      <c r="W102" s="3" t="str">
        <f>IF(U102&lt;&gt;"",IF(U102&lt;&gt;"LIBSETS_DROP_MECHANIC_MONSTER_NAME",VLOOKUP(U102,'LibSets constants'!$I$4:$L$1000,4,FALSE),""),"")</f>
        <v/>
      </c>
      <c r="X102" s="3">
        <f>IF(G102&lt;&gt;"LIBSETS_SETTYPE_BATTLEGROUND",IF(G102&lt;&gt;"LIBSETS_SETTYPE_SPECIAL",IF(Y102&lt;&gt;"",VLOOKUP(Y102,'ESO zone constants'!$D$2:$H$4950,5,FALSE),""),""),"")</f>
        <v>144</v>
      </c>
      <c r="Y102" t="s">
        <v>66</v>
      </c>
      <c r="AA102" s="3" t="str">
        <f>IF(Z102&lt;&gt;"",IF(Z102&lt;&gt;"LIBSETS_DROP_MECHANIC_MONSTER_NAME",VLOOKUP(Z102,'LibSets constants'!$I$4:$L$1000,3,FALSE),""),"")</f>
        <v/>
      </c>
      <c r="AB102" s="3" t="str">
        <f>IF(Z102&lt;&gt;"",IF(Z102&lt;&gt;"LIBSETS_DROP_MECHANIC_MONSTER_NAME",VLOOKUP(Z102,'LibSets constants'!$I$4:$L$1000,4,FALSE),""),"")</f>
        <v/>
      </c>
      <c r="AC102" s="3">
        <f>IF(G102&lt;&gt;"LIBSETS_SETTYPE_BATTLEGROUND",IF(G102&lt;&gt;"LIBSETS_SETTYPE_SPECIAL",IF(AD102&lt;&gt;"",VLOOKUP(AD102,'ESO zone constants'!$D$2:$H$4950,5,FALSE),""),""),"")</f>
        <v>283</v>
      </c>
      <c r="AD102" t="s">
        <v>51</v>
      </c>
      <c r="AF102" s="3" t="str">
        <f>IF(AE102&lt;&gt;"",IF(AE102&lt;&gt;"LIBSETS_DROP_MECHANIC_MONSTER_NAME",VLOOKUP(AE102,'LibSets constants'!$I$4:$L$1000,3,FALSE),""),"")</f>
        <v/>
      </c>
      <c r="AG102" s="3" t="str">
        <f>IF(AE102&lt;&gt;"",IF(AE102&lt;&gt;"LIBSETS_DROP_MECHANIC_MONSTER_NAME",VLOOKUP(AE102,'LibSets constants'!$I$4:$L$1000,4,FALSE),""),"")</f>
        <v/>
      </c>
      <c r="AH102" s="3">
        <f>IF(G102&lt;&gt;"LIBSETS_SETTYPE_BATTLEGROUND",IF(G102&lt;&gt;"LIBSETS_SETTYPE_SPECIAL",IF(AI102&lt;&gt;"",VLOOKUP(AI102,'ESO zone constants'!$D$2:$H$4950,5,FALSE),""),""),"")</f>
        <v>146</v>
      </c>
      <c r="AI102" t="s">
        <v>62</v>
      </c>
      <c r="AK102" s="3" t="str">
        <f>IF(AJ102&lt;&gt;"",IF(AJ102&lt;&gt;"LIBSETS_DROP_MECHANIC_MONSTER_NAME",VLOOKUP(AJ102,'LibSets constants'!$I$4:$L$1000,3,FALSE),""),"")</f>
        <v/>
      </c>
      <c r="AL102" s="3" t="str">
        <f>IF(AJ102&lt;&gt;"",IF(AJ102&lt;&gt;"LIBSETS_DROP_MECHANIC_MONSTER_NAME",VLOOKUP(AJ102,'LibSets constants'!$I$4:$L$1000,4,FALSE),""),"")</f>
        <v/>
      </c>
      <c r="AM102" s="3">
        <f>IF(G102&lt;&gt;"LIBSETS_SETTYPE_BATTLEGROUND",IF(G102&lt;&gt;"LIBSETS_SETTYPE_SPECIAL",IF(AN102&lt;&gt;"",VLOOKUP(AN102,'ESO zone constants'!$D$2:$H$4950,5,FALSE),""),""),"")</f>
        <v>126</v>
      </c>
      <c r="AN102" t="s">
        <v>43</v>
      </c>
      <c r="AP102" s="3" t="str">
        <f>IF(AO102&lt;&gt;"",IF(AO102&lt;&gt;"LIBSETS_DROP_MECHANIC_MONSTER_NAME",VLOOKUP(AO102,'LibSets constants'!$I$4:$L$1000,3,FALSE),""),"")</f>
        <v/>
      </c>
      <c r="AQ102" s="3" t="str">
        <f>IF(AO102&lt;&gt;"",IF(AO102&lt;&gt;"LIBSETS_DROP_MECHANIC_MONSTER_NAME",VLOOKUP(AO102,'LibSets constants'!$I$4:$L$1000,4,FALSE),""),"")</f>
        <v/>
      </c>
      <c r="AR102" s="3">
        <f>IF(G102&lt;&gt;"LIBSETS_SETTYPE_BATTLEGROUND",IF(G102&lt;&gt;"LIBSETS_SETTYPE_SPECIAL",IF(AS102&lt;&gt;"",VLOOKUP(AS102,'ESO zone constants'!$D$2:$H$4950,5,FALSE),""),""),"")</f>
        <v>63</v>
      </c>
      <c r="AS102" t="s">
        <v>61</v>
      </c>
      <c r="AU102" s="3" t="str">
        <f>IF(AT102&lt;&gt;"",IF(AT102&lt;&gt;"LIBSETS_DROP_MECHANIC_MONSTER_NAME",VLOOKUP(AT102,'LibSets constants'!$I$4:$L$1000,3,FALSE),""),"")</f>
        <v/>
      </c>
      <c r="AV102" s="3" t="str">
        <f>IF(AT102&lt;&gt;"",IF(AT102&lt;&gt;"LIBSETS_DROP_MECHANIC_MONSTER_NAME",VLOOKUP(AT102,'LibSets constants'!$I$4:$L$1000,4,FALSE),""),"")</f>
        <v/>
      </c>
      <c r="AW102" s="21" t="str">
        <f>IF(A102="???","--","")&amp;IF(F102&lt;&gt;"Not in the game (anymore)",IF(A102&lt;&gt;"",CONCATENATE("[",A102,"] = {wayshrines={")&amp;IF(K102&lt;&gt;"",CONCATENATE(K102,","),"")&amp;IF(L102&lt;&gt;"",CONCATENATE(L102,","),"")&amp;IF(M102&lt;&gt;"",CONCATENATE(M102,","),"")&amp;CONCATENATE("}")&amp;IF(VALUE(N102)&gt;0,CONCATENATE(", traitsNeeded=",N102),"")&amp;CONCATENATE(", dlcId=",IF(S102&lt;&gt;"",S102,"DLC_BASE_GAME")),""),"")</f>
        <v>[121] = {wayshrines={-1,-1,-1,}, dlcId=DLC_BASE_GAME</v>
      </c>
      <c r="AX102" s="21" t="str">
        <f>IF(F102&lt;&gt;"Not in the game (anymore)",IF(A102&lt;&gt;"",IF(P102&lt;&gt;"",CONCATENATE(", zoneIds={",P102),"")&amp;IF(X102&lt;&gt;"",CONCATENATE(",",X102),"")&amp;IF(AC102&lt;&gt;"",CONCATENATE(",",AC102),"")&amp;IF(AH102&lt;&gt;"",CONCATENATE(",",AH102),"")&amp;IF(AM102&lt;&gt;"",CONCATENATE(",",AM102),"")&amp;IF(AR102&lt;&gt;"",CONCATENATE(",",AR102),"")&amp;IF(P102&lt;&gt;"",CONCATENATE("}",""),"")&amp;IF(OR(I102="true",I102="false",I102&lt;&gt;""), CONCATENATE(", veteran=", I102), ""),""),"")</f>
        <v>, zoneIds={380,144,283,146,126,63}, veteran=false</v>
      </c>
      <c r="AY102" s="21" t="str">
        <f>IF(F102&lt;&gt;"Not in the game (anymore)",IF(A102&lt;&gt;"",", setType="&amp;G102,"")&amp;IF(J102="true",", multiTrialSet=true",""),"")</f>
        <v>, setType=LIBSETS_SETTYPE_DUNGEON</v>
      </c>
      <c r="AZ102" s="21" t="str">
        <f>IF(F102&lt;&gt;"Not in the game (anymore)",IF(U102&lt;&gt;"",", dropMechanic={"&amp;U102&amp;IF(Z102&lt;&gt;"",","&amp;Z102,"")&amp;IF(AE102&lt;&gt;"",","&amp;AE102,"")&amp;IF(AJ102&lt;&gt;"",","&amp;AJ102,"")&amp;IF(AO102&lt;&gt;"",","&amp;AO102,"")&amp;IF(AT102&lt;&gt;"",","&amp;AT102,"")&amp;"}"&amp;IF(U102="LIBSETS_DROP_MECHANIC_MONSTER_NAME",", dropMechanicNames={" &amp; IF(V102&lt;&gt;"","['en']='"&amp;V102&amp;"'","") &amp; IF(W102&lt;&gt;"",", ['de']='" &amp; W102&amp;"'","") &amp; "}",""),"")&amp;"},","")</f>
        <v>},</v>
      </c>
      <c r="BA102" s="21" t="str">
        <f>IF(F102&lt;&gt;"Not in the game (anymore)",IF(C102&lt;&gt;"",CONCATENATE(" --",C102," / ",B102,"   [",IF(Q102&lt;&gt;"",Q102,""),IF(Y102&lt;&gt;"",", "&amp;Y102,""),IF(AD102&lt;&gt;"",", "&amp;AD102,""),IF(AI102&lt;&gt;"",", "&amp;AI102,""),IF(AN102&lt;&gt;"",", "&amp;AN102,""),IF(AS102&lt;&gt;"",", "&amp;AS102,""),"]")),"")</f>
        <v xml:space="preserve"> --Arms of the Ancestors / Waffen der Ahnen   [The Banished Cells I, Spindleclutch I, Fungal Grotto I, Wayrest Sewers I, Elden Hollow I, Darkshade Caverns I]</v>
      </c>
    </row>
    <row r="103" spans="1:53" x14ac:dyDescent="0.25">
      <c r="A103" s="12">
        <v>122</v>
      </c>
      <c r="B103" t="s">
        <v>931</v>
      </c>
      <c r="C103" t="s">
        <v>932</v>
      </c>
      <c r="D103" s="3">
        <f>A103</f>
        <v>122</v>
      </c>
      <c r="G103" s="8" t="s">
        <v>1652</v>
      </c>
      <c r="I103" t="s">
        <v>97</v>
      </c>
      <c r="J103" t="s">
        <v>97</v>
      </c>
      <c r="K103">
        <v>-1</v>
      </c>
      <c r="L103">
        <v>-1</v>
      </c>
      <c r="M103">
        <v>-1</v>
      </c>
      <c r="N103">
        <v>0</v>
      </c>
      <c r="O103" s="70" t="s">
        <v>49</v>
      </c>
      <c r="P103" s="3">
        <f>IF(AND(G103&lt;&gt;"LIBSETS_SETTYPE_BATTLEGROUND",G103&lt;&gt;"LIBSETS_SETTYPE_SPECIAL",G103&lt;&gt;"LIBSETS_SETTYPE_MYTHIC"), IF(Q103&lt;&gt;"",VLOOKUP(Q103,'ESO zone constants'!$D$2:$H$4950,5,FALSE),""),"")</f>
        <v>130</v>
      </c>
      <c r="Q103" t="str">
        <f>IF(OR(K103="",K103&lt;=0,ISERROR(K103)),IF(AND(O103&lt;&gt;"",NOT(ISERROR(O103))),O103, ""),VLOOKUP(K103,'ESO wayshrine node constants'!$A$3:$D$9993,4,FALSE))</f>
        <v>Crypt of Hearts I</v>
      </c>
      <c r="S103" s="19" t="str">
        <f>IF(AND(R103&lt;&gt;"",NOT(ISERROR(R103))),R103,IF(P103&lt;&gt;"",IF(NOT(ISERROR(VLOOKUP(P103,'ESO Dungeon constants'!$D$3:$H$9999,5,FALSE))),VLOOKUP(P103,'ESO Dungeon constants'!$D$3:$I$9999,6,FALSE),VLOOKUP(P103,'ESO zone constants'!$H$2:$K$9984,4,FALSE)),""))</f>
        <v>DLC_BASE_GAME</v>
      </c>
      <c r="T103" s="3" t="str">
        <f>IF(S103&lt;&gt;"",VLOOKUP(S103,'LibSets constants'!$B$4:$C$1000,2,FALSE),"")</f>
        <v>Included in base game</v>
      </c>
      <c r="V103" s="3" t="str">
        <f>IF(U103&lt;&gt;"",IF(U103&lt;&gt;"LIBSETS_DROP_MECHANIC_MONSTER_NAME",VLOOKUP(U103,'LibSets constants'!$I$4:$L$1000,3,FALSE),""),"")</f>
        <v/>
      </c>
      <c r="W103" s="3" t="str">
        <f>IF(U103&lt;&gt;"",IF(U103&lt;&gt;"LIBSETS_DROP_MECHANIC_MONSTER_NAME",VLOOKUP(U103,'LibSets constants'!$I$4:$L$1000,4,FALSE),""),"")</f>
        <v/>
      </c>
      <c r="X103" s="3">
        <f>IF(G103&lt;&gt;"LIBSETS_SETTYPE_BATTLEGROUND",IF(G103&lt;&gt;"LIBSETS_SETTYPE_SPECIAL",IF(Y103&lt;&gt;"",VLOOKUP(Y103,'ESO zone constants'!$D$2:$H$4950,5,FALSE),""),""),"")</f>
        <v>932</v>
      </c>
      <c r="Y103" t="s">
        <v>55</v>
      </c>
      <c r="AA103" s="3" t="str">
        <f>IF(Z103&lt;&gt;"",IF(Z103&lt;&gt;"LIBSETS_DROP_MECHANIC_MONSTER_NAME",VLOOKUP(Z103,'LibSets constants'!$I$4:$L$1000,3,FALSE),""),"")</f>
        <v/>
      </c>
      <c r="AB103" s="3" t="str">
        <f>IF(Z103&lt;&gt;"",IF(Z103&lt;&gt;"LIBSETS_DROP_MECHANIC_MONSTER_NAME",VLOOKUP(Z103,'LibSets constants'!$I$4:$L$1000,4,FALSE),""),"")</f>
        <v/>
      </c>
      <c r="AC103" s="3" t="str">
        <f>IF(G103&lt;&gt;"LIBSETS_SETTYPE_BATTLEGROUND",IF(G103&lt;&gt;"LIBSETS_SETTYPE_SPECIAL",IF(AD103&lt;&gt;"",VLOOKUP(AD103,'ESO zone constants'!$D$2:$H$4950,5,FALSE),""),""),"")</f>
        <v/>
      </c>
      <c r="AF103" s="3" t="str">
        <f>IF(AE103&lt;&gt;"",IF(AE103&lt;&gt;"LIBSETS_DROP_MECHANIC_MONSTER_NAME",VLOOKUP(AE103,'LibSets constants'!$I$4:$L$1000,3,FALSE),""),"")</f>
        <v/>
      </c>
      <c r="AG103" s="3" t="str">
        <f>IF(AE103&lt;&gt;"",IF(AE103&lt;&gt;"LIBSETS_DROP_MECHANIC_MONSTER_NAME",VLOOKUP(AE103,'LibSets constants'!$I$4:$L$1000,4,FALSE),""),"")</f>
        <v/>
      </c>
      <c r="AH103" s="3" t="str">
        <f>IF(G103&lt;&gt;"LIBSETS_SETTYPE_BATTLEGROUND",IF(G103&lt;&gt;"LIBSETS_SETTYPE_SPECIAL",IF(AI103&lt;&gt;"",VLOOKUP(AI103,'ESO zone constants'!$D$2:$H$4950,5,FALSE),""),""),"")</f>
        <v/>
      </c>
      <c r="AK103" s="3" t="str">
        <f>IF(AJ103&lt;&gt;"",IF(AJ103&lt;&gt;"LIBSETS_DROP_MECHANIC_MONSTER_NAME",VLOOKUP(AJ103,'LibSets constants'!$I$4:$L$1000,3,FALSE),""),"")</f>
        <v/>
      </c>
      <c r="AL103" s="3" t="str">
        <f>IF(AJ103&lt;&gt;"",IF(AJ103&lt;&gt;"LIBSETS_DROP_MECHANIC_MONSTER_NAME",VLOOKUP(AJ103,'LibSets constants'!$I$4:$L$1000,4,FALSE),""),"")</f>
        <v/>
      </c>
      <c r="AM103" s="3" t="str">
        <f>IF(G103&lt;&gt;"LIBSETS_SETTYPE_BATTLEGROUND",IF(G103&lt;&gt;"LIBSETS_SETTYPE_SPECIAL",IF(AN103&lt;&gt;"",VLOOKUP(AN103,'ESO zone constants'!$D$2:$H$4950,5,FALSE),""),""),"")</f>
        <v/>
      </c>
      <c r="AP103" s="3" t="str">
        <f>IF(AO103&lt;&gt;"",IF(AO103&lt;&gt;"LIBSETS_DROP_MECHANIC_MONSTER_NAME",VLOOKUP(AO103,'LibSets constants'!$I$4:$L$1000,3,FALSE),""),"")</f>
        <v/>
      </c>
      <c r="AQ103" s="3" t="str">
        <f>IF(AO103&lt;&gt;"",IF(AO103&lt;&gt;"LIBSETS_DROP_MECHANIC_MONSTER_NAME",VLOOKUP(AO103,'LibSets constants'!$I$4:$L$1000,4,FALSE),""),"")</f>
        <v/>
      </c>
      <c r="AR103" s="3" t="str">
        <f>IF(G103&lt;&gt;"LIBSETS_SETTYPE_BATTLEGROUND",IF(G103&lt;&gt;"LIBSETS_SETTYPE_SPECIAL",IF(AS103&lt;&gt;"",VLOOKUP(AS103,'ESO zone constants'!$D$2:$H$4950,5,FALSE),""),""),"")</f>
        <v/>
      </c>
      <c r="AU103" s="3" t="str">
        <f>IF(AT103&lt;&gt;"",IF(AT103&lt;&gt;"LIBSETS_DROP_MECHANIC_MONSTER_NAME",VLOOKUP(AT103,'LibSets constants'!$I$4:$L$1000,3,FALSE),""),"")</f>
        <v/>
      </c>
      <c r="AV103" s="3" t="str">
        <f>IF(AT103&lt;&gt;"",IF(AT103&lt;&gt;"LIBSETS_DROP_MECHANIC_MONSTER_NAME",VLOOKUP(AT103,'LibSets constants'!$I$4:$L$1000,4,FALSE),""),"")</f>
        <v/>
      </c>
      <c r="AW103" s="21" t="str">
        <f>IF(A103="???","--","")&amp;IF(F103&lt;&gt;"Not in the game (anymore)",IF(A103&lt;&gt;"",CONCATENATE("[",A103,"] = {wayshrines={")&amp;IF(K103&lt;&gt;"",CONCATENATE(K103,","),"")&amp;IF(L103&lt;&gt;"",CONCATENATE(L103,","),"")&amp;IF(M103&lt;&gt;"",CONCATENATE(M103,","),"")&amp;CONCATENATE("}")&amp;IF(VALUE(N103)&gt;0,CONCATENATE(", traitsNeeded=",N103),"")&amp;CONCATENATE(", dlcId=",IF(S103&lt;&gt;"",S103,"DLC_BASE_GAME")),""),"")</f>
        <v>[122] = {wayshrines={-1,-1,-1,}, dlcId=DLC_BASE_GAME</v>
      </c>
      <c r="AX103" s="21" t="str">
        <f>IF(F103&lt;&gt;"Not in the game (anymore)",IF(A103&lt;&gt;"",IF(P103&lt;&gt;"",CONCATENATE(", zoneIds={",P103),"")&amp;IF(X103&lt;&gt;"",CONCATENATE(",",X103),"")&amp;IF(AC103&lt;&gt;"",CONCATENATE(",",AC103),"")&amp;IF(AH103&lt;&gt;"",CONCATENATE(",",AH103),"")&amp;IF(AM103&lt;&gt;"",CONCATENATE(",",AM103),"")&amp;IF(AR103&lt;&gt;"",CONCATENATE(",",AR103),"")&amp;IF(P103&lt;&gt;"",CONCATENATE("}",""),"")&amp;IF(OR(I103="true",I103="false",I103&lt;&gt;""), CONCATENATE(", veteran=", I103), ""),""),"")</f>
        <v>, zoneIds={130,932}, veteran=false</v>
      </c>
      <c r="AY103" s="21" t="str">
        <f>IF(F103&lt;&gt;"Not in the game (anymore)",IF(A103&lt;&gt;"",", setType="&amp;G103,"")&amp;IF(J103="true",", multiTrialSet=true",""),"")</f>
        <v>, setType=LIBSETS_SETTYPE_DUNGEON</v>
      </c>
      <c r="AZ103" s="21" t="str">
        <f>IF(F103&lt;&gt;"Not in the game (anymore)",IF(U103&lt;&gt;"",", dropMechanic={"&amp;U103&amp;IF(Z103&lt;&gt;"",","&amp;Z103,"")&amp;IF(AE103&lt;&gt;"",","&amp;AE103,"")&amp;IF(AJ103&lt;&gt;"",","&amp;AJ103,"")&amp;IF(AO103&lt;&gt;"",","&amp;AO103,"")&amp;IF(AT103&lt;&gt;"",","&amp;AT103,"")&amp;"}"&amp;IF(U103="LIBSETS_DROP_MECHANIC_MONSTER_NAME",", dropMechanicNames={" &amp; IF(V103&lt;&gt;"","['en']='"&amp;V103&amp;"'","") &amp; IF(W103&lt;&gt;"",", ['de']='" &amp; W103&amp;"'","") &amp; "}",""),"")&amp;"},","")</f>
        <v>},</v>
      </c>
      <c r="BA103" s="21" t="str">
        <f>IF(F103&lt;&gt;"Not in the game (anymore)",IF(C103&lt;&gt;"",CONCATENATE(" --",C103," / ",B103,"   [",IF(Q103&lt;&gt;"",Q103,""),IF(Y103&lt;&gt;"",", "&amp;Y103,""),IF(AD103&lt;&gt;"",", "&amp;AD103,""),IF(AI103&lt;&gt;"",", "&amp;AI103,""),IF(AN103&lt;&gt;"",", "&amp;AN103,""),IF(AS103&lt;&gt;"",", "&amp;AS103,""),"]")),"")</f>
        <v xml:space="preserve"> --Ebon Armory / Ebenerzarsenal   [Crypt of Hearts I, Crypt of Hearts II]</v>
      </c>
    </row>
    <row r="104" spans="1:53" x14ac:dyDescent="0.25">
      <c r="A104" s="12">
        <v>123</v>
      </c>
      <c r="B104" t="s">
        <v>933</v>
      </c>
      <c r="C104" t="s">
        <v>934</v>
      </c>
      <c r="D104" s="3">
        <f>A104</f>
        <v>123</v>
      </c>
      <c r="G104" s="8" t="s">
        <v>1652</v>
      </c>
      <c r="I104" t="s">
        <v>97</v>
      </c>
      <c r="J104" t="s">
        <v>97</v>
      </c>
      <c r="K104">
        <v>-1</v>
      </c>
      <c r="L104">
        <v>-1</v>
      </c>
      <c r="M104">
        <v>-1</v>
      </c>
      <c r="N104">
        <v>0</v>
      </c>
      <c r="O104" s="70" t="s">
        <v>59</v>
      </c>
      <c r="P104" s="3">
        <f>IF(AND(G104&lt;&gt;"LIBSETS_SETTYPE_BATTLEGROUND",G104&lt;&gt;"LIBSETS_SETTYPE_SPECIAL",G104&lt;&gt;"LIBSETS_SETTYPE_MYTHIC"), IF(Q104&lt;&gt;"",VLOOKUP(Q104,'ESO zone constants'!$D$2:$H$4950,5,FALSE),""),"")</f>
        <v>31</v>
      </c>
      <c r="Q104" t="str">
        <f>IF(OR(K104="",K104&lt;=0,ISERROR(K104)),IF(AND(O104&lt;&gt;"",NOT(ISERROR(O104))),O104, ""),VLOOKUP(K104,'ESO wayshrine node constants'!$A$3:$D$9993,4,FALSE))</f>
        <v>Selene's Web</v>
      </c>
      <c r="S104" s="19" t="str">
        <f>IF(AND(R104&lt;&gt;"",NOT(ISERROR(R104))),R104,IF(P104&lt;&gt;"",IF(NOT(ISERROR(VLOOKUP(P104,'ESO Dungeon constants'!$D$3:$H$9999,5,FALSE))),VLOOKUP(P104,'ESO Dungeon constants'!$D$3:$I$9999,6,FALSE),VLOOKUP(P104,'ESO zone constants'!$H$2:$K$9984,4,FALSE)),""))</f>
        <v>DLC_BASE_GAME</v>
      </c>
      <c r="T104" s="3" t="str">
        <f>IF(S104&lt;&gt;"",VLOOKUP(S104,'LibSets constants'!$B$4:$C$1000,2,FALSE),"")</f>
        <v>Included in base game</v>
      </c>
      <c r="V104" s="3" t="str">
        <f>IF(U104&lt;&gt;"",IF(U104&lt;&gt;"LIBSETS_DROP_MECHANIC_MONSTER_NAME",VLOOKUP(U104,'LibSets constants'!$I$4:$L$1000,3,FALSE),""),"")</f>
        <v/>
      </c>
      <c r="W104" s="3" t="str">
        <f>IF(U104&lt;&gt;"",IF(U104&lt;&gt;"LIBSETS_DROP_MECHANIC_MONSTER_NAME",VLOOKUP(U104,'LibSets constants'!$I$4:$L$1000,4,FALSE),""),"")</f>
        <v/>
      </c>
      <c r="X104" s="3" t="str">
        <f>IF(G104&lt;&gt;"LIBSETS_SETTYPE_BATTLEGROUND",IF(G104&lt;&gt;"LIBSETS_SETTYPE_SPECIAL",IF(Y104&lt;&gt;"",VLOOKUP(Y104,'ESO zone constants'!$D$2:$H$4950,5,FALSE),""),""),"")</f>
        <v/>
      </c>
      <c r="AA104" s="3" t="str">
        <f>IF(Z104&lt;&gt;"",IF(Z104&lt;&gt;"LIBSETS_DROP_MECHANIC_MONSTER_NAME",VLOOKUP(Z104,'LibSets constants'!$I$4:$L$1000,3,FALSE),""),"")</f>
        <v/>
      </c>
      <c r="AB104" s="3" t="str">
        <f>IF(Z104&lt;&gt;"",IF(Z104&lt;&gt;"LIBSETS_DROP_MECHANIC_MONSTER_NAME",VLOOKUP(Z104,'LibSets constants'!$I$4:$L$1000,4,FALSE),""),"")</f>
        <v/>
      </c>
      <c r="AC104" s="3" t="str">
        <f>IF(G104&lt;&gt;"LIBSETS_SETTYPE_BATTLEGROUND",IF(G104&lt;&gt;"LIBSETS_SETTYPE_SPECIAL",IF(AD104&lt;&gt;"",VLOOKUP(AD104,'ESO zone constants'!$D$2:$H$4950,5,FALSE),""),""),"")</f>
        <v/>
      </c>
      <c r="AF104" s="3" t="str">
        <f>IF(AE104&lt;&gt;"",IF(AE104&lt;&gt;"LIBSETS_DROP_MECHANIC_MONSTER_NAME",VLOOKUP(AE104,'LibSets constants'!$I$4:$L$1000,3,FALSE),""),"")</f>
        <v/>
      </c>
      <c r="AG104" s="3" t="str">
        <f>IF(AE104&lt;&gt;"",IF(AE104&lt;&gt;"LIBSETS_DROP_MECHANIC_MONSTER_NAME",VLOOKUP(AE104,'LibSets constants'!$I$4:$L$1000,4,FALSE),""),"")</f>
        <v/>
      </c>
      <c r="AH104" s="3" t="str">
        <f>IF(G104&lt;&gt;"LIBSETS_SETTYPE_BATTLEGROUND",IF(G104&lt;&gt;"LIBSETS_SETTYPE_SPECIAL",IF(AI104&lt;&gt;"",VLOOKUP(AI104,'ESO zone constants'!$D$2:$H$4950,5,FALSE),""),""),"")</f>
        <v/>
      </c>
      <c r="AK104" s="3" t="str">
        <f>IF(AJ104&lt;&gt;"",IF(AJ104&lt;&gt;"LIBSETS_DROP_MECHANIC_MONSTER_NAME",VLOOKUP(AJ104,'LibSets constants'!$I$4:$L$1000,3,FALSE),""),"")</f>
        <v/>
      </c>
      <c r="AL104" s="3" t="str">
        <f>IF(AJ104&lt;&gt;"",IF(AJ104&lt;&gt;"LIBSETS_DROP_MECHANIC_MONSTER_NAME",VLOOKUP(AJ104,'LibSets constants'!$I$4:$L$1000,4,FALSE),""),"")</f>
        <v/>
      </c>
      <c r="AM104" s="3" t="str">
        <f>IF(G104&lt;&gt;"LIBSETS_SETTYPE_BATTLEGROUND",IF(G104&lt;&gt;"LIBSETS_SETTYPE_SPECIAL",IF(AN104&lt;&gt;"",VLOOKUP(AN104,'ESO zone constants'!$D$2:$H$4950,5,FALSE),""),""),"")</f>
        <v/>
      </c>
      <c r="AP104" s="3" t="str">
        <f>IF(AO104&lt;&gt;"",IF(AO104&lt;&gt;"LIBSETS_DROP_MECHANIC_MONSTER_NAME",VLOOKUP(AO104,'LibSets constants'!$I$4:$L$1000,3,FALSE),""),"")</f>
        <v/>
      </c>
      <c r="AQ104" s="3" t="str">
        <f>IF(AO104&lt;&gt;"",IF(AO104&lt;&gt;"LIBSETS_DROP_MECHANIC_MONSTER_NAME",VLOOKUP(AO104,'LibSets constants'!$I$4:$L$1000,4,FALSE),""),"")</f>
        <v/>
      </c>
      <c r="AR104" s="3" t="str">
        <f>IF(G104&lt;&gt;"LIBSETS_SETTYPE_BATTLEGROUND",IF(G104&lt;&gt;"LIBSETS_SETTYPE_SPECIAL",IF(AS104&lt;&gt;"",VLOOKUP(AS104,'ESO zone constants'!$D$2:$H$4950,5,FALSE),""),""),"")</f>
        <v/>
      </c>
      <c r="AU104" s="3" t="str">
        <f>IF(AT104&lt;&gt;"",IF(AT104&lt;&gt;"LIBSETS_DROP_MECHANIC_MONSTER_NAME",VLOOKUP(AT104,'LibSets constants'!$I$4:$L$1000,3,FALSE),""),"")</f>
        <v/>
      </c>
      <c r="AV104" s="3" t="str">
        <f>IF(AT104&lt;&gt;"",IF(AT104&lt;&gt;"LIBSETS_DROP_MECHANIC_MONSTER_NAME",VLOOKUP(AT104,'LibSets constants'!$I$4:$L$1000,4,FALSE),""),"")</f>
        <v/>
      </c>
      <c r="AW104" s="21" t="str">
        <f>IF(A104="???","--","")&amp;IF(F104&lt;&gt;"Not in the game (anymore)",IF(A104&lt;&gt;"",CONCATENATE("[",A104,"] = {wayshrines={")&amp;IF(K104&lt;&gt;"",CONCATENATE(K104,","),"")&amp;IF(L104&lt;&gt;"",CONCATENATE(L104,","),"")&amp;IF(M104&lt;&gt;"",CONCATENATE(M104,","),"")&amp;CONCATENATE("}")&amp;IF(VALUE(N104)&gt;0,CONCATENATE(", traitsNeeded=",N104),"")&amp;CONCATENATE(", dlcId=",IF(S104&lt;&gt;"",S104,"DLC_BASE_GAME")),""),"")</f>
        <v>[123] = {wayshrines={-1,-1,-1,}, dlcId=DLC_BASE_GAME</v>
      </c>
      <c r="AX104" s="21" t="str">
        <f>IF(F104&lt;&gt;"Not in the game (anymore)",IF(A104&lt;&gt;"",IF(P104&lt;&gt;"",CONCATENATE(", zoneIds={",P104),"")&amp;IF(X104&lt;&gt;"",CONCATENATE(",",X104),"")&amp;IF(AC104&lt;&gt;"",CONCATENATE(",",AC104),"")&amp;IF(AH104&lt;&gt;"",CONCATENATE(",",AH104),"")&amp;IF(AM104&lt;&gt;"",CONCATENATE(",",AM104),"")&amp;IF(AR104&lt;&gt;"",CONCATENATE(",",AR104),"")&amp;IF(P104&lt;&gt;"",CONCATENATE("}",""),"")&amp;IF(OR(I104="true",I104="false",I104&lt;&gt;""), CONCATENATE(", veteran=", I104), ""),""),"")</f>
        <v>, zoneIds={31}, veteran=false</v>
      </c>
      <c r="AY104" s="21" t="str">
        <f>IF(F104&lt;&gt;"Not in the game (anymore)",IF(A104&lt;&gt;"",", setType="&amp;G104,"")&amp;IF(J104="true",", multiTrialSet=true",""),"")</f>
        <v>, setType=LIBSETS_SETTYPE_DUNGEON</v>
      </c>
      <c r="AZ104" s="21" t="str">
        <f>IF(F104&lt;&gt;"Not in the game (anymore)",IF(U104&lt;&gt;"",", dropMechanic={"&amp;U104&amp;IF(Z104&lt;&gt;"",","&amp;Z104,"")&amp;IF(AE104&lt;&gt;"",","&amp;AE104,"")&amp;IF(AJ104&lt;&gt;"",","&amp;AJ104,"")&amp;IF(AO104&lt;&gt;"",","&amp;AO104,"")&amp;IF(AT104&lt;&gt;"",","&amp;AT104,"")&amp;"}"&amp;IF(U104="LIBSETS_DROP_MECHANIC_MONSTER_NAME",", dropMechanicNames={" &amp; IF(V104&lt;&gt;"","['en']='"&amp;V104&amp;"'","") &amp; IF(W104&lt;&gt;"",", ['de']='" &amp; W104&amp;"'","") &amp; "}",""),"")&amp;"},","")</f>
        <v>},</v>
      </c>
      <c r="BA104" s="21" t="str">
        <f>IF(F104&lt;&gt;"Not in the game (anymore)",IF(C104&lt;&gt;"",CONCATENATE(" --",C104," / ",B104,"   [",IF(Q104&lt;&gt;"",Q104,""),IF(Y104&lt;&gt;"",", "&amp;Y104,""),IF(AD104&lt;&gt;"",", "&amp;AD104,""),IF(AI104&lt;&gt;"",", "&amp;AI104,""),IF(AN104&lt;&gt;"",", "&amp;AN104,""),IF(AS104&lt;&gt;"",", "&amp;AS104,""),"]")),"")</f>
        <v xml:space="preserve"> --Hircine's Veneer / Hircines Schein   [Selene's Web]</v>
      </c>
    </row>
    <row r="105" spans="1:53" x14ac:dyDescent="0.25">
      <c r="A105" s="12">
        <v>124</v>
      </c>
      <c r="B105" t="s">
        <v>935</v>
      </c>
      <c r="C105" t="s">
        <v>936</v>
      </c>
      <c r="D105" s="3">
        <f>A105</f>
        <v>124</v>
      </c>
      <c r="G105" s="8" t="s">
        <v>1652</v>
      </c>
      <c r="I105" t="s">
        <v>97</v>
      </c>
      <c r="J105" t="s">
        <v>97</v>
      </c>
      <c r="K105">
        <v>-1</v>
      </c>
      <c r="L105">
        <v>-1</v>
      </c>
      <c r="M105">
        <v>-1</v>
      </c>
      <c r="N105">
        <v>0</v>
      </c>
      <c r="O105" s="70" t="s">
        <v>47</v>
      </c>
      <c r="P105" s="3">
        <f>IF(AND(G105&lt;&gt;"LIBSETS_SETTYPE_BATTLEGROUND",G105&lt;&gt;"LIBSETS_SETTYPE_SPECIAL",G105&lt;&gt;"LIBSETS_SETTYPE_MYTHIC"), IF(Q105&lt;&gt;"",VLOOKUP(Q105,'ESO zone constants'!$D$2:$H$4950,5,FALSE),""),"")</f>
        <v>11</v>
      </c>
      <c r="Q105" t="str">
        <f>IF(OR(K105="",K105&lt;=0,ISERROR(K105)),IF(AND(O105&lt;&gt;"",NOT(ISERROR(O105))),O105, ""),VLOOKUP(K105,'ESO wayshrine node constants'!$A$3:$D$9993,4,FALSE))</f>
        <v>Vaults of Madness</v>
      </c>
      <c r="S105" s="19" t="str">
        <f>IF(AND(R105&lt;&gt;"",NOT(ISERROR(R105))),R105,IF(P105&lt;&gt;"",IF(NOT(ISERROR(VLOOKUP(P105,'ESO Dungeon constants'!$D$3:$H$9999,5,FALSE))),VLOOKUP(P105,'ESO Dungeon constants'!$D$3:$I$9999,6,FALSE),VLOOKUP(P105,'ESO zone constants'!$H$2:$K$9984,4,FALSE)),""))</f>
        <v>DLC_BASE_GAME</v>
      </c>
      <c r="T105" s="3" t="str">
        <f>IF(S105&lt;&gt;"",VLOOKUP(S105,'LibSets constants'!$B$4:$C$1000,2,FALSE),"")</f>
        <v>Included in base game</v>
      </c>
      <c r="V105" s="3" t="str">
        <f>IF(U105&lt;&gt;"",IF(U105&lt;&gt;"LIBSETS_DROP_MECHANIC_MONSTER_NAME",VLOOKUP(U105,'LibSets constants'!$I$4:$L$1000,3,FALSE),""),"")</f>
        <v/>
      </c>
      <c r="W105" s="3" t="str">
        <f>IF(U105&lt;&gt;"",IF(U105&lt;&gt;"LIBSETS_DROP_MECHANIC_MONSTER_NAME",VLOOKUP(U105,'LibSets constants'!$I$4:$L$1000,4,FALSE),""),"")</f>
        <v/>
      </c>
      <c r="X105" s="3" t="str">
        <f>IF(G105&lt;&gt;"LIBSETS_SETTYPE_BATTLEGROUND",IF(G105&lt;&gt;"LIBSETS_SETTYPE_SPECIAL",IF(Y105&lt;&gt;"",VLOOKUP(Y105,'ESO zone constants'!$D$2:$H$4950,5,FALSE),""),""),"")</f>
        <v/>
      </c>
      <c r="AA105" s="3" t="str">
        <f>IF(Z105&lt;&gt;"",IF(Z105&lt;&gt;"LIBSETS_DROP_MECHANIC_MONSTER_NAME",VLOOKUP(Z105,'LibSets constants'!$I$4:$L$1000,3,FALSE),""),"")</f>
        <v/>
      </c>
      <c r="AB105" s="3" t="str">
        <f>IF(Z105&lt;&gt;"",IF(Z105&lt;&gt;"LIBSETS_DROP_MECHANIC_MONSTER_NAME",VLOOKUP(Z105,'LibSets constants'!$I$4:$L$1000,4,FALSE),""),"")</f>
        <v/>
      </c>
      <c r="AC105" s="3" t="str">
        <f>IF(G105&lt;&gt;"LIBSETS_SETTYPE_BATTLEGROUND",IF(G105&lt;&gt;"LIBSETS_SETTYPE_SPECIAL",IF(AD105&lt;&gt;"",VLOOKUP(AD105,'ESO zone constants'!$D$2:$H$4950,5,FALSE),""),""),"")</f>
        <v/>
      </c>
      <c r="AF105" s="3" t="str">
        <f>IF(AE105&lt;&gt;"",IF(AE105&lt;&gt;"LIBSETS_DROP_MECHANIC_MONSTER_NAME",VLOOKUP(AE105,'LibSets constants'!$I$4:$L$1000,3,FALSE),""),"")</f>
        <v/>
      </c>
      <c r="AG105" s="3" t="str">
        <f>IF(AE105&lt;&gt;"",IF(AE105&lt;&gt;"LIBSETS_DROP_MECHANIC_MONSTER_NAME",VLOOKUP(AE105,'LibSets constants'!$I$4:$L$1000,4,FALSE),""),"")</f>
        <v/>
      </c>
      <c r="AH105" s="3" t="str">
        <f>IF(G105&lt;&gt;"LIBSETS_SETTYPE_BATTLEGROUND",IF(G105&lt;&gt;"LIBSETS_SETTYPE_SPECIAL",IF(AI105&lt;&gt;"",VLOOKUP(AI105,'ESO zone constants'!$D$2:$H$4950,5,FALSE),""),""),"")</f>
        <v/>
      </c>
      <c r="AK105" s="3" t="str">
        <f>IF(AJ105&lt;&gt;"",IF(AJ105&lt;&gt;"LIBSETS_DROP_MECHANIC_MONSTER_NAME",VLOOKUP(AJ105,'LibSets constants'!$I$4:$L$1000,3,FALSE),""),"")</f>
        <v/>
      </c>
      <c r="AL105" s="3" t="str">
        <f>IF(AJ105&lt;&gt;"",IF(AJ105&lt;&gt;"LIBSETS_DROP_MECHANIC_MONSTER_NAME",VLOOKUP(AJ105,'LibSets constants'!$I$4:$L$1000,4,FALSE),""),"")</f>
        <v/>
      </c>
      <c r="AM105" s="3" t="str">
        <f>IF(G105&lt;&gt;"LIBSETS_SETTYPE_BATTLEGROUND",IF(G105&lt;&gt;"LIBSETS_SETTYPE_SPECIAL",IF(AN105&lt;&gt;"",VLOOKUP(AN105,'ESO zone constants'!$D$2:$H$4950,5,FALSE),""),""),"")</f>
        <v/>
      </c>
      <c r="AP105" s="3" t="str">
        <f>IF(AO105&lt;&gt;"",IF(AO105&lt;&gt;"LIBSETS_DROP_MECHANIC_MONSTER_NAME",VLOOKUP(AO105,'LibSets constants'!$I$4:$L$1000,3,FALSE),""),"")</f>
        <v/>
      </c>
      <c r="AQ105" s="3" t="str">
        <f>IF(AO105&lt;&gt;"",IF(AO105&lt;&gt;"LIBSETS_DROP_MECHANIC_MONSTER_NAME",VLOOKUP(AO105,'LibSets constants'!$I$4:$L$1000,4,FALSE),""),"")</f>
        <v/>
      </c>
      <c r="AR105" s="3" t="str">
        <f>IF(G105&lt;&gt;"LIBSETS_SETTYPE_BATTLEGROUND",IF(G105&lt;&gt;"LIBSETS_SETTYPE_SPECIAL",IF(AS105&lt;&gt;"",VLOOKUP(AS105,'ESO zone constants'!$D$2:$H$4950,5,FALSE),""),""),"")</f>
        <v/>
      </c>
      <c r="AU105" s="3" t="str">
        <f>IF(AT105&lt;&gt;"",IF(AT105&lt;&gt;"LIBSETS_DROP_MECHANIC_MONSTER_NAME",VLOOKUP(AT105,'LibSets constants'!$I$4:$L$1000,3,FALSE),""),"")</f>
        <v/>
      </c>
      <c r="AV105" s="3" t="str">
        <f>IF(AT105&lt;&gt;"",IF(AT105&lt;&gt;"LIBSETS_DROP_MECHANIC_MONSTER_NAME",VLOOKUP(AT105,'LibSets constants'!$I$4:$L$1000,4,FALSE),""),"")</f>
        <v/>
      </c>
      <c r="AW105" s="21" t="str">
        <f>IF(A105="???","--","")&amp;IF(F105&lt;&gt;"Not in the game (anymore)",IF(A105&lt;&gt;"",CONCATENATE("[",A105,"] = {wayshrines={")&amp;IF(K105&lt;&gt;"",CONCATENATE(K105,","),"")&amp;IF(L105&lt;&gt;"",CONCATENATE(L105,","),"")&amp;IF(M105&lt;&gt;"",CONCATENATE(M105,","),"")&amp;CONCATENATE("}")&amp;IF(VALUE(N105)&gt;0,CONCATENATE(", traitsNeeded=",N105),"")&amp;CONCATENATE(", dlcId=",IF(S105&lt;&gt;"",S105,"DLC_BASE_GAME")),""),"")</f>
        <v>[124] = {wayshrines={-1,-1,-1,}, dlcId=DLC_BASE_GAME</v>
      </c>
      <c r="AX105" s="21" t="str">
        <f>IF(F105&lt;&gt;"Not in the game (anymore)",IF(A105&lt;&gt;"",IF(P105&lt;&gt;"",CONCATENATE(", zoneIds={",P105),"")&amp;IF(X105&lt;&gt;"",CONCATENATE(",",X105),"")&amp;IF(AC105&lt;&gt;"",CONCATENATE(",",AC105),"")&amp;IF(AH105&lt;&gt;"",CONCATENATE(",",AH105),"")&amp;IF(AM105&lt;&gt;"",CONCATENATE(",",AM105),"")&amp;IF(AR105&lt;&gt;"",CONCATENATE(",",AR105),"")&amp;IF(P105&lt;&gt;"",CONCATENATE("}",""),"")&amp;IF(OR(I105="true",I105="false",I105&lt;&gt;""), CONCATENATE(", veteran=", I105), ""),""),"")</f>
        <v>, zoneIds={11}, veteran=false</v>
      </c>
      <c r="AY105" s="21" t="str">
        <f>IF(F105&lt;&gt;"Not in the game (anymore)",IF(A105&lt;&gt;"",", setType="&amp;G105,"")&amp;IF(J105="true",", multiTrialSet=true",""),"")</f>
        <v>, setType=LIBSETS_SETTYPE_DUNGEON</v>
      </c>
      <c r="AZ105" s="21" t="str">
        <f>IF(F105&lt;&gt;"Not in the game (anymore)",IF(U105&lt;&gt;"",", dropMechanic={"&amp;U105&amp;IF(Z105&lt;&gt;"",","&amp;Z105,"")&amp;IF(AE105&lt;&gt;"",","&amp;AE105,"")&amp;IF(AJ105&lt;&gt;"",","&amp;AJ105,"")&amp;IF(AO105&lt;&gt;"",","&amp;AO105,"")&amp;IF(AT105&lt;&gt;"",","&amp;AT105,"")&amp;"}"&amp;IF(U105="LIBSETS_DROP_MECHANIC_MONSTER_NAME",", dropMechanicNames={" &amp; IF(V105&lt;&gt;"","['en']='"&amp;V105&amp;"'","") &amp; IF(W105&lt;&gt;"",", ['de']='" &amp; W105&amp;"'","") &amp; "}",""),"")&amp;"},","")</f>
        <v>},</v>
      </c>
      <c r="BA105" s="21" t="str">
        <f>IF(F105&lt;&gt;"Not in the game (anymore)",IF(C105&lt;&gt;"",CONCATENATE(" --",C105," / ",B105,"   [",IF(Q105&lt;&gt;"",Q105,""),IF(Y105&lt;&gt;"",", "&amp;Y105,""),IF(AD105&lt;&gt;"",", "&amp;AD105,""),IF(AI105&lt;&gt;"",", "&amp;AI105,""),IF(AN105&lt;&gt;"",", "&amp;AN105,""),IF(AS105&lt;&gt;"",", "&amp;AS105,""),"]")),"")</f>
        <v xml:space="preserve"> --The Worm's Raiment / Garderobe des Wurms   [Vaults of Madness]</v>
      </c>
    </row>
    <row r="106" spans="1:53" x14ac:dyDescent="0.25">
      <c r="A106" s="12">
        <v>125</v>
      </c>
      <c r="B106" t="s">
        <v>937</v>
      </c>
      <c r="C106" t="s">
        <v>938</v>
      </c>
      <c r="D106" s="3">
        <f>A106</f>
        <v>125</v>
      </c>
      <c r="F106" t="s">
        <v>1600</v>
      </c>
      <c r="G106" s="8" t="s">
        <v>1650</v>
      </c>
      <c r="I106" t="s">
        <v>97</v>
      </c>
      <c r="J106" t="s">
        <v>97</v>
      </c>
      <c r="K106">
        <v>-1</v>
      </c>
      <c r="L106">
        <v>-1</v>
      </c>
      <c r="M106">
        <v>-1</v>
      </c>
      <c r="N106">
        <v>0</v>
      </c>
      <c r="O106" s="70" t="s">
        <v>131</v>
      </c>
      <c r="P106" s="3">
        <f>IF(AND(G106&lt;&gt;"LIBSETS_SETTYPE_BATTLEGROUND",G106&lt;&gt;"LIBSETS_SETTYPE_SPECIAL",G106&lt;&gt;"LIBSETS_SETTYPE_MYTHIC"), IF(Q106&lt;&gt;"",VLOOKUP(Q106,'ESO zone constants'!$D$2:$H$4950,5,FALSE),""),"")</f>
        <v>181</v>
      </c>
      <c r="Q106" t="str">
        <f>IF(OR(K106="",K106&lt;=0,ISERROR(K106)),IF(AND(O106&lt;&gt;"",NOT(ISERROR(O106))),O106, ""),VLOOKUP(K106,'ESO wayshrine node constants'!$A$3:$D$9993,4,FALSE))</f>
        <v>Cyrodiil</v>
      </c>
      <c r="S106" s="19" t="str">
        <f>IF(AND(R106&lt;&gt;"",NOT(ISERROR(R106))),R106,IF(P106&lt;&gt;"",IF(NOT(ISERROR(VLOOKUP(P106,'ESO Dungeon constants'!$D$3:$H$9999,5,FALSE))),VLOOKUP(P106,'ESO Dungeon constants'!$D$3:$I$9999,6,FALSE),VLOOKUP(P106,'ESO zone constants'!$H$2:$K$9984,4,FALSE)),""))</f>
        <v>DLC_BASE_GAME</v>
      </c>
      <c r="T106" s="3" t="str">
        <f>IF(S106&lt;&gt;"",VLOOKUP(S106,'LibSets constants'!$B$4:$C$1000,2,FALSE),"")</f>
        <v>Included in base game</v>
      </c>
      <c r="U106" s="33" t="s">
        <v>1723</v>
      </c>
      <c r="V106" s="44" t="str">
        <f>IF(U106&lt;&gt;"",IF(U106&lt;&gt;"LIBSETS_DROP_MECHANIC_MONSTER_NAME",VLOOKUP(U106,'LibSets constants'!$I$4:$L$1000,3,FALSE),""),"")</f>
        <v>Rewards for the worthy (Cyrodiil/Battleground mail)</v>
      </c>
      <c r="W106" s="3" t="str">
        <f>IF(U106&lt;&gt;"",IF(U106&lt;&gt;"LIBSETS_DROP_MECHANIC_MONSTER_NAME",VLOOKUP(U106,'LibSets constants'!$I$4:$L$1000,4,FALSE),""),"")</f>
        <v>Gerechter Lohn (Cyrodiil/Schlachtfeld Mail)</v>
      </c>
      <c r="X106" s="3" t="str">
        <f>IF(G106&lt;&gt;"LIBSETS_SETTYPE_BATTLEGROUND",IF(G106&lt;&gt;"LIBSETS_SETTYPE_SPECIAL",IF(Y106&lt;&gt;"",VLOOKUP(Y106,'ESO zone constants'!$D$2:$H$4950,5,FALSE),""),""),"")</f>
        <v/>
      </c>
      <c r="AA106" s="3" t="str">
        <f>IF(Z106&lt;&gt;"",IF(Z106&lt;&gt;"LIBSETS_DROP_MECHANIC_MONSTER_NAME",VLOOKUP(Z106,'LibSets constants'!$I$4:$L$1000,3,FALSE),""),"")</f>
        <v/>
      </c>
      <c r="AB106" s="3" t="str">
        <f>IF(Z106&lt;&gt;"",IF(Z106&lt;&gt;"LIBSETS_DROP_MECHANIC_MONSTER_NAME",VLOOKUP(Z106,'LibSets constants'!$I$4:$L$1000,4,FALSE),""),"")</f>
        <v/>
      </c>
      <c r="AC106" s="3" t="str">
        <f>IF(G106&lt;&gt;"LIBSETS_SETTYPE_BATTLEGROUND",IF(G106&lt;&gt;"LIBSETS_SETTYPE_SPECIAL",IF(AD106&lt;&gt;"",VLOOKUP(AD106,'ESO zone constants'!$D$2:$H$4950,5,FALSE),""),""),"")</f>
        <v/>
      </c>
      <c r="AF106" s="3" t="str">
        <f>IF(AE106&lt;&gt;"",IF(AE106&lt;&gt;"LIBSETS_DROP_MECHANIC_MONSTER_NAME",VLOOKUP(AE106,'LibSets constants'!$I$4:$L$1000,3,FALSE),""),"")</f>
        <v/>
      </c>
      <c r="AG106" s="3" t="str">
        <f>IF(AE106&lt;&gt;"",IF(AE106&lt;&gt;"LIBSETS_DROP_MECHANIC_MONSTER_NAME",VLOOKUP(AE106,'LibSets constants'!$I$4:$L$1000,4,FALSE),""),"")</f>
        <v/>
      </c>
      <c r="AH106" s="3" t="str">
        <f>IF(G106&lt;&gt;"LIBSETS_SETTYPE_BATTLEGROUND",IF(G106&lt;&gt;"LIBSETS_SETTYPE_SPECIAL",IF(AI106&lt;&gt;"",VLOOKUP(AI106,'ESO zone constants'!$D$2:$H$4950,5,FALSE),""),""),"")</f>
        <v/>
      </c>
      <c r="AK106" s="3" t="str">
        <f>IF(AJ106&lt;&gt;"",IF(AJ106&lt;&gt;"LIBSETS_DROP_MECHANIC_MONSTER_NAME",VLOOKUP(AJ106,'LibSets constants'!$I$4:$L$1000,3,FALSE),""),"")</f>
        <v/>
      </c>
      <c r="AL106" s="3" t="str">
        <f>IF(AJ106&lt;&gt;"",IF(AJ106&lt;&gt;"LIBSETS_DROP_MECHANIC_MONSTER_NAME",VLOOKUP(AJ106,'LibSets constants'!$I$4:$L$1000,4,FALSE),""),"")</f>
        <v/>
      </c>
      <c r="AM106" s="3" t="str">
        <f>IF(G106&lt;&gt;"LIBSETS_SETTYPE_BATTLEGROUND",IF(G106&lt;&gt;"LIBSETS_SETTYPE_SPECIAL",IF(AN106&lt;&gt;"",VLOOKUP(AN106,'ESO zone constants'!$D$2:$H$4950,5,FALSE),""),""),"")</f>
        <v/>
      </c>
      <c r="AP106" s="3" t="str">
        <f>IF(AO106&lt;&gt;"",IF(AO106&lt;&gt;"LIBSETS_DROP_MECHANIC_MONSTER_NAME",VLOOKUP(AO106,'LibSets constants'!$I$4:$L$1000,3,FALSE),""),"")</f>
        <v/>
      </c>
      <c r="AQ106" s="3" t="str">
        <f>IF(AO106&lt;&gt;"",IF(AO106&lt;&gt;"LIBSETS_DROP_MECHANIC_MONSTER_NAME",VLOOKUP(AO106,'LibSets constants'!$I$4:$L$1000,4,FALSE),""),"")</f>
        <v/>
      </c>
      <c r="AR106" s="3" t="str">
        <f>IF(G106&lt;&gt;"LIBSETS_SETTYPE_BATTLEGROUND",IF(G106&lt;&gt;"LIBSETS_SETTYPE_SPECIAL",IF(AS106&lt;&gt;"",VLOOKUP(AS106,'ESO zone constants'!$D$2:$H$4950,5,FALSE),""),""),"")</f>
        <v/>
      </c>
      <c r="AU106" s="3" t="str">
        <f>IF(AT106&lt;&gt;"",IF(AT106&lt;&gt;"LIBSETS_DROP_MECHANIC_MONSTER_NAME",VLOOKUP(AT106,'LibSets constants'!$I$4:$L$1000,3,FALSE),""),"")</f>
        <v/>
      </c>
      <c r="AV106" s="3" t="str">
        <f>IF(AT106&lt;&gt;"",IF(AT106&lt;&gt;"LIBSETS_DROP_MECHANIC_MONSTER_NAME",VLOOKUP(AT106,'LibSets constants'!$I$4:$L$1000,4,FALSE),""),"")</f>
        <v/>
      </c>
      <c r="AW106" s="21" t="str">
        <f>IF(A106="???","--","")&amp;IF(F106&lt;&gt;"Not in the game (anymore)",IF(A106&lt;&gt;"",CONCATENATE("[",A106,"] = {wayshrines={")&amp;IF(K106&lt;&gt;"",CONCATENATE(K106,","),"")&amp;IF(L106&lt;&gt;"",CONCATENATE(L106,","),"")&amp;IF(M106&lt;&gt;"",CONCATENATE(M106,","),"")&amp;CONCATENATE("}")&amp;IF(VALUE(N106)&gt;0,CONCATENATE(", traitsNeeded=",N106),"")&amp;CONCATENATE(", dlcId=",IF(S106&lt;&gt;"",S106,"DLC_BASE_GAME")),""),"")</f>
        <v>[125] = {wayshrines={-1,-1,-1,}, dlcId=DLC_BASE_GAME</v>
      </c>
      <c r="AX106" s="21" t="str">
        <f>IF(F106&lt;&gt;"Not in the game (anymore)",IF(A106&lt;&gt;"",IF(P106&lt;&gt;"",CONCATENATE(", zoneIds={",P106),"")&amp;IF(X106&lt;&gt;"",CONCATENATE(",",X106),"")&amp;IF(AC106&lt;&gt;"",CONCATENATE(",",AC106),"")&amp;IF(AH106&lt;&gt;"",CONCATENATE(",",AH106),"")&amp;IF(AM106&lt;&gt;"",CONCATENATE(",",AM106),"")&amp;IF(AR106&lt;&gt;"",CONCATENATE(",",AR106),"")&amp;IF(P106&lt;&gt;"",CONCATENATE("}",""),"")&amp;IF(OR(I106="true",I106="false",I106&lt;&gt;""), CONCATENATE(", veteran=", I106), ""),""),"")</f>
        <v>, zoneIds={181}, veteran=false</v>
      </c>
      <c r="AY106" s="21" t="str">
        <f>IF(F106&lt;&gt;"Not in the game (anymore)",IF(A106&lt;&gt;"",", setType="&amp;G106,"")&amp;IF(J106="true",", multiTrialSet=true",""),"")</f>
        <v>, setType=LIBSETS_SETTYPE_CYRODIIL</v>
      </c>
      <c r="AZ106" s="21" t="str">
        <f>IF(F106&lt;&gt;"Not in the game (anymore)",IF(U106&lt;&gt;"",", dropMechanic={"&amp;U106&amp;IF(Z106&lt;&gt;"",","&amp;Z106,"")&amp;IF(AE106&lt;&gt;"",","&amp;AE106,"")&amp;IF(AJ106&lt;&gt;"",","&amp;AJ106,"")&amp;IF(AO106&lt;&gt;"",","&amp;AO106,"")&amp;IF(AT106&lt;&gt;"",","&amp;AT106,"")&amp;"}"&amp;IF(U106="LIBSETS_DROP_MECHANIC_MONSTER_NAME",", dropMechanicNames={" &amp; IF(V106&lt;&gt;"","['en']='"&amp;V106&amp;"'","") &amp; IF(W106&lt;&gt;"",", ['de']='" &amp; W106&amp;"'","") &amp; "}",""),"")&amp;"},","")</f>
        <v>, dropMechanic={LIBSETS_DROP_MECHANIC_MAIL_PVP_REWARDS_FOR_THE_WORTHY}},</v>
      </c>
      <c r="BA106" s="21" t="str">
        <f>IF(F106&lt;&gt;"Not in the game (anymore)",IF(C106&lt;&gt;"",CONCATENATE(" --",C106," / ",B106,"   [",IF(Q106&lt;&gt;"",Q106,""),IF(Y106&lt;&gt;"",", "&amp;Y106,""),IF(AD106&lt;&gt;"",", "&amp;AD106,""),IF(AI106&lt;&gt;"",", "&amp;AI106,""),IF(AN106&lt;&gt;"",", "&amp;AN106,""),IF(AS106&lt;&gt;"",", "&amp;AS106,""),"]")),"")</f>
        <v xml:space="preserve"> --Wrath of the Imperium / Zorn des Kaiserreichs   [Cyrodiil]</v>
      </c>
    </row>
    <row r="107" spans="1:53" x14ac:dyDescent="0.25">
      <c r="A107" s="12">
        <v>126</v>
      </c>
      <c r="B107" t="s">
        <v>939</v>
      </c>
      <c r="C107" t="s">
        <v>940</v>
      </c>
      <c r="D107" s="3">
        <f>A107</f>
        <v>126</v>
      </c>
      <c r="F107" t="s">
        <v>1600</v>
      </c>
      <c r="G107" s="8" t="s">
        <v>1650</v>
      </c>
      <c r="I107" t="s">
        <v>97</v>
      </c>
      <c r="J107" t="s">
        <v>97</v>
      </c>
      <c r="K107">
        <v>-1</v>
      </c>
      <c r="L107">
        <v>-1</v>
      </c>
      <c r="M107">
        <v>-1</v>
      </c>
      <c r="N107">
        <v>0</v>
      </c>
      <c r="O107" s="70" t="s">
        <v>131</v>
      </c>
      <c r="P107" s="3">
        <f>IF(AND(G107&lt;&gt;"LIBSETS_SETTYPE_BATTLEGROUND",G107&lt;&gt;"LIBSETS_SETTYPE_SPECIAL",G107&lt;&gt;"LIBSETS_SETTYPE_MYTHIC"), IF(Q107&lt;&gt;"",VLOOKUP(Q107,'ESO zone constants'!$D$2:$H$4950,5,FALSE),""),"")</f>
        <v>181</v>
      </c>
      <c r="Q107" t="str">
        <f>IF(OR(K107="",K107&lt;=0,ISERROR(K107)),IF(AND(O107&lt;&gt;"",NOT(ISERROR(O107))),O107, ""),VLOOKUP(K107,'ESO wayshrine node constants'!$A$3:$D$9993,4,FALSE))</f>
        <v>Cyrodiil</v>
      </c>
      <c r="S107" s="19" t="str">
        <f>IF(AND(R107&lt;&gt;"",NOT(ISERROR(R107))),R107,IF(P107&lt;&gt;"",IF(NOT(ISERROR(VLOOKUP(P107,'ESO Dungeon constants'!$D$3:$H$9999,5,FALSE))),VLOOKUP(P107,'ESO Dungeon constants'!$D$3:$I$9999,6,FALSE),VLOOKUP(P107,'ESO zone constants'!$H$2:$K$9984,4,FALSE)),""))</f>
        <v>DLC_BASE_GAME</v>
      </c>
      <c r="T107" s="3" t="str">
        <f>IF(S107&lt;&gt;"",VLOOKUP(S107,'LibSets constants'!$B$4:$C$1000,2,FALSE),"")</f>
        <v>Included in base game</v>
      </c>
      <c r="U107" s="33" t="s">
        <v>1723</v>
      </c>
      <c r="V107" s="3" t="str">
        <f>IF(U107&lt;&gt;"",IF(U107&lt;&gt;"LIBSETS_DROP_MECHANIC_MONSTER_NAME",VLOOKUP(U107,'LibSets constants'!$I$4:$L$1000,3,FALSE),""),"")</f>
        <v>Rewards for the worthy (Cyrodiil/Battleground mail)</v>
      </c>
      <c r="W107" s="3" t="str">
        <f>IF(U107&lt;&gt;"",IF(U107&lt;&gt;"LIBSETS_DROP_MECHANIC_MONSTER_NAME",VLOOKUP(U107,'LibSets constants'!$I$4:$L$1000,4,FALSE),""),"")</f>
        <v>Gerechter Lohn (Cyrodiil/Schlachtfeld Mail)</v>
      </c>
      <c r="X107" s="3" t="str">
        <f>IF(G107&lt;&gt;"LIBSETS_SETTYPE_BATTLEGROUND",IF(G107&lt;&gt;"LIBSETS_SETTYPE_SPECIAL",IF(Y107&lt;&gt;"",VLOOKUP(Y107,'ESO zone constants'!$D$2:$H$4950,5,FALSE),""),""),"")</f>
        <v/>
      </c>
      <c r="AA107" s="3" t="str">
        <f>IF(Z107&lt;&gt;"",IF(Z107&lt;&gt;"LIBSETS_DROP_MECHANIC_MONSTER_NAME",VLOOKUP(Z107,'LibSets constants'!$I$4:$L$1000,3,FALSE),""),"")</f>
        <v/>
      </c>
      <c r="AB107" s="3" t="str">
        <f>IF(Z107&lt;&gt;"",IF(Z107&lt;&gt;"LIBSETS_DROP_MECHANIC_MONSTER_NAME",VLOOKUP(Z107,'LibSets constants'!$I$4:$L$1000,4,FALSE),""),"")</f>
        <v/>
      </c>
      <c r="AC107" s="3" t="str">
        <f>IF(G107&lt;&gt;"LIBSETS_SETTYPE_BATTLEGROUND",IF(G107&lt;&gt;"LIBSETS_SETTYPE_SPECIAL",IF(AD107&lt;&gt;"",VLOOKUP(AD107,'ESO zone constants'!$D$2:$H$4950,5,FALSE),""),""),"")</f>
        <v/>
      </c>
      <c r="AF107" s="3" t="str">
        <f>IF(AE107&lt;&gt;"",IF(AE107&lt;&gt;"LIBSETS_DROP_MECHANIC_MONSTER_NAME",VLOOKUP(AE107,'LibSets constants'!$I$4:$L$1000,3,FALSE),""),"")</f>
        <v/>
      </c>
      <c r="AG107" s="3" t="str">
        <f>IF(AE107&lt;&gt;"",IF(AE107&lt;&gt;"LIBSETS_DROP_MECHANIC_MONSTER_NAME",VLOOKUP(AE107,'LibSets constants'!$I$4:$L$1000,4,FALSE),""),"")</f>
        <v/>
      </c>
      <c r="AH107" s="3" t="str">
        <f>IF(G107&lt;&gt;"LIBSETS_SETTYPE_BATTLEGROUND",IF(G107&lt;&gt;"LIBSETS_SETTYPE_SPECIAL",IF(AI107&lt;&gt;"",VLOOKUP(AI107,'ESO zone constants'!$D$2:$H$4950,5,FALSE),""),""),"")</f>
        <v/>
      </c>
      <c r="AK107" s="3" t="str">
        <f>IF(AJ107&lt;&gt;"",IF(AJ107&lt;&gt;"LIBSETS_DROP_MECHANIC_MONSTER_NAME",VLOOKUP(AJ107,'LibSets constants'!$I$4:$L$1000,3,FALSE),""),"")</f>
        <v/>
      </c>
      <c r="AL107" s="3" t="str">
        <f>IF(AJ107&lt;&gt;"",IF(AJ107&lt;&gt;"LIBSETS_DROP_MECHANIC_MONSTER_NAME",VLOOKUP(AJ107,'LibSets constants'!$I$4:$L$1000,4,FALSE),""),"")</f>
        <v/>
      </c>
      <c r="AM107" s="3" t="str">
        <f>IF(G107&lt;&gt;"LIBSETS_SETTYPE_BATTLEGROUND",IF(G107&lt;&gt;"LIBSETS_SETTYPE_SPECIAL",IF(AN107&lt;&gt;"",VLOOKUP(AN107,'ESO zone constants'!$D$2:$H$4950,5,FALSE),""),""),"")</f>
        <v/>
      </c>
      <c r="AP107" s="3" t="str">
        <f>IF(AO107&lt;&gt;"",IF(AO107&lt;&gt;"LIBSETS_DROP_MECHANIC_MONSTER_NAME",VLOOKUP(AO107,'LibSets constants'!$I$4:$L$1000,3,FALSE),""),"")</f>
        <v/>
      </c>
      <c r="AQ107" s="3" t="str">
        <f>IF(AO107&lt;&gt;"",IF(AO107&lt;&gt;"LIBSETS_DROP_MECHANIC_MONSTER_NAME",VLOOKUP(AO107,'LibSets constants'!$I$4:$L$1000,4,FALSE),""),"")</f>
        <v/>
      </c>
      <c r="AR107" s="3" t="str">
        <f>IF(G107&lt;&gt;"LIBSETS_SETTYPE_BATTLEGROUND",IF(G107&lt;&gt;"LIBSETS_SETTYPE_SPECIAL",IF(AS107&lt;&gt;"",VLOOKUP(AS107,'ESO zone constants'!$D$2:$H$4950,5,FALSE),""),""),"")</f>
        <v/>
      </c>
      <c r="AU107" s="3" t="str">
        <f>IF(AT107&lt;&gt;"",IF(AT107&lt;&gt;"LIBSETS_DROP_MECHANIC_MONSTER_NAME",VLOOKUP(AT107,'LibSets constants'!$I$4:$L$1000,3,FALSE),""),"")</f>
        <v/>
      </c>
      <c r="AV107" s="3" t="str">
        <f>IF(AT107&lt;&gt;"",IF(AT107&lt;&gt;"LIBSETS_DROP_MECHANIC_MONSTER_NAME",VLOOKUP(AT107,'LibSets constants'!$I$4:$L$1000,4,FALSE),""),"")</f>
        <v/>
      </c>
      <c r="AW107" s="21" t="str">
        <f>IF(A107="???","--","")&amp;IF(F107&lt;&gt;"Not in the game (anymore)",IF(A107&lt;&gt;"",CONCATENATE("[",A107,"] = {wayshrines={")&amp;IF(K107&lt;&gt;"",CONCATENATE(K107,","),"")&amp;IF(L107&lt;&gt;"",CONCATENATE(L107,","),"")&amp;IF(M107&lt;&gt;"",CONCATENATE(M107,","),"")&amp;CONCATENATE("}")&amp;IF(VALUE(N107)&gt;0,CONCATENATE(", traitsNeeded=",N107),"")&amp;CONCATENATE(", dlcId=",IF(S107&lt;&gt;"",S107,"DLC_BASE_GAME")),""),"")</f>
        <v>[126] = {wayshrines={-1,-1,-1,}, dlcId=DLC_BASE_GAME</v>
      </c>
      <c r="AX107" s="21" t="str">
        <f>IF(F107&lt;&gt;"Not in the game (anymore)",IF(A107&lt;&gt;"",IF(P107&lt;&gt;"",CONCATENATE(", zoneIds={",P107),"")&amp;IF(X107&lt;&gt;"",CONCATENATE(",",X107),"")&amp;IF(AC107&lt;&gt;"",CONCATENATE(",",AC107),"")&amp;IF(AH107&lt;&gt;"",CONCATENATE(",",AH107),"")&amp;IF(AM107&lt;&gt;"",CONCATENATE(",",AM107),"")&amp;IF(AR107&lt;&gt;"",CONCATENATE(",",AR107),"")&amp;IF(P107&lt;&gt;"",CONCATENATE("}",""),"")&amp;IF(OR(I107="true",I107="false",I107&lt;&gt;""), CONCATENATE(", veteran=", I107), ""),""),"")</f>
        <v>, zoneIds={181}, veteran=false</v>
      </c>
      <c r="AY107" s="21" t="str">
        <f>IF(F107&lt;&gt;"Not in the game (anymore)",IF(A107&lt;&gt;"",", setType="&amp;G107,"")&amp;IF(J107="true",", multiTrialSet=true",""),"")</f>
        <v>, setType=LIBSETS_SETTYPE_CYRODIIL</v>
      </c>
      <c r="AZ107" s="21" t="str">
        <f>IF(F107&lt;&gt;"Not in the game (anymore)",IF(U107&lt;&gt;"",", dropMechanic={"&amp;U107&amp;IF(Z107&lt;&gt;"",","&amp;Z107,"")&amp;IF(AE107&lt;&gt;"",","&amp;AE107,"")&amp;IF(AJ107&lt;&gt;"",","&amp;AJ107,"")&amp;IF(AO107&lt;&gt;"",","&amp;AO107,"")&amp;IF(AT107&lt;&gt;"",","&amp;AT107,"")&amp;"}"&amp;IF(U107="LIBSETS_DROP_MECHANIC_MONSTER_NAME",", dropMechanicNames={" &amp; IF(V107&lt;&gt;"","['en']='"&amp;V107&amp;"'","") &amp; IF(W107&lt;&gt;"",", ['de']='" &amp; W107&amp;"'","") &amp; "}",""),"")&amp;"},","")</f>
        <v>, dropMechanic={LIBSETS_DROP_MECHANIC_MAIL_PVP_REWARDS_FOR_THE_WORTHY}},</v>
      </c>
      <c r="BA107" s="21" t="str">
        <f>IF(F107&lt;&gt;"Not in the game (anymore)",IF(C107&lt;&gt;"",CONCATENATE(" --",C107," / ",B107,"   [",IF(Q107&lt;&gt;"",Q107,""),IF(Y107&lt;&gt;"",", "&amp;Y107,""),IF(AD107&lt;&gt;"",", "&amp;AD107,""),IF(AI107&lt;&gt;"",", "&amp;AI107,""),IF(AN107&lt;&gt;"",", "&amp;AN107,""),IF(AS107&lt;&gt;"",", "&amp;AS107,""),"]")),"")</f>
        <v xml:space="preserve"> --Grace of the Ancients / Anmut der Uralten   [Cyrodiil]</v>
      </c>
    </row>
    <row r="108" spans="1:53" x14ac:dyDescent="0.25">
      <c r="A108" s="12">
        <v>127</v>
      </c>
      <c r="B108" t="s">
        <v>941</v>
      </c>
      <c r="C108" t="s">
        <v>942</v>
      </c>
      <c r="D108" s="3">
        <f>A108</f>
        <v>127</v>
      </c>
      <c r="F108" t="s">
        <v>1600</v>
      </c>
      <c r="G108" s="8" t="s">
        <v>1650</v>
      </c>
      <c r="I108" t="s">
        <v>97</v>
      </c>
      <c r="J108" t="s">
        <v>97</v>
      </c>
      <c r="K108">
        <v>-1</v>
      </c>
      <c r="L108">
        <v>-1</v>
      </c>
      <c r="M108">
        <v>-1</v>
      </c>
      <c r="N108">
        <v>0</v>
      </c>
      <c r="O108" s="70" t="s">
        <v>131</v>
      </c>
      <c r="P108" s="3">
        <f>IF(AND(G108&lt;&gt;"LIBSETS_SETTYPE_BATTLEGROUND",G108&lt;&gt;"LIBSETS_SETTYPE_SPECIAL",G108&lt;&gt;"LIBSETS_SETTYPE_MYTHIC"), IF(Q108&lt;&gt;"",VLOOKUP(Q108,'ESO zone constants'!$D$2:$H$4950,5,FALSE),""),"")</f>
        <v>181</v>
      </c>
      <c r="Q108" t="str">
        <f>IF(OR(K108="",K108&lt;=0,ISERROR(K108)),IF(AND(O108&lt;&gt;"",NOT(ISERROR(O108))),O108, ""),VLOOKUP(K108,'ESO wayshrine node constants'!$A$3:$D$9993,4,FALSE))</f>
        <v>Cyrodiil</v>
      </c>
      <c r="S108" s="19" t="str">
        <f>IF(AND(R108&lt;&gt;"",NOT(ISERROR(R108))),R108,IF(P108&lt;&gt;"",IF(NOT(ISERROR(VLOOKUP(P108,'ESO Dungeon constants'!$D$3:$H$9999,5,FALSE))),VLOOKUP(P108,'ESO Dungeon constants'!$D$3:$I$9999,6,FALSE),VLOOKUP(P108,'ESO zone constants'!$H$2:$K$9984,4,FALSE)),""))</f>
        <v>DLC_BASE_GAME</v>
      </c>
      <c r="T108" s="3" t="str">
        <f>IF(S108&lt;&gt;"",VLOOKUP(S108,'LibSets constants'!$B$4:$C$1000,2,FALSE),"")</f>
        <v>Included in base game</v>
      </c>
      <c r="U108" s="33" t="s">
        <v>1723</v>
      </c>
      <c r="V108" s="3" t="str">
        <f>IF(U108&lt;&gt;"",IF(U108&lt;&gt;"LIBSETS_DROP_MECHANIC_MONSTER_NAME",VLOOKUP(U108,'LibSets constants'!$I$4:$L$1000,3,FALSE),""),"")</f>
        <v>Rewards for the worthy (Cyrodiil/Battleground mail)</v>
      </c>
      <c r="W108" s="3" t="str">
        <f>IF(U108&lt;&gt;"",IF(U108&lt;&gt;"LIBSETS_DROP_MECHANIC_MONSTER_NAME",VLOOKUP(U108,'LibSets constants'!$I$4:$L$1000,4,FALSE),""),"")</f>
        <v>Gerechter Lohn (Cyrodiil/Schlachtfeld Mail)</v>
      </c>
      <c r="X108" s="3" t="str">
        <f>IF(G108&lt;&gt;"LIBSETS_SETTYPE_BATTLEGROUND",IF(G108&lt;&gt;"LIBSETS_SETTYPE_SPECIAL",IF(Y108&lt;&gt;"",VLOOKUP(Y108,'ESO zone constants'!$D$2:$H$4950,5,FALSE),""),""),"")</f>
        <v/>
      </c>
      <c r="AA108" s="3" t="str">
        <f>IF(Z108&lt;&gt;"",IF(Z108&lt;&gt;"LIBSETS_DROP_MECHANIC_MONSTER_NAME",VLOOKUP(Z108,'LibSets constants'!$I$4:$L$1000,3,FALSE),""),"")</f>
        <v/>
      </c>
      <c r="AB108" s="3" t="str">
        <f>IF(Z108&lt;&gt;"",IF(Z108&lt;&gt;"LIBSETS_DROP_MECHANIC_MONSTER_NAME",VLOOKUP(Z108,'LibSets constants'!$I$4:$L$1000,4,FALSE),""),"")</f>
        <v/>
      </c>
      <c r="AC108" s="3" t="str">
        <f>IF(G108&lt;&gt;"LIBSETS_SETTYPE_BATTLEGROUND",IF(G108&lt;&gt;"LIBSETS_SETTYPE_SPECIAL",IF(AD108&lt;&gt;"",VLOOKUP(AD108,'ESO zone constants'!$D$2:$H$4950,5,FALSE),""),""),"")</f>
        <v/>
      </c>
      <c r="AF108" s="3" t="str">
        <f>IF(AE108&lt;&gt;"",IF(AE108&lt;&gt;"LIBSETS_DROP_MECHANIC_MONSTER_NAME",VLOOKUP(AE108,'LibSets constants'!$I$4:$L$1000,3,FALSE),""),"")</f>
        <v/>
      </c>
      <c r="AG108" s="3" t="str">
        <f>IF(AE108&lt;&gt;"",IF(AE108&lt;&gt;"LIBSETS_DROP_MECHANIC_MONSTER_NAME",VLOOKUP(AE108,'LibSets constants'!$I$4:$L$1000,4,FALSE),""),"")</f>
        <v/>
      </c>
      <c r="AH108" s="3" t="str">
        <f>IF(G108&lt;&gt;"LIBSETS_SETTYPE_BATTLEGROUND",IF(G108&lt;&gt;"LIBSETS_SETTYPE_SPECIAL",IF(AI108&lt;&gt;"",VLOOKUP(AI108,'ESO zone constants'!$D$2:$H$4950,5,FALSE),""),""),"")</f>
        <v/>
      </c>
      <c r="AK108" s="3" t="str">
        <f>IF(AJ108&lt;&gt;"",IF(AJ108&lt;&gt;"LIBSETS_DROP_MECHANIC_MONSTER_NAME",VLOOKUP(AJ108,'LibSets constants'!$I$4:$L$1000,3,FALSE),""),"")</f>
        <v/>
      </c>
      <c r="AL108" s="3" t="str">
        <f>IF(AJ108&lt;&gt;"",IF(AJ108&lt;&gt;"LIBSETS_DROP_MECHANIC_MONSTER_NAME",VLOOKUP(AJ108,'LibSets constants'!$I$4:$L$1000,4,FALSE),""),"")</f>
        <v/>
      </c>
      <c r="AM108" s="3" t="str">
        <f>IF(G108&lt;&gt;"LIBSETS_SETTYPE_BATTLEGROUND",IF(G108&lt;&gt;"LIBSETS_SETTYPE_SPECIAL",IF(AN108&lt;&gt;"",VLOOKUP(AN108,'ESO zone constants'!$D$2:$H$4950,5,FALSE),""),""),"")</f>
        <v/>
      </c>
      <c r="AP108" s="3" t="str">
        <f>IF(AO108&lt;&gt;"",IF(AO108&lt;&gt;"LIBSETS_DROP_MECHANIC_MONSTER_NAME",VLOOKUP(AO108,'LibSets constants'!$I$4:$L$1000,3,FALSE),""),"")</f>
        <v/>
      </c>
      <c r="AQ108" s="3" t="str">
        <f>IF(AO108&lt;&gt;"",IF(AO108&lt;&gt;"LIBSETS_DROP_MECHANIC_MONSTER_NAME",VLOOKUP(AO108,'LibSets constants'!$I$4:$L$1000,4,FALSE),""),"")</f>
        <v/>
      </c>
      <c r="AR108" s="3" t="str">
        <f>IF(G108&lt;&gt;"LIBSETS_SETTYPE_BATTLEGROUND",IF(G108&lt;&gt;"LIBSETS_SETTYPE_SPECIAL",IF(AS108&lt;&gt;"",VLOOKUP(AS108,'ESO zone constants'!$D$2:$H$4950,5,FALSE),""),""),"")</f>
        <v/>
      </c>
      <c r="AU108" s="3" t="str">
        <f>IF(AT108&lt;&gt;"",IF(AT108&lt;&gt;"LIBSETS_DROP_MECHANIC_MONSTER_NAME",VLOOKUP(AT108,'LibSets constants'!$I$4:$L$1000,3,FALSE),""),"")</f>
        <v/>
      </c>
      <c r="AV108" s="3" t="str">
        <f>IF(AT108&lt;&gt;"",IF(AT108&lt;&gt;"LIBSETS_DROP_MECHANIC_MONSTER_NAME",VLOOKUP(AT108,'LibSets constants'!$I$4:$L$1000,4,FALSE),""),"")</f>
        <v/>
      </c>
      <c r="AW108" s="21" t="str">
        <f>IF(A108="???","--","")&amp;IF(F108&lt;&gt;"Not in the game (anymore)",IF(A108&lt;&gt;"",CONCATENATE("[",A108,"] = {wayshrines={")&amp;IF(K108&lt;&gt;"",CONCATENATE(K108,","),"")&amp;IF(L108&lt;&gt;"",CONCATENATE(L108,","),"")&amp;IF(M108&lt;&gt;"",CONCATENATE(M108,","),"")&amp;CONCATENATE("}")&amp;IF(VALUE(N108)&gt;0,CONCATENATE(", traitsNeeded=",N108),"")&amp;CONCATENATE(", dlcId=",IF(S108&lt;&gt;"",S108,"DLC_BASE_GAME")),""),"")</f>
        <v>[127] = {wayshrines={-1,-1,-1,}, dlcId=DLC_BASE_GAME</v>
      </c>
      <c r="AX108" s="21" t="str">
        <f>IF(F108&lt;&gt;"Not in the game (anymore)",IF(A108&lt;&gt;"",IF(P108&lt;&gt;"",CONCATENATE(", zoneIds={",P108),"")&amp;IF(X108&lt;&gt;"",CONCATENATE(",",X108),"")&amp;IF(AC108&lt;&gt;"",CONCATENATE(",",AC108),"")&amp;IF(AH108&lt;&gt;"",CONCATENATE(",",AH108),"")&amp;IF(AM108&lt;&gt;"",CONCATENATE(",",AM108),"")&amp;IF(AR108&lt;&gt;"",CONCATENATE(",",AR108),"")&amp;IF(P108&lt;&gt;"",CONCATENATE("}",""),"")&amp;IF(OR(I108="true",I108="false",I108&lt;&gt;""), CONCATENATE(", veteran=", I108), ""),""),"")</f>
        <v>, zoneIds={181}, veteran=false</v>
      </c>
      <c r="AY108" s="21" t="str">
        <f>IF(F108&lt;&gt;"Not in the game (anymore)",IF(A108&lt;&gt;"",", setType="&amp;G108,"")&amp;IF(J108="true",", multiTrialSet=true",""),"")</f>
        <v>, setType=LIBSETS_SETTYPE_CYRODIIL</v>
      </c>
      <c r="AZ108" s="21" t="str">
        <f>IF(F108&lt;&gt;"Not in the game (anymore)",IF(U108&lt;&gt;"",", dropMechanic={"&amp;U108&amp;IF(Z108&lt;&gt;"",","&amp;Z108,"")&amp;IF(AE108&lt;&gt;"",","&amp;AE108,"")&amp;IF(AJ108&lt;&gt;"",","&amp;AJ108,"")&amp;IF(AO108&lt;&gt;"",","&amp;AO108,"")&amp;IF(AT108&lt;&gt;"",","&amp;AT108,"")&amp;"}"&amp;IF(U108="LIBSETS_DROP_MECHANIC_MONSTER_NAME",", dropMechanicNames={" &amp; IF(V108&lt;&gt;"","['en']='"&amp;V108&amp;"'","") &amp; IF(W108&lt;&gt;"",", ['de']='" &amp; W108&amp;"'","") &amp; "}",""),"")&amp;"},","")</f>
        <v>, dropMechanic={LIBSETS_DROP_MECHANIC_MAIL_PVP_REWARDS_FOR_THE_WORTHY}},</v>
      </c>
      <c r="BA108" s="21" t="str">
        <f>IF(F108&lt;&gt;"Not in the game (anymore)",IF(C108&lt;&gt;"",CONCATENATE(" --",C108," / ",B108,"   [",IF(Q108&lt;&gt;"",Q108,""),IF(Y108&lt;&gt;"",", "&amp;Y108,""),IF(AD108&lt;&gt;"",", "&amp;AD108,""),IF(AI108&lt;&gt;"",", "&amp;AI108,""),IF(AN108&lt;&gt;"",", "&amp;AN108,""),IF(AS108&lt;&gt;"",", "&amp;AS108,""),"]")),"")</f>
        <v xml:space="preserve"> --Deadly Strike / Tödlicher Stoß   [Cyrodiil]</v>
      </c>
    </row>
    <row r="109" spans="1:53" x14ac:dyDescent="0.25">
      <c r="A109" s="12">
        <v>128</v>
      </c>
      <c r="B109" t="s">
        <v>943</v>
      </c>
      <c r="C109" t="s">
        <v>944</v>
      </c>
      <c r="D109" s="3">
        <f>A109</f>
        <v>128</v>
      </c>
      <c r="F109" t="s">
        <v>1600</v>
      </c>
      <c r="G109" s="8" t="s">
        <v>1650</v>
      </c>
      <c r="I109" t="s">
        <v>97</v>
      </c>
      <c r="J109" t="s">
        <v>97</v>
      </c>
      <c r="K109">
        <v>-1</v>
      </c>
      <c r="L109">
        <v>-1</v>
      </c>
      <c r="M109">
        <v>-1</v>
      </c>
      <c r="N109">
        <v>0</v>
      </c>
      <c r="O109" s="70" t="s">
        <v>131</v>
      </c>
      <c r="P109" s="3">
        <f>IF(AND(G109&lt;&gt;"LIBSETS_SETTYPE_BATTLEGROUND",G109&lt;&gt;"LIBSETS_SETTYPE_SPECIAL",G109&lt;&gt;"LIBSETS_SETTYPE_MYTHIC"), IF(Q109&lt;&gt;"",VLOOKUP(Q109,'ESO zone constants'!$D$2:$H$4950,5,FALSE),""),"")</f>
        <v>181</v>
      </c>
      <c r="Q109" t="str">
        <f>IF(OR(K109="",K109&lt;=0,ISERROR(K109)),IF(AND(O109&lt;&gt;"",NOT(ISERROR(O109))),O109, ""),VLOOKUP(K109,'ESO wayshrine node constants'!$A$3:$D$9993,4,FALSE))</f>
        <v>Cyrodiil</v>
      </c>
      <c r="S109" s="19" t="str">
        <f>IF(AND(R109&lt;&gt;"",NOT(ISERROR(R109))),R109,IF(P109&lt;&gt;"",IF(NOT(ISERROR(VLOOKUP(P109,'ESO Dungeon constants'!$D$3:$H$9999,5,FALSE))),VLOOKUP(P109,'ESO Dungeon constants'!$D$3:$I$9999,6,FALSE),VLOOKUP(P109,'ESO zone constants'!$H$2:$K$9984,4,FALSE)),""))</f>
        <v>DLC_BASE_GAME</v>
      </c>
      <c r="T109" s="3" t="str">
        <f>IF(S109&lt;&gt;"",VLOOKUP(S109,'LibSets constants'!$B$4:$C$1000,2,FALSE),"")</f>
        <v>Included in base game</v>
      </c>
      <c r="U109" s="33" t="s">
        <v>1723</v>
      </c>
      <c r="V109" s="3" t="str">
        <f>IF(U109&lt;&gt;"",IF(U109&lt;&gt;"LIBSETS_DROP_MECHANIC_MONSTER_NAME",VLOOKUP(U109,'LibSets constants'!$I$4:$L$1000,3,FALSE),""),"")</f>
        <v>Rewards for the worthy (Cyrodiil/Battleground mail)</v>
      </c>
      <c r="W109" s="3" t="str">
        <f>IF(U109&lt;&gt;"",IF(U109&lt;&gt;"LIBSETS_DROP_MECHANIC_MONSTER_NAME",VLOOKUP(U109,'LibSets constants'!$I$4:$L$1000,4,FALSE),""),"")</f>
        <v>Gerechter Lohn (Cyrodiil/Schlachtfeld Mail)</v>
      </c>
      <c r="X109" s="3" t="str">
        <f>IF(G109&lt;&gt;"LIBSETS_SETTYPE_BATTLEGROUND",IF(G109&lt;&gt;"LIBSETS_SETTYPE_SPECIAL",IF(Y109&lt;&gt;"",VLOOKUP(Y109,'ESO zone constants'!$D$2:$H$4950,5,FALSE),""),""),"")</f>
        <v/>
      </c>
      <c r="AA109" s="3" t="str">
        <f>IF(Z109&lt;&gt;"",IF(Z109&lt;&gt;"LIBSETS_DROP_MECHANIC_MONSTER_NAME",VLOOKUP(Z109,'LibSets constants'!$I$4:$L$1000,3,FALSE),""),"")</f>
        <v/>
      </c>
      <c r="AB109" s="3" t="str">
        <f>IF(Z109&lt;&gt;"",IF(Z109&lt;&gt;"LIBSETS_DROP_MECHANIC_MONSTER_NAME",VLOOKUP(Z109,'LibSets constants'!$I$4:$L$1000,4,FALSE),""),"")</f>
        <v/>
      </c>
      <c r="AC109" s="3" t="str">
        <f>IF(G109&lt;&gt;"LIBSETS_SETTYPE_BATTLEGROUND",IF(G109&lt;&gt;"LIBSETS_SETTYPE_SPECIAL",IF(AD109&lt;&gt;"",VLOOKUP(AD109,'ESO zone constants'!$D$2:$H$4950,5,FALSE),""),""),"")</f>
        <v/>
      </c>
      <c r="AF109" s="3" t="str">
        <f>IF(AE109&lt;&gt;"",IF(AE109&lt;&gt;"LIBSETS_DROP_MECHANIC_MONSTER_NAME",VLOOKUP(AE109,'LibSets constants'!$I$4:$L$1000,3,FALSE),""),"")</f>
        <v/>
      </c>
      <c r="AG109" s="3" t="str">
        <f>IF(AE109&lt;&gt;"",IF(AE109&lt;&gt;"LIBSETS_DROP_MECHANIC_MONSTER_NAME",VLOOKUP(AE109,'LibSets constants'!$I$4:$L$1000,4,FALSE),""),"")</f>
        <v/>
      </c>
      <c r="AH109" s="3" t="str">
        <f>IF(G109&lt;&gt;"LIBSETS_SETTYPE_BATTLEGROUND",IF(G109&lt;&gt;"LIBSETS_SETTYPE_SPECIAL",IF(AI109&lt;&gt;"",VLOOKUP(AI109,'ESO zone constants'!$D$2:$H$4950,5,FALSE),""),""),"")</f>
        <v/>
      </c>
      <c r="AK109" s="3" t="str">
        <f>IF(AJ109&lt;&gt;"",IF(AJ109&lt;&gt;"LIBSETS_DROP_MECHANIC_MONSTER_NAME",VLOOKUP(AJ109,'LibSets constants'!$I$4:$L$1000,3,FALSE),""),"")</f>
        <v/>
      </c>
      <c r="AL109" s="3" t="str">
        <f>IF(AJ109&lt;&gt;"",IF(AJ109&lt;&gt;"LIBSETS_DROP_MECHANIC_MONSTER_NAME",VLOOKUP(AJ109,'LibSets constants'!$I$4:$L$1000,4,FALSE),""),"")</f>
        <v/>
      </c>
      <c r="AM109" s="3" t="str">
        <f>IF(G109&lt;&gt;"LIBSETS_SETTYPE_BATTLEGROUND",IF(G109&lt;&gt;"LIBSETS_SETTYPE_SPECIAL",IF(AN109&lt;&gt;"",VLOOKUP(AN109,'ESO zone constants'!$D$2:$H$4950,5,FALSE),""),""),"")</f>
        <v/>
      </c>
      <c r="AP109" s="3" t="str">
        <f>IF(AO109&lt;&gt;"",IF(AO109&lt;&gt;"LIBSETS_DROP_MECHANIC_MONSTER_NAME",VLOOKUP(AO109,'LibSets constants'!$I$4:$L$1000,3,FALSE),""),"")</f>
        <v/>
      </c>
      <c r="AQ109" s="3" t="str">
        <f>IF(AO109&lt;&gt;"",IF(AO109&lt;&gt;"LIBSETS_DROP_MECHANIC_MONSTER_NAME",VLOOKUP(AO109,'LibSets constants'!$I$4:$L$1000,4,FALSE),""),"")</f>
        <v/>
      </c>
      <c r="AR109" s="3" t="str">
        <f>IF(G109&lt;&gt;"LIBSETS_SETTYPE_BATTLEGROUND",IF(G109&lt;&gt;"LIBSETS_SETTYPE_SPECIAL",IF(AS109&lt;&gt;"",VLOOKUP(AS109,'ESO zone constants'!$D$2:$H$4950,5,FALSE),""),""),"")</f>
        <v/>
      </c>
      <c r="AU109" s="3" t="str">
        <f>IF(AT109&lt;&gt;"",IF(AT109&lt;&gt;"LIBSETS_DROP_MECHANIC_MONSTER_NAME",VLOOKUP(AT109,'LibSets constants'!$I$4:$L$1000,3,FALSE),""),"")</f>
        <v/>
      </c>
      <c r="AV109" s="3" t="str">
        <f>IF(AT109&lt;&gt;"",IF(AT109&lt;&gt;"LIBSETS_DROP_MECHANIC_MONSTER_NAME",VLOOKUP(AT109,'LibSets constants'!$I$4:$L$1000,4,FALSE),""),"")</f>
        <v/>
      </c>
      <c r="AW109" s="21" t="str">
        <f>IF(A109="???","--","")&amp;IF(F109&lt;&gt;"Not in the game (anymore)",IF(A109&lt;&gt;"",CONCATENATE("[",A109,"] = {wayshrines={")&amp;IF(K109&lt;&gt;"",CONCATENATE(K109,","),"")&amp;IF(L109&lt;&gt;"",CONCATENATE(L109,","),"")&amp;IF(M109&lt;&gt;"",CONCATENATE(M109,","),"")&amp;CONCATENATE("}")&amp;IF(VALUE(N109)&gt;0,CONCATENATE(", traitsNeeded=",N109),"")&amp;CONCATENATE(", dlcId=",IF(S109&lt;&gt;"",S109,"DLC_BASE_GAME")),""),"")</f>
        <v>[128] = {wayshrines={-1,-1,-1,}, dlcId=DLC_BASE_GAME</v>
      </c>
      <c r="AX109" s="21" t="str">
        <f>IF(F109&lt;&gt;"Not in the game (anymore)",IF(A109&lt;&gt;"",IF(P109&lt;&gt;"",CONCATENATE(", zoneIds={",P109),"")&amp;IF(X109&lt;&gt;"",CONCATENATE(",",X109),"")&amp;IF(AC109&lt;&gt;"",CONCATENATE(",",AC109),"")&amp;IF(AH109&lt;&gt;"",CONCATENATE(",",AH109),"")&amp;IF(AM109&lt;&gt;"",CONCATENATE(",",AM109),"")&amp;IF(AR109&lt;&gt;"",CONCATENATE(",",AR109),"")&amp;IF(P109&lt;&gt;"",CONCATENATE("}",""),"")&amp;IF(OR(I109="true",I109="false",I109&lt;&gt;""), CONCATENATE(", veteran=", I109), ""),""),"")</f>
        <v>, zoneIds={181}, veteran=false</v>
      </c>
      <c r="AY109" s="21" t="str">
        <f>IF(F109&lt;&gt;"Not in the game (anymore)",IF(A109&lt;&gt;"",", setType="&amp;G109,"")&amp;IF(J109="true",", multiTrialSet=true",""),"")</f>
        <v>, setType=LIBSETS_SETTYPE_CYRODIIL</v>
      </c>
      <c r="AZ109" s="21" t="str">
        <f>IF(F109&lt;&gt;"Not in the game (anymore)",IF(U109&lt;&gt;"",", dropMechanic={"&amp;U109&amp;IF(Z109&lt;&gt;"",","&amp;Z109,"")&amp;IF(AE109&lt;&gt;"",","&amp;AE109,"")&amp;IF(AJ109&lt;&gt;"",","&amp;AJ109,"")&amp;IF(AO109&lt;&gt;"",","&amp;AO109,"")&amp;IF(AT109&lt;&gt;"",","&amp;AT109,"")&amp;"}"&amp;IF(U109="LIBSETS_DROP_MECHANIC_MONSTER_NAME",", dropMechanicNames={" &amp; IF(V109&lt;&gt;"","['en']='"&amp;V109&amp;"'","") &amp; IF(W109&lt;&gt;"",", ['de']='" &amp; W109&amp;"'","") &amp; "}",""),"")&amp;"},","")</f>
        <v>, dropMechanic={LIBSETS_DROP_MECHANIC_MAIL_PVP_REWARDS_FOR_THE_WORTHY}},</v>
      </c>
      <c r="BA109" s="21" t="str">
        <f>IF(F109&lt;&gt;"Not in the game (anymore)",IF(C109&lt;&gt;"",CONCATENATE(" --",C109," / ",B109,"   [",IF(Q109&lt;&gt;"",Q109,""),IF(Y109&lt;&gt;"",", "&amp;Y109,""),IF(AD109&lt;&gt;"",", "&amp;AD109,""),IF(AI109&lt;&gt;"",", "&amp;AI109,""),IF(AN109&lt;&gt;"",", "&amp;AN109,""),IF(AS109&lt;&gt;"",", "&amp;AS109,""),"]")),"")</f>
        <v xml:space="preserve"> --Blessing of the Potentates / Segen des Potentaten   [Cyrodiil]</v>
      </c>
    </row>
    <row r="110" spans="1:53" x14ac:dyDescent="0.25">
      <c r="A110" s="12">
        <v>129</v>
      </c>
      <c r="B110" t="s">
        <v>945</v>
      </c>
      <c r="C110" t="s">
        <v>946</v>
      </c>
      <c r="D110" s="3">
        <f>A110</f>
        <v>129</v>
      </c>
      <c r="F110" t="s">
        <v>1600</v>
      </c>
      <c r="G110" s="8" t="s">
        <v>1650</v>
      </c>
      <c r="I110" t="s">
        <v>97</v>
      </c>
      <c r="J110" t="s">
        <v>97</v>
      </c>
      <c r="K110">
        <v>-1</v>
      </c>
      <c r="L110">
        <v>-1</v>
      </c>
      <c r="M110">
        <v>-1</v>
      </c>
      <c r="N110">
        <v>0</v>
      </c>
      <c r="O110" s="70" t="s">
        <v>131</v>
      </c>
      <c r="P110" s="3">
        <f>IF(AND(G110&lt;&gt;"LIBSETS_SETTYPE_BATTLEGROUND",G110&lt;&gt;"LIBSETS_SETTYPE_SPECIAL",G110&lt;&gt;"LIBSETS_SETTYPE_MYTHIC"), IF(Q110&lt;&gt;"",VLOOKUP(Q110,'ESO zone constants'!$D$2:$H$4950,5,FALSE),""),"")</f>
        <v>181</v>
      </c>
      <c r="Q110" t="str">
        <f>IF(OR(K110="",K110&lt;=0,ISERROR(K110)),IF(AND(O110&lt;&gt;"",NOT(ISERROR(O110))),O110, ""),VLOOKUP(K110,'ESO wayshrine node constants'!$A$3:$D$9993,4,FALSE))</f>
        <v>Cyrodiil</v>
      </c>
      <c r="S110" s="19" t="str">
        <f>IF(AND(R110&lt;&gt;"",NOT(ISERROR(R110))),R110,IF(P110&lt;&gt;"",IF(NOT(ISERROR(VLOOKUP(P110,'ESO Dungeon constants'!$D$3:$H$9999,5,FALSE))),VLOOKUP(P110,'ESO Dungeon constants'!$D$3:$I$9999,6,FALSE),VLOOKUP(P110,'ESO zone constants'!$H$2:$K$9984,4,FALSE)),""))</f>
        <v>DLC_BASE_GAME</v>
      </c>
      <c r="T110" s="3" t="str">
        <f>IF(S110&lt;&gt;"",VLOOKUP(S110,'LibSets constants'!$B$4:$C$1000,2,FALSE),"")</f>
        <v>Included in base game</v>
      </c>
      <c r="U110" s="33" t="s">
        <v>1723</v>
      </c>
      <c r="V110" s="44" t="str">
        <f>IF(U110&lt;&gt;"",IF(U110&lt;&gt;"LIBSETS_DROP_MECHANIC_MONSTER_NAME",VLOOKUP(U110,'LibSets constants'!$I$4:$L$1000,3,FALSE),""),"")</f>
        <v>Rewards for the worthy (Cyrodiil/Battleground mail)</v>
      </c>
      <c r="W110" s="44" t="str">
        <f>IF(U110&lt;&gt;"",IF(U110&lt;&gt;"LIBSETS_DROP_MECHANIC_MONSTER_NAME",VLOOKUP(U110,'LibSets constants'!$I$4:$L$1000,4,FALSE),""),"")</f>
        <v>Gerechter Lohn (Cyrodiil/Schlachtfeld Mail)</v>
      </c>
      <c r="X110" s="3" t="str">
        <f>IF(G110&lt;&gt;"LIBSETS_SETTYPE_BATTLEGROUND",IF(G110&lt;&gt;"LIBSETS_SETTYPE_SPECIAL",IF(Y110&lt;&gt;"",VLOOKUP(Y110,'ESO zone constants'!$D$2:$H$4950,5,FALSE),""),""),"")</f>
        <v/>
      </c>
      <c r="Z110" s="45"/>
      <c r="AA110" s="44" t="str">
        <f>IF(Z110&lt;&gt;"",IF(Z110&lt;&gt;"LIBSETS_DROP_MECHANIC_MONSTER_NAME",VLOOKUP(Z110,'LibSets constants'!$I$4:$L$1000,3,FALSE),""),"")</f>
        <v/>
      </c>
      <c r="AB110" s="44" t="str">
        <f>IF(Z110&lt;&gt;"",IF(Z110&lt;&gt;"LIBSETS_DROP_MECHANIC_MONSTER_NAME",VLOOKUP(Z110,'LibSets constants'!$I$4:$L$1000,4,FALSE),""),"")</f>
        <v/>
      </c>
      <c r="AC110" s="3" t="str">
        <f>IF(G110&lt;&gt;"LIBSETS_SETTYPE_BATTLEGROUND",IF(G110&lt;&gt;"LIBSETS_SETTYPE_SPECIAL",IF(AD110&lt;&gt;"",VLOOKUP(AD110,'ESO zone constants'!$D$2:$H$4950,5,FALSE),""),""),"")</f>
        <v/>
      </c>
      <c r="AE110" s="45"/>
      <c r="AF110" s="44" t="str">
        <f>IF(AE110&lt;&gt;"",IF(AE110&lt;&gt;"LIBSETS_DROP_MECHANIC_MONSTER_NAME",VLOOKUP(AE110,'LibSets constants'!$I$4:$L$1000,3,FALSE),""),"")</f>
        <v/>
      </c>
      <c r="AG110" s="44" t="str">
        <f>IF(AE110&lt;&gt;"",IF(AE110&lt;&gt;"LIBSETS_DROP_MECHANIC_MONSTER_NAME",VLOOKUP(AE110,'LibSets constants'!$I$4:$L$1000,4,FALSE),""),"")</f>
        <v/>
      </c>
      <c r="AH110" s="3" t="str">
        <f>IF(G110&lt;&gt;"LIBSETS_SETTYPE_BATTLEGROUND",IF(G110&lt;&gt;"LIBSETS_SETTYPE_SPECIAL",IF(AI110&lt;&gt;"",VLOOKUP(AI110,'ESO zone constants'!$D$2:$H$4950,5,FALSE),""),""),"")</f>
        <v/>
      </c>
      <c r="AJ110" s="45"/>
      <c r="AK110" s="44" t="str">
        <f>IF(AJ110&lt;&gt;"",IF(AJ110&lt;&gt;"LIBSETS_DROP_MECHANIC_MONSTER_NAME",VLOOKUP(AJ110,'LibSets constants'!$I$4:$L$1000,3,FALSE),""),"")</f>
        <v/>
      </c>
      <c r="AL110" s="44" t="str">
        <f>IF(AJ110&lt;&gt;"",IF(AJ110&lt;&gt;"LIBSETS_DROP_MECHANIC_MONSTER_NAME",VLOOKUP(AJ110,'LibSets constants'!$I$4:$L$1000,4,FALSE),""),"")</f>
        <v/>
      </c>
      <c r="AM110" s="3" t="str">
        <f>IF(G110&lt;&gt;"LIBSETS_SETTYPE_BATTLEGROUND",IF(G110&lt;&gt;"LIBSETS_SETTYPE_SPECIAL",IF(AN110&lt;&gt;"",VLOOKUP(AN110,'ESO zone constants'!$D$2:$H$4950,5,FALSE),""),""),"")</f>
        <v/>
      </c>
      <c r="AO110" s="45"/>
      <c r="AP110" s="44" t="str">
        <f>IF(AO110&lt;&gt;"",IF(AO110&lt;&gt;"LIBSETS_DROP_MECHANIC_MONSTER_NAME",VLOOKUP(AO110,'LibSets constants'!$I$4:$L$1000,3,FALSE),""),"")</f>
        <v/>
      </c>
      <c r="AQ110" s="44" t="str">
        <f>IF(AO110&lt;&gt;"",IF(AO110&lt;&gt;"LIBSETS_DROP_MECHANIC_MONSTER_NAME",VLOOKUP(AO110,'LibSets constants'!$I$4:$L$1000,4,FALSE),""),"")</f>
        <v/>
      </c>
      <c r="AR110" s="3" t="str">
        <f>IF(G110&lt;&gt;"LIBSETS_SETTYPE_BATTLEGROUND",IF(G110&lt;&gt;"LIBSETS_SETTYPE_SPECIAL",IF(AS110&lt;&gt;"",VLOOKUP(AS110,'ESO zone constants'!$D$2:$H$4950,5,FALSE),""),""),"")</f>
        <v/>
      </c>
      <c r="AT110" s="45"/>
      <c r="AU110" s="44" t="str">
        <f>IF(AT110&lt;&gt;"",IF(AT110&lt;&gt;"LIBSETS_DROP_MECHANIC_MONSTER_NAME",VLOOKUP(AT110,'LibSets constants'!$I$4:$L$1000,3,FALSE),""),"")</f>
        <v/>
      </c>
      <c r="AV110" s="44" t="str">
        <f>IF(AT110&lt;&gt;"",IF(AT110&lt;&gt;"LIBSETS_DROP_MECHANIC_MONSTER_NAME",VLOOKUP(AT110,'LibSets constants'!$I$4:$L$1000,4,FALSE),""),"")</f>
        <v/>
      </c>
      <c r="AW110" s="21" t="str">
        <f>IF(A110="???","--","")&amp;IF(F110&lt;&gt;"Not in the game (anymore)",IF(A110&lt;&gt;"",CONCATENATE("[",A110,"] = {wayshrines={")&amp;IF(K110&lt;&gt;"",CONCATENATE(K110,","),"")&amp;IF(L110&lt;&gt;"",CONCATENATE(L110,","),"")&amp;IF(M110&lt;&gt;"",CONCATENATE(M110,","),"")&amp;CONCATENATE("}")&amp;IF(VALUE(N110)&gt;0,CONCATENATE(", traitsNeeded=",N110),"")&amp;CONCATENATE(", dlcId=",IF(S110&lt;&gt;"",S110,"DLC_BASE_GAME")),""),"")</f>
        <v>[129] = {wayshrines={-1,-1,-1,}, dlcId=DLC_BASE_GAME</v>
      </c>
      <c r="AX110" s="21" t="str">
        <f>IF(F110&lt;&gt;"Not in the game (anymore)",IF(A110&lt;&gt;"",IF(P110&lt;&gt;"",CONCATENATE(", zoneIds={",P110),"")&amp;IF(X110&lt;&gt;"",CONCATENATE(",",X110),"")&amp;IF(AC110&lt;&gt;"",CONCATENATE(",",AC110),"")&amp;IF(AH110&lt;&gt;"",CONCATENATE(",",AH110),"")&amp;IF(AM110&lt;&gt;"",CONCATENATE(",",AM110),"")&amp;IF(AR110&lt;&gt;"",CONCATENATE(",",AR110),"")&amp;IF(P110&lt;&gt;"",CONCATENATE("}",""),"")&amp;IF(OR(I110="true",I110="false",I110&lt;&gt;""), CONCATENATE(", veteran=", I110), ""),""),"")</f>
        <v>, zoneIds={181}, veteran=false</v>
      </c>
      <c r="AY110" s="21" t="str">
        <f>IF(F110&lt;&gt;"Not in the game (anymore)",IF(A110&lt;&gt;"",", setType="&amp;G110,"")&amp;IF(J110="true",", multiTrialSet=true",""),"")</f>
        <v>, setType=LIBSETS_SETTYPE_CYRODIIL</v>
      </c>
      <c r="AZ110" s="21" t="str">
        <f>IF(F110&lt;&gt;"Not in the game (anymore)",IF(U110&lt;&gt;"",", dropMechanic={"&amp;U110&amp;IF(Z110&lt;&gt;"",","&amp;Z110,"")&amp;IF(AE110&lt;&gt;"",","&amp;AE110,"")&amp;IF(AJ110&lt;&gt;"",","&amp;AJ110,"")&amp;IF(AO110&lt;&gt;"",","&amp;AO110,"")&amp;IF(AT110&lt;&gt;"",","&amp;AT110,"")&amp;"}"&amp;IF(U110="LIBSETS_DROP_MECHANIC_MONSTER_NAME",", dropMechanicNames={" &amp; IF(V110&lt;&gt;"","['en']='"&amp;V110&amp;"'","") &amp; IF(W110&lt;&gt;"",", ['de']='" &amp; W110&amp;"'","") &amp; "}",""),"")&amp;"},","")</f>
        <v>, dropMechanic={LIBSETS_DROP_MECHANIC_MAIL_PVP_REWARDS_FOR_THE_WORTHY}},</v>
      </c>
      <c r="BA110" s="21" t="str">
        <f>IF(F110&lt;&gt;"Not in the game (anymore)",IF(C110&lt;&gt;"",CONCATENATE(" --",C110," / ",B110,"   [",IF(Q110&lt;&gt;"",Q110,""),IF(Y110&lt;&gt;"",", "&amp;Y110,""),IF(AD110&lt;&gt;"",", "&amp;AD110,""),IF(AI110&lt;&gt;"",", "&amp;AI110,""),IF(AN110&lt;&gt;"",", "&amp;AN110,""),IF(AS110&lt;&gt;"",", "&amp;AS110,""),"]")),"")</f>
        <v xml:space="preserve"> --Vengeance Leech / Saugende Vergeltung   [Cyrodiil]</v>
      </c>
    </row>
    <row r="111" spans="1:53" x14ac:dyDescent="0.25">
      <c r="A111" s="12">
        <v>130</v>
      </c>
      <c r="B111" t="s">
        <v>947</v>
      </c>
      <c r="C111" t="s">
        <v>948</v>
      </c>
      <c r="D111" s="3">
        <f>A111</f>
        <v>130</v>
      </c>
      <c r="F111" t="s">
        <v>1600</v>
      </c>
      <c r="G111" s="8" t="s">
        <v>1650</v>
      </c>
      <c r="I111" t="s">
        <v>97</v>
      </c>
      <c r="J111" t="s">
        <v>97</v>
      </c>
      <c r="K111">
        <v>-1</v>
      </c>
      <c r="L111">
        <v>-1</v>
      </c>
      <c r="M111">
        <v>-1</v>
      </c>
      <c r="N111">
        <v>0</v>
      </c>
      <c r="O111" s="70" t="s">
        <v>131</v>
      </c>
      <c r="P111" s="3">
        <f>IF(AND(G111&lt;&gt;"LIBSETS_SETTYPE_BATTLEGROUND",G111&lt;&gt;"LIBSETS_SETTYPE_SPECIAL",G111&lt;&gt;"LIBSETS_SETTYPE_MYTHIC"), IF(Q111&lt;&gt;"",VLOOKUP(Q111,'ESO zone constants'!$D$2:$H$4950,5,FALSE),""),"")</f>
        <v>181</v>
      </c>
      <c r="Q111" t="str">
        <f>IF(OR(K111="",K111&lt;=0,ISERROR(K111)),IF(AND(O111&lt;&gt;"",NOT(ISERROR(O111))),O111, ""),VLOOKUP(K111,'ESO wayshrine node constants'!$A$3:$D$9993,4,FALSE))</f>
        <v>Cyrodiil</v>
      </c>
      <c r="S111" s="19" t="str">
        <f>IF(AND(R111&lt;&gt;"",NOT(ISERROR(R111))),R111,IF(P111&lt;&gt;"",IF(NOT(ISERROR(VLOOKUP(P111,'ESO Dungeon constants'!$D$3:$H$9999,5,FALSE))),VLOOKUP(P111,'ESO Dungeon constants'!$D$3:$I$9999,6,FALSE),VLOOKUP(P111,'ESO zone constants'!$H$2:$K$9984,4,FALSE)),""))</f>
        <v>DLC_BASE_GAME</v>
      </c>
      <c r="T111" s="3" t="str">
        <f>IF(S111&lt;&gt;"",VLOOKUP(S111,'LibSets constants'!$B$4:$C$1000,2,FALSE),"")</f>
        <v>Included in base game</v>
      </c>
      <c r="U111" s="33" t="s">
        <v>1723</v>
      </c>
      <c r="V111" s="3" t="str">
        <f>IF(U111&lt;&gt;"",IF(U111&lt;&gt;"LIBSETS_DROP_MECHANIC_MONSTER_NAME",VLOOKUP(U111,'LibSets constants'!$I$4:$L$1000,3,FALSE),""),"")</f>
        <v>Rewards for the worthy (Cyrodiil/Battleground mail)</v>
      </c>
      <c r="W111" s="3" t="str">
        <f>IF(U111&lt;&gt;"",IF(U111&lt;&gt;"LIBSETS_DROP_MECHANIC_MONSTER_NAME",VLOOKUP(U111,'LibSets constants'!$I$4:$L$1000,4,FALSE),""),"")</f>
        <v>Gerechter Lohn (Cyrodiil/Schlachtfeld Mail)</v>
      </c>
      <c r="X111" s="3" t="str">
        <f>IF(G111&lt;&gt;"LIBSETS_SETTYPE_BATTLEGROUND",IF(G111&lt;&gt;"LIBSETS_SETTYPE_SPECIAL",IF(Y111&lt;&gt;"",VLOOKUP(Y111,'ESO zone constants'!$D$2:$H$4950,5,FALSE),""),""),"")</f>
        <v/>
      </c>
      <c r="AA111" s="3" t="str">
        <f>IF(Z111&lt;&gt;"",IF(Z111&lt;&gt;"LIBSETS_DROP_MECHANIC_MONSTER_NAME",VLOOKUP(Z111,'LibSets constants'!$I$4:$L$1000,3,FALSE),""),"")</f>
        <v/>
      </c>
      <c r="AB111" s="3" t="str">
        <f>IF(Z111&lt;&gt;"",IF(Z111&lt;&gt;"LIBSETS_DROP_MECHANIC_MONSTER_NAME",VLOOKUP(Z111,'LibSets constants'!$I$4:$L$1000,4,FALSE),""),"")</f>
        <v/>
      </c>
      <c r="AC111" s="3" t="str">
        <f>IF(G111&lt;&gt;"LIBSETS_SETTYPE_BATTLEGROUND",IF(G111&lt;&gt;"LIBSETS_SETTYPE_SPECIAL",IF(AD111&lt;&gt;"",VLOOKUP(AD111,'ESO zone constants'!$D$2:$H$4950,5,FALSE),""),""),"")</f>
        <v/>
      </c>
      <c r="AF111" s="3" t="str">
        <f>IF(AE111&lt;&gt;"",IF(AE111&lt;&gt;"LIBSETS_DROP_MECHANIC_MONSTER_NAME",VLOOKUP(AE111,'LibSets constants'!$I$4:$L$1000,3,FALSE),""),"")</f>
        <v/>
      </c>
      <c r="AG111" s="3" t="str">
        <f>IF(AE111&lt;&gt;"",IF(AE111&lt;&gt;"LIBSETS_DROP_MECHANIC_MONSTER_NAME",VLOOKUP(AE111,'LibSets constants'!$I$4:$L$1000,4,FALSE),""),"")</f>
        <v/>
      </c>
      <c r="AH111" s="3" t="str">
        <f>IF(G111&lt;&gt;"LIBSETS_SETTYPE_BATTLEGROUND",IF(G111&lt;&gt;"LIBSETS_SETTYPE_SPECIAL",IF(AI111&lt;&gt;"",VLOOKUP(AI111,'ESO zone constants'!$D$2:$H$4950,5,FALSE),""),""),"")</f>
        <v/>
      </c>
      <c r="AK111" s="3" t="str">
        <f>IF(AJ111&lt;&gt;"",IF(AJ111&lt;&gt;"LIBSETS_DROP_MECHANIC_MONSTER_NAME",VLOOKUP(AJ111,'LibSets constants'!$I$4:$L$1000,3,FALSE),""),"")</f>
        <v/>
      </c>
      <c r="AL111" s="3" t="str">
        <f>IF(AJ111&lt;&gt;"",IF(AJ111&lt;&gt;"LIBSETS_DROP_MECHANIC_MONSTER_NAME",VLOOKUP(AJ111,'LibSets constants'!$I$4:$L$1000,4,FALSE),""),"")</f>
        <v/>
      </c>
      <c r="AM111" s="3" t="str">
        <f>IF(G111&lt;&gt;"LIBSETS_SETTYPE_BATTLEGROUND",IF(G111&lt;&gt;"LIBSETS_SETTYPE_SPECIAL",IF(AN111&lt;&gt;"",VLOOKUP(AN111,'ESO zone constants'!$D$2:$H$4950,5,FALSE),""),""),"")</f>
        <v/>
      </c>
      <c r="AP111" s="3" t="str">
        <f>IF(AO111&lt;&gt;"",IF(AO111&lt;&gt;"LIBSETS_DROP_MECHANIC_MONSTER_NAME",VLOOKUP(AO111,'LibSets constants'!$I$4:$L$1000,3,FALSE),""),"")</f>
        <v/>
      </c>
      <c r="AQ111" s="3" t="str">
        <f>IF(AO111&lt;&gt;"",IF(AO111&lt;&gt;"LIBSETS_DROP_MECHANIC_MONSTER_NAME",VLOOKUP(AO111,'LibSets constants'!$I$4:$L$1000,4,FALSE),""),"")</f>
        <v/>
      </c>
      <c r="AR111" s="3" t="str">
        <f>IF(G111&lt;&gt;"LIBSETS_SETTYPE_BATTLEGROUND",IF(G111&lt;&gt;"LIBSETS_SETTYPE_SPECIAL",IF(AS111&lt;&gt;"",VLOOKUP(AS111,'ESO zone constants'!$D$2:$H$4950,5,FALSE),""),""),"")</f>
        <v/>
      </c>
      <c r="AU111" s="3" t="str">
        <f>IF(AT111&lt;&gt;"",IF(AT111&lt;&gt;"LIBSETS_DROP_MECHANIC_MONSTER_NAME",VLOOKUP(AT111,'LibSets constants'!$I$4:$L$1000,3,FALSE),""),"")</f>
        <v/>
      </c>
      <c r="AV111" s="3" t="str">
        <f>IF(AT111&lt;&gt;"",IF(AT111&lt;&gt;"LIBSETS_DROP_MECHANIC_MONSTER_NAME",VLOOKUP(AT111,'LibSets constants'!$I$4:$L$1000,4,FALSE),""),"")</f>
        <v/>
      </c>
      <c r="AW111" s="21" t="str">
        <f>IF(A111="???","--","")&amp;IF(F111&lt;&gt;"Not in the game (anymore)",IF(A111&lt;&gt;"",CONCATENATE("[",A111,"] = {wayshrines={")&amp;IF(K111&lt;&gt;"",CONCATENATE(K111,","),"")&amp;IF(L111&lt;&gt;"",CONCATENATE(L111,","),"")&amp;IF(M111&lt;&gt;"",CONCATENATE(M111,","),"")&amp;CONCATENATE("}")&amp;IF(VALUE(N111)&gt;0,CONCATENATE(", traitsNeeded=",N111),"")&amp;CONCATENATE(", dlcId=",IF(S111&lt;&gt;"",S111,"DLC_BASE_GAME")),""),"")</f>
        <v>[130] = {wayshrines={-1,-1,-1,}, dlcId=DLC_BASE_GAME</v>
      </c>
      <c r="AX111" s="21" t="str">
        <f>IF(F111&lt;&gt;"Not in the game (anymore)",IF(A111&lt;&gt;"",IF(P111&lt;&gt;"",CONCATENATE(", zoneIds={",P111),"")&amp;IF(X111&lt;&gt;"",CONCATENATE(",",X111),"")&amp;IF(AC111&lt;&gt;"",CONCATENATE(",",AC111),"")&amp;IF(AH111&lt;&gt;"",CONCATENATE(",",AH111),"")&amp;IF(AM111&lt;&gt;"",CONCATENATE(",",AM111),"")&amp;IF(AR111&lt;&gt;"",CONCATENATE(",",AR111),"")&amp;IF(P111&lt;&gt;"",CONCATENATE("}",""),"")&amp;IF(OR(I111="true",I111="false",I111&lt;&gt;""), CONCATENATE(", veteran=", I111), ""),""),"")</f>
        <v>, zoneIds={181}, veteran=false</v>
      </c>
      <c r="AY111" s="21" t="str">
        <f>IF(F111&lt;&gt;"Not in the game (anymore)",IF(A111&lt;&gt;"",", setType="&amp;G111,"")&amp;IF(J111="true",", multiTrialSet=true",""),"")</f>
        <v>, setType=LIBSETS_SETTYPE_CYRODIIL</v>
      </c>
      <c r="AZ111" s="21" t="str">
        <f>IF(F111&lt;&gt;"Not in the game (anymore)",IF(U111&lt;&gt;"",", dropMechanic={"&amp;U111&amp;IF(Z111&lt;&gt;"",","&amp;Z111,"")&amp;IF(AE111&lt;&gt;"",","&amp;AE111,"")&amp;IF(AJ111&lt;&gt;"",","&amp;AJ111,"")&amp;IF(AO111&lt;&gt;"",","&amp;AO111,"")&amp;IF(AT111&lt;&gt;"",","&amp;AT111,"")&amp;"}"&amp;IF(U111="LIBSETS_DROP_MECHANIC_MONSTER_NAME",", dropMechanicNames={" &amp; IF(V111&lt;&gt;"","['en']='"&amp;V111&amp;"'","") &amp; IF(W111&lt;&gt;"",", ['de']='" &amp; W111&amp;"'","") &amp; "}",""),"")&amp;"},","")</f>
        <v>, dropMechanic={LIBSETS_DROP_MECHANIC_MAIL_PVP_REWARDS_FOR_THE_WORTHY}},</v>
      </c>
      <c r="BA111" s="21" t="str">
        <f>IF(F111&lt;&gt;"Not in the game (anymore)",IF(C111&lt;&gt;"",CONCATENATE(" --",C111," / ",B111,"   [",IF(Q111&lt;&gt;"",Q111,""),IF(Y111&lt;&gt;"",", "&amp;Y111,""),IF(AD111&lt;&gt;"",", "&amp;AD111,""),IF(AI111&lt;&gt;"",", "&amp;AI111,""),IF(AN111&lt;&gt;"",", "&amp;AN111,""),IF(AS111&lt;&gt;"",", "&amp;AS111,""),"]")),"")</f>
        <v xml:space="preserve"> --Eagle Eye / Adlerauge   [Cyrodiil]</v>
      </c>
    </row>
    <row r="112" spans="1:53" x14ac:dyDescent="0.25">
      <c r="A112" s="12">
        <v>131</v>
      </c>
      <c r="B112" t="s">
        <v>949</v>
      </c>
      <c r="C112" t="s">
        <v>950</v>
      </c>
      <c r="D112" s="3">
        <f>A112</f>
        <v>131</v>
      </c>
      <c r="G112" s="8" t="s">
        <v>1650</v>
      </c>
      <c r="I112" t="s">
        <v>97</v>
      </c>
      <c r="J112" t="s">
        <v>97</v>
      </c>
      <c r="K112">
        <v>-1</v>
      </c>
      <c r="L112">
        <v>-1</v>
      </c>
      <c r="M112">
        <v>-1</v>
      </c>
      <c r="N112">
        <v>0</v>
      </c>
      <c r="O112" s="70" t="s">
        <v>131</v>
      </c>
      <c r="P112" s="3">
        <f>IF(AND(G112&lt;&gt;"LIBSETS_SETTYPE_BATTLEGROUND",G112&lt;&gt;"LIBSETS_SETTYPE_SPECIAL",G112&lt;&gt;"LIBSETS_SETTYPE_MYTHIC"), IF(Q112&lt;&gt;"",VLOOKUP(Q112,'ESO zone constants'!$D$2:$H$4950,5,FALSE),""),"")</f>
        <v>181</v>
      </c>
      <c r="Q112" t="str">
        <f>IF(OR(K112="",K112&lt;=0,ISERROR(K112)),IF(AND(O112&lt;&gt;"",NOT(ISERROR(O112))),O112, ""),VLOOKUP(K112,'ESO wayshrine node constants'!$A$3:$D$9993,4,FALSE))</f>
        <v>Cyrodiil</v>
      </c>
      <c r="S112" s="19" t="str">
        <f>IF(AND(R112&lt;&gt;"",NOT(ISERROR(R112))),R112,IF(P112&lt;&gt;"",IF(NOT(ISERROR(VLOOKUP(P112,'ESO Dungeon constants'!$D$3:$H$9999,5,FALSE))),VLOOKUP(P112,'ESO Dungeon constants'!$D$3:$I$9999,6,FALSE),VLOOKUP(P112,'ESO zone constants'!$H$2:$K$9984,4,FALSE)),""))</f>
        <v>DLC_BASE_GAME</v>
      </c>
      <c r="T112" s="3" t="str">
        <f>IF(S112&lt;&gt;"",VLOOKUP(S112,'LibSets constants'!$B$4:$C$1000,2,FALSE),"")</f>
        <v>Included in base game</v>
      </c>
      <c r="U112" s="33" t="s">
        <v>1723</v>
      </c>
      <c r="V112" s="3" t="str">
        <f>IF(U112&lt;&gt;"",IF(U112&lt;&gt;"LIBSETS_DROP_MECHANIC_MONSTER_NAME",VLOOKUP(U112,'LibSets constants'!$I$4:$L$1000,3,FALSE),""),"")</f>
        <v>Rewards for the worthy (Cyrodiil/Battleground mail)</v>
      </c>
      <c r="W112" s="3" t="str">
        <f>IF(U112&lt;&gt;"",IF(U112&lt;&gt;"LIBSETS_DROP_MECHANIC_MONSTER_NAME",VLOOKUP(U112,'LibSets constants'!$I$4:$L$1000,4,FALSE),""),"")</f>
        <v>Gerechter Lohn (Cyrodiil/Schlachtfeld Mail)</v>
      </c>
      <c r="X112" s="3">
        <f>IF(G112&lt;&gt;"LIBSETS_SETTYPE_BATTLEGROUND",IF(G112&lt;&gt;"LIBSETS_SETTYPE_SPECIAL",IF(Y112&lt;&gt;"",VLOOKUP(Y112,'ESO zone constants'!$D$2:$H$4950,5,FALSE),""),""),"")</f>
        <v>181</v>
      </c>
      <c r="Y112" t="s">
        <v>131</v>
      </c>
      <c r="Z112" s="33" t="s">
        <v>1716</v>
      </c>
      <c r="AA112" s="3" t="str">
        <f>IF(Z112&lt;&gt;"",IF(Z112&lt;&gt;"LIBSETS_DROP_MECHANIC_MONSTER_NAME",VLOOKUP(Z112,'LibSets constants'!$I$4:$L$1000,3,FALSE),""),"")</f>
        <v>City Vlastarus (quartermaster)</v>
      </c>
      <c r="AB112" s="3" t="str">
        <f>IF(Z112&lt;&gt;"",IF(Z112&lt;&gt;"LIBSETS_DROP_MECHANIC_MONSTER_NAME",VLOOKUP(Z112,'LibSets constants'!$I$4:$L$1000,4,FALSE),""),"")</f>
        <v>Stadt Vlastarus (Quartiermeister)</v>
      </c>
      <c r="AC112" s="3" t="str">
        <f>IF(G112&lt;&gt;"LIBSETS_SETTYPE_BATTLEGROUND",IF(G112&lt;&gt;"LIBSETS_SETTYPE_SPECIAL",IF(AD112&lt;&gt;"",VLOOKUP(AD112,'ESO zone constants'!$D$2:$H$4950,5,FALSE),""),""),"")</f>
        <v/>
      </c>
      <c r="AF112" s="3" t="str">
        <f>IF(AE112&lt;&gt;"",IF(AE112&lt;&gt;"LIBSETS_DROP_MECHANIC_MONSTER_NAME",VLOOKUP(AE112,'LibSets constants'!$I$4:$L$1000,3,FALSE),""),"")</f>
        <v/>
      </c>
      <c r="AG112" s="3" t="str">
        <f>IF(AE112&lt;&gt;"",IF(AE112&lt;&gt;"LIBSETS_DROP_MECHANIC_MONSTER_NAME",VLOOKUP(AE112,'LibSets constants'!$I$4:$L$1000,4,FALSE),""),"")</f>
        <v/>
      </c>
      <c r="AH112" s="3" t="str">
        <f>IF(G112&lt;&gt;"LIBSETS_SETTYPE_BATTLEGROUND",IF(G112&lt;&gt;"LIBSETS_SETTYPE_SPECIAL",IF(AI112&lt;&gt;"",VLOOKUP(AI112,'ESO zone constants'!$D$2:$H$4950,5,FALSE),""),""),"")</f>
        <v/>
      </c>
      <c r="AK112" s="3" t="str">
        <f>IF(AJ112&lt;&gt;"",IF(AJ112&lt;&gt;"LIBSETS_DROP_MECHANIC_MONSTER_NAME",VLOOKUP(AJ112,'LibSets constants'!$I$4:$L$1000,3,FALSE),""),"")</f>
        <v/>
      </c>
      <c r="AL112" s="3" t="str">
        <f>IF(AJ112&lt;&gt;"",IF(AJ112&lt;&gt;"LIBSETS_DROP_MECHANIC_MONSTER_NAME",VLOOKUP(AJ112,'LibSets constants'!$I$4:$L$1000,4,FALSE),""),"")</f>
        <v/>
      </c>
      <c r="AM112" s="3" t="str">
        <f>IF(G112&lt;&gt;"LIBSETS_SETTYPE_BATTLEGROUND",IF(G112&lt;&gt;"LIBSETS_SETTYPE_SPECIAL",IF(AN112&lt;&gt;"",VLOOKUP(AN112,'ESO zone constants'!$D$2:$H$4950,5,FALSE),""),""),"")</f>
        <v/>
      </c>
      <c r="AP112" s="3" t="str">
        <f>IF(AO112&lt;&gt;"",IF(AO112&lt;&gt;"LIBSETS_DROP_MECHANIC_MONSTER_NAME",VLOOKUP(AO112,'LibSets constants'!$I$4:$L$1000,3,FALSE),""),"")</f>
        <v/>
      </c>
      <c r="AQ112" s="3" t="str">
        <f>IF(AO112&lt;&gt;"",IF(AO112&lt;&gt;"LIBSETS_DROP_MECHANIC_MONSTER_NAME",VLOOKUP(AO112,'LibSets constants'!$I$4:$L$1000,4,FALSE),""),"")</f>
        <v/>
      </c>
      <c r="AR112" s="3" t="str">
        <f>IF(G112&lt;&gt;"LIBSETS_SETTYPE_BATTLEGROUND",IF(G112&lt;&gt;"LIBSETS_SETTYPE_SPECIAL",IF(AS112&lt;&gt;"",VLOOKUP(AS112,'ESO zone constants'!$D$2:$H$4950,5,FALSE),""),""),"")</f>
        <v/>
      </c>
      <c r="AU112" s="3" t="str">
        <f>IF(AT112&lt;&gt;"",IF(AT112&lt;&gt;"LIBSETS_DROP_MECHANIC_MONSTER_NAME",VLOOKUP(AT112,'LibSets constants'!$I$4:$L$1000,3,FALSE),""),"")</f>
        <v/>
      </c>
      <c r="AV112" s="3" t="str">
        <f>IF(AT112&lt;&gt;"",IF(AT112&lt;&gt;"LIBSETS_DROP_MECHANIC_MONSTER_NAME",VLOOKUP(AT112,'LibSets constants'!$I$4:$L$1000,4,FALSE),""),"")</f>
        <v/>
      </c>
      <c r="AW112" s="21" t="str">
        <f>IF(A112="???","--","")&amp;IF(F112&lt;&gt;"Not in the game (anymore)",IF(A112&lt;&gt;"",CONCATENATE("[",A112,"] = {wayshrines={")&amp;IF(K112&lt;&gt;"",CONCATENATE(K112,","),"")&amp;IF(L112&lt;&gt;"",CONCATENATE(L112,","),"")&amp;IF(M112&lt;&gt;"",CONCATENATE(M112,","),"")&amp;CONCATENATE("}")&amp;IF(VALUE(N112)&gt;0,CONCATENATE(", traitsNeeded=",N112),"")&amp;CONCATENATE(", dlcId=",IF(S112&lt;&gt;"",S112,"DLC_BASE_GAME")),""),"")</f>
        <v>[131] = {wayshrines={-1,-1,-1,}, dlcId=DLC_BASE_GAME</v>
      </c>
      <c r="AX112" s="21" t="str">
        <f>IF(F112&lt;&gt;"Not in the game (anymore)",IF(A112&lt;&gt;"",IF(P112&lt;&gt;"",CONCATENATE(", zoneIds={",P112),"")&amp;IF(X112&lt;&gt;"",CONCATENATE(",",X112),"")&amp;IF(AC112&lt;&gt;"",CONCATENATE(",",AC112),"")&amp;IF(AH112&lt;&gt;"",CONCATENATE(",",AH112),"")&amp;IF(AM112&lt;&gt;"",CONCATENATE(",",AM112),"")&amp;IF(AR112&lt;&gt;"",CONCATENATE(",",AR112),"")&amp;IF(P112&lt;&gt;"",CONCATENATE("}",""),"")&amp;IF(OR(I112="true",I112="false",I112&lt;&gt;""), CONCATENATE(", veteran=", I112), ""),""),"")</f>
        <v>, zoneIds={181,181}, veteran=false</v>
      </c>
      <c r="AY112" s="21" t="str">
        <f>IF(F112&lt;&gt;"Not in the game (anymore)",IF(A112&lt;&gt;"",", setType="&amp;G112,"")&amp;IF(J112="true",", multiTrialSet=true",""),"")</f>
        <v>, setType=LIBSETS_SETTYPE_CYRODIIL</v>
      </c>
      <c r="AZ112" s="21" t="str">
        <f>IF(F112&lt;&gt;"Not in the game (anymore)",IF(U112&lt;&gt;"",", dropMechanic={"&amp;U112&amp;IF(Z112&lt;&gt;"",","&amp;Z112,"")&amp;IF(AE112&lt;&gt;"",","&amp;AE112,"")&amp;IF(AJ112&lt;&gt;"",","&amp;AJ112,"")&amp;IF(AO112&lt;&gt;"",","&amp;AO112,"")&amp;IF(AT112&lt;&gt;"",","&amp;AT112,"")&amp;"}"&amp;IF(U112="LIBSETS_DROP_MECHANIC_MONSTER_NAME",", dropMechanicNames={" &amp; IF(V112&lt;&gt;"","['en']='"&amp;V112&amp;"'","") &amp; IF(W112&lt;&gt;"",", ['de']='" &amp; W112&amp;"'","") &amp; "}",""),"")&amp;"},","")</f>
        <v>, dropMechanic={LIBSETS_DROP_MECHANIC_MAIL_PVP_REWARDS_FOR_THE_WORTHY,LIBSETS_DROP_MECHANIC_CITY_CYRODIIL_VLASTARUS}},</v>
      </c>
      <c r="BA112" s="21" t="str">
        <f>IF(F112&lt;&gt;"Not in the game (anymore)",IF(C112&lt;&gt;"",CONCATENATE(" --",C112," / ",B112,"   [",IF(Q112&lt;&gt;"",Q112,""),IF(Y112&lt;&gt;"",", "&amp;Y112,""),IF(AD112&lt;&gt;"",", "&amp;AD112,""),IF(AI112&lt;&gt;"",", "&amp;AI112,""),IF(AN112&lt;&gt;"",", "&amp;AN112,""),IF(AS112&lt;&gt;"",", "&amp;AS112,""),"]")),"")</f>
        <v xml:space="preserve"> --Bastion of the Heartland / Bastion des Herzlandes   [Cyrodiil, Cyrodiil]</v>
      </c>
    </row>
    <row r="113" spans="1:53" x14ac:dyDescent="0.25">
      <c r="A113" s="12">
        <v>132</v>
      </c>
      <c r="B113" t="s">
        <v>951</v>
      </c>
      <c r="C113" t="s">
        <v>952</v>
      </c>
      <c r="D113" s="3">
        <f>A113</f>
        <v>132</v>
      </c>
      <c r="G113" s="8" t="s">
        <v>1650</v>
      </c>
      <c r="I113" t="s">
        <v>97</v>
      </c>
      <c r="J113" t="s">
        <v>97</v>
      </c>
      <c r="K113">
        <v>-1</v>
      </c>
      <c r="L113">
        <v>-1</v>
      </c>
      <c r="M113">
        <v>-1</v>
      </c>
      <c r="N113">
        <v>0</v>
      </c>
      <c r="O113" s="70" t="s">
        <v>131</v>
      </c>
      <c r="P113" s="3">
        <f>IF(AND(G113&lt;&gt;"LIBSETS_SETTYPE_BATTLEGROUND",G113&lt;&gt;"LIBSETS_SETTYPE_SPECIAL",G113&lt;&gt;"LIBSETS_SETTYPE_MYTHIC"), IF(Q113&lt;&gt;"",VLOOKUP(Q113,'ESO zone constants'!$D$2:$H$4950,5,FALSE),""),"")</f>
        <v>181</v>
      </c>
      <c r="Q113" t="str">
        <f>IF(OR(K113="",K113&lt;=0,ISERROR(K113)),IF(AND(O113&lt;&gt;"",NOT(ISERROR(O113))),O113, ""),VLOOKUP(K113,'ESO wayshrine node constants'!$A$3:$D$9993,4,FALSE))</f>
        <v>Cyrodiil</v>
      </c>
      <c r="S113" s="19" t="str">
        <f>IF(AND(R113&lt;&gt;"",NOT(ISERROR(R113))),R113,IF(P113&lt;&gt;"",IF(NOT(ISERROR(VLOOKUP(P113,'ESO Dungeon constants'!$D$3:$H$9999,5,FALSE))),VLOOKUP(P113,'ESO Dungeon constants'!$D$3:$I$9999,6,FALSE),VLOOKUP(P113,'ESO zone constants'!$H$2:$K$9984,4,FALSE)),""))</f>
        <v>DLC_BASE_GAME</v>
      </c>
      <c r="T113" s="3" t="str">
        <f>IF(S113&lt;&gt;"",VLOOKUP(S113,'LibSets constants'!$B$4:$C$1000,2,FALSE),"")</f>
        <v>Included in base game</v>
      </c>
      <c r="U113" s="33" t="s">
        <v>1723</v>
      </c>
      <c r="V113" s="3" t="str">
        <f>IF(U113&lt;&gt;"",IF(U113&lt;&gt;"LIBSETS_DROP_MECHANIC_MONSTER_NAME",VLOOKUP(U113,'LibSets constants'!$I$4:$L$1000,3,FALSE),""),"")</f>
        <v>Rewards for the worthy (Cyrodiil/Battleground mail)</v>
      </c>
      <c r="W113" s="3" t="str">
        <f>IF(U113&lt;&gt;"",IF(U113&lt;&gt;"LIBSETS_DROP_MECHANIC_MONSTER_NAME",VLOOKUP(U113,'LibSets constants'!$I$4:$L$1000,4,FALSE),""),"")</f>
        <v>Gerechter Lohn (Cyrodiil/Schlachtfeld Mail)</v>
      </c>
      <c r="X113" s="3">
        <f>IF(G113&lt;&gt;"LIBSETS_SETTYPE_BATTLEGROUND",IF(G113&lt;&gt;"LIBSETS_SETTYPE_SPECIAL",IF(Y113&lt;&gt;"",VLOOKUP(Y113,'ESO zone constants'!$D$2:$H$4950,5,FALSE),""),""),"")</f>
        <v>181</v>
      </c>
      <c r="Y113" t="s">
        <v>131</v>
      </c>
      <c r="Z113" s="33" t="s">
        <v>1714</v>
      </c>
      <c r="AA113" s="3" t="str">
        <f>IF(Z113&lt;&gt;"",IF(Z113&lt;&gt;"LIBSETS_DROP_MECHANIC_MONSTER_NAME",VLOOKUP(Z113,'LibSets constants'!$I$4:$L$1000,3,FALSE),""),"")</f>
        <v>City Bruma (quartermaster)</v>
      </c>
      <c r="AB113" s="3" t="str">
        <f>IF(Z113&lt;&gt;"",IF(Z113&lt;&gt;"LIBSETS_DROP_MECHANIC_MONSTER_NAME",VLOOKUP(Z113,'LibSets constants'!$I$4:$L$1000,4,FALSE),""),"")</f>
        <v>Stadt Bruma (Quartiermeister)</v>
      </c>
      <c r="AC113" s="3" t="str">
        <f>IF(G113&lt;&gt;"LIBSETS_SETTYPE_BATTLEGROUND",IF(G113&lt;&gt;"LIBSETS_SETTYPE_SPECIAL",IF(AD113&lt;&gt;"",VLOOKUP(AD113,'ESO zone constants'!$D$2:$H$4950,5,FALSE),""),""),"")</f>
        <v/>
      </c>
      <c r="AF113" s="3" t="str">
        <f>IF(AE113&lt;&gt;"",IF(AE113&lt;&gt;"LIBSETS_DROP_MECHANIC_MONSTER_NAME",VLOOKUP(AE113,'LibSets constants'!$I$4:$L$1000,3,FALSE),""),"")</f>
        <v/>
      </c>
      <c r="AG113" s="3" t="str">
        <f>IF(AE113&lt;&gt;"",IF(AE113&lt;&gt;"LIBSETS_DROP_MECHANIC_MONSTER_NAME",VLOOKUP(AE113,'LibSets constants'!$I$4:$L$1000,4,FALSE),""),"")</f>
        <v/>
      </c>
      <c r="AH113" s="3" t="str">
        <f>IF(G113&lt;&gt;"LIBSETS_SETTYPE_BATTLEGROUND",IF(G113&lt;&gt;"LIBSETS_SETTYPE_SPECIAL",IF(AI113&lt;&gt;"",VLOOKUP(AI113,'ESO zone constants'!$D$2:$H$4950,5,FALSE),""),""),"")</f>
        <v/>
      </c>
      <c r="AK113" s="3" t="str">
        <f>IF(AJ113&lt;&gt;"",IF(AJ113&lt;&gt;"LIBSETS_DROP_MECHANIC_MONSTER_NAME",VLOOKUP(AJ113,'LibSets constants'!$I$4:$L$1000,3,FALSE),""),"")</f>
        <v/>
      </c>
      <c r="AL113" s="3" t="str">
        <f>IF(AJ113&lt;&gt;"",IF(AJ113&lt;&gt;"LIBSETS_DROP_MECHANIC_MONSTER_NAME",VLOOKUP(AJ113,'LibSets constants'!$I$4:$L$1000,4,FALSE),""),"")</f>
        <v/>
      </c>
      <c r="AM113" s="3" t="str">
        <f>IF(G113&lt;&gt;"LIBSETS_SETTYPE_BATTLEGROUND",IF(G113&lt;&gt;"LIBSETS_SETTYPE_SPECIAL",IF(AN113&lt;&gt;"",VLOOKUP(AN113,'ESO zone constants'!$D$2:$H$4950,5,FALSE),""),""),"")</f>
        <v/>
      </c>
      <c r="AP113" s="3" t="str">
        <f>IF(AO113&lt;&gt;"",IF(AO113&lt;&gt;"LIBSETS_DROP_MECHANIC_MONSTER_NAME",VLOOKUP(AO113,'LibSets constants'!$I$4:$L$1000,3,FALSE),""),"")</f>
        <v/>
      </c>
      <c r="AQ113" s="3" t="str">
        <f>IF(AO113&lt;&gt;"",IF(AO113&lt;&gt;"LIBSETS_DROP_MECHANIC_MONSTER_NAME",VLOOKUP(AO113,'LibSets constants'!$I$4:$L$1000,4,FALSE),""),"")</f>
        <v/>
      </c>
      <c r="AR113" s="3" t="str">
        <f>IF(G113&lt;&gt;"LIBSETS_SETTYPE_BATTLEGROUND",IF(G113&lt;&gt;"LIBSETS_SETTYPE_SPECIAL",IF(AS113&lt;&gt;"",VLOOKUP(AS113,'ESO zone constants'!$D$2:$H$4950,5,FALSE),""),""),"")</f>
        <v/>
      </c>
      <c r="AU113" s="3" t="str">
        <f>IF(AT113&lt;&gt;"",IF(AT113&lt;&gt;"LIBSETS_DROP_MECHANIC_MONSTER_NAME",VLOOKUP(AT113,'LibSets constants'!$I$4:$L$1000,3,FALSE),""),"")</f>
        <v/>
      </c>
      <c r="AV113" s="3" t="str">
        <f>IF(AT113&lt;&gt;"",IF(AT113&lt;&gt;"LIBSETS_DROP_MECHANIC_MONSTER_NAME",VLOOKUP(AT113,'LibSets constants'!$I$4:$L$1000,4,FALSE),""),"")</f>
        <v/>
      </c>
      <c r="AW113" s="21" t="str">
        <f>IF(A113="???","--","")&amp;IF(F113&lt;&gt;"Not in the game (anymore)",IF(A113&lt;&gt;"",CONCATENATE("[",A113,"] = {wayshrines={")&amp;IF(K113&lt;&gt;"",CONCATENATE(K113,","),"")&amp;IF(L113&lt;&gt;"",CONCATENATE(L113,","),"")&amp;IF(M113&lt;&gt;"",CONCATENATE(M113,","),"")&amp;CONCATENATE("}")&amp;IF(VALUE(N113)&gt;0,CONCATENATE(", traitsNeeded=",N113),"")&amp;CONCATENATE(", dlcId=",IF(S113&lt;&gt;"",S113,"DLC_BASE_GAME")),""),"")</f>
        <v>[132] = {wayshrines={-1,-1,-1,}, dlcId=DLC_BASE_GAME</v>
      </c>
      <c r="AX113" s="21" t="str">
        <f>IF(F113&lt;&gt;"Not in the game (anymore)",IF(A113&lt;&gt;"",IF(P113&lt;&gt;"",CONCATENATE(", zoneIds={",P113),"")&amp;IF(X113&lt;&gt;"",CONCATENATE(",",X113),"")&amp;IF(AC113&lt;&gt;"",CONCATENATE(",",AC113),"")&amp;IF(AH113&lt;&gt;"",CONCATENATE(",",AH113),"")&amp;IF(AM113&lt;&gt;"",CONCATENATE(",",AM113),"")&amp;IF(AR113&lt;&gt;"",CONCATENATE(",",AR113),"")&amp;IF(P113&lt;&gt;"",CONCATENATE("}",""),"")&amp;IF(OR(I113="true",I113="false",I113&lt;&gt;""), CONCATENATE(", veteran=", I113), ""),""),"")</f>
        <v>, zoneIds={181,181}, veteran=false</v>
      </c>
      <c r="AY113" s="21" t="str">
        <f>IF(F113&lt;&gt;"Not in the game (anymore)",IF(A113&lt;&gt;"",", setType="&amp;G113,"")&amp;IF(J113="true",", multiTrialSet=true",""),"")</f>
        <v>, setType=LIBSETS_SETTYPE_CYRODIIL</v>
      </c>
      <c r="AZ113" s="21" t="str">
        <f>IF(F113&lt;&gt;"Not in the game (anymore)",IF(U113&lt;&gt;"",", dropMechanic={"&amp;U113&amp;IF(Z113&lt;&gt;"",","&amp;Z113,"")&amp;IF(AE113&lt;&gt;"",","&amp;AE113,"")&amp;IF(AJ113&lt;&gt;"",","&amp;AJ113,"")&amp;IF(AO113&lt;&gt;"",","&amp;AO113,"")&amp;IF(AT113&lt;&gt;"",","&amp;AT113,"")&amp;"}"&amp;IF(U113="LIBSETS_DROP_MECHANIC_MONSTER_NAME",", dropMechanicNames={" &amp; IF(V113&lt;&gt;"","['en']='"&amp;V113&amp;"'","") &amp; IF(W113&lt;&gt;"",", ['de']='" &amp; W113&amp;"'","") &amp; "}",""),"")&amp;"},","")</f>
        <v>, dropMechanic={LIBSETS_DROP_MECHANIC_MAIL_PVP_REWARDS_FOR_THE_WORTHY,LIBSETS_DROP_MECHANIC_CITY_CYRODIIL_BRUMA}},</v>
      </c>
      <c r="BA113" s="21" t="str">
        <f>IF(F113&lt;&gt;"Not in the game (anymore)",IF(C113&lt;&gt;"",CONCATENATE(" --",C113," / ",B113,"   [",IF(Q113&lt;&gt;"",Q113,""),IF(Y113&lt;&gt;"",", "&amp;Y113,""),IF(AD113&lt;&gt;"",", "&amp;AD113,""),IF(AI113&lt;&gt;"",", "&amp;AI113,""),IF(AN113&lt;&gt;"",", "&amp;AN113,""),IF(AS113&lt;&gt;"",", "&amp;AS113,""),"]")),"")</f>
        <v xml:space="preserve"> --Shield of the Valiant / Schild des Tapferen   [Cyrodiil, Cyrodiil]</v>
      </c>
    </row>
    <row r="114" spans="1:53" x14ac:dyDescent="0.25">
      <c r="A114" s="12">
        <v>133</v>
      </c>
      <c r="B114" t="s">
        <v>953</v>
      </c>
      <c r="C114" t="s">
        <v>954</v>
      </c>
      <c r="D114" s="3">
        <f>A114</f>
        <v>133</v>
      </c>
      <c r="G114" s="8" t="s">
        <v>1650</v>
      </c>
      <c r="I114" t="s">
        <v>97</v>
      </c>
      <c r="J114" t="s">
        <v>97</v>
      </c>
      <c r="K114">
        <v>-1</v>
      </c>
      <c r="L114">
        <v>-1</v>
      </c>
      <c r="M114">
        <v>-1</v>
      </c>
      <c r="N114">
        <v>0</v>
      </c>
      <c r="O114" s="70" t="s">
        <v>131</v>
      </c>
      <c r="P114" s="3">
        <f>IF(AND(G114&lt;&gt;"LIBSETS_SETTYPE_BATTLEGROUND",G114&lt;&gt;"LIBSETS_SETTYPE_SPECIAL",G114&lt;&gt;"LIBSETS_SETTYPE_MYTHIC"), IF(Q114&lt;&gt;"",VLOOKUP(Q114,'ESO zone constants'!$D$2:$H$4950,5,FALSE),""),"")</f>
        <v>181</v>
      </c>
      <c r="Q114" t="str">
        <f>IF(OR(K114="",K114&lt;=0,ISERROR(K114)),IF(AND(O114&lt;&gt;"",NOT(ISERROR(O114))),O114, ""),VLOOKUP(K114,'ESO wayshrine node constants'!$A$3:$D$9993,4,FALSE))</f>
        <v>Cyrodiil</v>
      </c>
      <c r="S114" s="19" t="str">
        <f>IF(AND(R114&lt;&gt;"",NOT(ISERROR(R114))),R114,IF(P114&lt;&gt;"",IF(NOT(ISERROR(VLOOKUP(P114,'ESO Dungeon constants'!$D$3:$H$9999,5,FALSE))),VLOOKUP(P114,'ESO Dungeon constants'!$D$3:$I$9999,6,FALSE),VLOOKUP(P114,'ESO zone constants'!$H$2:$K$9984,4,FALSE)),""))</f>
        <v>DLC_BASE_GAME</v>
      </c>
      <c r="T114" s="3" t="str">
        <f>IF(S114&lt;&gt;"",VLOOKUP(S114,'LibSets constants'!$B$4:$C$1000,2,FALSE),"")</f>
        <v>Included in base game</v>
      </c>
      <c r="U114" s="33" t="s">
        <v>1723</v>
      </c>
      <c r="V114" s="3" t="str">
        <f>IF(U114&lt;&gt;"",IF(U114&lt;&gt;"LIBSETS_DROP_MECHANIC_MONSTER_NAME",VLOOKUP(U114,'LibSets constants'!$I$4:$L$1000,3,FALSE),""),"")</f>
        <v>Rewards for the worthy (Cyrodiil/Battleground mail)</v>
      </c>
      <c r="W114" s="3" t="str">
        <f>IF(U114&lt;&gt;"",IF(U114&lt;&gt;"LIBSETS_DROP_MECHANIC_MONSTER_NAME",VLOOKUP(U114,'LibSets constants'!$I$4:$L$1000,4,FALSE),""),"")</f>
        <v>Gerechter Lohn (Cyrodiil/Schlachtfeld Mail)</v>
      </c>
      <c r="X114" s="3">
        <f>IF(G114&lt;&gt;"LIBSETS_SETTYPE_BATTLEGROUND",IF(G114&lt;&gt;"LIBSETS_SETTYPE_SPECIAL",IF(Y114&lt;&gt;"",VLOOKUP(Y114,'ESO zone constants'!$D$2:$H$4950,5,FALSE),""),""),"")</f>
        <v>181</v>
      </c>
      <c r="Y114" t="s">
        <v>131</v>
      </c>
      <c r="Z114" s="33" t="s">
        <v>1713</v>
      </c>
      <c r="AA114" s="3" t="str">
        <f>IF(Z114&lt;&gt;"",IF(Z114&lt;&gt;"LIBSETS_DROP_MECHANIC_MONSTER_NAME",VLOOKUP(Z114,'LibSets constants'!$I$4:$L$1000,3,FALSE),""),"")</f>
        <v>City Erntefurt (quartermaster)</v>
      </c>
      <c r="AB114" s="3" t="str">
        <f>IF(Z114&lt;&gt;"",IF(Z114&lt;&gt;"LIBSETS_DROP_MECHANIC_MONSTER_NAME",VLOOKUP(Z114,'LibSets constants'!$I$4:$L$1000,4,FALSE),""),"")</f>
        <v>Stadt Erntefurt (Quartiermeister)</v>
      </c>
      <c r="AC114" s="3" t="str">
        <f>IF(G114&lt;&gt;"LIBSETS_SETTYPE_BATTLEGROUND",IF(G114&lt;&gt;"LIBSETS_SETTYPE_SPECIAL",IF(AD114&lt;&gt;"",VLOOKUP(AD114,'ESO zone constants'!$D$2:$H$4950,5,FALSE),""),""),"")</f>
        <v/>
      </c>
      <c r="AF114" s="3" t="str">
        <f>IF(AE114&lt;&gt;"",IF(AE114&lt;&gt;"LIBSETS_DROP_MECHANIC_MONSTER_NAME",VLOOKUP(AE114,'LibSets constants'!$I$4:$L$1000,3,FALSE),""),"")</f>
        <v/>
      </c>
      <c r="AG114" s="3" t="str">
        <f>IF(AE114&lt;&gt;"",IF(AE114&lt;&gt;"LIBSETS_DROP_MECHANIC_MONSTER_NAME",VLOOKUP(AE114,'LibSets constants'!$I$4:$L$1000,4,FALSE),""),"")</f>
        <v/>
      </c>
      <c r="AH114" s="3" t="str">
        <f>IF(G114&lt;&gt;"LIBSETS_SETTYPE_BATTLEGROUND",IF(G114&lt;&gt;"LIBSETS_SETTYPE_SPECIAL",IF(AI114&lt;&gt;"",VLOOKUP(AI114,'ESO zone constants'!$D$2:$H$4950,5,FALSE),""),""),"")</f>
        <v/>
      </c>
      <c r="AK114" s="3" t="str">
        <f>IF(AJ114&lt;&gt;"",IF(AJ114&lt;&gt;"LIBSETS_DROP_MECHANIC_MONSTER_NAME",VLOOKUP(AJ114,'LibSets constants'!$I$4:$L$1000,3,FALSE),""),"")</f>
        <v/>
      </c>
      <c r="AL114" s="3" t="str">
        <f>IF(AJ114&lt;&gt;"",IF(AJ114&lt;&gt;"LIBSETS_DROP_MECHANIC_MONSTER_NAME",VLOOKUP(AJ114,'LibSets constants'!$I$4:$L$1000,4,FALSE),""),"")</f>
        <v/>
      </c>
      <c r="AM114" s="3" t="str">
        <f>IF(G114&lt;&gt;"LIBSETS_SETTYPE_BATTLEGROUND",IF(G114&lt;&gt;"LIBSETS_SETTYPE_SPECIAL",IF(AN114&lt;&gt;"",VLOOKUP(AN114,'ESO zone constants'!$D$2:$H$4950,5,FALSE),""),""),"")</f>
        <v/>
      </c>
      <c r="AP114" s="3" t="str">
        <f>IF(AO114&lt;&gt;"",IF(AO114&lt;&gt;"LIBSETS_DROP_MECHANIC_MONSTER_NAME",VLOOKUP(AO114,'LibSets constants'!$I$4:$L$1000,3,FALSE),""),"")</f>
        <v/>
      </c>
      <c r="AQ114" s="3" t="str">
        <f>IF(AO114&lt;&gt;"",IF(AO114&lt;&gt;"LIBSETS_DROP_MECHANIC_MONSTER_NAME",VLOOKUP(AO114,'LibSets constants'!$I$4:$L$1000,4,FALSE),""),"")</f>
        <v/>
      </c>
      <c r="AR114" s="3" t="str">
        <f>IF(G114&lt;&gt;"LIBSETS_SETTYPE_BATTLEGROUND",IF(G114&lt;&gt;"LIBSETS_SETTYPE_SPECIAL",IF(AS114&lt;&gt;"",VLOOKUP(AS114,'ESO zone constants'!$D$2:$H$4950,5,FALSE),""),""),"")</f>
        <v/>
      </c>
      <c r="AU114" s="3" t="str">
        <f>IF(AT114&lt;&gt;"",IF(AT114&lt;&gt;"LIBSETS_DROP_MECHANIC_MONSTER_NAME",VLOOKUP(AT114,'LibSets constants'!$I$4:$L$1000,3,FALSE),""),"")</f>
        <v/>
      </c>
      <c r="AV114" s="3" t="str">
        <f>IF(AT114&lt;&gt;"",IF(AT114&lt;&gt;"LIBSETS_DROP_MECHANIC_MONSTER_NAME",VLOOKUP(AT114,'LibSets constants'!$I$4:$L$1000,4,FALSE),""),"")</f>
        <v/>
      </c>
      <c r="AW114" s="21" t="str">
        <f>IF(A114="???","--","")&amp;IF(F114&lt;&gt;"Not in the game (anymore)",IF(A114&lt;&gt;"",CONCATENATE("[",A114,"] = {wayshrines={")&amp;IF(K114&lt;&gt;"",CONCATENATE(K114,","),"")&amp;IF(L114&lt;&gt;"",CONCATENATE(L114,","),"")&amp;IF(M114&lt;&gt;"",CONCATENATE(M114,","),"")&amp;CONCATENATE("}")&amp;IF(VALUE(N114)&gt;0,CONCATENATE(", traitsNeeded=",N114),"")&amp;CONCATENATE(", dlcId=",IF(S114&lt;&gt;"",S114,"DLC_BASE_GAME")),""),"")</f>
        <v>[133] = {wayshrines={-1,-1,-1,}, dlcId=DLC_BASE_GAME</v>
      </c>
      <c r="AX114" s="21" t="str">
        <f>IF(F114&lt;&gt;"Not in the game (anymore)",IF(A114&lt;&gt;"",IF(P114&lt;&gt;"",CONCATENATE(", zoneIds={",P114),"")&amp;IF(X114&lt;&gt;"",CONCATENATE(",",X114),"")&amp;IF(AC114&lt;&gt;"",CONCATENATE(",",AC114),"")&amp;IF(AH114&lt;&gt;"",CONCATENATE(",",AH114),"")&amp;IF(AM114&lt;&gt;"",CONCATENATE(",",AM114),"")&amp;IF(AR114&lt;&gt;"",CONCATENATE(",",AR114),"")&amp;IF(P114&lt;&gt;"",CONCATENATE("}",""),"")&amp;IF(OR(I114="true",I114="false",I114&lt;&gt;""), CONCATENATE(", veteran=", I114), ""),""),"")</f>
        <v>, zoneIds={181,181}, veteran=false</v>
      </c>
      <c r="AY114" s="21" t="str">
        <f>IF(F114&lt;&gt;"Not in the game (anymore)",IF(A114&lt;&gt;"",", setType="&amp;G114,"")&amp;IF(J114="true",", multiTrialSet=true",""),"")</f>
        <v>, setType=LIBSETS_SETTYPE_CYRODIIL</v>
      </c>
      <c r="AZ114" s="21" t="str">
        <f>IF(F114&lt;&gt;"Not in the game (anymore)",IF(U114&lt;&gt;"",", dropMechanic={"&amp;U114&amp;IF(Z114&lt;&gt;"",","&amp;Z114,"")&amp;IF(AE114&lt;&gt;"",","&amp;AE114,"")&amp;IF(AJ114&lt;&gt;"",","&amp;AJ114,"")&amp;IF(AO114&lt;&gt;"",","&amp;AO114,"")&amp;IF(AT114&lt;&gt;"",","&amp;AT114,"")&amp;"}"&amp;IF(U114="LIBSETS_DROP_MECHANIC_MONSTER_NAME",", dropMechanicNames={" &amp; IF(V114&lt;&gt;"","['en']='"&amp;V114&amp;"'","") &amp; IF(W114&lt;&gt;"",", ['de']='" &amp; W114&amp;"'","") &amp; "}",""),"")&amp;"},","")</f>
        <v>, dropMechanic={LIBSETS_DROP_MECHANIC_MAIL_PVP_REWARDS_FOR_THE_WORTHY,LIBSETS_DROP_MECHANIC_CITY_CYRODIIL_ERNTEFURT}},</v>
      </c>
      <c r="BA114" s="21" t="str">
        <f>IF(F114&lt;&gt;"Not in the game (anymore)",IF(C114&lt;&gt;"",CONCATENATE(" --",C114," / ",B114,"   [",IF(Q114&lt;&gt;"",Q114,""),IF(Y114&lt;&gt;"",", "&amp;Y114,""),IF(AD114&lt;&gt;"",", "&amp;AD114,""),IF(AI114&lt;&gt;"",", "&amp;AI114,""),IF(AN114&lt;&gt;"",", "&amp;AN114,""),IF(AS114&lt;&gt;"",", "&amp;AS114,""),"]")),"")</f>
        <v xml:space="preserve"> --Buffer of the Swift / Dämpfer des Geschwinden   [Cyrodiil, Cyrodiil]</v>
      </c>
    </row>
    <row r="115" spans="1:53" x14ac:dyDescent="0.25">
      <c r="A115" s="12">
        <v>134</v>
      </c>
      <c r="B115" t="s">
        <v>955</v>
      </c>
      <c r="C115" t="s">
        <v>956</v>
      </c>
      <c r="D115" s="3">
        <f>A115</f>
        <v>134</v>
      </c>
      <c r="G115" s="8" t="s">
        <v>1652</v>
      </c>
      <c r="I115" t="s">
        <v>97</v>
      </c>
      <c r="J115" t="s">
        <v>97</v>
      </c>
      <c r="K115">
        <v>-1</v>
      </c>
      <c r="L115">
        <v>-1</v>
      </c>
      <c r="M115">
        <v>-1</v>
      </c>
      <c r="N115">
        <v>0</v>
      </c>
      <c r="O115" s="70" t="s">
        <v>49</v>
      </c>
      <c r="P115" s="3">
        <f>IF(AND(G115&lt;&gt;"LIBSETS_SETTYPE_BATTLEGROUND",G115&lt;&gt;"LIBSETS_SETTYPE_SPECIAL",G115&lt;&gt;"LIBSETS_SETTYPE_MYTHIC"), IF(Q115&lt;&gt;"",VLOOKUP(Q115,'ESO zone constants'!$D$2:$H$4950,5,FALSE),""),"")</f>
        <v>130</v>
      </c>
      <c r="Q115" t="str">
        <f>IF(OR(K115="",K115&lt;=0,ISERROR(K115)),IF(AND(O115&lt;&gt;"",NOT(ISERROR(O115))),O115, ""),VLOOKUP(K115,'ESO wayshrine node constants'!$A$3:$D$9993,4,FALSE))</f>
        <v>Crypt of Hearts I</v>
      </c>
      <c r="S115" s="19" t="str">
        <f>IF(AND(R115&lt;&gt;"",NOT(ISERROR(R115))),R115,IF(P115&lt;&gt;"",IF(NOT(ISERROR(VLOOKUP(P115,'ESO Dungeon constants'!$D$3:$H$9999,5,FALSE))),VLOOKUP(P115,'ESO Dungeon constants'!$D$3:$I$9999,6,FALSE),VLOOKUP(P115,'ESO zone constants'!$H$2:$K$9984,4,FALSE)),""))</f>
        <v>DLC_BASE_GAME</v>
      </c>
      <c r="T115" s="3" t="str">
        <f>IF(S115&lt;&gt;"",VLOOKUP(S115,'LibSets constants'!$B$4:$C$1000,2,FALSE),"")</f>
        <v>Included in base game</v>
      </c>
      <c r="V115" s="3" t="str">
        <f>IF(U115&lt;&gt;"",IF(U115&lt;&gt;"LIBSETS_DROP_MECHANIC_MONSTER_NAME",VLOOKUP(U115,'LibSets constants'!$I$4:$L$1000,3,FALSE),""),"")</f>
        <v/>
      </c>
      <c r="W115" s="3" t="str">
        <f>IF(U115&lt;&gt;"",IF(U115&lt;&gt;"LIBSETS_DROP_MECHANIC_MONSTER_NAME",VLOOKUP(U115,'LibSets constants'!$I$4:$L$1000,4,FALSE),""),"")</f>
        <v/>
      </c>
      <c r="X115" s="3">
        <f>IF(G115&lt;&gt;"LIBSETS_SETTYPE_BATTLEGROUND",IF(G115&lt;&gt;"LIBSETS_SETTYPE_SPECIAL",IF(Y115&lt;&gt;"",VLOOKUP(Y115,'ESO zone constants'!$D$2:$H$4950,5,FALSE),""),""),"")</f>
        <v>932</v>
      </c>
      <c r="Y115" t="s">
        <v>55</v>
      </c>
      <c r="AA115" s="3" t="str">
        <f>IF(Z115&lt;&gt;"",IF(Z115&lt;&gt;"LIBSETS_DROP_MECHANIC_MONSTER_NAME",VLOOKUP(Z115,'LibSets constants'!$I$4:$L$1000,3,FALSE),""),"")</f>
        <v/>
      </c>
      <c r="AB115" s="3" t="str">
        <f>IF(Z115&lt;&gt;"",IF(Z115&lt;&gt;"LIBSETS_DROP_MECHANIC_MONSTER_NAME",VLOOKUP(Z115,'LibSets constants'!$I$4:$L$1000,4,FALSE),""),"")</f>
        <v/>
      </c>
      <c r="AC115" s="3" t="str">
        <f>IF(G115&lt;&gt;"LIBSETS_SETTYPE_BATTLEGROUND",IF(G115&lt;&gt;"LIBSETS_SETTYPE_SPECIAL",IF(AD115&lt;&gt;"",VLOOKUP(AD115,'ESO zone constants'!$D$2:$H$4950,5,FALSE),""),""),"")</f>
        <v/>
      </c>
      <c r="AF115" s="3" t="str">
        <f>IF(AE115&lt;&gt;"",IF(AE115&lt;&gt;"LIBSETS_DROP_MECHANIC_MONSTER_NAME",VLOOKUP(AE115,'LibSets constants'!$I$4:$L$1000,3,FALSE),""),"")</f>
        <v/>
      </c>
      <c r="AG115" s="3" t="str">
        <f>IF(AE115&lt;&gt;"",IF(AE115&lt;&gt;"LIBSETS_DROP_MECHANIC_MONSTER_NAME",VLOOKUP(AE115,'LibSets constants'!$I$4:$L$1000,4,FALSE),""),"")</f>
        <v/>
      </c>
      <c r="AH115" s="3" t="str">
        <f>IF(G115&lt;&gt;"LIBSETS_SETTYPE_BATTLEGROUND",IF(G115&lt;&gt;"LIBSETS_SETTYPE_SPECIAL",IF(AI115&lt;&gt;"",VLOOKUP(AI115,'ESO zone constants'!$D$2:$H$4950,5,FALSE),""),""),"")</f>
        <v/>
      </c>
      <c r="AK115" s="3" t="str">
        <f>IF(AJ115&lt;&gt;"",IF(AJ115&lt;&gt;"LIBSETS_DROP_MECHANIC_MONSTER_NAME",VLOOKUP(AJ115,'LibSets constants'!$I$4:$L$1000,3,FALSE),""),"")</f>
        <v/>
      </c>
      <c r="AL115" s="3" t="str">
        <f>IF(AJ115&lt;&gt;"",IF(AJ115&lt;&gt;"LIBSETS_DROP_MECHANIC_MONSTER_NAME",VLOOKUP(AJ115,'LibSets constants'!$I$4:$L$1000,4,FALSE),""),"")</f>
        <v/>
      </c>
      <c r="AM115" s="3" t="str">
        <f>IF(G115&lt;&gt;"LIBSETS_SETTYPE_BATTLEGROUND",IF(G115&lt;&gt;"LIBSETS_SETTYPE_SPECIAL",IF(AN115&lt;&gt;"",VLOOKUP(AN115,'ESO zone constants'!$D$2:$H$4950,5,FALSE),""),""),"")</f>
        <v/>
      </c>
      <c r="AP115" s="3" t="str">
        <f>IF(AO115&lt;&gt;"",IF(AO115&lt;&gt;"LIBSETS_DROP_MECHANIC_MONSTER_NAME",VLOOKUP(AO115,'LibSets constants'!$I$4:$L$1000,3,FALSE),""),"")</f>
        <v/>
      </c>
      <c r="AQ115" s="3" t="str">
        <f>IF(AO115&lt;&gt;"",IF(AO115&lt;&gt;"LIBSETS_DROP_MECHANIC_MONSTER_NAME",VLOOKUP(AO115,'LibSets constants'!$I$4:$L$1000,4,FALSE),""),"")</f>
        <v/>
      </c>
      <c r="AR115" s="3" t="str">
        <f>IF(G115&lt;&gt;"LIBSETS_SETTYPE_BATTLEGROUND",IF(G115&lt;&gt;"LIBSETS_SETTYPE_SPECIAL",IF(AS115&lt;&gt;"",VLOOKUP(AS115,'ESO zone constants'!$D$2:$H$4950,5,FALSE),""),""),"")</f>
        <v/>
      </c>
      <c r="AU115" s="3" t="str">
        <f>IF(AT115&lt;&gt;"",IF(AT115&lt;&gt;"LIBSETS_DROP_MECHANIC_MONSTER_NAME",VLOOKUP(AT115,'LibSets constants'!$I$4:$L$1000,3,FALSE),""),"")</f>
        <v/>
      </c>
      <c r="AV115" s="3" t="str">
        <f>IF(AT115&lt;&gt;"",IF(AT115&lt;&gt;"LIBSETS_DROP_MECHANIC_MONSTER_NAME",VLOOKUP(AT115,'LibSets constants'!$I$4:$L$1000,4,FALSE),""),"")</f>
        <v/>
      </c>
      <c r="AW115" s="21" t="str">
        <f>IF(A115="???","--","")&amp;IF(F115&lt;&gt;"Not in the game (anymore)",IF(A115&lt;&gt;"",CONCATENATE("[",A115,"] = {wayshrines={")&amp;IF(K115&lt;&gt;"",CONCATENATE(K115,","),"")&amp;IF(L115&lt;&gt;"",CONCATENATE(L115,","),"")&amp;IF(M115&lt;&gt;"",CONCATENATE(M115,","),"")&amp;CONCATENATE("}")&amp;IF(VALUE(N115)&gt;0,CONCATENATE(", traitsNeeded=",N115),"")&amp;CONCATENATE(", dlcId=",IF(S115&lt;&gt;"",S115,"DLC_BASE_GAME")),""),"")</f>
        <v>[134] = {wayshrines={-1,-1,-1,}, dlcId=DLC_BASE_GAME</v>
      </c>
      <c r="AX115" s="21" t="str">
        <f>IF(F115&lt;&gt;"Not in the game (anymore)",IF(A115&lt;&gt;"",IF(P115&lt;&gt;"",CONCATENATE(", zoneIds={",P115),"")&amp;IF(X115&lt;&gt;"",CONCATENATE(",",X115),"")&amp;IF(AC115&lt;&gt;"",CONCATENATE(",",AC115),"")&amp;IF(AH115&lt;&gt;"",CONCATENATE(",",AH115),"")&amp;IF(AM115&lt;&gt;"",CONCATENATE(",",AM115),"")&amp;IF(AR115&lt;&gt;"",CONCATENATE(",",AR115),"")&amp;IF(P115&lt;&gt;"",CONCATENATE("}",""),"")&amp;IF(OR(I115="true",I115="false",I115&lt;&gt;""), CONCATENATE(", veteran=", I115), ""),""),"")</f>
        <v>, zoneIds={130,932}, veteran=false</v>
      </c>
      <c r="AY115" s="21" t="str">
        <f>IF(F115&lt;&gt;"Not in the game (anymore)",IF(A115&lt;&gt;"",", setType="&amp;G115,"")&amp;IF(J115="true",", multiTrialSet=true",""),"")</f>
        <v>, setType=LIBSETS_SETTYPE_DUNGEON</v>
      </c>
      <c r="AZ115" s="21" t="str">
        <f>IF(F115&lt;&gt;"Not in the game (anymore)",IF(U115&lt;&gt;"",", dropMechanic={"&amp;U115&amp;IF(Z115&lt;&gt;"",","&amp;Z115,"")&amp;IF(AE115&lt;&gt;"",","&amp;AE115,"")&amp;IF(AJ115&lt;&gt;"",","&amp;AJ115,"")&amp;IF(AO115&lt;&gt;"",","&amp;AO115,"")&amp;IF(AT115&lt;&gt;"",","&amp;AT115,"")&amp;"}"&amp;IF(U115="LIBSETS_DROP_MECHANIC_MONSTER_NAME",", dropMechanicNames={" &amp; IF(V115&lt;&gt;"","['en']='"&amp;V115&amp;"'","") &amp; IF(W115&lt;&gt;"",", ['de']='" &amp; W115&amp;"'","") &amp; "}",""),"")&amp;"},","")</f>
        <v>},</v>
      </c>
      <c r="BA115" s="21" t="str">
        <f>IF(F115&lt;&gt;"Not in the game (anymore)",IF(C115&lt;&gt;"",CONCATENATE(" --",C115," / ",B115,"   [",IF(Q115&lt;&gt;"",Q115,""),IF(Y115&lt;&gt;"",", "&amp;Y115,""),IF(AD115&lt;&gt;"",", "&amp;AD115,""),IF(AI115&lt;&gt;"",", "&amp;AI115,""),IF(AN115&lt;&gt;"",", "&amp;AN115,""),IF(AS115&lt;&gt;"",", "&amp;AS115,""),"]")),"")</f>
        <v xml:space="preserve"> --Shroud of the Lich / Tuch des Lich   [Crypt of Hearts I, Crypt of Hearts II]</v>
      </c>
    </row>
    <row r="116" spans="1:53" s="14" customFormat="1" x14ac:dyDescent="0.25">
      <c r="A116" s="12">
        <v>135</v>
      </c>
      <c r="B116" t="s">
        <v>957</v>
      </c>
      <c r="C116" t="s">
        <v>958</v>
      </c>
      <c r="D116" s="3">
        <f>A116</f>
        <v>135</v>
      </c>
      <c r="E116"/>
      <c r="F116"/>
      <c r="G116" s="8" t="s">
        <v>1655</v>
      </c>
      <c r="H116"/>
      <c r="I116" t="s">
        <v>97</v>
      </c>
      <c r="J116" t="s">
        <v>97</v>
      </c>
      <c r="K116">
        <v>-1</v>
      </c>
      <c r="L116">
        <v>-1</v>
      </c>
      <c r="M116">
        <v>-1</v>
      </c>
      <c r="N116">
        <v>0</v>
      </c>
      <c r="O116" s="70" t="s">
        <v>117</v>
      </c>
      <c r="P116" s="3">
        <f>IF(AND(G116&lt;&gt;"LIBSETS_SETTYPE_BATTLEGROUND",G116&lt;&gt;"LIBSETS_SETTYPE_SPECIAL",G116&lt;&gt;"LIBSETS_SETTYPE_MYTHIC"), IF(Q116&lt;&gt;"",VLOOKUP(Q116,'ESO zone constants'!$D$2:$H$4950,5,FALSE),""),"")</f>
        <v>103</v>
      </c>
      <c r="Q116" t="str">
        <f>IF(OR(K116="",K116&lt;=0,ISERROR(K116)),IF(AND(O116&lt;&gt;"",NOT(ISERROR(O116))),O116, ""),VLOOKUP(K116,'ESO wayshrine node constants'!$A$3:$D$9993,4,FALSE))</f>
        <v>The Rift</v>
      </c>
      <c r="R116" s="70"/>
      <c r="S116" s="19" t="str">
        <f>IF(AND(R116&lt;&gt;"",NOT(ISERROR(R116))),R116,IF(P116&lt;&gt;"",IF(NOT(ISERROR(VLOOKUP(P116,'ESO Dungeon constants'!$D$3:$H$9999,5,FALSE))),VLOOKUP(P116,'ESO Dungeon constants'!$D$3:$I$9999,6,FALSE),VLOOKUP(P116,'ESO zone constants'!$H$2:$K$9984,4,FALSE)),""))</f>
        <v>DLC_BASE_GAME</v>
      </c>
      <c r="T116" s="3" t="str">
        <f>IF(S116&lt;&gt;"",VLOOKUP(S116,'LibSets constants'!$B$4:$C$1000,2,FALSE),"")</f>
        <v>Included in base game</v>
      </c>
      <c r="U116" s="33" t="s">
        <v>1742</v>
      </c>
      <c r="V116" s="3" t="str">
        <f>IF(U116&lt;&gt;"",IF(U116&lt;&gt;"LIBSETS_DROP_MECHANIC_MONSTER_NAME",VLOOKUP(U116,'LibSets constants'!$I$4:$L$1000,3,FALSE),""),"")</f>
        <v>Delve bosses have a chance to drop a waist or feet.</v>
      </c>
      <c r="W116" s="3" t="str">
        <f>IF(U116&lt;&gt;"",IF(U116&lt;&gt;"LIBSETS_DROP_MECHANIC_MONSTER_NAME",VLOOKUP(U116,'LibSets constants'!$I$4:$L$1000,4,FALSE),""),"")</f>
        <v>Bosse in Gewölben haben die Chance, eine Taille oder Füße fallen zu lassen.</v>
      </c>
      <c r="X116" s="3" t="str">
        <f>IF(G116&lt;&gt;"LIBSETS_SETTYPE_BATTLEGROUND",IF(G116&lt;&gt;"LIBSETS_SETTYPE_SPECIAL",IF(Y116&lt;&gt;"",VLOOKUP(Y116,'ESO zone constants'!$D$2:$H$4950,5,FALSE),""),""),"")</f>
        <v/>
      </c>
      <c r="Y116"/>
      <c r="Z116" s="33" t="s">
        <v>1743</v>
      </c>
      <c r="AA116" s="3" t="str">
        <f>IF(Z116&lt;&gt;"",IF(Z116&lt;&gt;"LIBSETS_DROP_MECHANIC_MONSTER_NAME",VLOOKUP(Z116,'LibSets constants'!$I$4:$L$1000,3,FALSE),""),"")</f>
        <v>Overland group bosses have a 100% chance to drop head, chest, legs, or weapon.</v>
      </c>
      <c r="AB116" s="3" t="str">
        <f>IF(Z116&lt;&gt;"",IF(Z116&lt;&gt;"LIBSETS_DROP_MECHANIC_MONSTER_NAME",VLOOKUP(Z116,'LibSets constants'!$I$4:$L$1000,4,FALSE),""),"")</f>
        <v>Überland Gruppenbosse haben eine Chance von 100%, Kopf, Brust, Beine oder Waffen fallen zu lassen.</v>
      </c>
      <c r="AC116" s="3" t="str">
        <f>IF(G116&lt;&gt;"LIBSETS_SETTYPE_BATTLEGROUND",IF(G116&lt;&gt;"LIBSETS_SETTYPE_SPECIAL",IF(AD116&lt;&gt;"",VLOOKUP(AD116,'ESO zone constants'!$D$2:$H$4950,5,FALSE),""),""),"")</f>
        <v/>
      </c>
      <c r="AD116"/>
      <c r="AE116" s="33" t="s">
        <v>1744</v>
      </c>
      <c r="AF116" s="3" t="str">
        <f>IF(AE116&lt;&gt;"",IF(AE116&lt;&gt;"LIBSETS_DROP_MECHANIC_MONSTER_NAME",VLOOKUP(AE116,'LibSets constants'!$I$4:$L$1000,3,FALSE),""),"")</f>
        <v>Public dungeon bosses have a chance to drop a shoulder, hand, or weapon.</v>
      </c>
      <c r="AG116" s="3" t="str">
        <f>IF(AE116&lt;&gt;"",IF(AE116&lt;&gt;"LIBSETS_DROP_MECHANIC_MONSTER_NAME",VLOOKUP(AE116,'LibSets constants'!$I$4:$L$1000,4,FALSE),""),"")</f>
        <v>Öffentliche Dungeon-Bosse haben die Möglichkeit, eine Schulter, Handschuhe oder eine Waffe fallen zu lassen.</v>
      </c>
      <c r="AH116" s="3" t="str">
        <f>IF(G116&lt;&gt;"LIBSETS_SETTYPE_BATTLEGROUND",IF(G116&lt;&gt;"LIBSETS_SETTYPE_SPECIAL",IF(AI116&lt;&gt;"",VLOOKUP(AI116,'ESO zone constants'!$D$2:$H$4950,5,FALSE),""),""),"")</f>
        <v/>
      </c>
      <c r="AI116"/>
      <c r="AJ116" s="33" t="s">
        <v>1745</v>
      </c>
      <c r="AK116" s="3" t="str">
        <f>IF(AJ116&lt;&gt;"",IF(AJ116&lt;&gt;"LIBSETS_DROP_MECHANIC_MONSTER_NAME",VLOOKUP(AJ116,'LibSets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3" t="str">
        <f>IF(AJ116&lt;&gt;"",IF(AJ116&lt;&gt;"LIBSETS_DROP_MECHANIC_MONSTER_NAME",VLOOKUP(AJ116,'LibSets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constants'!$D$2:$H$4950,5,FALSE),""),""),"")</f>
        <v/>
      </c>
      <c r="AN116"/>
      <c r="AO116" s="33"/>
      <c r="AP116" s="3" t="str">
        <f>IF(AO116&lt;&gt;"",IF(AO116&lt;&gt;"LIBSETS_DROP_MECHANIC_MONSTER_NAME",VLOOKUP(AO116,'LibSets constants'!$I$4:$L$1000,3,FALSE),""),"")</f>
        <v/>
      </c>
      <c r="AQ116" s="3" t="str">
        <f>IF(AO116&lt;&gt;"",IF(AO116&lt;&gt;"LIBSETS_DROP_MECHANIC_MONSTER_NAME",VLOOKUP(AO116,'LibSets constants'!$I$4:$L$1000,4,FALSE),""),"")</f>
        <v/>
      </c>
      <c r="AR116" s="3" t="str">
        <f>IF(G116&lt;&gt;"LIBSETS_SETTYPE_BATTLEGROUND",IF(G116&lt;&gt;"LIBSETS_SETTYPE_SPECIAL",IF(AS116&lt;&gt;"",VLOOKUP(AS116,'ESO zone constants'!$D$2:$H$4950,5,FALSE),""),""),"")</f>
        <v/>
      </c>
      <c r="AS116"/>
      <c r="AT116" s="33"/>
      <c r="AU116" s="3" t="str">
        <f>IF(AT116&lt;&gt;"",IF(AT116&lt;&gt;"LIBSETS_DROP_MECHANIC_MONSTER_NAME",VLOOKUP(AT116,'LibSets constants'!$I$4:$L$1000,3,FALSE),""),"")</f>
        <v/>
      </c>
      <c r="AV116" s="3" t="str">
        <f>IF(AT116&lt;&gt;"",IF(AT116&lt;&gt;"LIBSETS_DROP_MECHANIC_MONSTER_NAME",VLOOKUP(AT116,'LibSets constants'!$I$4:$L$1000,4,FALSE),""),"")</f>
        <v/>
      </c>
      <c r="AW116" s="21" t="str">
        <f>IF(A116="???","--","")&amp;IF(F116&lt;&gt;"Not in the game (anymore)",IF(A116&lt;&gt;"",CONCATENATE("[",A116,"] = {wayshrines={")&amp;IF(K116&lt;&gt;"",CONCATENATE(K116,","),"")&amp;IF(L116&lt;&gt;"",CONCATENATE(L116,","),"")&amp;IF(M116&lt;&gt;"",CONCATENATE(M116,","),"")&amp;CONCATENATE("}")&amp;IF(VALUE(N116)&gt;0,CONCATENATE(", traitsNeeded=",N116),"")&amp;CONCATENATE(", dlcId=",IF(S116&lt;&gt;"",S116,"DLC_BASE_GAME")),""),"")</f>
        <v>[135] = {wayshrines={-1,-1,-1,}, dlcId=DLC_BASE_GAME</v>
      </c>
      <c r="AX116" s="21" t="str">
        <f>IF(F116&lt;&gt;"Not in the game (anymore)",IF(A116&lt;&gt;"",IF(P116&lt;&gt;"",CONCATENATE(", zoneIds={",P116),"")&amp;IF(X116&lt;&gt;"",CONCATENATE(",",X116),"")&amp;IF(AC116&lt;&gt;"",CONCATENATE(",",AC116),"")&amp;IF(AH116&lt;&gt;"",CONCATENATE(",",AH116),"")&amp;IF(AM116&lt;&gt;"",CONCATENATE(",",AM116),"")&amp;IF(AR116&lt;&gt;"",CONCATENATE(",",AR116),"")&amp;IF(P116&lt;&gt;"",CONCATENATE("}",""),"")&amp;IF(OR(I116="true",I116="false",I116&lt;&gt;""), CONCATENATE(", veteran=", I116), ""),""),"")</f>
        <v>, zoneIds={103}, veteran=false</v>
      </c>
      <c r="AY116" s="21" t="str">
        <f>IF(F116&lt;&gt;"Not in the game (anymore)",IF(A116&lt;&gt;"",", setType="&amp;G116,"")&amp;IF(J116="true",", multiTrialSet=true",""),"")</f>
        <v>, setType=LIBSETS_SETTYPE_OVERLAND</v>
      </c>
      <c r="AZ116" s="21" t="str">
        <f>IF(F116&lt;&gt;"Not in the game (anymore)",IF(U116&lt;&gt;"",", dropMechanic={"&amp;U116&amp;IF(Z116&lt;&gt;"",","&amp;Z116,"")&amp;IF(AE116&lt;&gt;"",","&amp;AE116,"")&amp;IF(AJ116&lt;&gt;"",","&amp;AJ116,"")&amp;IF(AO116&lt;&gt;"",","&amp;AO116,"")&amp;IF(AT116&lt;&gt;"",","&amp;AT116,"")&amp;"}"&amp;IF(U116="LIBSETS_DROP_MECHANIC_MONSTER_NAME",", dropMechanicNames={" &amp; IF(V116&lt;&gt;"","['en']='"&amp;V116&amp;"'","") &amp; IF(W116&lt;&gt;"",", ['de']='" &amp; W116&amp;"'","") &amp; "}",""),"")&amp;"},","")</f>
        <v>, dropMechanic={LIBSETS_DROP_MECHANIC_OVERLAND_BOSS_DELVE,LIBSETS_DROP_MECHANIC_OVERLAND_WORLDBOSS,LIBSETS_DROP_MECHANIC_OVERLAND_BOSS_PUBLIC_DUNGEON,LIBSETS_DROP_MECHANIC_OVERLAND_CHEST}},</v>
      </c>
      <c r="BA116" s="21" t="str">
        <f>IF(F116&lt;&gt;"Not in the game (anymore)",IF(C116&lt;&gt;"",CONCATENATE(" --",C116," / ",B116,"   [",IF(Q116&lt;&gt;"",Q116,""),IF(Y116&lt;&gt;"",", "&amp;Y116,""),IF(AD116&lt;&gt;"",", "&amp;AD116,""),IF(AI116&lt;&gt;"",", "&amp;AI116,""),IF(AN116&lt;&gt;"",", "&amp;AN116,""),IF(AS116&lt;&gt;"",", "&amp;AS116,""),"]")),"")</f>
        <v xml:space="preserve"> --Draugr's Heritage / Erbe des Draugrs   [The Rift]</v>
      </c>
    </row>
    <row r="117" spans="1:53" x14ac:dyDescent="0.25">
      <c r="A117" s="12">
        <v>136</v>
      </c>
      <c r="B117" t="s">
        <v>959</v>
      </c>
      <c r="C117" t="s">
        <v>960</v>
      </c>
      <c r="D117" s="3">
        <f>A117</f>
        <v>136</v>
      </c>
      <c r="G117" s="8" t="s">
        <v>1656</v>
      </c>
      <c r="I117" t="s">
        <v>97</v>
      </c>
      <c r="J117" t="s">
        <v>97</v>
      </c>
      <c r="K117">
        <v>-1</v>
      </c>
      <c r="L117">
        <v>-1</v>
      </c>
      <c r="M117">
        <v>-1</v>
      </c>
      <c r="N117">
        <v>0</v>
      </c>
      <c r="O117" s="70" t="s">
        <v>451</v>
      </c>
      <c r="P117" s="3">
        <f>IF(AND(G117&lt;&gt;"LIBSETS_SETTYPE_BATTLEGROUND",G117&lt;&gt;"LIBSETS_SETTYPE_SPECIAL",G117&lt;&gt;"LIBSETS_SETTYPE_MYTHIC"), IF(Q117&lt;&gt;"",VLOOKUP(Q117,'ESO zone constants'!$D$2:$H$4950,5,FALSE),""),"")</f>
        <v>639</v>
      </c>
      <c r="Q117" t="str">
        <f>IF(OR(K117="",K117&lt;=0,ISERROR(K117)),IF(AND(O117&lt;&gt;"",NOT(ISERROR(O117))),O117, ""),VLOOKUP(K117,'ESO wayshrine node constants'!$A$3:$D$9993,4,FALSE))</f>
        <v>Sanctum Ophidia</v>
      </c>
      <c r="S117" s="19" t="str">
        <f>IF(AND(R117&lt;&gt;"",NOT(ISERROR(R117))),R117,IF(P117&lt;&gt;"",IF(NOT(ISERROR(VLOOKUP(P117,'ESO Dungeon constants'!$D$3:$H$9999,5,FALSE))),VLOOKUP(P117,'ESO Dungeon constants'!$D$3:$I$9999,6,FALSE),VLOOKUP(P117,'ESO zone constants'!$H$2:$K$9984,4,FALSE)),""))</f>
        <v>DLC_BASE_GAME</v>
      </c>
      <c r="T117" s="3" t="str">
        <f>IF(S117&lt;&gt;"",VLOOKUP(S117,'LibSets constants'!$B$4:$C$1000,2,FALSE),"")</f>
        <v>Included in base game</v>
      </c>
      <c r="U117" s="33" t="s">
        <v>1726</v>
      </c>
      <c r="V117" s="40"/>
      <c r="W117" s="40"/>
      <c r="X117" s="3" t="str">
        <f>IF(G117&lt;&gt;"LIBSETS_SETTYPE_BATTLEGROUND",IF(G117&lt;&gt;"LIBSETS_SETTYPE_SPECIAL",IF(Y117&lt;&gt;"",VLOOKUP(Y117,'ESO zone constants'!$D$2:$H$4950,5,FALSE),""),""),"")</f>
        <v/>
      </c>
      <c r="Z117" s="40"/>
      <c r="AA117" s="40"/>
      <c r="AB117" s="40"/>
      <c r="AC117" s="3" t="str">
        <f>IF(G117&lt;&gt;"LIBSETS_SETTYPE_BATTLEGROUND",IF(G117&lt;&gt;"LIBSETS_SETTYPE_SPECIAL",IF(AD117&lt;&gt;"",VLOOKUP(AD117,'ESO zone constants'!$D$2:$H$4950,5,FALSE),""),""),"")</f>
        <v/>
      </c>
      <c r="AE117" s="40"/>
      <c r="AF117" s="40"/>
      <c r="AG117" s="40"/>
      <c r="AH117" s="3" t="str">
        <f>IF(G117&lt;&gt;"LIBSETS_SETTYPE_BATTLEGROUND",IF(G117&lt;&gt;"LIBSETS_SETTYPE_SPECIAL",IF(AI117&lt;&gt;"",VLOOKUP(AI117,'ESO zone constants'!$D$2:$H$4950,5,FALSE),""),""),"")</f>
        <v/>
      </c>
      <c r="AJ117" s="40"/>
      <c r="AK117" s="40"/>
      <c r="AL117" s="40"/>
      <c r="AM117" s="3" t="str">
        <f>IF(G117&lt;&gt;"LIBSETS_SETTYPE_BATTLEGROUND",IF(G117&lt;&gt;"LIBSETS_SETTYPE_SPECIAL",IF(AN117&lt;&gt;"",VLOOKUP(AN117,'ESO zone constants'!$D$2:$H$4950,5,FALSE),""),""),"")</f>
        <v/>
      </c>
      <c r="AO117" s="40"/>
      <c r="AP117" s="40"/>
      <c r="AQ117" s="40"/>
      <c r="AR117" s="3" t="str">
        <f>IF(G117&lt;&gt;"LIBSETS_SETTYPE_BATTLEGROUND",IF(G117&lt;&gt;"LIBSETS_SETTYPE_SPECIAL",IF(AS117&lt;&gt;"",VLOOKUP(AS117,'ESO zone constants'!$D$2:$H$4950,5,FALSE),""),""),"")</f>
        <v/>
      </c>
      <c r="AT117" s="40"/>
      <c r="AU117" s="40"/>
      <c r="AV117" s="40"/>
      <c r="AW117" s="21" t="str">
        <f>IF(A117="???","--","")&amp;IF(F117&lt;&gt;"Not in the game (anymore)",IF(A117&lt;&gt;"",CONCATENATE("[",A117,"] = {wayshrines={")&amp;IF(K117&lt;&gt;"",CONCATENATE(K117,","),"")&amp;IF(L117&lt;&gt;"",CONCATENATE(L117,","),"")&amp;IF(M117&lt;&gt;"",CONCATENATE(M117,","),"")&amp;CONCATENATE("}")&amp;IF(VALUE(N117)&gt;0,CONCATENATE(", traitsNeeded=",N117),"")&amp;CONCATENATE(", dlcId=",IF(S117&lt;&gt;"",S117,"DLC_BASE_GAME")),""),"")</f>
        <v>[136] = {wayshrines={-1,-1,-1,}, dlcId=DLC_BASE_GAME</v>
      </c>
      <c r="AX117" s="21" t="str">
        <f>IF(F117&lt;&gt;"Not in the game (anymore)",IF(A117&lt;&gt;"",IF(P117&lt;&gt;"",CONCATENATE(", zoneIds={",P117),"")&amp;IF(X117&lt;&gt;"",CONCATENATE(",",X117),"")&amp;IF(AC117&lt;&gt;"",CONCATENATE(",",AC117),"")&amp;IF(AH117&lt;&gt;"",CONCATENATE(",",AH117),"")&amp;IF(AM117&lt;&gt;"",CONCATENATE(",",AM117),"")&amp;IF(AR117&lt;&gt;"",CONCATENATE(",",AR117),"")&amp;IF(P117&lt;&gt;"",CONCATENATE("}",""),"")&amp;IF(OR(I117="true",I117="false",I117&lt;&gt;""), CONCATENATE(", veteran=", I117), ""),""),"")</f>
        <v>, zoneIds={639}, veteran=false</v>
      </c>
      <c r="AY117" s="21" t="str">
        <f>IF(F117&lt;&gt;"Not in the game (anymore)",IF(A117&lt;&gt;"",", setType="&amp;G117,"")&amp;IF(J117="true",", multiTrialSet=true",""),"")</f>
        <v>, setType=LIBSETS_SETTYPE_TRIAL</v>
      </c>
      <c r="AZ117" s="21" t="str">
        <f>IF(F117&lt;&gt;"Not in the game (anymore)",IF(U117&lt;&gt;"",", dropMechanic={"&amp;U117&amp;IF(Z117&lt;&gt;"",","&amp;Z117,"")&amp;IF(AE117&lt;&gt;"",","&amp;AE117,"")&amp;IF(AJ117&lt;&gt;"",","&amp;AJ117,"")&amp;IF(AO117&lt;&gt;"",","&amp;AO117,"")&amp;IF(AT117&lt;&gt;"",","&amp;AT117,"")&amp;"}"&amp;IF(U117="LIBSETS_DROP_MECHANIC_MONSTER_NAME",", dropMechanicNames={" &amp; IF(V117&lt;&gt;"","['en']='"&amp;V117&amp;"'","") &amp; IF(W117&lt;&gt;"",", ['de']='" &amp; W117&amp;"'","") &amp; "}",""),"")&amp;"},","")</f>
        <v>, dropMechanic={LIBSETS_DROP_MECHANIC_MONSTER_NAME}, dropMechanicNames={}},</v>
      </c>
      <c r="BA117" s="21" t="str">
        <f>IF(F117&lt;&gt;"Not in the game (anymore)",IF(C117&lt;&gt;"",CONCATENATE(" --",C117," / ",B117,"   [",IF(Q117&lt;&gt;"",Q117,""),IF(Y117&lt;&gt;"",", "&amp;Y117,""),IF(AD117&lt;&gt;"",", "&amp;AD117,""),IF(AI117&lt;&gt;"",", "&amp;AI117,""),IF(AN117&lt;&gt;"",", "&amp;AN117,""),IF(AS117&lt;&gt;"",", "&amp;AS117,""),"]")),"")</f>
        <v xml:space="preserve"> --Immortal Warrior / Unsterblicher Krieger   [Sanctum Ophidia]</v>
      </c>
    </row>
    <row r="118" spans="1:53" x14ac:dyDescent="0.25">
      <c r="A118" s="12">
        <v>137</v>
      </c>
      <c r="B118" t="s">
        <v>961</v>
      </c>
      <c r="C118" t="s">
        <v>962</v>
      </c>
      <c r="D118" s="3">
        <f>A118</f>
        <v>137</v>
      </c>
      <c r="G118" s="8" t="s">
        <v>1656</v>
      </c>
      <c r="I118" t="s">
        <v>97</v>
      </c>
      <c r="J118" t="s">
        <v>97</v>
      </c>
      <c r="K118">
        <v>-1</v>
      </c>
      <c r="L118">
        <v>-1</v>
      </c>
      <c r="M118">
        <v>-1</v>
      </c>
      <c r="N118">
        <v>0</v>
      </c>
      <c r="O118" s="70" t="s">
        <v>448</v>
      </c>
      <c r="P118" s="3">
        <f>IF(AND(G118&lt;&gt;"LIBSETS_SETTYPE_BATTLEGROUND",G118&lt;&gt;"LIBSETS_SETTYPE_SPECIAL",G118&lt;&gt;"LIBSETS_SETTYPE_MYTHIC"), IF(Q118&lt;&gt;"",VLOOKUP(Q118,'ESO zone constants'!$D$2:$H$4950,5,FALSE),""),"")</f>
        <v>636</v>
      </c>
      <c r="Q118" t="str">
        <f>IF(OR(K118="",K118&lt;=0,ISERROR(K118)),IF(AND(O118&lt;&gt;"",NOT(ISERROR(O118))),O118, ""),VLOOKUP(K118,'ESO wayshrine node constants'!$A$3:$D$9993,4,FALSE))</f>
        <v>Hel Ra Citadel</v>
      </c>
      <c r="S118" s="19" t="str">
        <f>IF(AND(R118&lt;&gt;"",NOT(ISERROR(R118))),R118,IF(P118&lt;&gt;"",IF(NOT(ISERROR(VLOOKUP(P118,'ESO Dungeon constants'!$D$3:$H$9999,5,FALSE))),VLOOKUP(P118,'ESO Dungeon constants'!$D$3:$I$9999,6,FALSE),VLOOKUP(P118,'ESO zone constants'!$H$2:$K$9984,4,FALSE)),""))</f>
        <v>DLC_BASE_GAME</v>
      </c>
      <c r="T118" s="3" t="str">
        <f>IF(S118&lt;&gt;"",VLOOKUP(S118,'LibSets constants'!$B$4:$C$1000,2,FALSE),"")</f>
        <v>Included in base game</v>
      </c>
      <c r="U118" s="33" t="s">
        <v>1726</v>
      </c>
      <c r="V118" s="40"/>
      <c r="W118" s="40"/>
      <c r="X118" s="3" t="str">
        <f>IF(G118&lt;&gt;"LIBSETS_SETTYPE_BATTLEGROUND",IF(G118&lt;&gt;"LIBSETS_SETTYPE_SPECIAL",IF(Y118&lt;&gt;"",VLOOKUP(Y118,'ESO zone constants'!$D$2:$H$4950,5,FALSE),""),""),"")</f>
        <v/>
      </c>
      <c r="Z118" s="40"/>
      <c r="AA118" s="40"/>
      <c r="AB118" s="40"/>
      <c r="AC118" s="3" t="str">
        <f>IF(G118&lt;&gt;"LIBSETS_SETTYPE_BATTLEGROUND",IF(G118&lt;&gt;"LIBSETS_SETTYPE_SPECIAL",IF(AD118&lt;&gt;"",VLOOKUP(AD118,'ESO zone constants'!$D$2:$H$4950,5,FALSE),""),""),"")</f>
        <v/>
      </c>
      <c r="AE118" s="40"/>
      <c r="AF118" s="40"/>
      <c r="AG118" s="40"/>
      <c r="AH118" s="3" t="str">
        <f>IF(G118&lt;&gt;"LIBSETS_SETTYPE_BATTLEGROUND",IF(G118&lt;&gt;"LIBSETS_SETTYPE_SPECIAL",IF(AI118&lt;&gt;"",VLOOKUP(AI118,'ESO zone constants'!$D$2:$H$4950,5,FALSE),""),""),"")</f>
        <v/>
      </c>
      <c r="AJ118" s="40"/>
      <c r="AK118" s="40"/>
      <c r="AL118" s="40"/>
      <c r="AM118" s="3" t="str">
        <f>IF(G118&lt;&gt;"LIBSETS_SETTYPE_BATTLEGROUND",IF(G118&lt;&gt;"LIBSETS_SETTYPE_SPECIAL",IF(AN118&lt;&gt;"",VLOOKUP(AN118,'ESO zone constants'!$D$2:$H$4950,5,FALSE),""),""),"")</f>
        <v/>
      </c>
      <c r="AO118" s="40"/>
      <c r="AP118" s="40"/>
      <c r="AQ118" s="40"/>
      <c r="AR118" s="3" t="str">
        <f>IF(G118&lt;&gt;"LIBSETS_SETTYPE_BATTLEGROUND",IF(G118&lt;&gt;"LIBSETS_SETTYPE_SPECIAL",IF(AS118&lt;&gt;"",VLOOKUP(AS118,'ESO zone constants'!$D$2:$H$4950,5,FALSE),""),""),"")</f>
        <v/>
      </c>
      <c r="AT118" s="40"/>
      <c r="AU118" s="40"/>
      <c r="AV118" s="40"/>
      <c r="AW118" s="21" t="str">
        <f>IF(A118="???","--","")&amp;IF(F118&lt;&gt;"Not in the game (anymore)",IF(A118&lt;&gt;"",CONCATENATE("[",A118,"] = {wayshrines={")&amp;IF(K118&lt;&gt;"",CONCATENATE(K118,","),"")&amp;IF(L118&lt;&gt;"",CONCATENATE(L118,","),"")&amp;IF(M118&lt;&gt;"",CONCATENATE(M118,","),"")&amp;CONCATENATE("}")&amp;IF(VALUE(N118)&gt;0,CONCATENATE(", traitsNeeded=",N118),"")&amp;CONCATENATE(", dlcId=",IF(S118&lt;&gt;"",S118,"DLC_BASE_GAME")),""),"")</f>
        <v>[137] = {wayshrines={-1,-1,-1,}, dlcId=DLC_BASE_GAME</v>
      </c>
      <c r="AX118" s="21" t="str">
        <f>IF(F118&lt;&gt;"Not in the game (anymore)",IF(A118&lt;&gt;"",IF(P118&lt;&gt;"",CONCATENATE(", zoneIds={",P118),"")&amp;IF(X118&lt;&gt;"",CONCATENATE(",",X118),"")&amp;IF(AC118&lt;&gt;"",CONCATENATE(",",AC118),"")&amp;IF(AH118&lt;&gt;"",CONCATENATE(",",AH118),"")&amp;IF(AM118&lt;&gt;"",CONCATENATE(",",AM118),"")&amp;IF(AR118&lt;&gt;"",CONCATENATE(",",AR118),"")&amp;IF(P118&lt;&gt;"",CONCATENATE("}",""),"")&amp;IF(OR(I118="true",I118="false",I118&lt;&gt;""), CONCATENATE(", veteran=", I118), ""),""),"")</f>
        <v>, zoneIds={636}, veteran=false</v>
      </c>
      <c r="AY118" s="21" t="str">
        <f>IF(F118&lt;&gt;"Not in the game (anymore)",IF(A118&lt;&gt;"",", setType="&amp;G118,"")&amp;IF(J118="true",", multiTrialSet=true",""),"")</f>
        <v>, setType=LIBSETS_SETTYPE_TRIAL</v>
      </c>
      <c r="AZ118" s="21" t="str">
        <f>IF(F118&lt;&gt;"Not in the game (anymore)",IF(U118&lt;&gt;"",", dropMechanic={"&amp;U118&amp;IF(Z118&lt;&gt;"",","&amp;Z118,"")&amp;IF(AE118&lt;&gt;"",","&amp;AE118,"")&amp;IF(AJ118&lt;&gt;"",","&amp;AJ118,"")&amp;IF(AO118&lt;&gt;"",","&amp;AO118,"")&amp;IF(AT118&lt;&gt;"",","&amp;AT118,"")&amp;"}"&amp;IF(U118="LIBSETS_DROP_MECHANIC_MONSTER_NAME",", dropMechanicNames={" &amp; IF(V118&lt;&gt;"","['en']='"&amp;V118&amp;"'","") &amp; IF(W118&lt;&gt;"",", ['de']='" &amp; W118&amp;"'","") &amp; "}",""),"")&amp;"},","")</f>
        <v>, dropMechanic={LIBSETS_DROP_MECHANIC_MONSTER_NAME}, dropMechanicNames={}},</v>
      </c>
      <c r="BA118" s="21" t="str">
        <f>IF(F118&lt;&gt;"Not in the game (anymore)",IF(C118&lt;&gt;"",CONCATENATE(" --",C118," / ",B118,"   [",IF(Q118&lt;&gt;"",Q118,""),IF(Y118&lt;&gt;"",", "&amp;Y118,""),IF(AD118&lt;&gt;"",", "&amp;AD118,""),IF(AI118&lt;&gt;"",", "&amp;AI118,""),IF(AN118&lt;&gt;"",", "&amp;AN118,""),IF(AS118&lt;&gt;"",", "&amp;AS118,""),"]")),"")</f>
        <v xml:space="preserve"> --Berserking Warrior / Tobender Krieger   [Hel Ra Citadel]</v>
      </c>
    </row>
    <row r="119" spans="1:53" x14ac:dyDescent="0.25">
      <c r="A119" s="12">
        <v>138</v>
      </c>
      <c r="B119" t="s">
        <v>963</v>
      </c>
      <c r="C119" t="s">
        <v>964</v>
      </c>
      <c r="D119" s="3">
        <f>A119</f>
        <v>138</v>
      </c>
      <c r="G119" s="8" t="s">
        <v>1656</v>
      </c>
      <c r="I119" t="s">
        <v>97</v>
      </c>
      <c r="J119" t="s">
        <v>97</v>
      </c>
      <c r="K119">
        <v>-1</v>
      </c>
      <c r="L119">
        <v>-1</v>
      </c>
      <c r="M119">
        <v>-1</v>
      </c>
      <c r="N119">
        <v>0</v>
      </c>
      <c r="O119" s="70" t="s">
        <v>450</v>
      </c>
      <c r="P119" s="3">
        <f>IF(AND(G119&lt;&gt;"LIBSETS_SETTYPE_BATTLEGROUND",G119&lt;&gt;"LIBSETS_SETTYPE_SPECIAL",G119&lt;&gt;"LIBSETS_SETTYPE_MYTHIC"), IF(Q119&lt;&gt;"",VLOOKUP(Q119,'ESO zone constants'!$D$2:$H$4950,5,FALSE),""),"")</f>
        <v>638</v>
      </c>
      <c r="Q119" t="str">
        <f>IF(OR(K119="",K119&lt;=0,ISERROR(K119)),IF(AND(O119&lt;&gt;"",NOT(ISERROR(O119))),O119, ""),VLOOKUP(K119,'ESO wayshrine node constants'!$A$3:$D$9993,4,FALSE))</f>
        <v>Aetherian Archive</v>
      </c>
      <c r="S119" s="19" t="str">
        <f>IF(AND(R119&lt;&gt;"",NOT(ISERROR(R119))),R119,IF(P119&lt;&gt;"",IF(NOT(ISERROR(VLOOKUP(P119,'ESO Dungeon constants'!$D$3:$H$9999,5,FALSE))),VLOOKUP(P119,'ESO Dungeon constants'!$D$3:$I$9999,6,FALSE),VLOOKUP(P119,'ESO zone constants'!$H$2:$K$9984,4,FALSE)),""))</f>
        <v>DLC_BASE_GAME</v>
      </c>
      <c r="T119" s="3" t="str">
        <f>IF(S119&lt;&gt;"",VLOOKUP(S119,'LibSets constants'!$B$4:$C$1000,2,FALSE),"")</f>
        <v>Included in base game</v>
      </c>
      <c r="U119" s="33" t="s">
        <v>1726</v>
      </c>
      <c r="V119" s="40"/>
      <c r="W119" s="40"/>
      <c r="X119" s="3" t="str">
        <f>IF(G119&lt;&gt;"LIBSETS_SETTYPE_BATTLEGROUND",IF(G119&lt;&gt;"LIBSETS_SETTYPE_SPECIAL",IF(Y119&lt;&gt;"",VLOOKUP(Y119,'ESO zone constants'!$D$2:$H$4950,5,FALSE),""),""),"")</f>
        <v/>
      </c>
      <c r="Z119" s="40"/>
      <c r="AA119" s="40"/>
      <c r="AB119" s="40"/>
      <c r="AC119" s="3" t="str">
        <f>IF(G119&lt;&gt;"LIBSETS_SETTYPE_BATTLEGROUND",IF(G119&lt;&gt;"LIBSETS_SETTYPE_SPECIAL",IF(AD119&lt;&gt;"",VLOOKUP(AD119,'ESO zone constants'!$D$2:$H$4950,5,FALSE),""),""),"")</f>
        <v/>
      </c>
      <c r="AE119" s="40"/>
      <c r="AF119" s="40"/>
      <c r="AG119" s="40"/>
      <c r="AH119" s="3" t="str">
        <f>IF(G119&lt;&gt;"LIBSETS_SETTYPE_BATTLEGROUND",IF(G119&lt;&gt;"LIBSETS_SETTYPE_SPECIAL",IF(AI119&lt;&gt;"",VLOOKUP(AI119,'ESO zone constants'!$D$2:$H$4950,5,FALSE),""),""),"")</f>
        <v/>
      </c>
      <c r="AJ119" s="40"/>
      <c r="AK119" s="40"/>
      <c r="AL119" s="40"/>
      <c r="AM119" s="3" t="str">
        <f>IF(G119&lt;&gt;"LIBSETS_SETTYPE_BATTLEGROUND",IF(G119&lt;&gt;"LIBSETS_SETTYPE_SPECIAL",IF(AN119&lt;&gt;"",VLOOKUP(AN119,'ESO zone constants'!$D$2:$H$4950,5,FALSE),""),""),"")</f>
        <v/>
      </c>
      <c r="AO119" s="40"/>
      <c r="AP119" s="40"/>
      <c r="AQ119" s="40"/>
      <c r="AR119" s="3" t="str">
        <f>IF(G119&lt;&gt;"LIBSETS_SETTYPE_BATTLEGROUND",IF(G119&lt;&gt;"LIBSETS_SETTYPE_SPECIAL",IF(AS119&lt;&gt;"",VLOOKUP(AS119,'ESO zone constants'!$D$2:$H$4950,5,FALSE),""),""),"")</f>
        <v/>
      </c>
      <c r="AT119" s="40"/>
      <c r="AU119" s="40"/>
      <c r="AV119" s="40"/>
      <c r="AW119" s="21" t="str">
        <f>IF(A119="???","--","")&amp;IF(F119&lt;&gt;"Not in the game (anymore)",IF(A119&lt;&gt;"",CONCATENATE("[",A119,"] = {wayshrines={")&amp;IF(K119&lt;&gt;"",CONCATENATE(K119,","),"")&amp;IF(L119&lt;&gt;"",CONCATENATE(L119,","),"")&amp;IF(M119&lt;&gt;"",CONCATENATE(M119,","),"")&amp;CONCATENATE("}")&amp;IF(VALUE(N119)&gt;0,CONCATENATE(", traitsNeeded=",N119),"")&amp;CONCATENATE(", dlcId=",IF(S119&lt;&gt;"",S119,"DLC_BASE_GAME")),""),"")</f>
        <v>[138] = {wayshrines={-1,-1,-1,}, dlcId=DLC_BASE_GAME</v>
      </c>
      <c r="AX119" s="21" t="str">
        <f>IF(F119&lt;&gt;"Not in the game (anymore)",IF(A119&lt;&gt;"",IF(P119&lt;&gt;"",CONCATENATE(", zoneIds={",P119),"")&amp;IF(X119&lt;&gt;"",CONCATENATE(",",X119),"")&amp;IF(AC119&lt;&gt;"",CONCATENATE(",",AC119),"")&amp;IF(AH119&lt;&gt;"",CONCATENATE(",",AH119),"")&amp;IF(AM119&lt;&gt;"",CONCATENATE(",",AM119),"")&amp;IF(AR119&lt;&gt;"",CONCATENATE(",",AR119),"")&amp;IF(P119&lt;&gt;"",CONCATENATE("}",""),"")&amp;IF(OR(I119="true",I119="false",I119&lt;&gt;""), CONCATENATE(", veteran=", I119), ""),""),"")</f>
        <v>, zoneIds={638}, veteran=false</v>
      </c>
      <c r="AY119" s="21" t="str">
        <f>IF(F119&lt;&gt;"Not in the game (anymore)",IF(A119&lt;&gt;"",", setType="&amp;G119,"")&amp;IF(J119="true",", multiTrialSet=true",""),"")</f>
        <v>, setType=LIBSETS_SETTYPE_TRIAL</v>
      </c>
      <c r="AZ119" s="21" t="str">
        <f>IF(F119&lt;&gt;"Not in the game (anymore)",IF(U119&lt;&gt;"",", dropMechanic={"&amp;U119&amp;IF(Z119&lt;&gt;"",","&amp;Z119,"")&amp;IF(AE119&lt;&gt;"",","&amp;AE119,"")&amp;IF(AJ119&lt;&gt;"",","&amp;AJ119,"")&amp;IF(AO119&lt;&gt;"",","&amp;AO119,"")&amp;IF(AT119&lt;&gt;"",","&amp;AT119,"")&amp;"}"&amp;IF(U119="LIBSETS_DROP_MECHANIC_MONSTER_NAME",", dropMechanicNames={" &amp; IF(V119&lt;&gt;"","['en']='"&amp;V119&amp;"'","") &amp; IF(W119&lt;&gt;"",", ['de']='" &amp; W119&amp;"'","") &amp; "}",""),"")&amp;"},","")</f>
        <v>, dropMechanic={LIBSETS_DROP_MECHANIC_MONSTER_NAME}, dropMechanicNames={}},</v>
      </c>
      <c r="BA119" s="21" t="str">
        <f>IF(F119&lt;&gt;"Not in the game (anymore)",IF(C119&lt;&gt;"",CONCATENATE(" --",C119," / ",B119,"   [",IF(Q119&lt;&gt;"",Q119,""),IF(Y119&lt;&gt;"",", "&amp;Y119,""),IF(AD119&lt;&gt;"",", "&amp;AD119,""),IF(AI119&lt;&gt;"",", "&amp;AI119,""),IF(AN119&lt;&gt;"",", "&amp;AN119,""),IF(AS119&lt;&gt;"",", "&amp;AS119,""),"]")),"")</f>
        <v xml:space="preserve"> --Defending Warrior / Verteidigender Krieger   [Aetherian Archive]</v>
      </c>
    </row>
    <row r="120" spans="1:53" x14ac:dyDescent="0.25">
      <c r="A120" s="12">
        <v>139</v>
      </c>
      <c r="B120" t="s">
        <v>965</v>
      </c>
      <c r="C120" t="s">
        <v>966</v>
      </c>
      <c r="D120" s="3">
        <f>A120</f>
        <v>139</v>
      </c>
      <c r="G120" s="8" t="s">
        <v>1656</v>
      </c>
      <c r="I120" t="s">
        <v>97</v>
      </c>
      <c r="J120" t="s">
        <v>97</v>
      </c>
      <c r="K120">
        <v>-1</v>
      </c>
      <c r="L120">
        <v>-1</v>
      </c>
      <c r="M120">
        <v>-1</v>
      </c>
      <c r="N120">
        <v>0</v>
      </c>
      <c r="O120" s="70" t="s">
        <v>451</v>
      </c>
      <c r="P120" s="3">
        <f>IF(AND(G120&lt;&gt;"LIBSETS_SETTYPE_BATTLEGROUND",G120&lt;&gt;"LIBSETS_SETTYPE_SPECIAL",G120&lt;&gt;"LIBSETS_SETTYPE_MYTHIC"), IF(Q120&lt;&gt;"",VLOOKUP(Q120,'ESO zone constants'!$D$2:$H$4950,5,FALSE),""),"")</f>
        <v>639</v>
      </c>
      <c r="Q120" t="str">
        <f>IF(OR(K120="",K120&lt;=0,ISERROR(K120)),IF(AND(O120&lt;&gt;"",NOT(ISERROR(O120))),O120, ""),VLOOKUP(K120,'ESO wayshrine node constants'!$A$3:$D$9993,4,FALSE))</f>
        <v>Sanctum Ophidia</v>
      </c>
      <c r="S120" s="19" t="str">
        <f>IF(AND(R120&lt;&gt;"",NOT(ISERROR(R120))),R120,IF(P120&lt;&gt;"",IF(NOT(ISERROR(VLOOKUP(P120,'ESO Dungeon constants'!$D$3:$H$9999,5,FALSE))),VLOOKUP(P120,'ESO Dungeon constants'!$D$3:$I$9999,6,FALSE),VLOOKUP(P120,'ESO zone constants'!$H$2:$K$9984,4,FALSE)),""))</f>
        <v>DLC_BASE_GAME</v>
      </c>
      <c r="T120" s="3" t="str">
        <f>IF(S120&lt;&gt;"",VLOOKUP(S120,'LibSets constants'!$B$4:$C$1000,2,FALSE),"")</f>
        <v>Included in base game</v>
      </c>
      <c r="U120" s="33" t="s">
        <v>1726</v>
      </c>
      <c r="V120" s="40"/>
      <c r="W120" s="40"/>
      <c r="X120" s="3" t="str">
        <f>IF(G120&lt;&gt;"LIBSETS_SETTYPE_BATTLEGROUND",IF(G120&lt;&gt;"LIBSETS_SETTYPE_SPECIAL",IF(Y120&lt;&gt;"",VLOOKUP(Y120,'ESO zone constants'!$D$2:$H$4950,5,FALSE),""),""),"")</f>
        <v/>
      </c>
      <c r="Z120" s="40"/>
      <c r="AA120" s="40"/>
      <c r="AB120" s="40"/>
      <c r="AC120" s="3" t="str">
        <f>IF(G120&lt;&gt;"LIBSETS_SETTYPE_BATTLEGROUND",IF(G120&lt;&gt;"LIBSETS_SETTYPE_SPECIAL",IF(AD120&lt;&gt;"",VLOOKUP(AD120,'ESO zone constants'!$D$2:$H$4950,5,FALSE),""),""),"")</f>
        <v/>
      </c>
      <c r="AE120" s="40"/>
      <c r="AF120" s="40"/>
      <c r="AG120" s="40"/>
      <c r="AH120" s="3" t="str">
        <f>IF(G120&lt;&gt;"LIBSETS_SETTYPE_BATTLEGROUND",IF(G120&lt;&gt;"LIBSETS_SETTYPE_SPECIAL",IF(AI120&lt;&gt;"",VLOOKUP(AI120,'ESO zone constants'!$D$2:$H$4950,5,FALSE),""),""),"")</f>
        <v/>
      </c>
      <c r="AJ120" s="40"/>
      <c r="AK120" s="40"/>
      <c r="AL120" s="40"/>
      <c r="AM120" s="3" t="str">
        <f>IF(G120&lt;&gt;"LIBSETS_SETTYPE_BATTLEGROUND",IF(G120&lt;&gt;"LIBSETS_SETTYPE_SPECIAL",IF(AN120&lt;&gt;"",VLOOKUP(AN120,'ESO zone constants'!$D$2:$H$4950,5,FALSE),""),""),"")</f>
        <v/>
      </c>
      <c r="AO120" s="40"/>
      <c r="AP120" s="40"/>
      <c r="AQ120" s="40"/>
      <c r="AR120" s="3" t="str">
        <f>IF(G120&lt;&gt;"LIBSETS_SETTYPE_BATTLEGROUND",IF(G120&lt;&gt;"LIBSETS_SETTYPE_SPECIAL",IF(AS120&lt;&gt;"",VLOOKUP(AS120,'ESO zone constants'!$D$2:$H$4950,5,FALSE),""),""),"")</f>
        <v/>
      </c>
      <c r="AT120" s="40"/>
      <c r="AU120" s="40"/>
      <c r="AV120" s="40"/>
      <c r="AW120" s="21" t="str">
        <f>IF(A120="???","--","")&amp;IF(F120&lt;&gt;"Not in the game (anymore)",IF(A120&lt;&gt;"",CONCATENATE("[",A120,"] = {wayshrines={")&amp;IF(K120&lt;&gt;"",CONCATENATE(K120,","),"")&amp;IF(L120&lt;&gt;"",CONCATENATE(L120,","),"")&amp;IF(M120&lt;&gt;"",CONCATENATE(M120,","),"")&amp;CONCATENATE("}")&amp;IF(VALUE(N120)&gt;0,CONCATENATE(", traitsNeeded=",N120),"")&amp;CONCATENATE(", dlcId=",IF(S120&lt;&gt;"",S120,"DLC_BASE_GAME")),""),"")</f>
        <v>[139] = {wayshrines={-1,-1,-1,}, dlcId=DLC_BASE_GAME</v>
      </c>
      <c r="AX120" s="21" t="str">
        <f>IF(F120&lt;&gt;"Not in the game (anymore)",IF(A120&lt;&gt;"",IF(P120&lt;&gt;"",CONCATENATE(", zoneIds={",P120),"")&amp;IF(X120&lt;&gt;"",CONCATENATE(",",X120),"")&amp;IF(AC120&lt;&gt;"",CONCATENATE(",",AC120),"")&amp;IF(AH120&lt;&gt;"",CONCATENATE(",",AH120),"")&amp;IF(AM120&lt;&gt;"",CONCATENATE(",",AM120),"")&amp;IF(AR120&lt;&gt;"",CONCATENATE(",",AR120),"")&amp;IF(P120&lt;&gt;"",CONCATENATE("}",""),"")&amp;IF(OR(I120="true",I120="false",I120&lt;&gt;""), CONCATENATE(", veteran=", I120), ""),""),"")</f>
        <v>, zoneIds={639}, veteran=false</v>
      </c>
      <c r="AY120" s="21" t="str">
        <f>IF(F120&lt;&gt;"Not in the game (anymore)",IF(A120&lt;&gt;"",", setType="&amp;G120,"")&amp;IF(J120="true",", multiTrialSet=true",""),"")</f>
        <v>, setType=LIBSETS_SETTYPE_TRIAL</v>
      </c>
      <c r="AZ120" s="21" t="str">
        <f>IF(F120&lt;&gt;"Not in the game (anymore)",IF(U120&lt;&gt;"",", dropMechanic={"&amp;U120&amp;IF(Z120&lt;&gt;"",","&amp;Z120,"")&amp;IF(AE120&lt;&gt;"",","&amp;AE120,"")&amp;IF(AJ120&lt;&gt;"",","&amp;AJ120,"")&amp;IF(AO120&lt;&gt;"",","&amp;AO120,"")&amp;IF(AT120&lt;&gt;"",","&amp;AT120,"")&amp;"}"&amp;IF(U120="LIBSETS_DROP_MECHANIC_MONSTER_NAME",", dropMechanicNames={" &amp; IF(V120&lt;&gt;"","['en']='"&amp;V120&amp;"'","") &amp; IF(W120&lt;&gt;"",", ['de']='" &amp; W120&amp;"'","") &amp; "}",""),"")&amp;"},","")</f>
        <v>, dropMechanic={LIBSETS_DROP_MECHANIC_MONSTER_NAME}, dropMechanicNames={}},</v>
      </c>
      <c r="BA120" s="21" t="str">
        <f>IF(F120&lt;&gt;"Not in the game (anymore)",IF(C120&lt;&gt;"",CONCATENATE(" --",C120," / ",B120,"   [",IF(Q120&lt;&gt;"",Q120,""),IF(Y120&lt;&gt;"",", "&amp;Y120,""),IF(AD120&lt;&gt;"",", "&amp;AD120,""),IF(AI120&lt;&gt;"",", "&amp;AI120,""),IF(AN120&lt;&gt;"",", "&amp;AN120,""),IF(AS120&lt;&gt;"",", "&amp;AS120,""),"]")),"")</f>
        <v xml:space="preserve"> --Wise Mage / Weiser Magier   [Sanctum Ophidia]</v>
      </c>
    </row>
    <row r="121" spans="1:53" x14ac:dyDescent="0.25">
      <c r="A121" s="12">
        <v>140</v>
      </c>
      <c r="B121" t="s">
        <v>967</v>
      </c>
      <c r="C121" t="s">
        <v>968</v>
      </c>
      <c r="D121" s="3">
        <f>A121</f>
        <v>140</v>
      </c>
      <c r="G121" s="8" t="s">
        <v>1656</v>
      </c>
      <c r="I121" t="s">
        <v>97</v>
      </c>
      <c r="J121" t="s">
        <v>97</v>
      </c>
      <c r="K121">
        <v>-1</v>
      </c>
      <c r="L121">
        <v>-1</v>
      </c>
      <c r="M121">
        <v>-1</v>
      </c>
      <c r="N121">
        <v>0</v>
      </c>
      <c r="O121" s="70" t="s">
        <v>448</v>
      </c>
      <c r="P121" s="3">
        <f>IF(AND(G121&lt;&gt;"LIBSETS_SETTYPE_BATTLEGROUND",G121&lt;&gt;"LIBSETS_SETTYPE_SPECIAL",G121&lt;&gt;"LIBSETS_SETTYPE_MYTHIC"), IF(Q121&lt;&gt;"",VLOOKUP(Q121,'ESO zone constants'!$D$2:$H$4950,5,FALSE),""),"")</f>
        <v>636</v>
      </c>
      <c r="Q121" t="str">
        <f>IF(OR(K121="",K121&lt;=0,ISERROR(K121)),IF(AND(O121&lt;&gt;"",NOT(ISERROR(O121))),O121, ""),VLOOKUP(K121,'ESO wayshrine node constants'!$A$3:$D$9993,4,FALSE))</f>
        <v>Hel Ra Citadel</v>
      </c>
      <c r="S121" s="19" t="str">
        <f>IF(AND(R121&lt;&gt;"",NOT(ISERROR(R121))),R121,IF(P121&lt;&gt;"",IF(NOT(ISERROR(VLOOKUP(P121,'ESO Dungeon constants'!$D$3:$H$9999,5,FALSE))),VLOOKUP(P121,'ESO Dungeon constants'!$D$3:$I$9999,6,FALSE),VLOOKUP(P121,'ESO zone constants'!$H$2:$K$9984,4,FALSE)),""))</f>
        <v>DLC_BASE_GAME</v>
      </c>
      <c r="T121" s="3" t="str">
        <f>IF(S121&lt;&gt;"",VLOOKUP(S121,'LibSets constants'!$B$4:$C$1000,2,FALSE),"")</f>
        <v>Included in base game</v>
      </c>
      <c r="U121" s="33" t="s">
        <v>1726</v>
      </c>
      <c r="V121" s="40"/>
      <c r="W121" s="40"/>
      <c r="X121" s="3" t="str">
        <f>IF(G121&lt;&gt;"LIBSETS_SETTYPE_BATTLEGROUND",IF(G121&lt;&gt;"LIBSETS_SETTYPE_SPECIAL",IF(Y121&lt;&gt;"",VLOOKUP(Y121,'ESO zone constants'!$D$2:$H$4950,5,FALSE),""),""),"")</f>
        <v/>
      </c>
      <c r="Z121" s="40"/>
      <c r="AA121" s="40"/>
      <c r="AB121" s="40"/>
      <c r="AC121" s="3" t="str">
        <f>IF(G121&lt;&gt;"LIBSETS_SETTYPE_BATTLEGROUND",IF(G121&lt;&gt;"LIBSETS_SETTYPE_SPECIAL",IF(AD121&lt;&gt;"",VLOOKUP(AD121,'ESO zone constants'!$D$2:$H$4950,5,FALSE),""),""),"")</f>
        <v/>
      </c>
      <c r="AE121" s="40"/>
      <c r="AF121" s="40"/>
      <c r="AG121" s="40"/>
      <c r="AH121" s="3" t="str">
        <f>IF(G121&lt;&gt;"LIBSETS_SETTYPE_BATTLEGROUND",IF(G121&lt;&gt;"LIBSETS_SETTYPE_SPECIAL",IF(AI121&lt;&gt;"",VLOOKUP(AI121,'ESO zone constants'!$D$2:$H$4950,5,FALSE),""),""),"")</f>
        <v/>
      </c>
      <c r="AJ121" s="40"/>
      <c r="AK121" s="40"/>
      <c r="AL121" s="40"/>
      <c r="AM121" s="3" t="str">
        <f>IF(G121&lt;&gt;"LIBSETS_SETTYPE_BATTLEGROUND",IF(G121&lt;&gt;"LIBSETS_SETTYPE_SPECIAL",IF(AN121&lt;&gt;"",VLOOKUP(AN121,'ESO zone constants'!$D$2:$H$4950,5,FALSE),""),""),"")</f>
        <v/>
      </c>
      <c r="AO121" s="40"/>
      <c r="AP121" s="40"/>
      <c r="AQ121" s="40"/>
      <c r="AR121" s="3" t="str">
        <f>IF(G121&lt;&gt;"LIBSETS_SETTYPE_BATTLEGROUND",IF(G121&lt;&gt;"LIBSETS_SETTYPE_SPECIAL",IF(AS121&lt;&gt;"",VLOOKUP(AS121,'ESO zone constants'!$D$2:$H$4950,5,FALSE),""),""),"")</f>
        <v/>
      </c>
      <c r="AT121" s="40"/>
      <c r="AU121" s="40"/>
      <c r="AV121" s="40"/>
      <c r="AW121" s="21" t="str">
        <f>IF(A121="???","--","")&amp;IF(F121&lt;&gt;"Not in the game (anymore)",IF(A121&lt;&gt;"",CONCATENATE("[",A121,"] = {wayshrines={")&amp;IF(K121&lt;&gt;"",CONCATENATE(K121,","),"")&amp;IF(L121&lt;&gt;"",CONCATENATE(L121,","),"")&amp;IF(M121&lt;&gt;"",CONCATENATE(M121,","),"")&amp;CONCATENATE("}")&amp;IF(VALUE(N121)&gt;0,CONCATENATE(", traitsNeeded=",N121),"")&amp;CONCATENATE(", dlcId=",IF(S121&lt;&gt;"",S121,"DLC_BASE_GAME")),""),"")</f>
        <v>[140] = {wayshrines={-1,-1,-1,}, dlcId=DLC_BASE_GAME</v>
      </c>
      <c r="AX121" s="21" t="str">
        <f>IF(F121&lt;&gt;"Not in the game (anymore)",IF(A121&lt;&gt;"",IF(P121&lt;&gt;"",CONCATENATE(", zoneIds={",P121),"")&amp;IF(X121&lt;&gt;"",CONCATENATE(",",X121),"")&amp;IF(AC121&lt;&gt;"",CONCATENATE(",",AC121),"")&amp;IF(AH121&lt;&gt;"",CONCATENATE(",",AH121),"")&amp;IF(AM121&lt;&gt;"",CONCATENATE(",",AM121),"")&amp;IF(AR121&lt;&gt;"",CONCATENATE(",",AR121),"")&amp;IF(P121&lt;&gt;"",CONCATENATE("}",""),"")&amp;IF(OR(I121="true",I121="false",I121&lt;&gt;""), CONCATENATE(", veteran=", I121), ""),""),"")</f>
        <v>, zoneIds={636}, veteran=false</v>
      </c>
      <c r="AY121" s="21" t="str">
        <f>IF(F121&lt;&gt;"Not in the game (anymore)",IF(A121&lt;&gt;"",", setType="&amp;G121,"")&amp;IF(J121="true",", multiTrialSet=true",""),"")</f>
        <v>, setType=LIBSETS_SETTYPE_TRIAL</v>
      </c>
      <c r="AZ121" s="21" t="str">
        <f>IF(F121&lt;&gt;"Not in the game (anymore)",IF(U121&lt;&gt;"",", dropMechanic={"&amp;U121&amp;IF(Z121&lt;&gt;"",","&amp;Z121,"")&amp;IF(AE121&lt;&gt;"",","&amp;AE121,"")&amp;IF(AJ121&lt;&gt;"",","&amp;AJ121,"")&amp;IF(AO121&lt;&gt;"",","&amp;AO121,"")&amp;IF(AT121&lt;&gt;"",","&amp;AT121,"")&amp;"}"&amp;IF(U121="LIBSETS_DROP_MECHANIC_MONSTER_NAME",", dropMechanicNames={" &amp; IF(V121&lt;&gt;"","['en']='"&amp;V121&amp;"'","") &amp; IF(W121&lt;&gt;"",", ['de']='" &amp; W121&amp;"'","") &amp; "}",""),"")&amp;"},","")</f>
        <v>, dropMechanic={LIBSETS_DROP_MECHANIC_MONSTER_NAME}, dropMechanicNames={}},</v>
      </c>
      <c r="BA121" s="21" t="str">
        <f>IF(F121&lt;&gt;"Not in the game (anymore)",IF(C121&lt;&gt;"",CONCATENATE(" --",C121," / ",B121,"   [",IF(Q121&lt;&gt;"",Q121,""),IF(Y121&lt;&gt;"",", "&amp;Y121,""),IF(AD121&lt;&gt;"",", "&amp;AD121,""),IF(AI121&lt;&gt;"",", "&amp;AI121,""),IF(AN121&lt;&gt;"",", "&amp;AN121,""),IF(AS121&lt;&gt;"",", "&amp;AS121,""),"]")),"")</f>
        <v xml:space="preserve"> --Destructive Mage / Zerstörerischer Magier   [Hel Ra Citadel]</v>
      </c>
    </row>
    <row r="122" spans="1:53" x14ac:dyDescent="0.25">
      <c r="A122" s="12">
        <v>141</v>
      </c>
      <c r="B122" t="s">
        <v>969</v>
      </c>
      <c r="C122" t="s">
        <v>970</v>
      </c>
      <c r="D122" s="3">
        <f>A122</f>
        <v>141</v>
      </c>
      <c r="G122" s="8" t="s">
        <v>1656</v>
      </c>
      <c r="I122" t="s">
        <v>97</v>
      </c>
      <c r="J122" t="s">
        <v>97</v>
      </c>
      <c r="K122">
        <v>-1</v>
      </c>
      <c r="L122">
        <v>-1</v>
      </c>
      <c r="M122">
        <v>-1</v>
      </c>
      <c r="N122">
        <v>0</v>
      </c>
      <c r="O122" s="70" t="s">
        <v>450</v>
      </c>
      <c r="P122" s="3">
        <f>IF(AND(G122&lt;&gt;"LIBSETS_SETTYPE_BATTLEGROUND",G122&lt;&gt;"LIBSETS_SETTYPE_SPECIAL",G122&lt;&gt;"LIBSETS_SETTYPE_MYTHIC"), IF(Q122&lt;&gt;"",VLOOKUP(Q122,'ESO zone constants'!$D$2:$H$4950,5,FALSE),""),"")</f>
        <v>638</v>
      </c>
      <c r="Q122" t="str">
        <f>IF(OR(K122="",K122&lt;=0,ISERROR(K122)),IF(AND(O122&lt;&gt;"",NOT(ISERROR(O122))),O122, ""),VLOOKUP(K122,'ESO wayshrine node constants'!$A$3:$D$9993,4,FALSE))</f>
        <v>Aetherian Archive</v>
      </c>
      <c r="S122" s="19" t="str">
        <f>IF(AND(R122&lt;&gt;"",NOT(ISERROR(R122))),R122,IF(P122&lt;&gt;"",IF(NOT(ISERROR(VLOOKUP(P122,'ESO Dungeon constants'!$D$3:$H$9999,5,FALSE))),VLOOKUP(P122,'ESO Dungeon constants'!$D$3:$I$9999,6,FALSE),VLOOKUP(P122,'ESO zone constants'!$H$2:$K$9984,4,FALSE)),""))</f>
        <v>DLC_BASE_GAME</v>
      </c>
      <c r="T122" s="3" t="str">
        <f>IF(S122&lt;&gt;"",VLOOKUP(S122,'LibSets constants'!$B$4:$C$1000,2,FALSE),"")</f>
        <v>Included in base game</v>
      </c>
      <c r="U122" s="33" t="s">
        <v>1726</v>
      </c>
      <c r="V122" s="40"/>
      <c r="W122" s="40"/>
      <c r="X122" s="3" t="str">
        <f>IF(G122&lt;&gt;"LIBSETS_SETTYPE_BATTLEGROUND",IF(G122&lt;&gt;"LIBSETS_SETTYPE_SPECIAL",IF(Y122&lt;&gt;"",VLOOKUP(Y122,'ESO zone constants'!$D$2:$H$4950,5,FALSE),""),""),"")</f>
        <v/>
      </c>
      <c r="Z122" s="40"/>
      <c r="AA122" s="40"/>
      <c r="AB122" s="40"/>
      <c r="AC122" s="3" t="str">
        <f>IF(G122&lt;&gt;"LIBSETS_SETTYPE_BATTLEGROUND",IF(G122&lt;&gt;"LIBSETS_SETTYPE_SPECIAL",IF(AD122&lt;&gt;"",VLOOKUP(AD122,'ESO zone constants'!$D$2:$H$4950,5,FALSE),""),""),"")</f>
        <v/>
      </c>
      <c r="AE122" s="40"/>
      <c r="AF122" s="40"/>
      <c r="AG122" s="40"/>
      <c r="AH122" s="3" t="str">
        <f>IF(G122&lt;&gt;"LIBSETS_SETTYPE_BATTLEGROUND",IF(G122&lt;&gt;"LIBSETS_SETTYPE_SPECIAL",IF(AI122&lt;&gt;"",VLOOKUP(AI122,'ESO zone constants'!$D$2:$H$4950,5,FALSE),""),""),"")</f>
        <v/>
      </c>
      <c r="AJ122" s="40"/>
      <c r="AK122" s="40"/>
      <c r="AL122" s="40"/>
      <c r="AM122" s="3" t="str">
        <f>IF(G122&lt;&gt;"LIBSETS_SETTYPE_BATTLEGROUND",IF(G122&lt;&gt;"LIBSETS_SETTYPE_SPECIAL",IF(AN122&lt;&gt;"",VLOOKUP(AN122,'ESO zone constants'!$D$2:$H$4950,5,FALSE),""),""),"")</f>
        <v/>
      </c>
      <c r="AO122" s="40"/>
      <c r="AP122" s="40"/>
      <c r="AQ122" s="40"/>
      <c r="AR122" s="3" t="str">
        <f>IF(G122&lt;&gt;"LIBSETS_SETTYPE_BATTLEGROUND",IF(G122&lt;&gt;"LIBSETS_SETTYPE_SPECIAL",IF(AS122&lt;&gt;"",VLOOKUP(AS122,'ESO zone constants'!$D$2:$H$4950,5,FALSE),""),""),"")</f>
        <v/>
      </c>
      <c r="AT122" s="40"/>
      <c r="AU122" s="40"/>
      <c r="AV122" s="40"/>
      <c r="AW122" s="21" t="str">
        <f>IF(A122="???","--","")&amp;IF(F122&lt;&gt;"Not in the game (anymore)",IF(A122&lt;&gt;"",CONCATENATE("[",A122,"] = {wayshrines={")&amp;IF(K122&lt;&gt;"",CONCATENATE(K122,","),"")&amp;IF(L122&lt;&gt;"",CONCATENATE(L122,","),"")&amp;IF(M122&lt;&gt;"",CONCATENATE(M122,","),"")&amp;CONCATENATE("}")&amp;IF(VALUE(N122)&gt;0,CONCATENATE(", traitsNeeded=",N122),"")&amp;CONCATENATE(", dlcId=",IF(S122&lt;&gt;"",S122,"DLC_BASE_GAME")),""),"")</f>
        <v>[141] = {wayshrines={-1,-1,-1,}, dlcId=DLC_BASE_GAME</v>
      </c>
      <c r="AX122" s="21" t="str">
        <f>IF(F122&lt;&gt;"Not in the game (anymore)",IF(A122&lt;&gt;"",IF(P122&lt;&gt;"",CONCATENATE(", zoneIds={",P122),"")&amp;IF(X122&lt;&gt;"",CONCATENATE(",",X122),"")&amp;IF(AC122&lt;&gt;"",CONCATENATE(",",AC122),"")&amp;IF(AH122&lt;&gt;"",CONCATENATE(",",AH122),"")&amp;IF(AM122&lt;&gt;"",CONCATENATE(",",AM122),"")&amp;IF(AR122&lt;&gt;"",CONCATENATE(",",AR122),"")&amp;IF(P122&lt;&gt;"",CONCATENATE("}",""),"")&amp;IF(OR(I122="true",I122="false",I122&lt;&gt;""), CONCATENATE(", veteran=", I122), ""),""),"")</f>
        <v>, zoneIds={638}, veteran=false</v>
      </c>
      <c r="AY122" s="21" t="str">
        <f>IF(F122&lt;&gt;"Not in the game (anymore)",IF(A122&lt;&gt;"",", setType="&amp;G122,"")&amp;IF(J122="true",", multiTrialSet=true",""),"")</f>
        <v>, setType=LIBSETS_SETTYPE_TRIAL</v>
      </c>
      <c r="AZ122" s="21" t="str">
        <f>IF(F122&lt;&gt;"Not in the game (anymore)",IF(U122&lt;&gt;"",", dropMechanic={"&amp;U122&amp;IF(Z122&lt;&gt;"",","&amp;Z122,"")&amp;IF(AE122&lt;&gt;"",","&amp;AE122,"")&amp;IF(AJ122&lt;&gt;"",","&amp;AJ122,"")&amp;IF(AO122&lt;&gt;"",","&amp;AO122,"")&amp;IF(AT122&lt;&gt;"",","&amp;AT122,"")&amp;"}"&amp;IF(U122="LIBSETS_DROP_MECHANIC_MONSTER_NAME",", dropMechanicNames={" &amp; IF(V122&lt;&gt;"","['en']='"&amp;V122&amp;"'","") &amp; IF(W122&lt;&gt;"",", ['de']='" &amp; W122&amp;"'","") &amp; "}",""),"")&amp;"},","")</f>
        <v>, dropMechanic={LIBSETS_DROP_MECHANIC_MONSTER_NAME}, dropMechanicNames={}},</v>
      </c>
      <c r="BA122" s="21" t="str">
        <f>IF(F122&lt;&gt;"Not in the game (anymore)",IF(C122&lt;&gt;"",CONCATENATE(" --",C122," / ",B122,"   [",IF(Q122&lt;&gt;"",Q122,""),IF(Y122&lt;&gt;"",", "&amp;Y122,""),IF(AD122&lt;&gt;"",", "&amp;AD122,""),IF(AI122&lt;&gt;"",", "&amp;AI122,""),IF(AN122&lt;&gt;"",", "&amp;AN122,""),IF(AS122&lt;&gt;"",", "&amp;AS122,""),"]")),"")</f>
        <v xml:space="preserve"> --Healing Mage / Heilender Magier   [Aetherian Archive]</v>
      </c>
    </row>
    <row r="123" spans="1:53" x14ac:dyDescent="0.25">
      <c r="A123" s="12">
        <v>142</v>
      </c>
      <c r="B123" t="s">
        <v>971</v>
      </c>
      <c r="C123" t="s">
        <v>972</v>
      </c>
      <c r="D123" s="3">
        <f>A123</f>
        <v>142</v>
      </c>
      <c r="G123" s="8" t="s">
        <v>1656</v>
      </c>
      <c r="I123" t="s">
        <v>97</v>
      </c>
      <c r="J123" t="s">
        <v>97</v>
      </c>
      <c r="K123">
        <v>-1</v>
      </c>
      <c r="L123">
        <v>-1</v>
      </c>
      <c r="M123">
        <v>-1</v>
      </c>
      <c r="N123">
        <v>0</v>
      </c>
      <c r="O123" s="70" t="s">
        <v>450</v>
      </c>
      <c r="P123" s="3">
        <f>IF(AND(G123&lt;&gt;"LIBSETS_SETTYPE_BATTLEGROUND",G123&lt;&gt;"LIBSETS_SETTYPE_SPECIAL",G123&lt;&gt;"LIBSETS_SETTYPE_MYTHIC"), IF(Q123&lt;&gt;"",VLOOKUP(Q123,'ESO zone constants'!$D$2:$H$4950,5,FALSE),""),"")</f>
        <v>638</v>
      </c>
      <c r="Q123" t="str">
        <f>IF(OR(K123="",K123&lt;=0,ISERROR(K123)),IF(AND(O123&lt;&gt;"",NOT(ISERROR(O123))),O123, ""),VLOOKUP(K123,'ESO wayshrine node constants'!$A$3:$D$9993,4,FALSE))</f>
        <v>Aetherian Archive</v>
      </c>
      <c r="S123" s="19" t="str">
        <f>IF(AND(R123&lt;&gt;"",NOT(ISERROR(R123))),R123,IF(P123&lt;&gt;"",IF(NOT(ISERROR(VLOOKUP(P123,'ESO Dungeon constants'!$D$3:$H$9999,5,FALSE))),VLOOKUP(P123,'ESO Dungeon constants'!$D$3:$I$9999,6,FALSE),VLOOKUP(P123,'ESO zone constants'!$H$2:$K$9984,4,FALSE)),""))</f>
        <v>DLC_BASE_GAME</v>
      </c>
      <c r="T123" s="3" t="str">
        <f>IF(S123&lt;&gt;"",VLOOKUP(S123,'LibSets constants'!$B$4:$C$1000,2,FALSE),"")</f>
        <v>Included in base game</v>
      </c>
      <c r="U123" s="33" t="s">
        <v>1726</v>
      </c>
      <c r="V123" s="40"/>
      <c r="W123" s="40"/>
      <c r="X123" s="3" t="str">
        <f>IF(G123&lt;&gt;"LIBSETS_SETTYPE_BATTLEGROUND",IF(G123&lt;&gt;"LIBSETS_SETTYPE_SPECIAL",IF(Y123&lt;&gt;"",VLOOKUP(Y123,'ESO zone constants'!$D$2:$H$4950,5,FALSE),""),""),"")</f>
        <v/>
      </c>
      <c r="Z123" s="40"/>
      <c r="AA123" s="40"/>
      <c r="AB123" s="40"/>
      <c r="AC123" s="3" t="str">
        <f>IF(G123&lt;&gt;"LIBSETS_SETTYPE_BATTLEGROUND",IF(G123&lt;&gt;"LIBSETS_SETTYPE_SPECIAL",IF(AD123&lt;&gt;"",VLOOKUP(AD123,'ESO zone constants'!$D$2:$H$4950,5,FALSE),""),""),"")</f>
        <v/>
      </c>
      <c r="AE123" s="40"/>
      <c r="AF123" s="40"/>
      <c r="AG123" s="40"/>
      <c r="AH123" s="3" t="str">
        <f>IF(G123&lt;&gt;"LIBSETS_SETTYPE_BATTLEGROUND",IF(G123&lt;&gt;"LIBSETS_SETTYPE_SPECIAL",IF(AI123&lt;&gt;"",VLOOKUP(AI123,'ESO zone constants'!$D$2:$H$4950,5,FALSE),""),""),"")</f>
        <v/>
      </c>
      <c r="AJ123" s="40"/>
      <c r="AK123" s="40"/>
      <c r="AL123" s="40"/>
      <c r="AM123" s="3" t="str">
        <f>IF(G123&lt;&gt;"LIBSETS_SETTYPE_BATTLEGROUND",IF(G123&lt;&gt;"LIBSETS_SETTYPE_SPECIAL",IF(AN123&lt;&gt;"",VLOOKUP(AN123,'ESO zone constants'!$D$2:$H$4950,5,FALSE),""),""),"")</f>
        <v/>
      </c>
      <c r="AO123" s="40"/>
      <c r="AP123" s="40"/>
      <c r="AQ123" s="40"/>
      <c r="AR123" s="3" t="str">
        <f>IF(G123&lt;&gt;"LIBSETS_SETTYPE_BATTLEGROUND",IF(G123&lt;&gt;"LIBSETS_SETTYPE_SPECIAL",IF(AS123&lt;&gt;"",VLOOKUP(AS123,'ESO zone constants'!$D$2:$H$4950,5,FALSE),""),""),"")</f>
        <v/>
      </c>
      <c r="AT123" s="40"/>
      <c r="AU123" s="40"/>
      <c r="AV123" s="40"/>
      <c r="AW123" s="21" t="str">
        <f>IF(A123="???","--","")&amp;IF(F123&lt;&gt;"Not in the game (anymore)",IF(A123&lt;&gt;"",CONCATENATE("[",A123,"] = {wayshrines={")&amp;IF(K123&lt;&gt;"",CONCATENATE(K123,","),"")&amp;IF(L123&lt;&gt;"",CONCATENATE(L123,","),"")&amp;IF(M123&lt;&gt;"",CONCATENATE(M123,","),"")&amp;CONCATENATE("}")&amp;IF(VALUE(N123)&gt;0,CONCATENATE(", traitsNeeded=",N123),"")&amp;CONCATENATE(", dlcId=",IF(S123&lt;&gt;"",S123,"DLC_BASE_GAME")),""),"")</f>
        <v>[142] = {wayshrines={-1,-1,-1,}, dlcId=DLC_BASE_GAME</v>
      </c>
      <c r="AX123" s="21" t="str">
        <f>IF(F123&lt;&gt;"Not in the game (anymore)",IF(A123&lt;&gt;"",IF(P123&lt;&gt;"",CONCATENATE(", zoneIds={",P123),"")&amp;IF(X123&lt;&gt;"",CONCATENATE(",",X123),"")&amp;IF(AC123&lt;&gt;"",CONCATENATE(",",AC123),"")&amp;IF(AH123&lt;&gt;"",CONCATENATE(",",AH123),"")&amp;IF(AM123&lt;&gt;"",CONCATENATE(",",AM123),"")&amp;IF(AR123&lt;&gt;"",CONCATENATE(",",AR123),"")&amp;IF(P123&lt;&gt;"",CONCATENATE("}",""),"")&amp;IF(OR(I123="true",I123="false",I123&lt;&gt;""), CONCATENATE(", veteran=", I123), ""),""),"")</f>
        <v>, zoneIds={638}, veteran=false</v>
      </c>
      <c r="AY123" s="21" t="str">
        <f>IF(F123&lt;&gt;"Not in the game (anymore)",IF(A123&lt;&gt;"",", setType="&amp;G123,"")&amp;IF(J123="true",", multiTrialSet=true",""),"")</f>
        <v>, setType=LIBSETS_SETTYPE_TRIAL</v>
      </c>
      <c r="AZ123" s="21" t="str">
        <f>IF(F123&lt;&gt;"Not in the game (anymore)",IF(U123&lt;&gt;"",", dropMechanic={"&amp;U123&amp;IF(Z123&lt;&gt;"",","&amp;Z123,"")&amp;IF(AE123&lt;&gt;"",","&amp;AE123,"")&amp;IF(AJ123&lt;&gt;"",","&amp;AJ123,"")&amp;IF(AO123&lt;&gt;"",","&amp;AO123,"")&amp;IF(AT123&lt;&gt;"",","&amp;AT123,"")&amp;"}"&amp;IF(U123="LIBSETS_DROP_MECHANIC_MONSTER_NAME",", dropMechanicNames={" &amp; IF(V123&lt;&gt;"","['en']='"&amp;V123&amp;"'","") &amp; IF(W123&lt;&gt;"",", ['de']='" &amp; W123&amp;"'","") &amp; "}",""),"")&amp;"},","")</f>
        <v>, dropMechanic={LIBSETS_DROP_MECHANIC_MONSTER_NAME}, dropMechanicNames={}},</v>
      </c>
      <c r="BA123" s="21" t="str">
        <f>IF(F123&lt;&gt;"Not in the game (anymore)",IF(C123&lt;&gt;"",CONCATENATE(" --",C123," / ",B123,"   [",IF(Q123&lt;&gt;"",Q123,""),IF(Y123&lt;&gt;"",", "&amp;Y123,""),IF(AD123&lt;&gt;"",", "&amp;AD123,""),IF(AI123&lt;&gt;"",", "&amp;AI123,""),IF(AN123&lt;&gt;"",", "&amp;AN123,""),IF(AS123&lt;&gt;"",", "&amp;AS123,""),"]")),"")</f>
        <v xml:space="preserve"> --Quick Serpent / Flinke Schlange   [Aetherian Archive]</v>
      </c>
    </row>
    <row r="124" spans="1:53" x14ac:dyDescent="0.25">
      <c r="A124" s="12">
        <v>143</v>
      </c>
      <c r="B124" t="s">
        <v>973</v>
      </c>
      <c r="C124" t="s">
        <v>974</v>
      </c>
      <c r="D124" s="3">
        <f>A124</f>
        <v>143</v>
      </c>
      <c r="G124" s="8" t="s">
        <v>1656</v>
      </c>
      <c r="I124" t="s">
        <v>97</v>
      </c>
      <c r="J124" t="s">
        <v>97</v>
      </c>
      <c r="K124">
        <v>-1</v>
      </c>
      <c r="L124">
        <v>-1</v>
      </c>
      <c r="M124">
        <v>-1</v>
      </c>
      <c r="N124">
        <v>0</v>
      </c>
      <c r="O124" s="70" t="s">
        <v>448</v>
      </c>
      <c r="P124" s="3">
        <f>IF(AND(G124&lt;&gt;"LIBSETS_SETTYPE_BATTLEGROUND",G124&lt;&gt;"LIBSETS_SETTYPE_SPECIAL",G124&lt;&gt;"LIBSETS_SETTYPE_MYTHIC"), IF(Q124&lt;&gt;"",VLOOKUP(Q124,'ESO zone constants'!$D$2:$H$4950,5,FALSE),""),"")</f>
        <v>636</v>
      </c>
      <c r="Q124" t="str">
        <f>IF(OR(K124="",K124&lt;=0,ISERROR(K124)),IF(AND(O124&lt;&gt;"",NOT(ISERROR(O124))),O124, ""),VLOOKUP(K124,'ESO wayshrine node constants'!$A$3:$D$9993,4,FALSE))</f>
        <v>Hel Ra Citadel</v>
      </c>
      <c r="S124" s="19" t="str">
        <f>IF(AND(R124&lt;&gt;"",NOT(ISERROR(R124))),R124,IF(P124&lt;&gt;"",IF(NOT(ISERROR(VLOOKUP(P124,'ESO Dungeon constants'!$D$3:$H$9999,5,FALSE))),VLOOKUP(P124,'ESO Dungeon constants'!$D$3:$I$9999,6,FALSE),VLOOKUP(P124,'ESO zone constants'!$H$2:$K$9984,4,FALSE)),""))</f>
        <v>DLC_BASE_GAME</v>
      </c>
      <c r="T124" s="3" t="str">
        <f>IF(S124&lt;&gt;"",VLOOKUP(S124,'LibSets constants'!$B$4:$C$1000,2,FALSE),"")</f>
        <v>Included in base game</v>
      </c>
      <c r="U124" s="33" t="s">
        <v>1726</v>
      </c>
      <c r="V124" s="40"/>
      <c r="W124" s="40"/>
      <c r="X124" s="3" t="str">
        <f>IF(G124&lt;&gt;"LIBSETS_SETTYPE_BATTLEGROUND",IF(G124&lt;&gt;"LIBSETS_SETTYPE_SPECIAL",IF(Y124&lt;&gt;"",VLOOKUP(Y124,'ESO zone constants'!$D$2:$H$4950,5,FALSE),""),""),"")</f>
        <v/>
      </c>
      <c r="Z124" s="40"/>
      <c r="AA124" s="40"/>
      <c r="AB124" s="40"/>
      <c r="AC124" s="3" t="str">
        <f>IF(G124&lt;&gt;"LIBSETS_SETTYPE_BATTLEGROUND",IF(G124&lt;&gt;"LIBSETS_SETTYPE_SPECIAL",IF(AD124&lt;&gt;"",VLOOKUP(AD124,'ESO zone constants'!$D$2:$H$4950,5,FALSE),""),""),"")</f>
        <v/>
      </c>
      <c r="AE124" s="40"/>
      <c r="AF124" s="40"/>
      <c r="AG124" s="40"/>
      <c r="AH124" s="3" t="str">
        <f>IF(G124&lt;&gt;"LIBSETS_SETTYPE_BATTLEGROUND",IF(G124&lt;&gt;"LIBSETS_SETTYPE_SPECIAL",IF(AI124&lt;&gt;"",VLOOKUP(AI124,'ESO zone constants'!$D$2:$H$4950,5,FALSE),""),""),"")</f>
        <v/>
      </c>
      <c r="AJ124" s="40"/>
      <c r="AK124" s="40"/>
      <c r="AL124" s="40"/>
      <c r="AM124" s="3" t="str">
        <f>IF(G124&lt;&gt;"LIBSETS_SETTYPE_BATTLEGROUND",IF(G124&lt;&gt;"LIBSETS_SETTYPE_SPECIAL",IF(AN124&lt;&gt;"",VLOOKUP(AN124,'ESO zone constants'!$D$2:$H$4950,5,FALSE),""),""),"")</f>
        <v/>
      </c>
      <c r="AO124" s="40"/>
      <c r="AP124" s="40"/>
      <c r="AQ124" s="40"/>
      <c r="AR124" s="3" t="str">
        <f>IF(G124&lt;&gt;"LIBSETS_SETTYPE_BATTLEGROUND",IF(G124&lt;&gt;"LIBSETS_SETTYPE_SPECIAL",IF(AS124&lt;&gt;"",VLOOKUP(AS124,'ESO zone constants'!$D$2:$H$4950,5,FALSE),""),""),"")</f>
        <v/>
      </c>
      <c r="AT124" s="40"/>
      <c r="AU124" s="40"/>
      <c r="AV124" s="40"/>
      <c r="AW124" s="21" t="str">
        <f>IF(A124="???","--","")&amp;IF(F124&lt;&gt;"Not in the game (anymore)",IF(A124&lt;&gt;"",CONCATENATE("[",A124,"] = {wayshrines={")&amp;IF(K124&lt;&gt;"",CONCATENATE(K124,","),"")&amp;IF(L124&lt;&gt;"",CONCATENATE(L124,","),"")&amp;IF(M124&lt;&gt;"",CONCATENATE(M124,","),"")&amp;CONCATENATE("}")&amp;IF(VALUE(N124)&gt;0,CONCATENATE(", traitsNeeded=",N124),"")&amp;CONCATENATE(", dlcId=",IF(S124&lt;&gt;"",S124,"DLC_BASE_GAME")),""),"")</f>
        <v>[143] = {wayshrines={-1,-1,-1,}, dlcId=DLC_BASE_GAME</v>
      </c>
      <c r="AX124" s="21" t="str">
        <f>IF(F124&lt;&gt;"Not in the game (anymore)",IF(A124&lt;&gt;"",IF(P124&lt;&gt;"",CONCATENATE(", zoneIds={",P124),"")&amp;IF(X124&lt;&gt;"",CONCATENATE(",",X124),"")&amp;IF(AC124&lt;&gt;"",CONCATENATE(",",AC124),"")&amp;IF(AH124&lt;&gt;"",CONCATENATE(",",AH124),"")&amp;IF(AM124&lt;&gt;"",CONCATENATE(",",AM124),"")&amp;IF(AR124&lt;&gt;"",CONCATENATE(",",AR124),"")&amp;IF(P124&lt;&gt;"",CONCATENATE("}",""),"")&amp;IF(OR(I124="true",I124="false",I124&lt;&gt;""), CONCATENATE(", veteran=", I124), ""),""),"")</f>
        <v>, zoneIds={636}, veteran=false</v>
      </c>
      <c r="AY124" s="21" t="str">
        <f>IF(F124&lt;&gt;"Not in the game (anymore)",IF(A124&lt;&gt;"",", setType="&amp;G124,"")&amp;IF(J124="true",", multiTrialSet=true",""),"")</f>
        <v>, setType=LIBSETS_SETTYPE_TRIAL</v>
      </c>
      <c r="AZ124" s="21" t="str">
        <f>IF(F124&lt;&gt;"Not in the game (anymore)",IF(U124&lt;&gt;"",", dropMechanic={"&amp;U124&amp;IF(Z124&lt;&gt;"",","&amp;Z124,"")&amp;IF(AE124&lt;&gt;"",","&amp;AE124,"")&amp;IF(AJ124&lt;&gt;"",","&amp;AJ124,"")&amp;IF(AO124&lt;&gt;"",","&amp;AO124,"")&amp;IF(AT124&lt;&gt;"",","&amp;AT124,"")&amp;"}"&amp;IF(U124="LIBSETS_DROP_MECHANIC_MONSTER_NAME",", dropMechanicNames={" &amp; IF(V124&lt;&gt;"","['en']='"&amp;V124&amp;"'","") &amp; IF(W124&lt;&gt;"",", ['de']='" &amp; W124&amp;"'","") &amp; "}",""),"")&amp;"},","")</f>
        <v>, dropMechanic={LIBSETS_DROP_MECHANIC_MONSTER_NAME}, dropMechanicNames={}},</v>
      </c>
      <c r="BA124" s="21" t="str">
        <f>IF(F124&lt;&gt;"Not in the game (anymore)",IF(C124&lt;&gt;"",CONCATENATE(" --",C124," / ",B124,"   [",IF(Q124&lt;&gt;"",Q124,""),IF(Y124&lt;&gt;"",", "&amp;Y124,""),IF(AD124&lt;&gt;"",", "&amp;AD124,""),IF(AI124&lt;&gt;"",", "&amp;AI124,""),IF(AN124&lt;&gt;"",", "&amp;AN124,""),IF(AS124&lt;&gt;"",", "&amp;AS124,""),"]")),"")</f>
        <v xml:space="preserve"> --Poisonous Serpent / Giftschlange   [Hel Ra Citadel]</v>
      </c>
    </row>
    <row r="125" spans="1:53" x14ac:dyDescent="0.25">
      <c r="A125" s="12">
        <v>144</v>
      </c>
      <c r="B125" t="s">
        <v>975</v>
      </c>
      <c r="C125" t="s">
        <v>976</v>
      </c>
      <c r="D125" s="3">
        <f>A125</f>
        <v>144</v>
      </c>
      <c r="G125" s="8" t="s">
        <v>1656</v>
      </c>
      <c r="I125" t="s">
        <v>97</v>
      </c>
      <c r="J125" t="s">
        <v>97</v>
      </c>
      <c r="K125">
        <v>-1</v>
      </c>
      <c r="L125">
        <v>-1</v>
      </c>
      <c r="M125">
        <v>-1</v>
      </c>
      <c r="N125">
        <v>0</v>
      </c>
      <c r="O125" s="70" t="s">
        <v>451</v>
      </c>
      <c r="P125" s="3">
        <f>IF(AND(G125&lt;&gt;"LIBSETS_SETTYPE_BATTLEGROUND",G125&lt;&gt;"LIBSETS_SETTYPE_SPECIAL",G125&lt;&gt;"LIBSETS_SETTYPE_MYTHIC"), IF(Q125&lt;&gt;"",VLOOKUP(Q125,'ESO zone constants'!$D$2:$H$4950,5,FALSE),""),"")</f>
        <v>639</v>
      </c>
      <c r="Q125" t="str">
        <f>IF(OR(K125="",K125&lt;=0,ISERROR(K125)),IF(AND(O125&lt;&gt;"",NOT(ISERROR(O125))),O125, ""),VLOOKUP(K125,'ESO wayshrine node constants'!$A$3:$D$9993,4,FALSE))</f>
        <v>Sanctum Ophidia</v>
      </c>
      <c r="S125" s="19" t="str">
        <f>IF(AND(R125&lt;&gt;"",NOT(ISERROR(R125))),R125,IF(P125&lt;&gt;"",IF(NOT(ISERROR(VLOOKUP(P125,'ESO Dungeon constants'!$D$3:$H$9999,5,FALSE))),VLOOKUP(P125,'ESO Dungeon constants'!$D$3:$I$9999,6,FALSE),VLOOKUP(P125,'ESO zone constants'!$H$2:$K$9984,4,FALSE)),""))</f>
        <v>DLC_BASE_GAME</v>
      </c>
      <c r="T125" s="3" t="str">
        <f>IF(S125&lt;&gt;"",VLOOKUP(S125,'LibSets constants'!$B$4:$C$1000,2,FALSE),"")</f>
        <v>Included in base game</v>
      </c>
      <c r="U125" s="33" t="s">
        <v>1726</v>
      </c>
      <c r="V125" s="40"/>
      <c r="W125" s="40"/>
      <c r="X125" s="3" t="str">
        <f>IF(G125&lt;&gt;"LIBSETS_SETTYPE_BATTLEGROUND",IF(G125&lt;&gt;"LIBSETS_SETTYPE_SPECIAL",IF(Y125&lt;&gt;"",VLOOKUP(Y125,'ESO zone constants'!$D$2:$H$4950,5,FALSE),""),""),"")</f>
        <v/>
      </c>
      <c r="Z125" s="40"/>
      <c r="AA125" s="40"/>
      <c r="AB125" s="40"/>
      <c r="AC125" s="3" t="str">
        <f>IF(G125&lt;&gt;"LIBSETS_SETTYPE_BATTLEGROUND",IF(G125&lt;&gt;"LIBSETS_SETTYPE_SPECIAL",IF(AD125&lt;&gt;"",VLOOKUP(AD125,'ESO zone constants'!$D$2:$H$4950,5,FALSE),""),""),"")</f>
        <v/>
      </c>
      <c r="AE125" s="40"/>
      <c r="AF125" s="40"/>
      <c r="AG125" s="40"/>
      <c r="AH125" s="3" t="str">
        <f>IF(G125&lt;&gt;"LIBSETS_SETTYPE_BATTLEGROUND",IF(G125&lt;&gt;"LIBSETS_SETTYPE_SPECIAL",IF(AI125&lt;&gt;"",VLOOKUP(AI125,'ESO zone constants'!$D$2:$H$4950,5,FALSE),""),""),"")</f>
        <v/>
      </c>
      <c r="AJ125" s="40"/>
      <c r="AK125" s="40"/>
      <c r="AL125" s="40"/>
      <c r="AM125" s="3" t="str">
        <f>IF(G125&lt;&gt;"LIBSETS_SETTYPE_BATTLEGROUND",IF(G125&lt;&gt;"LIBSETS_SETTYPE_SPECIAL",IF(AN125&lt;&gt;"",VLOOKUP(AN125,'ESO zone constants'!$D$2:$H$4950,5,FALSE),""),""),"")</f>
        <v/>
      </c>
      <c r="AO125" s="40"/>
      <c r="AP125" s="40"/>
      <c r="AQ125" s="40"/>
      <c r="AR125" s="3" t="str">
        <f>IF(G125&lt;&gt;"LIBSETS_SETTYPE_BATTLEGROUND",IF(G125&lt;&gt;"LIBSETS_SETTYPE_SPECIAL",IF(AS125&lt;&gt;"",VLOOKUP(AS125,'ESO zone constants'!$D$2:$H$4950,5,FALSE),""),""),"")</f>
        <v/>
      </c>
      <c r="AT125" s="40"/>
      <c r="AU125" s="40"/>
      <c r="AV125" s="40"/>
      <c r="AW125" s="21" t="str">
        <f>IF(A125="???","--","")&amp;IF(F125&lt;&gt;"Not in the game (anymore)",IF(A125&lt;&gt;"",CONCATENATE("[",A125,"] = {wayshrines={")&amp;IF(K125&lt;&gt;"",CONCATENATE(K125,","),"")&amp;IF(L125&lt;&gt;"",CONCATENATE(L125,","),"")&amp;IF(M125&lt;&gt;"",CONCATENATE(M125,","),"")&amp;CONCATENATE("}")&amp;IF(VALUE(N125)&gt;0,CONCATENATE(", traitsNeeded=",N125),"")&amp;CONCATENATE(", dlcId=",IF(S125&lt;&gt;"",S125,"DLC_BASE_GAME")),""),"")</f>
        <v>[144] = {wayshrines={-1,-1,-1,}, dlcId=DLC_BASE_GAME</v>
      </c>
      <c r="AX125" s="21" t="str">
        <f>IF(F125&lt;&gt;"Not in the game (anymore)",IF(A125&lt;&gt;"",IF(P125&lt;&gt;"",CONCATENATE(", zoneIds={",P125),"")&amp;IF(X125&lt;&gt;"",CONCATENATE(",",X125),"")&amp;IF(AC125&lt;&gt;"",CONCATENATE(",",AC125),"")&amp;IF(AH125&lt;&gt;"",CONCATENATE(",",AH125),"")&amp;IF(AM125&lt;&gt;"",CONCATENATE(",",AM125),"")&amp;IF(AR125&lt;&gt;"",CONCATENATE(",",AR125),"")&amp;IF(P125&lt;&gt;"",CONCATENATE("}",""),"")&amp;IF(OR(I125="true",I125="false",I125&lt;&gt;""), CONCATENATE(", veteran=", I125), ""),""),"")</f>
        <v>, zoneIds={639}, veteran=false</v>
      </c>
      <c r="AY125" s="21" t="str">
        <f>IF(F125&lt;&gt;"Not in the game (anymore)",IF(A125&lt;&gt;"",", setType="&amp;G125,"")&amp;IF(J125="true",", multiTrialSet=true",""),"")</f>
        <v>, setType=LIBSETS_SETTYPE_TRIAL</v>
      </c>
      <c r="AZ125" s="21" t="str">
        <f>IF(F125&lt;&gt;"Not in the game (anymore)",IF(U125&lt;&gt;"",", dropMechanic={"&amp;U125&amp;IF(Z125&lt;&gt;"",","&amp;Z125,"")&amp;IF(AE125&lt;&gt;"",","&amp;AE125,"")&amp;IF(AJ125&lt;&gt;"",","&amp;AJ125,"")&amp;IF(AO125&lt;&gt;"",","&amp;AO125,"")&amp;IF(AT125&lt;&gt;"",","&amp;AT125,"")&amp;"}"&amp;IF(U125="LIBSETS_DROP_MECHANIC_MONSTER_NAME",", dropMechanicNames={" &amp; IF(V125&lt;&gt;"","['en']='"&amp;V125&amp;"'","") &amp; IF(W125&lt;&gt;"",", ['de']='" &amp; W125&amp;"'","") &amp; "}",""),"")&amp;"},","")</f>
        <v>, dropMechanic={LIBSETS_DROP_MECHANIC_MONSTER_NAME}, dropMechanicNames={}},</v>
      </c>
      <c r="BA125" s="21" t="str">
        <f>IF(F125&lt;&gt;"Not in the game (anymore)",IF(C125&lt;&gt;"",CONCATENATE(" --",C125," / ",B125,"   [",IF(Q125&lt;&gt;"",Q125,""),IF(Y125&lt;&gt;"",", "&amp;Y125,""),IF(AD125&lt;&gt;"",", "&amp;AD125,""),IF(AI125&lt;&gt;"",", "&amp;AI125,""),IF(AN125&lt;&gt;"",", "&amp;AN125,""),IF(AS125&lt;&gt;"",", "&amp;AS125,""),"]")),"")</f>
        <v xml:space="preserve"> --Twice-Fanged Serpent / Doppelzüngige Schlange   [Sanctum Ophidia]</v>
      </c>
    </row>
    <row r="126" spans="1:53" x14ac:dyDescent="0.25">
      <c r="A126" s="12">
        <v>145</v>
      </c>
      <c r="B126" t="s">
        <v>977</v>
      </c>
      <c r="C126" t="s">
        <v>978</v>
      </c>
      <c r="D126" s="3">
        <f>A126</f>
        <v>145</v>
      </c>
      <c r="G126" s="8" t="s">
        <v>1655</v>
      </c>
      <c r="I126" t="s">
        <v>97</v>
      </c>
      <c r="J126" t="s">
        <v>97</v>
      </c>
      <c r="K126">
        <v>-1</v>
      </c>
      <c r="L126">
        <v>-1</v>
      </c>
      <c r="M126">
        <v>-1</v>
      </c>
      <c r="N126">
        <v>0</v>
      </c>
      <c r="O126" s="70" t="s">
        <v>571</v>
      </c>
      <c r="P126" s="3">
        <f>IF(AND(G126&lt;&gt;"LIBSETS_SETTYPE_BATTLEGROUND",G126&lt;&gt;"LIBSETS_SETTYPE_SPECIAL",G126&lt;&gt;"LIBSETS_SETTYPE_MYTHIC"), IF(Q126&lt;&gt;"",VLOOKUP(Q126,'ESO zone constants'!$D$2:$H$4950,5,FALSE),""),"")</f>
        <v>888</v>
      </c>
      <c r="Q126" t="str">
        <f>IF(OR(K126="",K126&lt;=0,ISERROR(K126)),IF(AND(O126&lt;&gt;"",NOT(ISERROR(O126))),O126, ""),VLOOKUP(K126,'ESO wayshrine node constants'!$A$3:$D$9993,4,FALSE))</f>
        <v>Craglorn</v>
      </c>
      <c r="S126" s="19" t="str">
        <f>IF(AND(R126&lt;&gt;"",NOT(ISERROR(R126))),R126,IF(P126&lt;&gt;"",IF(NOT(ISERROR(VLOOKUP(P126,'ESO Dungeon constants'!$D$3:$H$9999,5,FALSE))),VLOOKUP(P126,'ESO Dungeon constants'!$D$3:$I$9999,6,FALSE),VLOOKUP(P126,'ESO zone constants'!$H$2:$K$9984,4,FALSE)),""))</f>
        <v>DLC_BASE_GAME</v>
      </c>
      <c r="T126" s="3" t="str">
        <f>IF(S126&lt;&gt;"",VLOOKUP(S126,'LibSets constants'!$B$4:$C$1000,2,FALSE),"")</f>
        <v>Included in base game</v>
      </c>
      <c r="U126" s="33" t="s">
        <v>1742</v>
      </c>
      <c r="V126" s="44" t="str">
        <f>IF(U126&lt;&gt;"",IF(U126&lt;&gt;"LIBSETS_DROP_MECHANIC_MONSTER_NAME",VLOOKUP(U126,'LibSets constants'!$I$4:$L$1000,3,FALSE),""),"")</f>
        <v>Delve bosses have a chance to drop a waist or feet.</v>
      </c>
      <c r="W126" s="44" t="str">
        <f>IF(U126&lt;&gt;"",IF(U126&lt;&gt;"LIBSETS_DROP_MECHANIC_MONSTER_NAME",VLOOKUP(U126,'LibSets constants'!$I$4:$L$1000,4,FALSE),""),"")</f>
        <v>Bosse in Gewölben haben die Chance, eine Taille oder Füße fallen zu lassen.</v>
      </c>
      <c r="X126" s="3" t="str">
        <f>IF(G126&lt;&gt;"LIBSETS_SETTYPE_BATTLEGROUND",IF(G126&lt;&gt;"LIBSETS_SETTYPE_SPECIAL",IF(Y126&lt;&gt;"",VLOOKUP(Y126,'ESO zone constants'!$D$2:$H$4950,5,FALSE),""),""),"")</f>
        <v/>
      </c>
      <c r="Z126" s="45" t="s">
        <v>1743</v>
      </c>
      <c r="AA126" s="44" t="str">
        <f>IF(Z126&lt;&gt;"",IF(Z126&lt;&gt;"LIBSETS_DROP_MECHANIC_MONSTER_NAME",VLOOKUP(Z126,'LibSets constants'!$I$4:$L$1000,3,FALSE),""),"")</f>
        <v>Overland group bosses have a 100% chance to drop head, chest, legs, or weapon.</v>
      </c>
      <c r="AB126" s="44" t="str">
        <f>IF(Z126&lt;&gt;"",IF(Z126&lt;&gt;"LIBSETS_DROP_MECHANIC_MONSTER_NAME",VLOOKUP(Z126,'LibSets constants'!$I$4:$L$1000,4,FALSE),""),"")</f>
        <v>Überland Gruppenbosse haben eine Chance von 100%, Kopf, Brust, Beine oder Waffen fallen zu lassen.</v>
      </c>
      <c r="AC126" s="3" t="str">
        <f>IF(G126&lt;&gt;"LIBSETS_SETTYPE_BATTLEGROUND",IF(G126&lt;&gt;"LIBSETS_SETTYPE_SPECIAL",IF(AD126&lt;&gt;"",VLOOKUP(AD126,'ESO zone constants'!$D$2:$H$4950,5,FALSE),""),""),"")</f>
        <v/>
      </c>
      <c r="AE126" s="45" t="s">
        <v>1744</v>
      </c>
      <c r="AF126" s="44" t="str">
        <f>IF(AE126&lt;&gt;"",IF(AE126&lt;&gt;"LIBSETS_DROP_MECHANIC_MONSTER_NAME",VLOOKUP(AE126,'LibSets constants'!$I$4:$L$1000,3,FALSE),""),"")</f>
        <v>Public dungeon bosses have a chance to drop a shoulder, hand, or weapon.</v>
      </c>
      <c r="AG126" s="44" t="str">
        <f>IF(AE126&lt;&gt;"",IF(AE126&lt;&gt;"LIBSETS_DROP_MECHANIC_MONSTER_NAME",VLOOKUP(AE126,'LibSets constants'!$I$4:$L$1000,4,FALSE),""),"")</f>
        <v>Öffentliche Dungeon-Bosse haben die Möglichkeit, eine Schulter, Handschuhe oder eine Waffe fallen zu lassen.</v>
      </c>
      <c r="AH126" s="3" t="str">
        <f>IF(G126&lt;&gt;"LIBSETS_SETTYPE_BATTLEGROUND",IF(G126&lt;&gt;"LIBSETS_SETTYPE_SPECIAL",IF(AI126&lt;&gt;"",VLOOKUP(AI126,'ESO zone constants'!$D$2:$H$4950,5,FALSE),""),""),"")</f>
        <v/>
      </c>
      <c r="AJ126" s="45" t="s">
        <v>1745</v>
      </c>
      <c r="AK126" s="44" t="str">
        <f>IF(AJ126&lt;&gt;"",IF(AJ126&lt;&gt;"LIBSETS_DROP_MECHANIC_MONSTER_NAME",VLOOKUP(AJ126,'LibSets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4" t="str">
        <f>IF(AJ126&lt;&gt;"",IF(AJ126&lt;&gt;"LIBSETS_DROP_MECHANIC_MONSTER_NAME",VLOOKUP(AJ126,'LibSets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constants'!$D$2:$H$4950,5,FALSE),""),""),"")</f>
        <v/>
      </c>
      <c r="AO126" s="45"/>
      <c r="AP126" s="44" t="str">
        <f>IF(AO126&lt;&gt;"",IF(AO126&lt;&gt;"LIBSETS_DROP_MECHANIC_MONSTER_NAME",VLOOKUP(AO126,'LibSets constants'!$I$4:$L$1000,3,FALSE),""),"")</f>
        <v/>
      </c>
      <c r="AQ126" s="44" t="str">
        <f>IF(AO126&lt;&gt;"",IF(AO126&lt;&gt;"LIBSETS_DROP_MECHANIC_MONSTER_NAME",VLOOKUP(AO126,'LibSets constants'!$I$4:$L$1000,4,FALSE),""),"")</f>
        <v/>
      </c>
      <c r="AR126" s="3" t="str">
        <f>IF(G126&lt;&gt;"LIBSETS_SETTYPE_BATTLEGROUND",IF(G126&lt;&gt;"LIBSETS_SETTYPE_SPECIAL",IF(AS126&lt;&gt;"",VLOOKUP(AS126,'ESO zone constants'!$D$2:$H$4950,5,FALSE),""),""),"")</f>
        <v/>
      </c>
      <c r="AT126" s="45"/>
      <c r="AU126" s="44" t="str">
        <f>IF(AT126&lt;&gt;"",IF(AT126&lt;&gt;"LIBSETS_DROP_MECHANIC_MONSTER_NAME",VLOOKUP(AT126,'LibSets constants'!$I$4:$L$1000,3,FALSE),""),"")</f>
        <v/>
      </c>
      <c r="AV126" s="44" t="str">
        <f>IF(AT126&lt;&gt;"",IF(AT126&lt;&gt;"LIBSETS_DROP_MECHANIC_MONSTER_NAME",VLOOKUP(AT126,'LibSets constants'!$I$4:$L$1000,4,FALSE),""),"")</f>
        <v/>
      </c>
      <c r="AW126" s="21" t="str">
        <f>IF(A126="???","--","")&amp;IF(F126&lt;&gt;"Not in the game (anymore)",IF(A126&lt;&gt;"",CONCATENATE("[",A126,"] = {wayshrines={")&amp;IF(K126&lt;&gt;"",CONCATENATE(K126,","),"")&amp;IF(L126&lt;&gt;"",CONCATENATE(L126,","),"")&amp;IF(M126&lt;&gt;"",CONCATENATE(M126,","),"")&amp;CONCATENATE("}")&amp;IF(VALUE(N126)&gt;0,CONCATENATE(", traitsNeeded=",N126),"")&amp;CONCATENATE(", dlcId=",IF(S126&lt;&gt;"",S126,"DLC_BASE_GAME")),""),"")</f>
        <v>[145] = {wayshrines={-1,-1,-1,}, dlcId=DLC_BASE_GAME</v>
      </c>
      <c r="AX126" s="21" t="str">
        <f>IF(F126&lt;&gt;"Not in the game (anymore)",IF(A126&lt;&gt;"",IF(P126&lt;&gt;"",CONCATENATE(", zoneIds={",P126),"")&amp;IF(X126&lt;&gt;"",CONCATENATE(",",X126),"")&amp;IF(AC126&lt;&gt;"",CONCATENATE(",",AC126),"")&amp;IF(AH126&lt;&gt;"",CONCATENATE(",",AH126),"")&amp;IF(AM126&lt;&gt;"",CONCATENATE(",",AM126),"")&amp;IF(AR126&lt;&gt;"",CONCATENATE(",",AR126),"")&amp;IF(P126&lt;&gt;"",CONCATENATE("}",""),"")&amp;IF(OR(I126="true",I126="false",I126&lt;&gt;""), CONCATENATE(", veteran=", I126), ""),""),"")</f>
        <v>, zoneIds={888}, veteran=false</v>
      </c>
      <c r="AY126" s="21" t="str">
        <f>IF(F126&lt;&gt;"Not in the game (anymore)",IF(A126&lt;&gt;"",", setType="&amp;G126,"")&amp;IF(J126="true",", multiTrialSet=true",""),"")</f>
        <v>, setType=LIBSETS_SETTYPE_OVERLAND</v>
      </c>
      <c r="AZ126" s="21" t="str">
        <f>IF(F126&lt;&gt;"Not in the game (anymore)",IF(U126&lt;&gt;"",", dropMechanic={"&amp;U126&amp;IF(Z126&lt;&gt;"",","&amp;Z126,"")&amp;IF(AE126&lt;&gt;"",","&amp;AE126,"")&amp;IF(AJ126&lt;&gt;"",","&amp;AJ126,"")&amp;IF(AO126&lt;&gt;"",","&amp;AO126,"")&amp;IF(AT126&lt;&gt;"",","&amp;AT126,"")&amp;"}"&amp;IF(U126="LIBSETS_DROP_MECHANIC_MONSTER_NAME",", dropMechanicNames={" &amp; IF(V126&lt;&gt;"","['en']='"&amp;V126&amp;"'","") &amp; IF(W126&lt;&gt;"",", ['de']='" &amp; W126&amp;"'","") &amp; "}",""),"")&amp;"},","")</f>
        <v>, dropMechanic={LIBSETS_DROP_MECHANIC_OVERLAND_BOSS_DELVE,LIBSETS_DROP_MECHANIC_OVERLAND_WORLDBOSS,LIBSETS_DROP_MECHANIC_OVERLAND_BOSS_PUBLIC_DUNGEON,LIBSETS_DROP_MECHANIC_OVERLAND_CHEST}},</v>
      </c>
      <c r="BA126" s="21" t="str">
        <f>IF(F126&lt;&gt;"Not in the game (anymore)",IF(C126&lt;&gt;"",CONCATENATE(" --",C126," / ",B126,"   [",IF(Q126&lt;&gt;"",Q126,""),IF(Y126&lt;&gt;"",", "&amp;Y126,""),IF(AD126&lt;&gt;"",", "&amp;AD126,""),IF(AI126&lt;&gt;"",", "&amp;AI126,""),IF(AN126&lt;&gt;"",", "&amp;AN126,""),IF(AS126&lt;&gt;"",", "&amp;AS126,""),"]")),"")</f>
        <v xml:space="preserve"> --Way of Fire / Weg des Feuers   [Craglorn]</v>
      </c>
    </row>
    <row r="127" spans="1:53" x14ac:dyDescent="0.25">
      <c r="A127" s="12">
        <v>146</v>
      </c>
      <c r="B127" t="s">
        <v>979</v>
      </c>
      <c r="C127" t="s">
        <v>980</v>
      </c>
      <c r="D127" s="3">
        <f>A127</f>
        <v>146</v>
      </c>
      <c r="G127" s="8" t="s">
        <v>1655</v>
      </c>
      <c r="I127" t="s">
        <v>97</v>
      </c>
      <c r="J127" t="s">
        <v>97</v>
      </c>
      <c r="K127">
        <v>-1</v>
      </c>
      <c r="L127">
        <v>-1</v>
      </c>
      <c r="M127">
        <v>-1</v>
      </c>
      <c r="N127">
        <v>0</v>
      </c>
      <c r="O127" s="70" t="s">
        <v>571</v>
      </c>
      <c r="P127" s="3">
        <f>IF(AND(G127&lt;&gt;"LIBSETS_SETTYPE_BATTLEGROUND",G127&lt;&gt;"LIBSETS_SETTYPE_SPECIAL",G127&lt;&gt;"LIBSETS_SETTYPE_MYTHIC"), IF(Q127&lt;&gt;"",VLOOKUP(Q127,'ESO zone constants'!$D$2:$H$4950,5,FALSE),""),"")</f>
        <v>888</v>
      </c>
      <c r="Q127" t="str">
        <f>IF(OR(K127="",K127&lt;=0,ISERROR(K127)),IF(AND(O127&lt;&gt;"",NOT(ISERROR(O127))),O127, ""),VLOOKUP(K127,'ESO wayshrine node constants'!$A$3:$D$9993,4,FALSE))</f>
        <v>Craglorn</v>
      </c>
      <c r="S127" s="19" t="str">
        <f>IF(AND(R127&lt;&gt;"",NOT(ISERROR(R127))),R127,IF(P127&lt;&gt;"",IF(NOT(ISERROR(VLOOKUP(P127,'ESO Dungeon constants'!$D$3:$H$9999,5,FALSE))),VLOOKUP(P127,'ESO Dungeon constants'!$D$3:$I$9999,6,FALSE),VLOOKUP(P127,'ESO zone constants'!$H$2:$K$9984,4,FALSE)),""))</f>
        <v>DLC_BASE_GAME</v>
      </c>
      <c r="T127" s="3" t="str">
        <f>IF(S127&lt;&gt;"",VLOOKUP(S127,'LibSets constants'!$B$4:$C$1000,2,FALSE),"")</f>
        <v>Included in base game</v>
      </c>
      <c r="U127" s="33" t="s">
        <v>1742</v>
      </c>
      <c r="V127" s="44" t="str">
        <f>IF(U127&lt;&gt;"",IF(U127&lt;&gt;"LIBSETS_DROP_MECHANIC_MONSTER_NAME",VLOOKUP(U127,'LibSets constants'!$I$4:$L$1000,3,FALSE),""),"")</f>
        <v>Delve bosses have a chance to drop a waist or feet.</v>
      </c>
      <c r="W127" s="44" t="str">
        <f>IF(U127&lt;&gt;"",IF(U127&lt;&gt;"LIBSETS_DROP_MECHANIC_MONSTER_NAME",VLOOKUP(U127,'LibSets constants'!$I$4:$L$1000,4,FALSE),""),"")</f>
        <v>Bosse in Gewölben haben die Chance, eine Taille oder Füße fallen zu lassen.</v>
      </c>
      <c r="X127" s="3" t="str">
        <f>IF(G127&lt;&gt;"LIBSETS_SETTYPE_BATTLEGROUND",IF(G127&lt;&gt;"LIBSETS_SETTYPE_SPECIAL",IF(Y127&lt;&gt;"",VLOOKUP(Y127,'ESO zone constants'!$D$2:$H$4950,5,FALSE),""),""),"")</f>
        <v/>
      </c>
      <c r="Z127" s="45" t="s">
        <v>1743</v>
      </c>
      <c r="AA127" s="44" t="str">
        <f>IF(Z127&lt;&gt;"",IF(Z127&lt;&gt;"LIBSETS_DROP_MECHANIC_MONSTER_NAME",VLOOKUP(Z127,'LibSets constants'!$I$4:$L$1000,3,FALSE),""),"")</f>
        <v>Overland group bosses have a 100% chance to drop head, chest, legs, or weapon.</v>
      </c>
      <c r="AB127" s="44" t="str">
        <f>IF(Z127&lt;&gt;"",IF(Z127&lt;&gt;"LIBSETS_DROP_MECHANIC_MONSTER_NAME",VLOOKUP(Z127,'LibSets constants'!$I$4:$L$1000,4,FALSE),""),"")</f>
        <v>Überland Gruppenbosse haben eine Chance von 100%, Kopf, Brust, Beine oder Waffen fallen zu lassen.</v>
      </c>
      <c r="AC127" s="3" t="str">
        <f>IF(G127&lt;&gt;"LIBSETS_SETTYPE_BATTLEGROUND",IF(G127&lt;&gt;"LIBSETS_SETTYPE_SPECIAL",IF(AD127&lt;&gt;"",VLOOKUP(AD127,'ESO zone constants'!$D$2:$H$4950,5,FALSE),""),""),"")</f>
        <v/>
      </c>
      <c r="AE127" s="45" t="s">
        <v>1744</v>
      </c>
      <c r="AF127" s="44" t="str">
        <f>IF(AE127&lt;&gt;"",IF(AE127&lt;&gt;"LIBSETS_DROP_MECHANIC_MONSTER_NAME",VLOOKUP(AE127,'LibSets constants'!$I$4:$L$1000,3,FALSE),""),"")</f>
        <v>Public dungeon bosses have a chance to drop a shoulder, hand, or weapon.</v>
      </c>
      <c r="AG127" s="44" t="str">
        <f>IF(AE127&lt;&gt;"",IF(AE127&lt;&gt;"LIBSETS_DROP_MECHANIC_MONSTER_NAME",VLOOKUP(AE127,'LibSets constants'!$I$4:$L$1000,4,FALSE),""),"")</f>
        <v>Öffentliche Dungeon-Bosse haben die Möglichkeit, eine Schulter, Handschuhe oder eine Waffe fallen zu lassen.</v>
      </c>
      <c r="AH127" s="3" t="str">
        <f>IF(G127&lt;&gt;"LIBSETS_SETTYPE_BATTLEGROUND",IF(G127&lt;&gt;"LIBSETS_SETTYPE_SPECIAL",IF(AI127&lt;&gt;"",VLOOKUP(AI127,'ESO zone constants'!$D$2:$H$4950,5,FALSE),""),""),"")</f>
        <v/>
      </c>
      <c r="AJ127" s="45" t="s">
        <v>1745</v>
      </c>
      <c r="AK127" s="44" t="str">
        <f>IF(AJ127&lt;&gt;"",IF(AJ127&lt;&gt;"LIBSETS_DROP_MECHANIC_MONSTER_NAME",VLOOKUP(AJ127,'LibSets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4" t="str">
        <f>IF(AJ127&lt;&gt;"",IF(AJ127&lt;&gt;"LIBSETS_DROP_MECHANIC_MONSTER_NAME",VLOOKUP(AJ127,'LibSets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constants'!$D$2:$H$4950,5,FALSE),""),""),"")</f>
        <v/>
      </c>
      <c r="AO127" s="45"/>
      <c r="AP127" s="44" t="str">
        <f>IF(AO127&lt;&gt;"",IF(AO127&lt;&gt;"LIBSETS_DROP_MECHANIC_MONSTER_NAME",VLOOKUP(AO127,'LibSets constants'!$I$4:$L$1000,3,FALSE),""),"")</f>
        <v/>
      </c>
      <c r="AQ127" s="44" t="str">
        <f>IF(AO127&lt;&gt;"",IF(AO127&lt;&gt;"LIBSETS_DROP_MECHANIC_MONSTER_NAME",VLOOKUP(AO127,'LibSets constants'!$I$4:$L$1000,4,FALSE),""),"")</f>
        <v/>
      </c>
      <c r="AR127" s="3" t="str">
        <f>IF(G127&lt;&gt;"LIBSETS_SETTYPE_BATTLEGROUND",IF(G127&lt;&gt;"LIBSETS_SETTYPE_SPECIAL",IF(AS127&lt;&gt;"",VLOOKUP(AS127,'ESO zone constants'!$D$2:$H$4950,5,FALSE),""),""),"")</f>
        <v/>
      </c>
      <c r="AT127" s="45"/>
      <c r="AU127" s="44" t="str">
        <f>IF(AT127&lt;&gt;"",IF(AT127&lt;&gt;"LIBSETS_DROP_MECHANIC_MONSTER_NAME",VLOOKUP(AT127,'LibSets constants'!$I$4:$L$1000,3,FALSE),""),"")</f>
        <v/>
      </c>
      <c r="AV127" s="44" t="str">
        <f>IF(AT127&lt;&gt;"",IF(AT127&lt;&gt;"LIBSETS_DROP_MECHANIC_MONSTER_NAME",VLOOKUP(AT127,'LibSets constants'!$I$4:$L$1000,4,FALSE),""),"")</f>
        <v/>
      </c>
      <c r="AW127" s="21" t="str">
        <f>IF(A127="???","--","")&amp;IF(F127&lt;&gt;"Not in the game (anymore)",IF(A127&lt;&gt;"",CONCATENATE("[",A127,"] = {wayshrines={")&amp;IF(K127&lt;&gt;"",CONCATENATE(K127,","),"")&amp;IF(L127&lt;&gt;"",CONCATENATE(L127,","),"")&amp;IF(M127&lt;&gt;"",CONCATENATE(M127,","),"")&amp;CONCATENATE("}")&amp;IF(VALUE(N127)&gt;0,CONCATENATE(", traitsNeeded=",N127),"")&amp;CONCATENATE(", dlcId=",IF(S127&lt;&gt;"",S127,"DLC_BASE_GAME")),""),"")</f>
        <v>[146] = {wayshrines={-1,-1,-1,}, dlcId=DLC_BASE_GAME</v>
      </c>
      <c r="AX127" s="21" t="str">
        <f>IF(F127&lt;&gt;"Not in the game (anymore)",IF(A127&lt;&gt;"",IF(P127&lt;&gt;"",CONCATENATE(", zoneIds={",P127),"")&amp;IF(X127&lt;&gt;"",CONCATENATE(",",X127),"")&amp;IF(AC127&lt;&gt;"",CONCATENATE(",",AC127),"")&amp;IF(AH127&lt;&gt;"",CONCATENATE(",",AH127),"")&amp;IF(AM127&lt;&gt;"",CONCATENATE(",",AM127),"")&amp;IF(AR127&lt;&gt;"",CONCATENATE(",",AR127),"")&amp;IF(P127&lt;&gt;"",CONCATENATE("}",""),"")&amp;IF(OR(I127="true",I127="false",I127&lt;&gt;""), CONCATENATE(", veteran=", I127), ""),""),"")</f>
        <v>, zoneIds={888}, veteran=false</v>
      </c>
      <c r="AY127" s="21" t="str">
        <f>IF(F127&lt;&gt;"Not in the game (anymore)",IF(A127&lt;&gt;"",", setType="&amp;G127,"")&amp;IF(J127="true",", multiTrialSet=true",""),"")</f>
        <v>, setType=LIBSETS_SETTYPE_OVERLAND</v>
      </c>
      <c r="AZ127" s="21" t="str">
        <f>IF(F127&lt;&gt;"Not in the game (anymore)",IF(U127&lt;&gt;"",", dropMechanic={"&amp;U127&amp;IF(Z127&lt;&gt;"",","&amp;Z127,"")&amp;IF(AE127&lt;&gt;"",","&amp;AE127,"")&amp;IF(AJ127&lt;&gt;"",","&amp;AJ127,"")&amp;IF(AO127&lt;&gt;"",","&amp;AO127,"")&amp;IF(AT127&lt;&gt;"",","&amp;AT127,"")&amp;"}"&amp;IF(U127="LIBSETS_DROP_MECHANIC_MONSTER_NAME",", dropMechanicNames={" &amp; IF(V127&lt;&gt;"","['en']='"&amp;V127&amp;"'","") &amp; IF(W127&lt;&gt;"",", ['de']='" &amp; W127&amp;"'","") &amp; "}",""),"")&amp;"},","")</f>
        <v>, dropMechanic={LIBSETS_DROP_MECHANIC_OVERLAND_BOSS_DELVE,LIBSETS_DROP_MECHANIC_OVERLAND_WORLDBOSS,LIBSETS_DROP_MECHANIC_OVERLAND_BOSS_PUBLIC_DUNGEON,LIBSETS_DROP_MECHANIC_OVERLAND_CHEST}},</v>
      </c>
      <c r="BA127" s="21" t="str">
        <f>IF(F127&lt;&gt;"Not in the game (anymore)",IF(C127&lt;&gt;"",CONCATENATE(" --",C127," / ",B127,"   [",IF(Q127&lt;&gt;"",Q127,""),IF(Y127&lt;&gt;"",", "&amp;Y127,""),IF(AD127&lt;&gt;"",", "&amp;AD127,""),IF(AI127&lt;&gt;"",", "&amp;AI127,""),IF(AN127&lt;&gt;"",", "&amp;AN127,""),IF(AS127&lt;&gt;"",", "&amp;AS127,""),"]")),"")</f>
        <v xml:space="preserve"> --Way of Air / Weg der Luft   [Craglorn]</v>
      </c>
    </row>
    <row r="128" spans="1:53" x14ac:dyDescent="0.25">
      <c r="A128" s="12">
        <v>147</v>
      </c>
      <c r="B128" t="s">
        <v>981</v>
      </c>
      <c r="C128" t="s">
        <v>982</v>
      </c>
      <c r="D128" s="3">
        <f>A128</f>
        <v>147</v>
      </c>
      <c r="G128" s="8" t="s">
        <v>1655</v>
      </c>
      <c r="I128" t="s">
        <v>97</v>
      </c>
      <c r="J128" t="s">
        <v>97</v>
      </c>
      <c r="K128">
        <v>-1</v>
      </c>
      <c r="L128">
        <v>-1</v>
      </c>
      <c r="M128">
        <v>-1</v>
      </c>
      <c r="N128">
        <v>0</v>
      </c>
      <c r="O128" s="70" t="s">
        <v>571</v>
      </c>
      <c r="P128" s="3">
        <f>IF(AND(G128&lt;&gt;"LIBSETS_SETTYPE_BATTLEGROUND",G128&lt;&gt;"LIBSETS_SETTYPE_SPECIAL",G128&lt;&gt;"LIBSETS_SETTYPE_MYTHIC"), IF(Q128&lt;&gt;"",VLOOKUP(Q128,'ESO zone constants'!$D$2:$H$4950,5,FALSE),""),"")</f>
        <v>888</v>
      </c>
      <c r="Q128" t="str">
        <f>IF(OR(K128="",K128&lt;=0,ISERROR(K128)),IF(AND(O128&lt;&gt;"",NOT(ISERROR(O128))),O128, ""),VLOOKUP(K128,'ESO wayshrine node constants'!$A$3:$D$9993,4,FALSE))</f>
        <v>Craglorn</v>
      </c>
      <c r="S128" s="19" t="str">
        <f>IF(AND(R128&lt;&gt;"",NOT(ISERROR(R128))),R128,IF(P128&lt;&gt;"",IF(NOT(ISERROR(VLOOKUP(P128,'ESO Dungeon constants'!$D$3:$H$9999,5,FALSE))),VLOOKUP(P128,'ESO Dungeon constants'!$D$3:$I$9999,6,FALSE),VLOOKUP(P128,'ESO zone constants'!$H$2:$K$9984,4,FALSE)),""))</f>
        <v>DLC_BASE_GAME</v>
      </c>
      <c r="T128" s="3" t="str">
        <f>IF(S128&lt;&gt;"",VLOOKUP(S128,'LibSets constants'!$B$4:$C$1000,2,FALSE),"")</f>
        <v>Included in base game</v>
      </c>
      <c r="U128" s="33" t="s">
        <v>1742</v>
      </c>
      <c r="V128" s="44" t="str">
        <f>IF(U128&lt;&gt;"",IF(U128&lt;&gt;"LIBSETS_DROP_MECHANIC_MONSTER_NAME",VLOOKUP(U128,'LibSets constants'!$I$4:$L$1000,3,FALSE),""),"")</f>
        <v>Delve bosses have a chance to drop a waist or feet.</v>
      </c>
      <c r="W128" s="44" t="str">
        <f>IF(U128&lt;&gt;"",IF(U128&lt;&gt;"LIBSETS_DROP_MECHANIC_MONSTER_NAME",VLOOKUP(U128,'LibSets constants'!$I$4:$L$1000,4,FALSE),""),"")</f>
        <v>Bosse in Gewölben haben die Chance, eine Taille oder Füße fallen zu lassen.</v>
      </c>
      <c r="X128" s="3" t="str">
        <f>IF(G128&lt;&gt;"LIBSETS_SETTYPE_BATTLEGROUND",IF(G128&lt;&gt;"LIBSETS_SETTYPE_SPECIAL",IF(Y128&lt;&gt;"",VLOOKUP(Y128,'ESO zone constants'!$D$2:$H$4950,5,FALSE),""),""),"")</f>
        <v/>
      </c>
      <c r="Z128" s="45" t="s">
        <v>1743</v>
      </c>
      <c r="AA128" s="44" t="str">
        <f>IF(Z128&lt;&gt;"",IF(Z128&lt;&gt;"LIBSETS_DROP_MECHANIC_MONSTER_NAME",VLOOKUP(Z128,'LibSets constants'!$I$4:$L$1000,3,FALSE),""),"")</f>
        <v>Overland group bosses have a 100% chance to drop head, chest, legs, or weapon.</v>
      </c>
      <c r="AB128" s="44" t="str">
        <f>IF(Z128&lt;&gt;"",IF(Z128&lt;&gt;"LIBSETS_DROP_MECHANIC_MONSTER_NAME",VLOOKUP(Z128,'LibSets constants'!$I$4:$L$1000,4,FALSE),""),"")</f>
        <v>Überland Gruppenbosse haben eine Chance von 100%, Kopf, Brust, Beine oder Waffen fallen zu lassen.</v>
      </c>
      <c r="AC128" s="3" t="str">
        <f>IF(G128&lt;&gt;"LIBSETS_SETTYPE_BATTLEGROUND",IF(G128&lt;&gt;"LIBSETS_SETTYPE_SPECIAL",IF(AD128&lt;&gt;"",VLOOKUP(AD128,'ESO zone constants'!$D$2:$H$4950,5,FALSE),""),""),"")</f>
        <v/>
      </c>
      <c r="AE128" s="45" t="s">
        <v>1744</v>
      </c>
      <c r="AF128" s="44" t="str">
        <f>IF(AE128&lt;&gt;"",IF(AE128&lt;&gt;"LIBSETS_DROP_MECHANIC_MONSTER_NAME",VLOOKUP(AE128,'LibSets constants'!$I$4:$L$1000,3,FALSE),""),"")</f>
        <v>Public dungeon bosses have a chance to drop a shoulder, hand, or weapon.</v>
      </c>
      <c r="AG128" s="44" t="str">
        <f>IF(AE128&lt;&gt;"",IF(AE128&lt;&gt;"LIBSETS_DROP_MECHANIC_MONSTER_NAME",VLOOKUP(AE128,'LibSets constants'!$I$4:$L$1000,4,FALSE),""),"")</f>
        <v>Öffentliche Dungeon-Bosse haben die Möglichkeit, eine Schulter, Handschuhe oder eine Waffe fallen zu lassen.</v>
      </c>
      <c r="AH128" s="3" t="str">
        <f>IF(G128&lt;&gt;"LIBSETS_SETTYPE_BATTLEGROUND",IF(G128&lt;&gt;"LIBSETS_SETTYPE_SPECIAL",IF(AI128&lt;&gt;"",VLOOKUP(AI128,'ESO zone constants'!$D$2:$H$4950,5,FALSE),""),""),"")</f>
        <v/>
      </c>
      <c r="AJ128" s="45" t="s">
        <v>1745</v>
      </c>
      <c r="AK128" s="44" t="str">
        <f>IF(AJ128&lt;&gt;"",IF(AJ128&lt;&gt;"LIBSETS_DROP_MECHANIC_MONSTER_NAME",VLOOKUP(AJ128,'LibSets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4" t="str">
        <f>IF(AJ128&lt;&gt;"",IF(AJ128&lt;&gt;"LIBSETS_DROP_MECHANIC_MONSTER_NAME",VLOOKUP(AJ128,'LibSets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constants'!$D$2:$H$4950,5,FALSE),""),""),"")</f>
        <v/>
      </c>
      <c r="AO128" s="45"/>
      <c r="AP128" s="44" t="str">
        <f>IF(AO128&lt;&gt;"",IF(AO128&lt;&gt;"LIBSETS_DROP_MECHANIC_MONSTER_NAME",VLOOKUP(AO128,'LibSets constants'!$I$4:$L$1000,3,FALSE),""),"")</f>
        <v/>
      </c>
      <c r="AQ128" s="44" t="str">
        <f>IF(AO128&lt;&gt;"",IF(AO128&lt;&gt;"LIBSETS_DROP_MECHANIC_MONSTER_NAME",VLOOKUP(AO128,'LibSets constants'!$I$4:$L$1000,4,FALSE),""),"")</f>
        <v/>
      </c>
      <c r="AR128" s="3" t="str">
        <f>IF(G128&lt;&gt;"LIBSETS_SETTYPE_BATTLEGROUND",IF(G128&lt;&gt;"LIBSETS_SETTYPE_SPECIAL",IF(AS128&lt;&gt;"",VLOOKUP(AS128,'ESO zone constants'!$D$2:$H$4950,5,FALSE),""),""),"")</f>
        <v/>
      </c>
      <c r="AT128" s="45"/>
      <c r="AU128" s="44" t="str">
        <f>IF(AT128&lt;&gt;"",IF(AT128&lt;&gt;"LIBSETS_DROP_MECHANIC_MONSTER_NAME",VLOOKUP(AT128,'LibSets constants'!$I$4:$L$1000,3,FALSE),""),"")</f>
        <v/>
      </c>
      <c r="AV128" s="44" t="str">
        <f>IF(AT128&lt;&gt;"",IF(AT128&lt;&gt;"LIBSETS_DROP_MECHANIC_MONSTER_NAME",VLOOKUP(AT128,'LibSets constants'!$I$4:$L$1000,4,FALSE),""),"")</f>
        <v/>
      </c>
      <c r="AW128" s="21" t="str">
        <f>IF(A128="???","--","")&amp;IF(F128&lt;&gt;"Not in the game (anymore)",IF(A128&lt;&gt;"",CONCATENATE("[",A128,"] = {wayshrines={")&amp;IF(K128&lt;&gt;"",CONCATENATE(K128,","),"")&amp;IF(L128&lt;&gt;"",CONCATENATE(L128,","),"")&amp;IF(M128&lt;&gt;"",CONCATENATE(M128,","),"")&amp;CONCATENATE("}")&amp;IF(VALUE(N128)&gt;0,CONCATENATE(", traitsNeeded=",N128),"")&amp;CONCATENATE(", dlcId=",IF(S128&lt;&gt;"",S128,"DLC_BASE_GAME")),""),"")</f>
        <v>[147] = {wayshrines={-1,-1,-1,}, dlcId=DLC_BASE_GAME</v>
      </c>
      <c r="AX128" s="21" t="str">
        <f>IF(F128&lt;&gt;"Not in the game (anymore)",IF(A128&lt;&gt;"",IF(P128&lt;&gt;"",CONCATENATE(", zoneIds={",P128),"")&amp;IF(X128&lt;&gt;"",CONCATENATE(",",X128),"")&amp;IF(AC128&lt;&gt;"",CONCATENATE(",",AC128),"")&amp;IF(AH128&lt;&gt;"",CONCATENATE(",",AH128),"")&amp;IF(AM128&lt;&gt;"",CONCATENATE(",",AM128),"")&amp;IF(AR128&lt;&gt;"",CONCATENATE(",",AR128),"")&amp;IF(P128&lt;&gt;"",CONCATENATE("}",""),"")&amp;IF(OR(I128="true",I128="false",I128&lt;&gt;""), CONCATENATE(", veteran=", I128), ""),""),"")</f>
        <v>, zoneIds={888}, veteran=false</v>
      </c>
      <c r="AY128" s="21" t="str">
        <f>IF(F128&lt;&gt;"Not in the game (anymore)",IF(A128&lt;&gt;"",", setType="&amp;G128,"")&amp;IF(J128="true",", multiTrialSet=true",""),"")</f>
        <v>, setType=LIBSETS_SETTYPE_OVERLAND</v>
      </c>
      <c r="AZ128" s="21" t="str">
        <f>IF(F128&lt;&gt;"Not in the game (anymore)",IF(U128&lt;&gt;"",", dropMechanic={"&amp;U128&amp;IF(Z128&lt;&gt;"",","&amp;Z128,"")&amp;IF(AE128&lt;&gt;"",","&amp;AE128,"")&amp;IF(AJ128&lt;&gt;"",","&amp;AJ128,"")&amp;IF(AO128&lt;&gt;"",","&amp;AO128,"")&amp;IF(AT128&lt;&gt;"",","&amp;AT128,"")&amp;"}"&amp;IF(U128="LIBSETS_DROP_MECHANIC_MONSTER_NAME",", dropMechanicNames={" &amp; IF(V128&lt;&gt;"","['en']='"&amp;V128&amp;"'","") &amp; IF(W128&lt;&gt;"",", ['de']='" &amp; W128&amp;"'","") &amp; "}",""),"")&amp;"},","")</f>
        <v>, dropMechanic={LIBSETS_DROP_MECHANIC_OVERLAND_BOSS_DELVE,LIBSETS_DROP_MECHANIC_OVERLAND_WORLDBOSS,LIBSETS_DROP_MECHANIC_OVERLAND_BOSS_PUBLIC_DUNGEON,LIBSETS_DROP_MECHANIC_OVERLAND_CHEST}},</v>
      </c>
      <c r="BA128" s="21" t="str">
        <f>IF(F128&lt;&gt;"Not in the game (anymore)",IF(C128&lt;&gt;"",CONCATENATE(" --",C128," / ",B128,"   [",IF(Q128&lt;&gt;"",Q128,""),IF(Y128&lt;&gt;"",", "&amp;Y128,""),IF(AD128&lt;&gt;"",", "&amp;AD128,""),IF(AI128&lt;&gt;"",", "&amp;AI128,""),IF(AN128&lt;&gt;"",", "&amp;AN128,""),IF(AS128&lt;&gt;"",", "&amp;AS128,""),"]")),"")</f>
        <v xml:space="preserve"> --Way of Martial Knowledge / Weg der Kampfkunst   [Craglorn]</v>
      </c>
    </row>
    <row r="129" spans="1:53" x14ac:dyDescent="0.25">
      <c r="A129" s="5">
        <v>148</v>
      </c>
      <c r="B129" t="s">
        <v>983</v>
      </c>
      <c r="C129" t="s">
        <v>984</v>
      </c>
      <c r="D129" s="3">
        <f>A129</f>
        <v>148</v>
      </c>
      <c r="G129" s="8" t="s">
        <v>1649</v>
      </c>
      <c r="I129" t="s">
        <v>97</v>
      </c>
      <c r="J129" t="s">
        <v>97</v>
      </c>
      <c r="K129">
        <v>217</v>
      </c>
      <c r="L129">
        <v>217</v>
      </c>
      <c r="M129">
        <v>217</v>
      </c>
      <c r="N129">
        <v>8</v>
      </c>
      <c r="P129" s="3">
        <f>IF(AND(G129&lt;&gt;"LIBSETS_SETTYPE_BATTLEGROUND",G129&lt;&gt;"LIBSETS_SETTYPE_SPECIAL",G129&lt;&gt;"LIBSETS_SETTYPE_MYTHIC"), IF(Q129&lt;&gt;"",VLOOKUP(Q129,'ESO zone constants'!$D$2:$H$4950,5,FALSE),""),"")</f>
        <v>888</v>
      </c>
      <c r="Q129" t="str">
        <f>IF(OR(K129="",K129&lt;=0,ISERROR(K129)),IF(AND(O129&lt;&gt;"",NOT(ISERROR(O129))),O129, ""),VLOOKUP(K129,'ESO wayshrine node constants'!$A$3:$D$9993,4,FALSE))</f>
        <v>Craglorn</v>
      </c>
      <c r="S129" s="19" t="str">
        <f>IF(AND(R129&lt;&gt;"",NOT(ISERROR(R129))),R129,IF(P129&lt;&gt;"",IF(NOT(ISERROR(VLOOKUP(P129,'ESO Dungeon constants'!$D$3:$H$9999,5,FALSE))),VLOOKUP(P129,'ESO Dungeon constants'!$D$3:$I$9999,6,FALSE),VLOOKUP(P129,'ESO zone constants'!$H$2:$K$9984,4,FALSE)),""))</f>
        <v>DLC_BASE_GAME</v>
      </c>
      <c r="T129" s="3" t="str">
        <f>IF(S129&lt;&gt;"",VLOOKUP(S129,'LibSets constants'!$B$4:$C$1000,2,FALSE),"")</f>
        <v>Included in base game</v>
      </c>
      <c r="V129" s="44" t="str">
        <f>IF(U129&lt;&gt;"",IF(U129&lt;&gt;"LIBSETS_DROP_MECHANIC_MONSTER_NAME",VLOOKUP(U129,'LibSets constants'!$I$4:$L$1000,3,FALSE),""),"")</f>
        <v/>
      </c>
      <c r="W129" s="44" t="str">
        <f>IF(U129&lt;&gt;"",IF(U129&lt;&gt;"LIBSETS_DROP_MECHANIC_MONSTER_NAME",VLOOKUP(U129,'LibSets constants'!$I$4:$L$1000,4,FALSE),""),"")</f>
        <v/>
      </c>
      <c r="X129" s="3">
        <f>IF(G129&lt;&gt;"LIBSETS_SETTYPE_BATTLEGROUND",IF(G129&lt;&gt;"LIBSETS_SETTYPE_SPECIAL",IF(Y129&lt;&gt;"",VLOOKUP(Y129,'ESO zone constants'!$D$2:$H$4950,5,FALSE),""),""),"")</f>
        <v>888</v>
      </c>
      <c r="Y129" t="str">
        <f>VLOOKUP(L129,'ESO wayshrine node constants'!$A$3:$D$9993,4,FALSE)</f>
        <v>Craglorn</v>
      </c>
      <c r="Z129" s="45"/>
      <c r="AA129" s="44" t="str">
        <f>IF(Z129&lt;&gt;"",IF(Z129&lt;&gt;"LIBSETS_DROP_MECHANIC_MONSTER_NAME",VLOOKUP(Z129,'LibSets constants'!$I$4:$L$1000,3,FALSE),""),"")</f>
        <v/>
      </c>
      <c r="AB129" s="44" t="str">
        <f>IF(Z129&lt;&gt;"",IF(Z129&lt;&gt;"LIBSETS_DROP_MECHANIC_MONSTER_NAME",VLOOKUP(Z129,'LibSets constants'!$I$4:$L$1000,4,FALSE),""),"")</f>
        <v/>
      </c>
      <c r="AC129" s="3">
        <f>IF(G129&lt;&gt;"LIBSETS_SETTYPE_BATTLEGROUND",IF(G129&lt;&gt;"LIBSETS_SETTYPE_SPECIAL",IF(AD129&lt;&gt;"",VLOOKUP(AD129,'ESO zone constants'!$D$2:$H$4950,5,FALSE),""),""),"")</f>
        <v>888</v>
      </c>
      <c r="AD129" t="str">
        <f>VLOOKUP(M129,'ESO wayshrine node constants'!$A$3:$D$9993,4,FALSE)</f>
        <v>Craglorn</v>
      </c>
      <c r="AE129" s="45"/>
      <c r="AF129" s="44" t="str">
        <f>IF(AE129&lt;&gt;"",IF(AE129&lt;&gt;"LIBSETS_DROP_MECHANIC_MONSTER_NAME",VLOOKUP(AE129,'LibSets constants'!$I$4:$L$1000,3,FALSE),""),"")</f>
        <v/>
      </c>
      <c r="AG129" s="44" t="str">
        <f>IF(AE129&lt;&gt;"",IF(AE129&lt;&gt;"LIBSETS_DROP_MECHANIC_MONSTER_NAME",VLOOKUP(AE129,'LibSets constants'!$I$4:$L$1000,4,FALSE),""),"")</f>
        <v/>
      </c>
      <c r="AH129" s="3" t="str">
        <f>IF(G129&lt;&gt;"LIBSETS_SETTYPE_BATTLEGROUND",IF(G129&lt;&gt;"LIBSETS_SETTYPE_SPECIAL",IF(AI129&lt;&gt;"",VLOOKUP(AI129,'ESO zone constants'!$D$2:$H$4950,5,FALSE),""),""),"")</f>
        <v/>
      </c>
      <c r="AJ129" s="45"/>
      <c r="AK129" s="44" t="str">
        <f>IF(AJ129&lt;&gt;"",IF(AJ129&lt;&gt;"LIBSETS_DROP_MECHANIC_MONSTER_NAME",VLOOKUP(AJ129,'LibSets constants'!$I$4:$L$1000,3,FALSE),""),"")</f>
        <v/>
      </c>
      <c r="AL129" s="44" t="str">
        <f>IF(AJ129&lt;&gt;"",IF(AJ129&lt;&gt;"LIBSETS_DROP_MECHANIC_MONSTER_NAME",VLOOKUP(AJ129,'LibSets constants'!$I$4:$L$1000,4,FALSE),""),"")</f>
        <v/>
      </c>
      <c r="AM129" s="3" t="str">
        <f>IF(G129&lt;&gt;"LIBSETS_SETTYPE_BATTLEGROUND",IF(G129&lt;&gt;"LIBSETS_SETTYPE_SPECIAL",IF(AN129&lt;&gt;"",VLOOKUP(AN129,'ESO zone constants'!$D$2:$H$4950,5,FALSE),""),""),"")</f>
        <v/>
      </c>
      <c r="AO129" s="45"/>
      <c r="AP129" s="44" t="str">
        <f>IF(AO129&lt;&gt;"",IF(AO129&lt;&gt;"LIBSETS_DROP_MECHANIC_MONSTER_NAME",VLOOKUP(AO129,'LibSets constants'!$I$4:$L$1000,3,FALSE),""),"")</f>
        <v/>
      </c>
      <c r="AQ129" s="44" t="str">
        <f>IF(AO129&lt;&gt;"",IF(AO129&lt;&gt;"LIBSETS_DROP_MECHANIC_MONSTER_NAME",VLOOKUP(AO129,'LibSets constants'!$I$4:$L$1000,4,FALSE),""),"")</f>
        <v/>
      </c>
      <c r="AR129" s="3" t="str">
        <f>IF(G129&lt;&gt;"LIBSETS_SETTYPE_BATTLEGROUND",IF(G129&lt;&gt;"LIBSETS_SETTYPE_SPECIAL",IF(AS129&lt;&gt;"",VLOOKUP(AS129,'ESO zone constants'!$D$2:$H$4950,5,FALSE),""),""),"")</f>
        <v/>
      </c>
      <c r="AT129" s="45"/>
      <c r="AU129" s="44" t="str">
        <f>IF(AT129&lt;&gt;"",IF(AT129&lt;&gt;"LIBSETS_DROP_MECHANIC_MONSTER_NAME",VLOOKUP(AT129,'LibSets constants'!$I$4:$L$1000,3,FALSE),""),"")</f>
        <v/>
      </c>
      <c r="AV129" s="44" t="str">
        <f>IF(AT129&lt;&gt;"",IF(AT129&lt;&gt;"LIBSETS_DROP_MECHANIC_MONSTER_NAME",VLOOKUP(AT129,'LibSets constants'!$I$4:$L$1000,4,FALSE),""),"")</f>
        <v/>
      </c>
      <c r="AW129" s="21" t="str">
        <f>IF(A129="???","--","")&amp;IF(F129&lt;&gt;"Not in the game (anymore)",IF(A129&lt;&gt;"",CONCATENATE("[",A129,"] = {wayshrines={")&amp;IF(K129&lt;&gt;"",CONCATENATE(K129,","),"")&amp;IF(L129&lt;&gt;"",CONCATENATE(L129,","),"")&amp;IF(M129&lt;&gt;"",CONCATENATE(M129,","),"")&amp;CONCATENATE("}")&amp;IF(VALUE(N129)&gt;0,CONCATENATE(", traitsNeeded=",N129),"")&amp;CONCATENATE(", dlcId=",IF(S129&lt;&gt;"",S129,"DLC_BASE_GAME")),""),"")</f>
        <v>[148] = {wayshrines={217,217,217,}, traitsNeeded=8, dlcId=DLC_BASE_GAME</v>
      </c>
      <c r="AX129" s="21" t="str">
        <f>IF(F129&lt;&gt;"Not in the game (anymore)",IF(A129&lt;&gt;"",IF(P129&lt;&gt;"",CONCATENATE(", zoneIds={",P129),"")&amp;IF(X129&lt;&gt;"",CONCATENATE(",",X129),"")&amp;IF(AC129&lt;&gt;"",CONCATENATE(",",AC129),"")&amp;IF(AH129&lt;&gt;"",CONCATENATE(",",AH129),"")&amp;IF(AM129&lt;&gt;"",CONCATENATE(",",AM129),"")&amp;IF(AR129&lt;&gt;"",CONCATENATE(",",AR129),"")&amp;IF(P129&lt;&gt;"",CONCATENATE("}",""),"")&amp;IF(OR(I129="true",I129="false",I129&lt;&gt;""), CONCATENATE(", veteran=", I129), ""),""),"")</f>
        <v>, zoneIds={888,888,888}, veteran=false</v>
      </c>
      <c r="AY129" s="21" t="str">
        <f>IF(F129&lt;&gt;"Not in the game (anymore)",IF(A129&lt;&gt;"",", setType="&amp;G129,"")&amp;IF(J129="true",", multiTrialSet=true",""),"")</f>
        <v>, setType=LIBSETS_SETTYPE_CRAFTED</v>
      </c>
      <c r="AZ129" s="21" t="str">
        <f>IF(F129&lt;&gt;"Not in the game (anymore)",IF(U129&lt;&gt;"",", dropMechanic={"&amp;U129&amp;IF(Z129&lt;&gt;"",","&amp;Z129,"")&amp;IF(AE129&lt;&gt;"",","&amp;AE129,"")&amp;IF(AJ129&lt;&gt;"",","&amp;AJ129,"")&amp;IF(AO129&lt;&gt;"",","&amp;AO129,"")&amp;IF(AT129&lt;&gt;"",","&amp;AT129,"")&amp;"}"&amp;IF(U129="LIBSETS_DROP_MECHANIC_MONSTER_NAME",", dropMechanicNames={" &amp; IF(V129&lt;&gt;"","['en']='"&amp;V129&amp;"'","") &amp; IF(W129&lt;&gt;"",", ['de']='" &amp; W129&amp;"'","") &amp; "}",""),"")&amp;"},","")</f>
        <v>},</v>
      </c>
      <c r="BA129" s="21" t="str">
        <f>IF(F129&lt;&gt;"Not in the game (anymore)",IF(C129&lt;&gt;"",CONCATENATE(" --",C129," / ",B129,"   [",IF(Q129&lt;&gt;"",Q129,""),IF(Y129&lt;&gt;"",", "&amp;Y129,""),IF(AD129&lt;&gt;"",", "&amp;AD129,""),IF(AI129&lt;&gt;"",", "&amp;AI129,""),IF(AN129&lt;&gt;"",", "&amp;AN129,""),IF(AS129&lt;&gt;"",", "&amp;AS129,""),"]")),"")</f>
        <v xml:space="preserve"> --Way of the Arena / Weg der Arena   [Craglorn, Craglorn, Craglorn]</v>
      </c>
    </row>
    <row r="130" spans="1:53" x14ac:dyDescent="0.25">
      <c r="A130" s="12">
        <v>155</v>
      </c>
      <c r="B130" t="s">
        <v>985</v>
      </c>
      <c r="C130" t="s">
        <v>986</v>
      </c>
      <c r="D130" s="3">
        <f>A130</f>
        <v>155</v>
      </c>
      <c r="G130" s="8" t="s">
        <v>1652</v>
      </c>
      <c r="I130" t="s">
        <v>97</v>
      </c>
      <c r="J130" t="s">
        <v>97</v>
      </c>
      <c r="K130">
        <v>-1</v>
      </c>
      <c r="L130">
        <v>-1</v>
      </c>
      <c r="M130">
        <v>-1</v>
      </c>
      <c r="N130">
        <v>0</v>
      </c>
      <c r="O130" s="70" t="s">
        <v>43</v>
      </c>
      <c r="P130" s="3">
        <f>IF(AND(G130&lt;&gt;"LIBSETS_SETTYPE_BATTLEGROUND",G130&lt;&gt;"LIBSETS_SETTYPE_SPECIAL",G130&lt;&gt;"LIBSETS_SETTYPE_MYTHIC"), IF(Q130&lt;&gt;"",VLOOKUP(Q130,'ESO zone constants'!$D$2:$H$4950,5,FALSE),""),"")</f>
        <v>126</v>
      </c>
      <c r="Q130" t="str">
        <f>IF(OR(K130="",K130&lt;=0,ISERROR(K130)),IF(AND(O130&lt;&gt;"",NOT(ISERROR(O130))),O130, ""),VLOOKUP(K130,'ESO wayshrine node constants'!$A$3:$D$9993,4,FALSE))</f>
        <v>Elden Hollow I</v>
      </c>
      <c r="S130" s="19" t="str">
        <f>IF(AND(R130&lt;&gt;"",NOT(ISERROR(R130))),R130,IF(P130&lt;&gt;"",IF(NOT(ISERROR(VLOOKUP(P130,'ESO Dungeon constants'!$D$3:$H$9999,5,FALSE))),VLOOKUP(P130,'ESO Dungeon constants'!$D$3:$I$9999,6,FALSE),VLOOKUP(P130,'ESO zone constants'!$H$2:$K$9984,4,FALSE)),""))</f>
        <v>DLC_BASE_GAME</v>
      </c>
      <c r="T130" s="3" t="str">
        <f>IF(S130&lt;&gt;"",VLOOKUP(S130,'LibSets constants'!$B$4:$C$1000,2,FALSE),"")</f>
        <v>Included in base game</v>
      </c>
      <c r="V130" s="44" t="str">
        <f>IF(U130&lt;&gt;"",IF(U130&lt;&gt;"LIBSETS_DROP_MECHANIC_MONSTER_NAME",VLOOKUP(U130,'LibSets constants'!$I$4:$L$1000,3,FALSE),""),"")</f>
        <v/>
      </c>
      <c r="W130" s="44" t="str">
        <f>IF(U130&lt;&gt;"",IF(U130&lt;&gt;"LIBSETS_DROP_MECHANIC_MONSTER_NAME",VLOOKUP(U130,'LibSets constants'!$I$4:$L$1000,4,FALSE),""),"")</f>
        <v/>
      </c>
      <c r="X130" s="3">
        <f>IF(G130&lt;&gt;"LIBSETS_SETTYPE_BATTLEGROUND",IF(G130&lt;&gt;"LIBSETS_SETTYPE_SPECIAL",IF(Y130&lt;&gt;"",VLOOKUP(Y130,'ESO zone constants'!$D$2:$H$4950,5,FALSE),""),""),"")</f>
        <v>931</v>
      </c>
      <c r="Y130" t="s">
        <v>56</v>
      </c>
      <c r="Z130" s="45"/>
      <c r="AA130" s="44" t="str">
        <f>IF(Z130&lt;&gt;"",IF(Z130&lt;&gt;"LIBSETS_DROP_MECHANIC_MONSTER_NAME",VLOOKUP(Z130,'LibSets constants'!$I$4:$L$1000,3,FALSE),""),"")</f>
        <v/>
      </c>
      <c r="AB130" s="44" t="str">
        <f>IF(Z130&lt;&gt;"",IF(Z130&lt;&gt;"LIBSETS_DROP_MECHANIC_MONSTER_NAME",VLOOKUP(Z130,'LibSets constants'!$I$4:$L$1000,4,FALSE),""),"")</f>
        <v/>
      </c>
      <c r="AC130" s="3" t="str">
        <f>IF(G130&lt;&gt;"LIBSETS_SETTYPE_BATTLEGROUND",IF(G130&lt;&gt;"LIBSETS_SETTYPE_SPECIAL",IF(AD130&lt;&gt;"",VLOOKUP(AD130,'ESO zone constants'!$D$2:$H$4950,5,FALSE),""),""),"")</f>
        <v/>
      </c>
      <c r="AE130" s="45"/>
      <c r="AF130" s="44" t="str">
        <f>IF(AE130&lt;&gt;"",IF(AE130&lt;&gt;"LIBSETS_DROP_MECHANIC_MONSTER_NAME",VLOOKUP(AE130,'LibSets constants'!$I$4:$L$1000,3,FALSE),""),"")</f>
        <v/>
      </c>
      <c r="AG130" s="44" t="str">
        <f>IF(AE130&lt;&gt;"",IF(AE130&lt;&gt;"LIBSETS_DROP_MECHANIC_MONSTER_NAME",VLOOKUP(AE130,'LibSets constants'!$I$4:$L$1000,4,FALSE),""),"")</f>
        <v/>
      </c>
      <c r="AH130" s="3" t="str">
        <f>IF(G130&lt;&gt;"LIBSETS_SETTYPE_BATTLEGROUND",IF(G130&lt;&gt;"LIBSETS_SETTYPE_SPECIAL",IF(AI130&lt;&gt;"",VLOOKUP(AI130,'ESO zone constants'!$D$2:$H$4950,5,FALSE),""),""),"")</f>
        <v/>
      </c>
      <c r="AJ130" s="45"/>
      <c r="AK130" s="44" t="str">
        <f>IF(AJ130&lt;&gt;"",IF(AJ130&lt;&gt;"LIBSETS_DROP_MECHANIC_MONSTER_NAME",VLOOKUP(AJ130,'LibSets constants'!$I$4:$L$1000,3,FALSE),""),"")</f>
        <v/>
      </c>
      <c r="AL130" s="44" t="str">
        <f>IF(AJ130&lt;&gt;"",IF(AJ130&lt;&gt;"LIBSETS_DROP_MECHANIC_MONSTER_NAME",VLOOKUP(AJ130,'LibSets constants'!$I$4:$L$1000,4,FALSE),""),"")</f>
        <v/>
      </c>
      <c r="AM130" s="3" t="str">
        <f>IF(G130&lt;&gt;"LIBSETS_SETTYPE_BATTLEGROUND",IF(G130&lt;&gt;"LIBSETS_SETTYPE_SPECIAL",IF(AN130&lt;&gt;"",VLOOKUP(AN130,'ESO zone constants'!$D$2:$H$4950,5,FALSE),""),""),"")</f>
        <v/>
      </c>
      <c r="AO130" s="45"/>
      <c r="AP130" s="44" t="str">
        <f>IF(AO130&lt;&gt;"",IF(AO130&lt;&gt;"LIBSETS_DROP_MECHANIC_MONSTER_NAME",VLOOKUP(AO130,'LibSets constants'!$I$4:$L$1000,3,FALSE),""),"")</f>
        <v/>
      </c>
      <c r="AQ130" s="44" t="str">
        <f>IF(AO130&lt;&gt;"",IF(AO130&lt;&gt;"LIBSETS_DROP_MECHANIC_MONSTER_NAME",VLOOKUP(AO130,'LibSets constants'!$I$4:$L$1000,4,FALSE),""),"")</f>
        <v/>
      </c>
      <c r="AR130" s="3" t="str">
        <f>IF(G130&lt;&gt;"LIBSETS_SETTYPE_BATTLEGROUND",IF(G130&lt;&gt;"LIBSETS_SETTYPE_SPECIAL",IF(AS130&lt;&gt;"",VLOOKUP(AS130,'ESO zone constants'!$D$2:$H$4950,5,FALSE),""),""),"")</f>
        <v/>
      </c>
      <c r="AT130" s="45"/>
      <c r="AU130" s="44" t="str">
        <f>IF(AT130&lt;&gt;"",IF(AT130&lt;&gt;"LIBSETS_DROP_MECHANIC_MONSTER_NAME",VLOOKUP(AT130,'LibSets constants'!$I$4:$L$1000,3,FALSE),""),"")</f>
        <v/>
      </c>
      <c r="AV130" s="44" t="str">
        <f>IF(AT130&lt;&gt;"",IF(AT130&lt;&gt;"LIBSETS_DROP_MECHANIC_MONSTER_NAME",VLOOKUP(AT130,'LibSets constants'!$I$4:$L$1000,4,FALSE),""),"")</f>
        <v/>
      </c>
      <c r="AW130" s="21" t="str">
        <f>IF(A130="???","--","")&amp;IF(F130&lt;&gt;"Not in the game (anymore)",IF(A130&lt;&gt;"",CONCATENATE("[",A130,"] = {wayshrines={")&amp;IF(K130&lt;&gt;"",CONCATENATE(K130,","),"")&amp;IF(L130&lt;&gt;"",CONCATENATE(L130,","),"")&amp;IF(M130&lt;&gt;"",CONCATENATE(M130,","),"")&amp;CONCATENATE("}")&amp;IF(VALUE(N130)&gt;0,CONCATENATE(", traitsNeeded=",N130),"")&amp;CONCATENATE(", dlcId=",IF(S130&lt;&gt;"",S130,"DLC_BASE_GAME")),""),"")</f>
        <v>[155] = {wayshrines={-1,-1,-1,}, dlcId=DLC_BASE_GAME</v>
      </c>
      <c r="AX130" s="21" t="str">
        <f>IF(F130&lt;&gt;"Not in the game (anymore)",IF(A130&lt;&gt;"",IF(P130&lt;&gt;"",CONCATENATE(", zoneIds={",P130),"")&amp;IF(X130&lt;&gt;"",CONCATENATE(",",X130),"")&amp;IF(AC130&lt;&gt;"",CONCATENATE(",",AC130),"")&amp;IF(AH130&lt;&gt;"",CONCATENATE(",",AH130),"")&amp;IF(AM130&lt;&gt;"",CONCATENATE(",",AM130),"")&amp;IF(AR130&lt;&gt;"",CONCATENATE(",",AR130),"")&amp;IF(P130&lt;&gt;"",CONCATENATE("}",""),"")&amp;IF(OR(I130="true",I130="false",I130&lt;&gt;""), CONCATENATE(", veteran=", I130), ""),""),"")</f>
        <v>, zoneIds={126,931}, veteran=false</v>
      </c>
      <c r="AY130" s="21" t="str">
        <f>IF(F130&lt;&gt;"Not in the game (anymore)",IF(A130&lt;&gt;"",", setType="&amp;G130,"")&amp;IF(J130="true",", multiTrialSet=true",""),"")</f>
        <v>, setType=LIBSETS_SETTYPE_DUNGEON</v>
      </c>
      <c r="AZ130" s="21" t="str">
        <f>IF(F130&lt;&gt;"Not in the game (anymore)",IF(U130&lt;&gt;"",", dropMechanic={"&amp;U130&amp;IF(Z130&lt;&gt;"",","&amp;Z130,"")&amp;IF(AE130&lt;&gt;"",","&amp;AE130,"")&amp;IF(AJ130&lt;&gt;"",","&amp;AJ130,"")&amp;IF(AO130&lt;&gt;"",","&amp;AO130,"")&amp;IF(AT130&lt;&gt;"",","&amp;AT130,"")&amp;"}"&amp;IF(U130="LIBSETS_DROP_MECHANIC_MONSTER_NAME",", dropMechanicNames={" &amp; IF(V130&lt;&gt;"","['en']='"&amp;V130&amp;"'","") &amp; IF(W130&lt;&gt;"",", ['de']='" &amp; W130&amp;"'","") &amp; "}",""),"")&amp;"},","")</f>
        <v>},</v>
      </c>
      <c r="BA130" s="21" t="str">
        <f>IF(F130&lt;&gt;"Not in the game (anymore)",IF(C130&lt;&gt;"",CONCATENATE(" --",C130," / ",B130,"   [",IF(Q130&lt;&gt;"",Q130,""),IF(Y130&lt;&gt;"",", "&amp;Y130,""),IF(AD130&lt;&gt;"",", "&amp;AD130,""),IF(AI130&lt;&gt;"",", "&amp;AI130,""),IF(AN130&lt;&gt;"",", "&amp;AN130,""),IF(AS130&lt;&gt;"",", "&amp;AS130,""),"]")),"")</f>
        <v xml:space="preserve"> --Undaunted Bastion / Unerschrockenen-Bastion   [Elden Hollow I, Elden Hollow II]</v>
      </c>
    </row>
    <row r="131" spans="1:53" x14ac:dyDescent="0.25">
      <c r="A131" s="12">
        <v>156</v>
      </c>
      <c r="B131" t="s">
        <v>987</v>
      </c>
      <c r="C131" t="s">
        <v>988</v>
      </c>
      <c r="D131" s="3">
        <f>A131</f>
        <v>156</v>
      </c>
      <c r="G131" s="8" t="s">
        <v>1652</v>
      </c>
      <c r="I131" t="s">
        <v>97</v>
      </c>
      <c r="J131" t="s">
        <v>97</v>
      </c>
      <c r="K131">
        <v>-1</v>
      </c>
      <c r="L131">
        <v>-1</v>
      </c>
      <c r="M131">
        <v>-1</v>
      </c>
      <c r="N131">
        <v>0</v>
      </c>
      <c r="O131" s="70" t="s">
        <v>60</v>
      </c>
      <c r="P131" s="3">
        <f>IF(AND(G131&lt;&gt;"LIBSETS_SETTYPE_BATTLEGROUND",G131&lt;&gt;"LIBSETS_SETTYPE_SPECIAL",G131&lt;&gt;"LIBSETS_SETTYPE_MYTHIC"), IF(Q131&lt;&gt;"",VLOOKUP(Q131,'ESO zone constants'!$D$2:$H$4950,5,FALSE),""),"")</f>
        <v>148</v>
      </c>
      <c r="Q131" t="str">
        <f>IF(OR(K131="",K131&lt;=0,ISERROR(K131)),IF(AND(O131&lt;&gt;"",NOT(ISERROR(O131))),O131, ""),VLOOKUP(K131,'ESO wayshrine node constants'!$A$3:$D$9993,4,FALSE))</f>
        <v>Arx Corinium</v>
      </c>
      <c r="S131" s="19" t="str">
        <f>IF(AND(R131&lt;&gt;"",NOT(ISERROR(R131))),R131,IF(P131&lt;&gt;"",IF(NOT(ISERROR(VLOOKUP(P131,'ESO Dungeon constants'!$D$3:$H$9999,5,FALSE))),VLOOKUP(P131,'ESO Dungeon constants'!$D$3:$I$9999,6,FALSE),VLOOKUP(P131,'ESO zone constants'!$H$2:$K$9984,4,FALSE)),""))</f>
        <v>DLC_BASE_GAME</v>
      </c>
      <c r="T131" s="3" t="str">
        <f>IF(S131&lt;&gt;"",VLOOKUP(S131,'LibSets constants'!$B$4:$C$1000,2,FALSE),"")</f>
        <v>Included in base game</v>
      </c>
      <c r="V131" s="44" t="str">
        <f>IF(U131&lt;&gt;"",IF(U131&lt;&gt;"LIBSETS_DROP_MECHANIC_MONSTER_NAME",VLOOKUP(U131,'LibSets constants'!$I$4:$L$1000,3,FALSE),""),"")</f>
        <v/>
      </c>
      <c r="W131" s="44" t="str">
        <f>IF(U131&lt;&gt;"",IF(U131&lt;&gt;"LIBSETS_DROP_MECHANIC_MONSTER_NAME",VLOOKUP(U131,'LibSets constants'!$I$4:$L$1000,4,FALSE),""),"")</f>
        <v/>
      </c>
      <c r="X131" s="3" t="str">
        <f>IF(G131&lt;&gt;"LIBSETS_SETTYPE_BATTLEGROUND",IF(G131&lt;&gt;"LIBSETS_SETTYPE_SPECIAL",IF(Y131&lt;&gt;"",VLOOKUP(Y131,'ESO zone constants'!$D$2:$H$4950,5,FALSE),""),""),"")</f>
        <v/>
      </c>
      <c r="Z131" s="45"/>
      <c r="AA131" s="44" t="str">
        <f>IF(Z131&lt;&gt;"",IF(Z131&lt;&gt;"LIBSETS_DROP_MECHANIC_MONSTER_NAME",VLOOKUP(Z131,'LibSets constants'!$I$4:$L$1000,3,FALSE),""),"")</f>
        <v/>
      </c>
      <c r="AB131" s="44" t="str">
        <f>IF(Z131&lt;&gt;"",IF(Z131&lt;&gt;"LIBSETS_DROP_MECHANIC_MONSTER_NAME",VLOOKUP(Z131,'LibSets constants'!$I$4:$L$1000,4,FALSE),""),"")</f>
        <v/>
      </c>
      <c r="AC131" s="3" t="str">
        <f>IF(G131&lt;&gt;"LIBSETS_SETTYPE_BATTLEGROUND",IF(G131&lt;&gt;"LIBSETS_SETTYPE_SPECIAL",IF(AD131&lt;&gt;"",VLOOKUP(AD131,'ESO zone constants'!$D$2:$H$4950,5,FALSE),""),""),"")</f>
        <v/>
      </c>
      <c r="AE131" s="45"/>
      <c r="AF131" s="44" t="str">
        <f>IF(AE131&lt;&gt;"",IF(AE131&lt;&gt;"LIBSETS_DROP_MECHANIC_MONSTER_NAME",VLOOKUP(AE131,'LibSets constants'!$I$4:$L$1000,3,FALSE),""),"")</f>
        <v/>
      </c>
      <c r="AG131" s="44" t="str">
        <f>IF(AE131&lt;&gt;"",IF(AE131&lt;&gt;"LIBSETS_DROP_MECHANIC_MONSTER_NAME",VLOOKUP(AE131,'LibSets constants'!$I$4:$L$1000,4,FALSE),""),"")</f>
        <v/>
      </c>
      <c r="AH131" s="3" t="str">
        <f>IF(G131&lt;&gt;"LIBSETS_SETTYPE_BATTLEGROUND",IF(G131&lt;&gt;"LIBSETS_SETTYPE_SPECIAL",IF(AI131&lt;&gt;"",VLOOKUP(AI131,'ESO zone constants'!$D$2:$H$4950,5,FALSE),""),""),"")</f>
        <v/>
      </c>
      <c r="AJ131" s="45"/>
      <c r="AK131" s="44" t="str">
        <f>IF(AJ131&lt;&gt;"",IF(AJ131&lt;&gt;"LIBSETS_DROP_MECHANIC_MONSTER_NAME",VLOOKUP(AJ131,'LibSets constants'!$I$4:$L$1000,3,FALSE),""),"")</f>
        <v/>
      </c>
      <c r="AL131" s="44" t="str">
        <f>IF(AJ131&lt;&gt;"",IF(AJ131&lt;&gt;"LIBSETS_DROP_MECHANIC_MONSTER_NAME",VLOOKUP(AJ131,'LibSets constants'!$I$4:$L$1000,4,FALSE),""),"")</f>
        <v/>
      </c>
      <c r="AM131" s="3" t="str">
        <f>IF(G131&lt;&gt;"LIBSETS_SETTYPE_BATTLEGROUND",IF(G131&lt;&gt;"LIBSETS_SETTYPE_SPECIAL",IF(AN131&lt;&gt;"",VLOOKUP(AN131,'ESO zone constants'!$D$2:$H$4950,5,FALSE),""),""),"")</f>
        <v/>
      </c>
      <c r="AO131" s="45"/>
      <c r="AP131" s="44" t="str">
        <f>IF(AO131&lt;&gt;"",IF(AO131&lt;&gt;"LIBSETS_DROP_MECHANIC_MONSTER_NAME",VLOOKUP(AO131,'LibSets constants'!$I$4:$L$1000,3,FALSE),""),"")</f>
        <v/>
      </c>
      <c r="AQ131" s="44" t="str">
        <f>IF(AO131&lt;&gt;"",IF(AO131&lt;&gt;"LIBSETS_DROP_MECHANIC_MONSTER_NAME",VLOOKUP(AO131,'LibSets constants'!$I$4:$L$1000,4,FALSE),""),"")</f>
        <v/>
      </c>
      <c r="AR131" s="3" t="str">
        <f>IF(G131&lt;&gt;"LIBSETS_SETTYPE_BATTLEGROUND",IF(G131&lt;&gt;"LIBSETS_SETTYPE_SPECIAL",IF(AS131&lt;&gt;"",VLOOKUP(AS131,'ESO zone constants'!$D$2:$H$4950,5,FALSE),""),""),"")</f>
        <v/>
      </c>
      <c r="AT131" s="45"/>
      <c r="AU131" s="44" t="str">
        <f>IF(AT131&lt;&gt;"",IF(AT131&lt;&gt;"LIBSETS_DROP_MECHANIC_MONSTER_NAME",VLOOKUP(AT131,'LibSets constants'!$I$4:$L$1000,3,FALSE),""),"")</f>
        <v/>
      </c>
      <c r="AV131" s="44" t="str">
        <f>IF(AT131&lt;&gt;"",IF(AT131&lt;&gt;"LIBSETS_DROP_MECHANIC_MONSTER_NAME",VLOOKUP(AT131,'LibSets constants'!$I$4:$L$1000,4,FALSE),""),"")</f>
        <v/>
      </c>
      <c r="AW131" s="21" t="str">
        <f>IF(A131="???","--","")&amp;IF(F131&lt;&gt;"Not in the game (anymore)",IF(A131&lt;&gt;"",CONCATENATE("[",A131,"] = {wayshrines={")&amp;IF(K131&lt;&gt;"",CONCATENATE(K131,","),"")&amp;IF(L131&lt;&gt;"",CONCATENATE(L131,","),"")&amp;IF(M131&lt;&gt;"",CONCATENATE(M131,","),"")&amp;CONCATENATE("}")&amp;IF(VALUE(N131)&gt;0,CONCATENATE(", traitsNeeded=",N131),"")&amp;CONCATENATE(", dlcId=",IF(S131&lt;&gt;"",S131,"DLC_BASE_GAME")),""),"")</f>
        <v>[156] = {wayshrines={-1,-1,-1,}, dlcId=DLC_BASE_GAME</v>
      </c>
      <c r="AX131" s="21" t="str">
        <f>IF(F131&lt;&gt;"Not in the game (anymore)",IF(A131&lt;&gt;"",IF(P131&lt;&gt;"",CONCATENATE(", zoneIds={",P131),"")&amp;IF(X131&lt;&gt;"",CONCATENATE(",",X131),"")&amp;IF(AC131&lt;&gt;"",CONCATENATE(",",AC131),"")&amp;IF(AH131&lt;&gt;"",CONCATENATE(",",AH131),"")&amp;IF(AM131&lt;&gt;"",CONCATENATE(",",AM131),"")&amp;IF(AR131&lt;&gt;"",CONCATENATE(",",AR131),"")&amp;IF(P131&lt;&gt;"",CONCATENATE("}",""),"")&amp;IF(OR(I131="true",I131="false",I131&lt;&gt;""), CONCATENATE(", veteran=", I131), ""),""),"")</f>
        <v>, zoneIds={148}, veteran=false</v>
      </c>
      <c r="AY131" s="21" t="str">
        <f>IF(F131&lt;&gt;"Not in the game (anymore)",IF(A131&lt;&gt;"",", setType="&amp;G131,"")&amp;IF(J131="true",", multiTrialSet=true",""),"")</f>
        <v>, setType=LIBSETS_SETTYPE_DUNGEON</v>
      </c>
      <c r="AZ131" s="21" t="str">
        <f>IF(F131&lt;&gt;"Not in the game (anymore)",IF(U131&lt;&gt;"",", dropMechanic={"&amp;U131&amp;IF(Z131&lt;&gt;"",","&amp;Z131,"")&amp;IF(AE131&lt;&gt;"",","&amp;AE131,"")&amp;IF(AJ131&lt;&gt;"",","&amp;AJ131,"")&amp;IF(AO131&lt;&gt;"",","&amp;AO131,"")&amp;IF(AT131&lt;&gt;"",","&amp;AT131,"")&amp;"}"&amp;IF(U131="LIBSETS_DROP_MECHANIC_MONSTER_NAME",", dropMechanicNames={" &amp; IF(V131&lt;&gt;"","['en']='"&amp;V131&amp;"'","") &amp; IF(W131&lt;&gt;"",", ['de']='" &amp; W131&amp;"'","") &amp; "}",""),"")&amp;"},","")</f>
        <v>},</v>
      </c>
      <c r="BA131" s="21" t="str">
        <f>IF(F131&lt;&gt;"Not in the game (anymore)",IF(C131&lt;&gt;"",CONCATENATE(" --",C131," / ",B131,"   [",IF(Q131&lt;&gt;"",Q131,""),IF(Y131&lt;&gt;"",", "&amp;Y131,""),IF(AD131&lt;&gt;"",", "&amp;AD131,""),IF(AI131&lt;&gt;"",", "&amp;AI131,""),IF(AN131&lt;&gt;"",", "&amp;AN131,""),IF(AS131&lt;&gt;"",", "&amp;AS131,""),"]")),"")</f>
        <v xml:space="preserve"> --Undaunted Infiltrator / Unerschrockener Infiltrator   [Arx Corinium]</v>
      </c>
    </row>
    <row r="132" spans="1:53" x14ac:dyDescent="0.25">
      <c r="A132" s="12">
        <v>157</v>
      </c>
      <c r="B132" t="s">
        <v>989</v>
      </c>
      <c r="C132" t="s">
        <v>990</v>
      </c>
      <c r="D132" s="3">
        <f>A132</f>
        <v>157</v>
      </c>
      <c r="G132" s="8" t="s">
        <v>1652</v>
      </c>
      <c r="I132" t="s">
        <v>97</v>
      </c>
      <c r="J132" t="s">
        <v>97</v>
      </c>
      <c r="K132">
        <v>-1</v>
      </c>
      <c r="L132">
        <v>-1</v>
      </c>
      <c r="M132">
        <v>-1</v>
      </c>
      <c r="N132">
        <v>0</v>
      </c>
      <c r="O132" s="70" t="s">
        <v>57</v>
      </c>
      <c r="P132" s="3">
        <f>IF(AND(G132&lt;&gt;"LIBSETS_SETTYPE_BATTLEGROUND",G132&lt;&gt;"LIBSETS_SETTYPE_SPECIAL",G132&lt;&gt;"LIBSETS_SETTYPE_MYTHIC"), IF(Q132&lt;&gt;"",VLOOKUP(Q132,'ESO zone constants'!$D$2:$H$4950,5,FALSE),""),"")</f>
        <v>38</v>
      </c>
      <c r="Q132" t="str">
        <f>IF(OR(K132="",K132&lt;=0,ISERROR(K132)),IF(AND(O132&lt;&gt;"",NOT(ISERROR(O132))),O132, ""),VLOOKUP(K132,'ESO wayshrine node constants'!$A$3:$D$9993,4,FALSE))</f>
        <v>Blackheart Haven</v>
      </c>
      <c r="S132" s="19" t="str">
        <f>IF(AND(R132&lt;&gt;"",NOT(ISERROR(R132))),R132,IF(P132&lt;&gt;"",IF(NOT(ISERROR(VLOOKUP(P132,'ESO Dungeon constants'!$D$3:$H$9999,5,FALSE))),VLOOKUP(P132,'ESO Dungeon constants'!$D$3:$I$9999,6,FALSE),VLOOKUP(P132,'ESO zone constants'!$H$2:$K$9984,4,FALSE)),""))</f>
        <v>DLC_BASE_GAME</v>
      </c>
      <c r="T132" s="3" t="str">
        <f>IF(S132&lt;&gt;"",VLOOKUP(S132,'LibSets constants'!$B$4:$C$1000,2,FALSE),"")</f>
        <v>Included in base game</v>
      </c>
      <c r="V132" s="44" t="str">
        <f>IF(U132&lt;&gt;"",IF(U132&lt;&gt;"LIBSETS_DROP_MECHANIC_MONSTER_NAME",VLOOKUP(U132,'LibSets constants'!$I$4:$L$1000,3,FALSE),""),"")</f>
        <v/>
      </c>
      <c r="W132" s="44" t="str">
        <f>IF(U132&lt;&gt;"",IF(U132&lt;&gt;"LIBSETS_DROP_MECHANIC_MONSTER_NAME",VLOOKUP(U132,'LibSets constants'!$I$4:$L$1000,4,FALSE),""),"")</f>
        <v/>
      </c>
      <c r="X132" s="3" t="str">
        <f>IF(G132&lt;&gt;"LIBSETS_SETTYPE_BATTLEGROUND",IF(G132&lt;&gt;"LIBSETS_SETTYPE_SPECIAL",IF(Y132&lt;&gt;"",VLOOKUP(Y132,'ESO zone constants'!$D$2:$H$4950,5,FALSE),""),""),"")</f>
        <v/>
      </c>
      <c r="Z132" s="45"/>
      <c r="AA132" s="44" t="str">
        <f>IF(Z132&lt;&gt;"",IF(Z132&lt;&gt;"LIBSETS_DROP_MECHANIC_MONSTER_NAME",VLOOKUP(Z132,'LibSets constants'!$I$4:$L$1000,3,FALSE),""),"")</f>
        <v/>
      </c>
      <c r="AB132" s="44" t="str">
        <f>IF(Z132&lt;&gt;"",IF(Z132&lt;&gt;"LIBSETS_DROP_MECHANIC_MONSTER_NAME",VLOOKUP(Z132,'LibSets constants'!$I$4:$L$1000,4,FALSE),""),"")</f>
        <v/>
      </c>
      <c r="AC132" s="3" t="str">
        <f>IF(G132&lt;&gt;"LIBSETS_SETTYPE_BATTLEGROUND",IF(G132&lt;&gt;"LIBSETS_SETTYPE_SPECIAL",IF(AD132&lt;&gt;"",VLOOKUP(AD132,'ESO zone constants'!$D$2:$H$4950,5,FALSE),""),""),"")</f>
        <v/>
      </c>
      <c r="AE132" s="45"/>
      <c r="AF132" s="44" t="str">
        <f>IF(AE132&lt;&gt;"",IF(AE132&lt;&gt;"LIBSETS_DROP_MECHANIC_MONSTER_NAME",VLOOKUP(AE132,'LibSets constants'!$I$4:$L$1000,3,FALSE),""),"")</f>
        <v/>
      </c>
      <c r="AG132" s="44" t="str">
        <f>IF(AE132&lt;&gt;"",IF(AE132&lt;&gt;"LIBSETS_DROP_MECHANIC_MONSTER_NAME",VLOOKUP(AE132,'LibSets constants'!$I$4:$L$1000,4,FALSE),""),"")</f>
        <v/>
      </c>
      <c r="AH132" s="3" t="str">
        <f>IF(G132&lt;&gt;"LIBSETS_SETTYPE_BATTLEGROUND",IF(G132&lt;&gt;"LIBSETS_SETTYPE_SPECIAL",IF(AI132&lt;&gt;"",VLOOKUP(AI132,'ESO zone constants'!$D$2:$H$4950,5,FALSE),""),""),"")</f>
        <v/>
      </c>
      <c r="AJ132" s="45"/>
      <c r="AK132" s="44" t="str">
        <f>IF(AJ132&lt;&gt;"",IF(AJ132&lt;&gt;"LIBSETS_DROP_MECHANIC_MONSTER_NAME",VLOOKUP(AJ132,'LibSets constants'!$I$4:$L$1000,3,FALSE),""),"")</f>
        <v/>
      </c>
      <c r="AL132" s="44" t="str">
        <f>IF(AJ132&lt;&gt;"",IF(AJ132&lt;&gt;"LIBSETS_DROP_MECHANIC_MONSTER_NAME",VLOOKUP(AJ132,'LibSets constants'!$I$4:$L$1000,4,FALSE),""),"")</f>
        <v/>
      </c>
      <c r="AM132" s="3" t="str">
        <f>IF(G132&lt;&gt;"LIBSETS_SETTYPE_BATTLEGROUND",IF(G132&lt;&gt;"LIBSETS_SETTYPE_SPECIAL",IF(AN132&lt;&gt;"",VLOOKUP(AN132,'ESO zone constants'!$D$2:$H$4950,5,FALSE),""),""),"")</f>
        <v/>
      </c>
      <c r="AO132" s="45"/>
      <c r="AP132" s="44" t="str">
        <f>IF(AO132&lt;&gt;"",IF(AO132&lt;&gt;"LIBSETS_DROP_MECHANIC_MONSTER_NAME",VLOOKUP(AO132,'LibSets constants'!$I$4:$L$1000,3,FALSE),""),"")</f>
        <v/>
      </c>
      <c r="AQ132" s="44" t="str">
        <f>IF(AO132&lt;&gt;"",IF(AO132&lt;&gt;"LIBSETS_DROP_MECHANIC_MONSTER_NAME",VLOOKUP(AO132,'LibSets constants'!$I$4:$L$1000,4,FALSE),""),"")</f>
        <v/>
      </c>
      <c r="AR132" s="3" t="str">
        <f>IF(G132&lt;&gt;"LIBSETS_SETTYPE_BATTLEGROUND",IF(G132&lt;&gt;"LIBSETS_SETTYPE_SPECIAL",IF(AS132&lt;&gt;"",VLOOKUP(AS132,'ESO zone constants'!$D$2:$H$4950,5,FALSE),""),""),"")</f>
        <v/>
      </c>
      <c r="AT132" s="45"/>
      <c r="AU132" s="44" t="str">
        <f>IF(AT132&lt;&gt;"",IF(AT132&lt;&gt;"LIBSETS_DROP_MECHANIC_MONSTER_NAME",VLOOKUP(AT132,'LibSets constants'!$I$4:$L$1000,3,FALSE),""),"")</f>
        <v/>
      </c>
      <c r="AV132" s="44" t="str">
        <f>IF(AT132&lt;&gt;"",IF(AT132&lt;&gt;"LIBSETS_DROP_MECHANIC_MONSTER_NAME",VLOOKUP(AT132,'LibSets constants'!$I$4:$L$1000,4,FALSE),""),"")</f>
        <v/>
      </c>
      <c r="AW132" s="21" t="str">
        <f>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{wayshrines={-1,-1,-1,}, dlcId=DLC_BASE_GAME</v>
      </c>
      <c r="AX132" s="21" t="str">
        <f>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IF(F132&lt;&gt;"Not in the game (anymore)",IF(A132&lt;&gt;"",", setType="&amp;G132,"")&amp;IF(J132="true",", multiTrialSet=true",""),"")</f>
        <v>, setType=LIBSETS_SETTYPE_DUNGEON</v>
      </c>
      <c r="AZ132" s="21" t="str">
        <f>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991</v>
      </c>
      <c r="C133" t="s">
        <v>992</v>
      </c>
      <c r="D133" s="3">
        <f>A133</f>
        <v>158</v>
      </c>
      <c r="G133" s="8" t="s">
        <v>1652</v>
      </c>
      <c r="I133" t="s">
        <v>97</v>
      </c>
      <c r="J133" t="s">
        <v>97</v>
      </c>
      <c r="K133">
        <v>-1</v>
      </c>
      <c r="L133">
        <v>-1</v>
      </c>
      <c r="M133">
        <v>-1</v>
      </c>
      <c r="N133">
        <v>0</v>
      </c>
      <c r="O133" s="70" t="s">
        <v>50</v>
      </c>
      <c r="P133" s="3">
        <f>IF(AND(G133&lt;&gt;"LIBSETS_SETTYPE_BATTLEGROUND",G133&lt;&gt;"LIBSETS_SETTYPE_SPECIAL",G133&lt;&gt;"LIBSETS_SETTYPE_MYTHIC"), IF(Q133&lt;&gt;"",VLOOKUP(Q133,'ESO zone constants'!$D$2:$H$4950,5,FALSE),""),"")</f>
        <v>176</v>
      </c>
      <c r="Q133" t="str">
        <f>IF(OR(K133="",K133&lt;=0,ISERROR(K133)),IF(AND(O133&lt;&gt;"",NOT(ISERROR(O133))),O133, ""),VLOOKUP(K133,'ESO wayshrine node constants'!$A$3:$D$9993,4,FALSE))</f>
        <v>City of Ash I</v>
      </c>
      <c r="S133" s="19" t="str">
        <f>IF(AND(R133&lt;&gt;"",NOT(ISERROR(R133))),R133,IF(P133&lt;&gt;"",IF(NOT(ISERROR(VLOOKUP(P133,'ESO Dungeon constants'!$D$3:$H$9999,5,FALSE))),VLOOKUP(P133,'ESO Dungeon constants'!$D$3:$I$9999,6,FALSE),VLOOKUP(P133,'ESO zone constants'!$H$2:$K$9984,4,FALSE)),""))</f>
        <v>DLC_BASE_GAME</v>
      </c>
      <c r="T133" s="3" t="str">
        <f>IF(S133&lt;&gt;"",VLOOKUP(S133,'LibSets constants'!$B$4:$C$1000,2,FALSE),"")</f>
        <v>Included in base game</v>
      </c>
      <c r="V133" s="3" t="str">
        <f>IF(U133&lt;&gt;"",IF(U133&lt;&gt;"LIBSETS_DROP_MECHANIC_MONSTER_NAME",VLOOKUP(U133,'LibSets constants'!$I$4:$L$1000,3,FALSE),""),"")</f>
        <v/>
      </c>
      <c r="W133" s="3" t="str">
        <f>IF(U133&lt;&gt;"",IF(U133&lt;&gt;"LIBSETS_DROP_MECHANIC_MONSTER_NAME",VLOOKUP(U133,'LibSets constants'!$I$4:$L$1000,4,FALSE),""),"")</f>
        <v/>
      </c>
      <c r="X133" s="3">
        <f>IF(G133&lt;&gt;"LIBSETS_SETTYPE_BATTLEGROUND",IF(G133&lt;&gt;"LIBSETS_SETTYPE_SPECIAL",IF(Y133&lt;&gt;"",VLOOKUP(Y133,'ESO zone constants'!$D$2:$H$4950,5,FALSE),""),""),"")</f>
        <v>681</v>
      </c>
      <c r="Y133" t="s">
        <v>71</v>
      </c>
      <c r="AA133" s="3" t="str">
        <f>IF(Z133&lt;&gt;"",IF(Z133&lt;&gt;"LIBSETS_DROP_MECHANIC_MONSTER_NAME",VLOOKUP(Z133,'LibSets constants'!$I$4:$L$1000,3,FALSE),""),"")</f>
        <v/>
      </c>
      <c r="AB133" s="3" t="str">
        <f>IF(Z133&lt;&gt;"",IF(Z133&lt;&gt;"LIBSETS_DROP_MECHANIC_MONSTER_NAME",VLOOKUP(Z133,'LibSets constants'!$I$4:$L$1000,4,FALSE),""),"")</f>
        <v/>
      </c>
      <c r="AC133" s="3" t="str">
        <f>IF(G133&lt;&gt;"LIBSETS_SETTYPE_BATTLEGROUND",IF(G133&lt;&gt;"LIBSETS_SETTYPE_SPECIAL",IF(AD133&lt;&gt;"",VLOOKUP(AD133,'ESO zone constants'!$D$2:$H$4950,5,FALSE),""),""),"")</f>
        <v/>
      </c>
      <c r="AF133" s="3" t="str">
        <f>IF(AE133&lt;&gt;"",IF(AE133&lt;&gt;"LIBSETS_DROP_MECHANIC_MONSTER_NAME",VLOOKUP(AE133,'LibSets constants'!$I$4:$L$1000,3,FALSE),""),"")</f>
        <v/>
      </c>
      <c r="AG133" s="3" t="str">
        <f>IF(AE133&lt;&gt;"",IF(AE133&lt;&gt;"LIBSETS_DROP_MECHANIC_MONSTER_NAME",VLOOKUP(AE133,'LibSets constants'!$I$4:$L$1000,4,FALSE),""),"")</f>
        <v/>
      </c>
      <c r="AH133" s="3" t="str">
        <f>IF(G133&lt;&gt;"LIBSETS_SETTYPE_BATTLEGROUND",IF(G133&lt;&gt;"LIBSETS_SETTYPE_SPECIAL",IF(AI133&lt;&gt;"",VLOOKUP(AI133,'ESO zone constants'!$D$2:$H$4950,5,FALSE),""),""),"")</f>
        <v/>
      </c>
      <c r="AK133" s="3" t="str">
        <f>IF(AJ133&lt;&gt;"",IF(AJ133&lt;&gt;"LIBSETS_DROP_MECHANIC_MONSTER_NAME",VLOOKUP(AJ133,'LibSets constants'!$I$4:$L$1000,3,FALSE),""),"")</f>
        <v/>
      </c>
      <c r="AL133" s="3" t="str">
        <f>IF(AJ133&lt;&gt;"",IF(AJ133&lt;&gt;"LIBSETS_DROP_MECHANIC_MONSTER_NAME",VLOOKUP(AJ133,'LibSets constants'!$I$4:$L$1000,4,FALSE),""),"")</f>
        <v/>
      </c>
      <c r="AM133" s="3" t="str">
        <f>IF(G133&lt;&gt;"LIBSETS_SETTYPE_BATTLEGROUND",IF(G133&lt;&gt;"LIBSETS_SETTYPE_SPECIAL",IF(AN133&lt;&gt;"",VLOOKUP(AN133,'ESO zone constants'!$D$2:$H$4950,5,FALSE),""),""),"")</f>
        <v/>
      </c>
      <c r="AP133" s="3" t="str">
        <f>IF(AO133&lt;&gt;"",IF(AO133&lt;&gt;"LIBSETS_DROP_MECHANIC_MONSTER_NAME",VLOOKUP(AO133,'LibSets constants'!$I$4:$L$1000,3,FALSE),""),"")</f>
        <v/>
      </c>
      <c r="AQ133" s="3" t="str">
        <f>IF(AO133&lt;&gt;"",IF(AO133&lt;&gt;"LIBSETS_DROP_MECHANIC_MONSTER_NAME",VLOOKUP(AO133,'LibSets constants'!$I$4:$L$1000,4,FALSE),""),"")</f>
        <v/>
      </c>
      <c r="AR133" s="3" t="str">
        <f>IF(G133&lt;&gt;"LIBSETS_SETTYPE_BATTLEGROUND",IF(G133&lt;&gt;"LIBSETS_SETTYPE_SPECIAL",IF(AS133&lt;&gt;"",VLOOKUP(AS133,'ESO zone constants'!$D$2:$H$4950,5,FALSE),""),""),"")</f>
        <v/>
      </c>
      <c r="AU133" s="3" t="str">
        <f>IF(AT133&lt;&gt;"",IF(AT133&lt;&gt;"LIBSETS_DROP_MECHANIC_MONSTER_NAME",VLOOKUP(AT133,'LibSets constants'!$I$4:$L$1000,3,FALSE),""),"")</f>
        <v/>
      </c>
      <c r="AV133" s="3" t="str">
        <f>IF(AT133&lt;&gt;"",IF(AT133&lt;&gt;"LIBSETS_DROP_MECHANIC_MONSTER_NAME",VLOOKUP(AT133,'LibSets constants'!$I$4:$L$1000,4,FALSE),""),"")</f>
        <v/>
      </c>
      <c r="AW133" s="21" t="str">
        <f>IF(A133="???","--","")&amp;IF(F133&lt;&gt;"Not in the game (anymore)",IF(A133&lt;&gt;"",CONCATENATE("[",A133,"] = {wayshrines={")&amp;IF(K133&lt;&gt;"",CONCATENATE(K133,","),"")&amp;IF(L133&lt;&gt;"",CONCATENATE(L133,","),"")&amp;IF(M133&lt;&gt;"",CONCATENATE(M133,","),"")&amp;CONCATENATE("}")&amp;IF(VALUE(N133)&gt;0,CONCATENATE(", traitsNeeded=",N133),"")&amp;CONCATENATE(", dlcId=",IF(S133&lt;&gt;"",S133,"DLC_BASE_GAME")),""),"")</f>
        <v>[158] = {wayshrines={-1,-1,-1,}, dlcId=DLC_BASE_GAME</v>
      </c>
      <c r="AX133" s="21" t="str">
        <f>IF(F133&lt;&gt;"Not in the game (anymore)",IF(A133&lt;&gt;"",IF(P133&lt;&gt;"",CONCATENATE(", zoneIds={",P133),"")&amp;IF(X133&lt;&gt;"",CONCATENATE(",",X133),"")&amp;IF(AC133&lt;&gt;"",CONCATENATE(",",AC133),"")&amp;IF(AH133&lt;&gt;"",CONCATENATE(",",AH133),"")&amp;IF(AM133&lt;&gt;"",CONCATENATE(",",AM133),"")&amp;IF(AR133&lt;&gt;"",CONCATENATE(",",AR133),"")&amp;IF(P133&lt;&gt;"",CONCATENATE("}",""),"")&amp;IF(OR(I133="true",I133="false",I133&lt;&gt;""), CONCATENATE(", veteran=", I133), ""),""),"")</f>
        <v>, zoneIds={176,681}, veteran=false</v>
      </c>
      <c r="AY133" s="21" t="str">
        <f>IF(F133&lt;&gt;"Not in the game (anymore)",IF(A133&lt;&gt;"",", setType="&amp;G133,"")&amp;IF(J133="true",", multiTrialSet=true",""),"")</f>
        <v>, setType=LIBSETS_SETTYPE_DUNGEON</v>
      </c>
      <c r="AZ133" s="21" t="str">
        <f>IF(F133&lt;&gt;"Not in the game (anymore)",IF(U133&lt;&gt;"",", dropMechanic={"&amp;U133&amp;IF(Z133&lt;&gt;"",","&amp;Z133,"")&amp;IF(AE133&lt;&gt;"",","&amp;AE133,"")&amp;IF(AJ133&lt;&gt;"",","&amp;AJ133,"")&amp;IF(AO133&lt;&gt;"",","&amp;AO133,"")&amp;IF(AT133&lt;&gt;"",","&amp;AT133,"")&amp;"}"&amp;IF(U133="LIBSETS_DROP_MECHANIC_MONSTER_NAME",", dropMechanicNames={" &amp; IF(V133&lt;&gt;"","['en']='"&amp;V133&amp;"'","") &amp; IF(W133&lt;&gt;"",", ['de']='" &amp; W133&amp;"'","") &amp; "}",""),"")&amp;"},","")</f>
        <v>},</v>
      </c>
      <c r="BA133" s="21" t="str">
        <f>IF(F133&lt;&gt;"Not in the game (anymore)",IF(C133&lt;&gt;"",CONCATENATE(" --",C133," / ",B133,"   [",IF(Q133&lt;&gt;"",Q133,""),IF(Y133&lt;&gt;"",", "&amp;Y133,""),IF(AD133&lt;&gt;"",", "&amp;AD133,""),IF(AI133&lt;&gt;"",", "&amp;AI133,""),IF(AN133&lt;&gt;"",", "&amp;AN133,""),IF(AS133&lt;&gt;"",", "&amp;AS133,""),"]")),"")</f>
        <v xml:space="preserve"> --Embershield / Glutschild   [City of Ash I, City of Ash II]</v>
      </c>
    </row>
    <row r="134" spans="1:53" x14ac:dyDescent="0.25">
      <c r="A134" s="12">
        <v>159</v>
      </c>
      <c r="B134" t="s">
        <v>993</v>
      </c>
      <c r="C134" t="s">
        <v>994</v>
      </c>
      <c r="D134" s="3">
        <f>A134</f>
        <v>159</v>
      </c>
      <c r="G134" s="8" t="s">
        <v>1652</v>
      </c>
      <c r="I134" t="s">
        <v>97</v>
      </c>
      <c r="J134" t="s">
        <v>97</v>
      </c>
      <c r="K134">
        <v>-1</v>
      </c>
      <c r="L134">
        <v>-1</v>
      </c>
      <c r="M134">
        <v>-1</v>
      </c>
      <c r="N134">
        <v>0</v>
      </c>
      <c r="O134" s="70" t="s">
        <v>50</v>
      </c>
      <c r="P134" s="3">
        <f>IF(AND(G134&lt;&gt;"LIBSETS_SETTYPE_BATTLEGROUND",G134&lt;&gt;"LIBSETS_SETTYPE_SPECIAL",G134&lt;&gt;"LIBSETS_SETTYPE_MYTHIC"), IF(Q134&lt;&gt;"",VLOOKUP(Q134,'ESO zone constants'!$D$2:$H$4950,5,FALSE),""),"")</f>
        <v>176</v>
      </c>
      <c r="Q134" t="str">
        <f>IF(OR(K134="",K134&lt;=0,ISERROR(K134)),IF(AND(O134&lt;&gt;"",NOT(ISERROR(O134))),O134, ""),VLOOKUP(K134,'ESO wayshrine node constants'!$A$3:$D$9993,4,FALSE))</f>
        <v>City of Ash I</v>
      </c>
      <c r="S134" s="19" t="str">
        <f>IF(AND(R134&lt;&gt;"",NOT(ISERROR(R134))),R134,IF(P134&lt;&gt;"",IF(NOT(ISERROR(VLOOKUP(P134,'ESO Dungeon constants'!$D$3:$H$9999,5,FALSE))),VLOOKUP(P134,'ESO Dungeon constants'!$D$3:$I$9999,6,FALSE),VLOOKUP(P134,'ESO zone constants'!$H$2:$K$9984,4,FALSE)),""))</f>
        <v>DLC_BASE_GAME</v>
      </c>
      <c r="T134" s="3" t="str">
        <f>IF(S134&lt;&gt;"",VLOOKUP(S134,'LibSets constants'!$B$4:$C$1000,2,FALSE),"")</f>
        <v>Included in base game</v>
      </c>
      <c r="V134" s="3" t="str">
        <f>IF(U134&lt;&gt;"",IF(U134&lt;&gt;"LIBSETS_DROP_MECHANIC_MONSTER_NAME",VLOOKUP(U134,'LibSets constants'!$I$4:$L$1000,3,FALSE),""),"")</f>
        <v/>
      </c>
      <c r="W134" s="3" t="str">
        <f>IF(U134&lt;&gt;"",IF(U134&lt;&gt;"LIBSETS_DROP_MECHANIC_MONSTER_NAME",VLOOKUP(U134,'LibSets constants'!$I$4:$L$1000,4,FALSE),""),"")</f>
        <v/>
      </c>
      <c r="X134" s="3">
        <f>IF(G134&lt;&gt;"LIBSETS_SETTYPE_BATTLEGROUND",IF(G134&lt;&gt;"LIBSETS_SETTYPE_SPECIAL",IF(Y134&lt;&gt;"",VLOOKUP(Y134,'ESO zone constants'!$D$2:$H$4950,5,FALSE),""),""),"")</f>
        <v>681</v>
      </c>
      <c r="Y134" t="s">
        <v>71</v>
      </c>
      <c r="AA134" s="3" t="str">
        <f>IF(Z134&lt;&gt;"",IF(Z134&lt;&gt;"LIBSETS_DROP_MECHANIC_MONSTER_NAME",VLOOKUP(Z134,'LibSets constants'!$I$4:$L$1000,3,FALSE),""),"")</f>
        <v/>
      </c>
      <c r="AB134" s="3" t="str">
        <f>IF(Z134&lt;&gt;"",IF(Z134&lt;&gt;"LIBSETS_DROP_MECHANIC_MONSTER_NAME",VLOOKUP(Z134,'LibSets constants'!$I$4:$L$1000,4,FALSE),""),"")</f>
        <v/>
      </c>
      <c r="AC134" s="3" t="str">
        <f>IF(G134&lt;&gt;"LIBSETS_SETTYPE_BATTLEGROUND",IF(G134&lt;&gt;"LIBSETS_SETTYPE_SPECIAL",IF(AD134&lt;&gt;"",VLOOKUP(AD134,'ESO zone constants'!$D$2:$H$4950,5,FALSE),""),""),"")</f>
        <v/>
      </c>
      <c r="AF134" s="3" t="str">
        <f>IF(AE134&lt;&gt;"",IF(AE134&lt;&gt;"LIBSETS_DROP_MECHANIC_MONSTER_NAME",VLOOKUP(AE134,'LibSets constants'!$I$4:$L$1000,3,FALSE),""),"")</f>
        <v/>
      </c>
      <c r="AG134" s="3" t="str">
        <f>IF(AE134&lt;&gt;"",IF(AE134&lt;&gt;"LIBSETS_DROP_MECHANIC_MONSTER_NAME",VLOOKUP(AE134,'LibSets constants'!$I$4:$L$1000,4,FALSE),""),"")</f>
        <v/>
      </c>
      <c r="AH134" s="3" t="str">
        <f>IF(G134&lt;&gt;"LIBSETS_SETTYPE_BATTLEGROUND",IF(G134&lt;&gt;"LIBSETS_SETTYPE_SPECIAL",IF(AI134&lt;&gt;"",VLOOKUP(AI134,'ESO zone constants'!$D$2:$H$4950,5,FALSE),""),""),"")</f>
        <v/>
      </c>
      <c r="AK134" s="3" t="str">
        <f>IF(AJ134&lt;&gt;"",IF(AJ134&lt;&gt;"LIBSETS_DROP_MECHANIC_MONSTER_NAME",VLOOKUP(AJ134,'LibSets constants'!$I$4:$L$1000,3,FALSE),""),"")</f>
        <v/>
      </c>
      <c r="AL134" s="3" t="str">
        <f>IF(AJ134&lt;&gt;"",IF(AJ134&lt;&gt;"LIBSETS_DROP_MECHANIC_MONSTER_NAME",VLOOKUP(AJ134,'LibSets constants'!$I$4:$L$1000,4,FALSE),""),"")</f>
        <v/>
      </c>
      <c r="AM134" s="3" t="str">
        <f>IF(G134&lt;&gt;"LIBSETS_SETTYPE_BATTLEGROUND",IF(G134&lt;&gt;"LIBSETS_SETTYPE_SPECIAL",IF(AN134&lt;&gt;"",VLOOKUP(AN134,'ESO zone constants'!$D$2:$H$4950,5,FALSE),""),""),"")</f>
        <v/>
      </c>
      <c r="AP134" s="3" t="str">
        <f>IF(AO134&lt;&gt;"",IF(AO134&lt;&gt;"LIBSETS_DROP_MECHANIC_MONSTER_NAME",VLOOKUP(AO134,'LibSets constants'!$I$4:$L$1000,3,FALSE),""),"")</f>
        <v/>
      </c>
      <c r="AQ134" s="3" t="str">
        <f>IF(AO134&lt;&gt;"",IF(AO134&lt;&gt;"LIBSETS_DROP_MECHANIC_MONSTER_NAME",VLOOKUP(AO134,'LibSets constants'!$I$4:$L$1000,4,FALSE),""),"")</f>
        <v/>
      </c>
      <c r="AR134" s="3" t="str">
        <f>IF(G134&lt;&gt;"LIBSETS_SETTYPE_BATTLEGROUND",IF(G134&lt;&gt;"LIBSETS_SETTYPE_SPECIAL",IF(AS134&lt;&gt;"",VLOOKUP(AS134,'ESO zone constants'!$D$2:$H$4950,5,FALSE),""),""),"")</f>
        <v/>
      </c>
      <c r="AU134" s="3" t="str">
        <f>IF(AT134&lt;&gt;"",IF(AT134&lt;&gt;"LIBSETS_DROP_MECHANIC_MONSTER_NAME",VLOOKUP(AT134,'LibSets constants'!$I$4:$L$1000,3,FALSE),""),"")</f>
        <v/>
      </c>
      <c r="AV134" s="3" t="str">
        <f>IF(AT134&lt;&gt;"",IF(AT134&lt;&gt;"LIBSETS_DROP_MECHANIC_MONSTER_NAME",VLOOKUP(AT134,'LibSets constants'!$I$4:$L$1000,4,FALSE),""),"")</f>
        <v/>
      </c>
      <c r="AW134" s="21" t="str">
        <f>IF(A134="???","--","")&amp;IF(F134&lt;&gt;"Not in the game (anymore)",IF(A134&lt;&gt;"",CONCATENATE("[",A134,"] = {wayshrines={")&amp;IF(K134&lt;&gt;"",CONCATENATE(K134,","),"")&amp;IF(L134&lt;&gt;"",CONCATENATE(L134,","),"")&amp;IF(M134&lt;&gt;"",CONCATENATE(M134,","),"")&amp;CONCATENATE("}")&amp;IF(VALUE(N134)&gt;0,CONCATENATE(", traitsNeeded=",N134),"")&amp;CONCATENATE(", dlcId=",IF(S134&lt;&gt;"",S134,"DLC_BASE_GAME")),""),"")</f>
        <v>[159] = {wayshrines={-1,-1,-1,}, dlcId=DLC_BASE_GAME</v>
      </c>
      <c r="AX134" s="21" t="str">
        <f>IF(F134&lt;&gt;"Not in the game (anymore)",IF(A134&lt;&gt;"",IF(P134&lt;&gt;"",CONCATENATE(", zoneIds={",P134),"")&amp;IF(X134&lt;&gt;"",CONCATENATE(",",X134),"")&amp;IF(AC134&lt;&gt;"",CONCATENATE(",",AC134),"")&amp;IF(AH134&lt;&gt;"",CONCATENATE(",",AH134),"")&amp;IF(AM134&lt;&gt;"",CONCATENATE(",",AM134),"")&amp;IF(AR134&lt;&gt;"",CONCATENATE(",",AR134),"")&amp;IF(P134&lt;&gt;"",CONCATENATE("}",""),"")&amp;IF(OR(I134="true",I134="false",I134&lt;&gt;""), CONCATENATE(", veteran=", I134), ""),""),"")</f>
        <v>, zoneIds={176,681}, veteran=false</v>
      </c>
      <c r="AY134" s="21" t="str">
        <f>IF(F134&lt;&gt;"Not in the game (anymore)",IF(A134&lt;&gt;"",", setType="&amp;G134,"")&amp;IF(J134="true",", multiTrialSet=true",""),"")</f>
        <v>, setType=LIBSETS_SETTYPE_DUNGEON</v>
      </c>
      <c r="AZ134" s="21" t="str">
        <f>IF(F134&lt;&gt;"Not in the game (anymore)",IF(U134&lt;&gt;"",", dropMechanic={"&amp;U134&amp;IF(Z134&lt;&gt;"",","&amp;Z134,"")&amp;IF(AE134&lt;&gt;"",","&amp;AE134,"")&amp;IF(AJ134&lt;&gt;"",","&amp;AJ134,"")&amp;IF(AO134&lt;&gt;"",","&amp;AO134,"")&amp;IF(AT134&lt;&gt;"",","&amp;AT134,"")&amp;"}"&amp;IF(U134="LIBSETS_DROP_MECHANIC_MONSTER_NAME",", dropMechanicNames={" &amp; IF(V134&lt;&gt;"","['en']='"&amp;V134&amp;"'","") &amp; IF(W134&lt;&gt;"",", ['de']='" &amp; W134&amp;"'","") &amp; "}",""),"")&amp;"},","")</f>
        <v>},</v>
      </c>
      <c r="BA134" s="21" t="str">
        <f>IF(F134&lt;&gt;"Not in the game (anymore)",IF(C134&lt;&gt;"",CONCATENATE(" --",C134," / ",B134,"   [",IF(Q134&lt;&gt;"",Q134,""),IF(Y134&lt;&gt;"",", "&amp;Y134,""),IF(AD134&lt;&gt;"",", "&amp;AD134,""),IF(AI134&lt;&gt;"",", "&amp;AI134,""),IF(AN134&lt;&gt;"",", "&amp;AN134,""),IF(AS134&lt;&gt;"",", "&amp;AS134,""),"]")),"")</f>
        <v xml:space="preserve"> --Sunderflame / Trennflamme   [City of Ash I, City of Ash II]</v>
      </c>
    </row>
    <row r="135" spans="1:53" x14ac:dyDescent="0.25">
      <c r="A135" s="12">
        <v>160</v>
      </c>
      <c r="B135" t="s">
        <v>995</v>
      </c>
      <c r="C135" t="s">
        <v>996</v>
      </c>
      <c r="D135" s="3">
        <f>A135</f>
        <v>160</v>
      </c>
      <c r="G135" s="8" t="s">
        <v>1652</v>
      </c>
      <c r="I135" t="s">
        <v>97</v>
      </c>
      <c r="J135" t="s">
        <v>97</v>
      </c>
      <c r="K135">
        <v>-1</v>
      </c>
      <c r="L135">
        <v>-1</v>
      </c>
      <c r="M135">
        <v>-1</v>
      </c>
      <c r="N135">
        <v>0</v>
      </c>
      <c r="O135" s="70" t="s">
        <v>50</v>
      </c>
      <c r="P135" s="3">
        <f>IF(AND(G135&lt;&gt;"LIBSETS_SETTYPE_BATTLEGROUND",G135&lt;&gt;"LIBSETS_SETTYPE_SPECIAL",G135&lt;&gt;"LIBSETS_SETTYPE_MYTHIC"), IF(Q135&lt;&gt;"",VLOOKUP(Q135,'ESO zone constants'!$D$2:$H$4950,5,FALSE),""),"")</f>
        <v>176</v>
      </c>
      <c r="Q135" t="str">
        <f>IF(OR(K135="",K135&lt;=0,ISERROR(K135)),IF(AND(O135&lt;&gt;"",NOT(ISERROR(O135))),O135, ""),VLOOKUP(K135,'ESO wayshrine node constants'!$A$3:$D$9993,4,FALSE))</f>
        <v>City of Ash I</v>
      </c>
      <c r="S135" s="19" t="str">
        <f>IF(AND(R135&lt;&gt;"",NOT(ISERROR(R135))),R135,IF(P135&lt;&gt;"",IF(NOT(ISERROR(VLOOKUP(P135,'ESO Dungeon constants'!$D$3:$H$9999,5,FALSE))),VLOOKUP(P135,'ESO Dungeon constants'!$D$3:$I$9999,6,FALSE),VLOOKUP(P135,'ESO zone constants'!$H$2:$K$9984,4,FALSE)),""))</f>
        <v>DLC_BASE_GAME</v>
      </c>
      <c r="T135" s="3" t="str">
        <f>IF(S135&lt;&gt;"",VLOOKUP(S135,'LibSets constants'!$B$4:$C$1000,2,FALSE),"")</f>
        <v>Included in base game</v>
      </c>
      <c r="V135" s="3" t="str">
        <f>IF(U135&lt;&gt;"",IF(U135&lt;&gt;"LIBSETS_DROP_MECHANIC_MONSTER_NAME",VLOOKUP(U135,'LibSets constants'!$I$4:$L$1000,3,FALSE),""),"")</f>
        <v/>
      </c>
      <c r="W135" s="3" t="str">
        <f>IF(U135&lt;&gt;"",IF(U135&lt;&gt;"LIBSETS_DROP_MECHANIC_MONSTER_NAME",VLOOKUP(U135,'LibSets constants'!$I$4:$L$1000,4,FALSE),""),"")</f>
        <v/>
      </c>
      <c r="X135" s="3">
        <f>IF(G135&lt;&gt;"LIBSETS_SETTYPE_BATTLEGROUND",IF(G135&lt;&gt;"LIBSETS_SETTYPE_SPECIAL",IF(Y135&lt;&gt;"",VLOOKUP(Y135,'ESO zone constants'!$D$2:$H$4950,5,FALSE),""),""),"")</f>
        <v>681</v>
      </c>
      <c r="Y135" t="s">
        <v>71</v>
      </c>
      <c r="AA135" s="3" t="str">
        <f>IF(Z135&lt;&gt;"",IF(Z135&lt;&gt;"LIBSETS_DROP_MECHANIC_MONSTER_NAME",VLOOKUP(Z135,'LibSets constants'!$I$4:$L$1000,3,FALSE),""),"")</f>
        <v/>
      </c>
      <c r="AB135" s="3" t="str">
        <f>IF(Z135&lt;&gt;"",IF(Z135&lt;&gt;"LIBSETS_DROP_MECHANIC_MONSTER_NAME",VLOOKUP(Z135,'LibSets constants'!$I$4:$L$1000,4,FALSE),""),"")</f>
        <v/>
      </c>
      <c r="AC135" s="3" t="str">
        <f>IF(G135&lt;&gt;"LIBSETS_SETTYPE_BATTLEGROUND",IF(G135&lt;&gt;"LIBSETS_SETTYPE_SPECIAL",IF(AD135&lt;&gt;"",VLOOKUP(AD135,'ESO zone constants'!$D$2:$H$4950,5,FALSE),""),""),"")</f>
        <v/>
      </c>
      <c r="AF135" s="3" t="str">
        <f>IF(AE135&lt;&gt;"",IF(AE135&lt;&gt;"LIBSETS_DROP_MECHANIC_MONSTER_NAME",VLOOKUP(AE135,'LibSets constants'!$I$4:$L$1000,3,FALSE),""),"")</f>
        <v/>
      </c>
      <c r="AG135" s="3" t="str">
        <f>IF(AE135&lt;&gt;"",IF(AE135&lt;&gt;"LIBSETS_DROP_MECHANIC_MONSTER_NAME",VLOOKUP(AE135,'LibSets constants'!$I$4:$L$1000,4,FALSE),""),"")</f>
        <v/>
      </c>
      <c r="AH135" s="3" t="str">
        <f>IF(G135&lt;&gt;"LIBSETS_SETTYPE_BATTLEGROUND",IF(G135&lt;&gt;"LIBSETS_SETTYPE_SPECIAL",IF(AI135&lt;&gt;"",VLOOKUP(AI135,'ESO zone constants'!$D$2:$H$4950,5,FALSE),""),""),"")</f>
        <v/>
      </c>
      <c r="AK135" s="3" t="str">
        <f>IF(AJ135&lt;&gt;"",IF(AJ135&lt;&gt;"LIBSETS_DROP_MECHANIC_MONSTER_NAME",VLOOKUP(AJ135,'LibSets constants'!$I$4:$L$1000,3,FALSE),""),"")</f>
        <v/>
      </c>
      <c r="AL135" s="3" t="str">
        <f>IF(AJ135&lt;&gt;"",IF(AJ135&lt;&gt;"LIBSETS_DROP_MECHANIC_MONSTER_NAME",VLOOKUP(AJ135,'LibSets constants'!$I$4:$L$1000,4,FALSE),""),"")</f>
        <v/>
      </c>
      <c r="AM135" s="3" t="str">
        <f>IF(G135&lt;&gt;"LIBSETS_SETTYPE_BATTLEGROUND",IF(G135&lt;&gt;"LIBSETS_SETTYPE_SPECIAL",IF(AN135&lt;&gt;"",VLOOKUP(AN135,'ESO zone constants'!$D$2:$H$4950,5,FALSE),""),""),"")</f>
        <v/>
      </c>
      <c r="AP135" s="3" t="str">
        <f>IF(AO135&lt;&gt;"",IF(AO135&lt;&gt;"LIBSETS_DROP_MECHANIC_MONSTER_NAME",VLOOKUP(AO135,'LibSets constants'!$I$4:$L$1000,3,FALSE),""),"")</f>
        <v/>
      </c>
      <c r="AQ135" s="3" t="str">
        <f>IF(AO135&lt;&gt;"",IF(AO135&lt;&gt;"LIBSETS_DROP_MECHANIC_MONSTER_NAME",VLOOKUP(AO135,'LibSets constants'!$I$4:$L$1000,4,FALSE),""),"")</f>
        <v/>
      </c>
      <c r="AR135" s="3" t="str">
        <f>IF(G135&lt;&gt;"LIBSETS_SETTYPE_BATTLEGROUND",IF(G135&lt;&gt;"LIBSETS_SETTYPE_SPECIAL",IF(AS135&lt;&gt;"",VLOOKUP(AS135,'ESO zone constants'!$D$2:$H$4950,5,FALSE),""),""),"")</f>
        <v/>
      </c>
      <c r="AU135" s="3" t="str">
        <f>IF(AT135&lt;&gt;"",IF(AT135&lt;&gt;"LIBSETS_DROP_MECHANIC_MONSTER_NAME",VLOOKUP(AT135,'LibSets constants'!$I$4:$L$1000,3,FALSE),""),"")</f>
        <v/>
      </c>
      <c r="AV135" s="3" t="str">
        <f>IF(AT135&lt;&gt;"",IF(AT135&lt;&gt;"LIBSETS_DROP_MECHANIC_MONSTER_NAME",VLOOKUP(AT135,'LibSets constants'!$I$4:$L$1000,4,FALSE),""),"")</f>
        <v/>
      </c>
      <c r="AW135" s="21" t="str">
        <f>IF(A135="???","--","")&amp;IF(F135&lt;&gt;"Not in the game (anymore)",IF(A135&lt;&gt;"",CONCATENATE("[",A135,"] = {wayshrines={")&amp;IF(K135&lt;&gt;"",CONCATENATE(K135,","),"")&amp;IF(L135&lt;&gt;"",CONCATENATE(L135,","),"")&amp;IF(M135&lt;&gt;"",CONCATENATE(M135,","),"")&amp;CONCATENATE("}")&amp;IF(VALUE(N135)&gt;0,CONCATENATE(", traitsNeeded=",N135),"")&amp;CONCATENATE(", dlcId=",IF(S135&lt;&gt;"",S135,"DLC_BASE_GAME")),""),"")</f>
        <v>[160] = {wayshrines={-1,-1,-1,}, dlcId=DLC_BASE_GAME</v>
      </c>
      <c r="AX135" s="21" t="str">
        <f>IF(F135&lt;&gt;"Not in the game (anymore)",IF(A135&lt;&gt;"",IF(P135&lt;&gt;"",CONCATENATE(", zoneIds={",P135),"")&amp;IF(X135&lt;&gt;"",CONCATENATE(",",X135),"")&amp;IF(AC135&lt;&gt;"",CONCATENATE(",",AC135),"")&amp;IF(AH135&lt;&gt;"",CONCATENATE(",",AH135),"")&amp;IF(AM135&lt;&gt;"",CONCATENATE(",",AM135),"")&amp;IF(AR135&lt;&gt;"",CONCATENATE(",",AR135),"")&amp;IF(P135&lt;&gt;"",CONCATENATE("}",""),"")&amp;IF(OR(I135="true",I135="false",I135&lt;&gt;""), CONCATENATE(", veteran=", I135), ""),""),"")</f>
        <v>, zoneIds={176,681}, veteran=false</v>
      </c>
      <c r="AY135" s="21" t="str">
        <f>IF(F135&lt;&gt;"Not in the game (anymore)",IF(A135&lt;&gt;"",", setType="&amp;G135,"")&amp;IF(J135="true",", multiTrialSet=true",""),"")</f>
        <v>, setType=LIBSETS_SETTYPE_DUNGEON</v>
      </c>
      <c r="AZ135" s="21" t="str">
        <f>IF(F135&lt;&gt;"Not in the game (anymore)",IF(U135&lt;&gt;"",", dropMechanic={"&amp;U135&amp;IF(Z135&lt;&gt;"",","&amp;Z135,"")&amp;IF(AE135&lt;&gt;"",","&amp;AE135,"")&amp;IF(AJ135&lt;&gt;"",","&amp;AJ135,"")&amp;IF(AO135&lt;&gt;"",","&amp;AO135,"")&amp;IF(AT135&lt;&gt;"",","&amp;AT135,"")&amp;"}"&amp;IF(U135="LIBSETS_DROP_MECHANIC_MONSTER_NAME",", dropMechanicNames={" &amp; IF(V135&lt;&gt;"","['en']='"&amp;V135&amp;"'","") &amp; IF(W135&lt;&gt;"",", ['de']='" &amp; W135&amp;"'","") &amp; "}",""),"")&amp;"},","")</f>
        <v>},</v>
      </c>
      <c r="BA135" s="21" t="str">
        <f>IF(F135&lt;&gt;"Not in the game (anymore)",IF(C135&lt;&gt;"",CONCATENATE(" --",C135," / ",B135,"   [",IF(Q135&lt;&gt;"",Q135,""),IF(Y135&lt;&gt;"",", "&amp;Y135,""),IF(AD135&lt;&gt;"",", "&amp;AD135,""),IF(AI135&lt;&gt;"",", "&amp;AI135,""),IF(AN135&lt;&gt;"",", "&amp;AN135,""),IF(AS135&lt;&gt;"",", "&amp;AS135,""),"]")),"")</f>
        <v xml:space="preserve"> --Burning Spellweave / Branntzauberweber   [City of Ash I, City of Ash II]</v>
      </c>
    </row>
    <row r="136" spans="1:53" x14ac:dyDescent="0.25">
      <c r="A136" s="5">
        <v>161</v>
      </c>
      <c r="B136" t="s">
        <v>997</v>
      </c>
      <c r="C136" t="s">
        <v>998</v>
      </c>
      <c r="D136" s="3">
        <f>A136</f>
        <v>161</v>
      </c>
      <c r="G136" s="8" t="s">
        <v>1649</v>
      </c>
      <c r="I136" t="s">
        <v>97</v>
      </c>
      <c r="J136" t="s">
        <v>97</v>
      </c>
      <c r="K136">
        <v>234</v>
      </c>
      <c r="L136">
        <v>234</v>
      </c>
      <c r="M136">
        <v>234</v>
      </c>
      <c r="N136">
        <v>9</v>
      </c>
      <c r="P136" s="3">
        <f>IF(AND(G136&lt;&gt;"LIBSETS_SETTYPE_BATTLEGROUND",G136&lt;&gt;"LIBSETS_SETTYPE_SPECIAL",G136&lt;&gt;"LIBSETS_SETTYPE_MYTHIC"), IF(Q136&lt;&gt;"",VLOOKUP(Q136,'ESO zone constants'!$D$2:$H$4950,5,FALSE),""),"")</f>
        <v>888</v>
      </c>
      <c r="Q136" t="str">
        <f>IF(OR(K136="",K136&lt;=0,ISERROR(K136)),IF(AND(O136&lt;&gt;"",NOT(ISERROR(O136))),O136, ""),VLOOKUP(K136,'ESO wayshrine node constants'!$A$3:$D$9993,4,FALSE))</f>
        <v>Craglorn</v>
      </c>
      <c r="S136" s="19" t="str">
        <f>IF(AND(R136&lt;&gt;"",NOT(ISERROR(R136))),R136,IF(P136&lt;&gt;"",IF(NOT(ISERROR(VLOOKUP(P136,'ESO Dungeon constants'!$D$3:$H$9999,5,FALSE))),VLOOKUP(P136,'ESO Dungeon constants'!$D$3:$I$9999,6,FALSE),VLOOKUP(P136,'ESO zone constants'!$H$2:$K$9984,4,FALSE)),""))</f>
        <v>DLC_BASE_GAME</v>
      </c>
      <c r="T136" s="3" t="str">
        <f>IF(S136&lt;&gt;"",VLOOKUP(S136,'LibSets constants'!$B$4:$C$1000,2,FALSE),"")</f>
        <v>Included in base game</v>
      </c>
      <c r="V136" s="44" t="str">
        <f>IF(U136&lt;&gt;"",IF(U136&lt;&gt;"LIBSETS_DROP_MECHANIC_MONSTER_NAME",VLOOKUP(U136,'LibSets constants'!$I$4:$L$1000,3,FALSE),""),"")</f>
        <v/>
      </c>
      <c r="W136" s="44" t="str">
        <f>IF(U136&lt;&gt;"",IF(U136&lt;&gt;"LIBSETS_DROP_MECHANIC_MONSTER_NAME",VLOOKUP(U136,'LibSets constants'!$I$4:$L$1000,4,FALSE),""),"")</f>
        <v/>
      </c>
      <c r="X136" s="3">
        <f>IF(G136&lt;&gt;"LIBSETS_SETTYPE_BATTLEGROUND",IF(G136&lt;&gt;"LIBSETS_SETTYPE_SPECIAL",IF(Y136&lt;&gt;"",VLOOKUP(Y136,'ESO zone constants'!$D$2:$H$4950,5,FALSE),""),""),"")</f>
        <v>888</v>
      </c>
      <c r="Y136" t="str">
        <f>VLOOKUP(L136,'ESO wayshrine node constants'!$A$3:$D$9993,4,FALSE)</f>
        <v>Craglorn</v>
      </c>
      <c r="Z136" s="45"/>
      <c r="AA136" s="44" t="str">
        <f>IF(Z136&lt;&gt;"",IF(Z136&lt;&gt;"LIBSETS_DROP_MECHANIC_MONSTER_NAME",VLOOKUP(Z136,'LibSets constants'!$I$4:$L$1000,3,FALSE),""),"")</f>
        <v/>
      </c>
      <c r="AB136" s="44" t="str">
        <f>IF(Z136&lt;&gt;"",IF(Z136&lt;&gt;"LIBSETS_DROP_MECHANIC_MONSTER_NAME",VLOOKUP(Z136,'LibSets constants'!$I$4:$L$1000,4,FALSE),""),"")</f>
        <v/>
      </c>
      <c r="AC136" s="3">
        <f>IF(G136&lt;&gt;"LIBSETS_SETTYPE_BATTLEGROUND",IF(G136&lt;&gt;"LIBSETS_SETTYPE_SPECIAL",IF(AD136&lt;&gt;"",VLOOKUP(AD136,'ESO zone constants'!$D$2:$H$4950,5,FALSE),""),""),"")</f>
        <v>888</v>
      </c>
      <c r="AD136" t="str">
        <f>VLOOKUP(M136,'ESO wayshrine node constants'!$A$3:$D$9993,4,FALSE)</f>
        <v>Craglorn</v>
      </c>
      <c r="AE136" s="45"/>
      <c r="AF136" s="44" t="str">
        <f>IF(AE136&lt;&gt;"",IF(AE136&lt;&gt;"LIBSETS_DROP_MECHANIC_MONSTER_NAME",VLOOKUP(AE136,'LibSets constants'!$I$4:$L$1000,3,FALSE),""),"")</f>
        <v/>
      </c>
      <c r="AG136" s="44" t="str">
        <f>IF(AE136&lt;&gt;"",IF(AE136&lt;&gt;"LIBSETS_DROP_MECHANIC_MONSTER_NAME",VLOOKUP(AE136,'LibSets constants'!$I$4:$L$1000,4,FALSE),""),"")</f>
        <v/>
      </c>
      <c r="AH136" s="3" t="str">
        <f>IF(G136&lt;&gt;"LIBSETS_SETTYPE_BATTLEGROUND",IF(G136&lt;&gt;"LIBSETS_SETTYPE_SPECIAL",IF(AI136&lt;&gt;"",VLOOKUP(AI136,'ESO zone constants'!$D$2:$H$4950,5,FALSE),""),""),"")</f>
        <v/>
      </c>
      <c r="AJ136" s="45"/>
      <c r="AK136" s="44" t="str">
        <f>IF(AJ136&lt;&gt;"",IF(AJ136&lt;&gt;"LIBSETS_DROP_MECHANIC_MONSTER_NAME",VLOOKUP(AJ136,'LibSets constants'!$I$4:$L$1000,3,FALSE),""),"")</f>
        <v/>
      </c>
      <c r="AL136" s="44" t="str">
        <f>IF(AJ136&lt;&gt;"",IF(AJ136&lt;&gt;"LIBSETS_DROP_MECHANIC_MONSTER_NAME",VLOOKUP(AJ136,'LibSets constants'!$I$4:$L$1000,4,FALSE),""),"")</f>
        <v/>
      </c>
      <c r="AM136" s="3" t="str">
        <f>IF(G136&lt;&gt;"LIBSETS_SETTYPE_BATTLEGROUND",IF(G136&lt;&gt;"LIBSETS_SETTYPE_SPECIAL",IF(AN136&lt;&gt;"",VLOOKUP(AN136,'ESO zone constants'!$D$2:$H$4950,5,FALSE),""),""),"")</f>
        <v/>
      </c>
      <c r="AO136" s="45"/>
      <c r="AP136" s="44" t="str">
        <f>IF(AO136&lt;&gt;"",IF(AO136&lt;&gt;"LIBSETS_DROP_MECHANIC_MONSTER_NAME",VLOOKUP(AO136,'LibSets constants'!$I$4:$L$1000,3,FALSE),""),"")</f>
        <v/>
      </c>
      <c r="AQ136" s="44" t="str">
        <f>IF(AO136&lt;&gt;"",IF(AO136&lt;&gt;"LIBSETS_DROP_MECHANIC_MONSTER_NAME",VLOOKUP(AO136,'LibSets constants'!$I$4:$L$1000,4,FALSE),""),"")</f>
        <v/>
      </c>
      <c r="AR136" s="3" t="str">
        <f>IF(G136&lt;&gt;"LIBSETS_SETTYPE_BATTLEGROUND",IF(G136&lt;&gt;"LIBSETS_SETTYPE_SPECIAL",IF(AS136&lt;&gt;"",VLOOKUP(AS136,'ESO zone constants'!$D$2:$H$4950,5,FALSE),""),""),"")</f>
        <v/>
      </c>
      <c r="AT136" s="45"/>
      <c r="AU136" s="44" t="str">
        <f>IF(AT136&lt;&gt;"",IF(AT136&lt;&gt;"LIBSETS_DROP_MECHANIC_MONSTER_NAME",VLOOKUP(AT136,'LibSets constants'!$I$4:$L$1000,3,FALSE),""),"")</f>
        <v/>
      </c>
      <c r="AV136" s="44" t="str">
        <f>IF(AT136&lt;&gt;"",IF(AT136&lt;&gt;"LIBSETS_DROP_MECHANIC_MONSTER_NAME",VLOOKUP(AT136,'LibSets constants'!$I$4:$L$1000,4,FALSE),""),"")</f>
        <v/>
      </c>
      <c r="AW136" s="21" t="str">
        <f>IF(A136="???","--","")&amp;IF(F136&lt;&gt;"Not in the game (anymore)",IF(A136&lt;&gt;"",CONCATENATE("[",A136,"] = {wayshrines={")&amp;IF(K136&lt;&gt;"",CONCATENATE(K136,","),"")&amp;IF(L136&lt;&gt;"",CONCATENATE(L136,","),"")&amp;IF(M136&lt;&gt;"",CONCATENATE(M136,","),"")&amp;CONCATENATE("}")&amp;IF(VALUE(N136)&gt;0,CONCATENATE(", traitsNeeded=",N136),"")&amp;CONCATENATE(", dlcId=",IF(S136&lt;&gt;"",S136,"DLC_BASE_GAME")),""),"")</f>
        <v>[161] = {wayshrines={234,234,234,}, traitsNeeded=9, dlcId=DLC_BASE_GAME</v>
      </c>
      <c r="AX136" s="21" t="str">
        <f>IF(F136&lt;&gt;"Not in the game (anymore)",IF(A136&lt;&gt;"",IF(P136&lt;&gt;"",CONCATENATE(", zoneIds={",P136),"")&amp;IF(X136&lt;&gt;"",CONCATENATE(",",X136),"")&amp;IF(AC136&lt;&gt;"",CONCATENATE(",",AC136),"")&amp;IF(AH136&lt;&gt;"",CONCATENATE(",",AH136),"")&amp;IF(AM136&lt;&gt;"",CONCATENATE(",",AM136),"")&amp;IF(AR136&lt;&gt;"",CONCATENATE(",",AR136),"")&amp;IF(P136&lt;&gt;"",CONCATENATE("}",""),"")&amp;IF(OR(I136="true",I136="false",I136&lt;&gt;""), CONCATENATE(", veteran=", I136), ""),""),"")</f>
        <v>, zoneIds={888,888,888}, veteran=false</v>
      </c>
      <c r="AY136" s="21" t="str">
        <f>IF(F136&lt;&gt;"Not in the game (anymore)",IF(A136&lt;&gt;"",", setType="&amp;G136,"")&amp;IF(J136="true",", multiTrialSet=true",""),"")</f>
        <v>, setType=LIBSETS_SETTYPE_CRAFTED</v>
      </c>
      <c r="AZ136" s="21" t="str">
        <f>IF(F136&lt;&gt;"Not in the game (anymore)",IF(U136&lt;&gt;"",", dropMechanic={"&amp;U136&amp;IF(Z136&lt;&gt;"",","&amp;Z136,"")&amp;IF(AE136&lt;&gt;"",","&amp;AE136,"")&amp;IF(AJ136&lt;&gt;"",","&amp;AJ136,"")&amp;IF(AO136&lt;&gt;"",","&amp;AO136,"")&amp;IF(AT136&lt;&gt;"",","&amp;AT136,"")&amp;"}"&amp;IF(U136="LIBSETS_DROP_MECHANIC_MONSTER_NAME",", dropMechanicNames={" &amp; IF(V136&lt;&gt;"","['en']='"&amp;V136&amp;"'","") &amp; IF(W136&lt;&gt;"",", ['de']='" &amp; W136&amp;"'","") &amp; "}",""),"")&amp;"},","")</f>
        <v>},</v>
      </c>
      <c r="BA136" s="21" t="str">
        <f>IF(F136&lt;&gt;"Not in the game (anymore)",IF(C136&lt;&gt;"",CONCATENATE(" --",C136," / ",B136,"   [",IF(Q136&lt;&gt;"",Q136,""),IF(Y136&lt;&gt;"",", "&amp;Y136,""),IF(AD136&lt;&gt;"",", "&amp;AD136,""),IF(AI136&lt;&gt;"",", "&amp;AI136,""),IF(AN136&lt;&gt;"",", "&amp;AN136,""),IF(AS136&lt;&gt;"",", "&amp;AS136,""),"]")),"")</f>
        <v xml:space="preserve"> --Twice-Born Star / Doppelstern   [Craglorn, Craglorn, Craglorn]</v>
      </c>
    </row>
    <row r="137" spans="1:53" x14ac:dyDescent="0.25">
      <c r="A137" s="5">
        <v>162</v>
      </c>
      <c r="B137" t="s">
        <v>999</v>
      </c>
      <c r="C137" t="s">
        <v>24</v>
      </c>
      <c r="D137" s="3">
        <f>A137</f>
        <v>162</v>
      </c>
      <c r="G137" s="8" t="s">
        <v>1654</v>
      </c>
      <c r="H137">
        <v>2</v>
      </c>
      <c r="I137" t="s">
        <v>1641</v>
      </c>
      <c r="J137" t="s">
        <v>97</v>
      </c>
      <c r="K137">
        <v>-1</v>
      </c>
      <c r="L137">
        <v>-1</v>
      </c>
      <c r="M137">
        <v>-1</v>
      </c>
      <c r="N137">
        <v>0</v>
      </c>
      <c r="O137" s="70" t="s">
        <v>63</v>
      </c>
      <c r="P137" s="3">
        <f>IF(AND(G137&lt;&gt;"LIBSETS_SETTYPE_BATTLEGROUND",G137&lt;&gt;"LIBSETS_SETTYPE_SPECIAL",G137&lt;&gt;"LIBSETS_SETTYPE_MYTHIC"), IF(Q137&lt;&gt;"",VLOOKUP(Q137,'ESO zone constants'!$D$2:$H$4950,5,FALSE),""),"")</f>
        <v>934</v>
      </c>
      <c r="Q137" t="str">
        <f>IF(OR(K137="",K137&lt;=0,ISERROR(K137)),IF(AND(O137&lt;&gt;"",NOT(ISERROR(O137))),O137, ""),VLOOKUP(K137,'ESO wayshrine node constants'!$A$3:$D$9993,4,FALSE))</f>
        <v>Fungal Grotto II</v>
      </c>
      <c r="S137" s="19" t="str">
        <f>IF(AND(R137&lt;&gt;"",NOT(ISERROR(R137))),R137,IF(P137&lt;&gt;"",IF(NOT(ISERROR(VLOOKUP(P137,'ESO Dungeon constants'!$D$3:$H$9999,5,FALSE))),VLOOKUP(P137,'ESO Dungeon constants'!$D$3:$I$9999,6,FALSE),VLOOKUP(P137,'ESO zone constants'!$H$2:$K$9984,4,FALSE)),""))</f>
        <v>DLC_BASE_GAME</v>
      </c>
      <c r="T137" s="3" t="str">
        <f>IF(S137&lt;&gt;"",VLOOKUP(S137,'LibSets constants'!$B$4:$C$1000,2,FALSE),"")</f>
        <v>Included in base game</v>
      </c>
      <c r="U137" s="33" t="s">
        <v>1726</v>
      </c>
      <c r="V137" s="40" t="s">
        <v>1820</v>
      </c>
      <c r="W137" s="40" t="s">
        <v>1820</v>
      </c>
      <c r="X137" s="3" t="str">
        <f>IF(G137&lt;&gt;"LIBSETS_SETTYPE_BATTLEGROUND",IF(G137&lt;&gt;"LIBSETS_SETTYPE_SPECIAL",IF(Y137&lt;&gt;"",VLOOKUP(Y137,'ESO zone constants'!$D$2:$H$4950,5,FALSE),""),""),"")</f>
        <v/>
      </c>
      <c r="Z137" s="40"/>
      <c r="AA137" s="40"/>
      <c r="AB137" s="40"/>
      <c r="AC137" s="3" t="str">
        <f>IF(G137&lt;&gt;"LIBSETS_SETTYPE_BATTLEGROUND",IF(G137&lt;&gt;"LIBSETS_SETTYPE_SPECIAL",IF(AD137&lt;&gt;"",VLOOKUP(AD137,'ESO zone constants'!$D$2:$H$4950,5,FALSE),""),""),"")</f>
        <v/>
      </c>
      <c r="AE137" s="40"/>
      <c r="AF137" s="40"/>
      <c r="AG137" s="40"/>
      <c r="AH137" s="3" t="str">
        <f>IF(G137&lt;&gt;"LIBSETS_SETTYPE_BATTLEGROUND",IF(G137&lt;&gt;"LIBSETS_SETTYPE_SPECIAL",IF(AI137&lt;&gt;"",VLOOKUP(AI137,'ESO zone constants'!$D$2:$H$4950,5,FALSE),""),""),"")</f>
        <v/>
      </c>
      <c r="AJ137" s="40"/>
      <c r="AK137" s="40"/>
      <c r="AL137" s="40"/>
      <c r="AM137" s="3" t="str">
        <f>IF(G137&lt;&gt;"LIBSETS_SETTYPE_BATTLEGROUND",IF(G137&lt;&gt;"LIBSETS_SETTYPE_SPECIAL",IF(AN137&lt;&gt;"",VLOOKUP(AN137,'ESO zone constants'!$D$2:$H$4950,5,FALSE),""),""),"")</f>
        <v/>
      </c>
      <c r="AO137" s="40"/>
      <c r="AP137" s="40"/>
      <c r="AQ137" s="40"/>
      <c r="AR137" s="3" t="str">
        <f>IF(G137&lt;&gt;"LIBSETS_SETTYPE_BATTLEGROUND",IF(G137&lt;&gt;"LIBSETS_SETTYPE_SPECIAL",IF(AS137&lt;&gt;"",VLOOKUP(AS137,'ESO zone constants'!$D$2:$H$4950,5,FALSE),""),""),"")</f>
        <v/>
      </c>
      <c r="AT137" s="40"/>
      <c r="AU137" s="40"/>
      <c r="AV137" s="40"/>
      <c r="AW137" s="21" t="str">
        <f>IF(A137="???","--","")&amp;IF(F137&lt;&gt;"Not in the game (anymore)",IF(A137&lt;&gt;"",CONCATENATE("[",A137,"] = {wayshrines={")&amp;IF(K137&lt;&gt;"",CONCATENATE(K137,","),"")&amp;IF(L137&lt;&gt;"",CONCATENATE(L137,","),"")&amp;IF(M137&lt;&gt;"",CONCATENATE(M137,","),"")&amp;CONCATENATE("}")&amp;IF(VALUE(N137)&gt;0,CONCATENATE(", traitsNeeded=",N137),"")&amp;CONCATENATE(", dlcId=",IF(S137&lt;&gt;"",S137,"DLC_BASE_GAME")),""),"")</f>
        <v>[162] = {wayshrines={-1,-1,-1,}, dlcId=DLC_BASE_GAME</v>
      </c>
      <c r="AX137" s="21" t="str">
        <f>IF(F137&lt;&gt;"Not in the game (anymore)",IF(A137&lt;&gt;"",IF(P137&lt;&gt;"",CONCATENATE(", zoneIds={",P137),"")&amp;IF(X137&lt;&gt;"",CONCATENATE(",",X137),"")&amp;IF(AC137&lt;&gt;"",CONCATENATE(",",AC137),"")&amp;IF(AH137&lt;&gt;"",CONCATENATE(",",AH137),"")&amp;IF(AM137&lt;&gt;"",CONCATENATE(",",AM137),"")&amp;IF(AR137&lt;&gt;"",CONCATENATE(",",AR137),"")&amp;IF(P137&lt;&gt;"",CONCATENATE("}",""),"")&amp;IF(OR(I137="true",I137="false",I137&lt;&gt;""), CONCATENATE(", veteran=", I137), ""),""),"")</f>
        <v>, zoneIds={934}, veteran={[EQUIP_TYPE_HEAD]=true, [EQUIP_TYPE_SHOULDERS]=false}</v>
      </c>
      <c r="AY137" s="21" t="str">
        <f>IF(F137&lt;&gt;"Not in the game (anymore)",IF(A137&lt;&gt;"",", setType="&amp;G137,"")&amp;IF(J137="true",", multiTrialSet=true",""),"")</f>
        <v>, setType=LIBSETS_SETTYPE_MONSTER</v>
      </c>
      <c r="AZ137" s="21" t="str">
        <f>IF(F137&lt;&gt;"Not in the game (anymore)",IF(U137&lt;&gt;"",", dropMechanic={"&amp;U137&amp;IF(Z137&lt;&gt;"",","&amp;Z137,"")&amp;IF(AE137&lt;&gt;"",","&amp;AE137,"")&amp;IF(AJ137&lt;&gt;"",","&amp;AJ137,"")&amp;IF(AO137&lt;&gt;"",","&amp;AO137,"")&amp;IF(AT137&lt;&gt;"",","&amp;AT137,"")&amp;"}"&amp;IF(U137="LIBSETS_DROP_MECHANIC_MONSTER_NAME",", dropMechanicNames={" &amp; IF(V137&lt;&gt;"","['en']='"&amp;V137&amp;"'","") &amp; IF(W137&lt;&gt;"",", ['de']='" &amp; W137&amp;"'","") &amp; "}",""),"")&amp;"},","")</f>
        <v>, dropMechanic={LIBSETS_DROP_MECHANIC_MONSTER_NAME}, dropMechanicNames={['en']='Vila Theran', ['de']='Vila Theran'}},</v>
      </c>
      <c r="BA137" s="21" t="str">
        <f>IF(F137&lt;&gt;"Not in the game (anymore)",IF(C137&lt;&gt;"",CONCATENATE(" --",C137," / ",B137,"   [",IF(Q137&lt;&gt;"",Q137,""),IF(Y137&lt;&gt;"",", "&amp;Y137,""),IF(AD137&lt;&gt;"",", "&amp;AD137,""),IF(AI137&lt;&gt;"",", "&amp;AI137,""),IF(AN137&lt;&gt;"",", "&amp;AN137,""),IF(AS137&lt;&gt;"",", "&amp;AS137,""),"]")),"")</f>
        <v xml:space="preserve"> --Spawn of Mephala / Mephalas Brut   [Fungal Grotto II]</v>
      </c>
    </row>
    <row r="138" spans="1:53" x14ac:dyDescent="0.25">
      <c r="A138" s="5">
        <v>163</v>
      </c>
      <c r="B138" t="s">
        <v>1000</v>
      </c>
      <c r="C138" t="s">
        <v>1</v>
      </c>
      <c r="D138" s="3">
        <f>A138</f>
        <v>163</v>
      </c>
      <c r="G138" s="8" t="s">
        <v>1654</v>
      </c>
      <c r="H138">
        <v>2</v>
      </c>
      <c r="I138" t="s">
        <v>1641</v>
      </c>
      <c r="J138" t="s">
        <v>97</v>
      </c>
      <c r="K138">
        <v>-1</v>
      </c>
      <c r="L138">
        <v>-1</v>
      </c>
      <c r="M138">
        <v>-1</v>
      </c>
      <c r="N138">
        <v>0</v>
      </c>
      <c r="O138" s="70" t="s">
        <v>42</v>
      </c>
      <c r="P138" s="3">
        <f>IF(AND(G138&lt;&gt;"LIBSETS_SETTYPE_BATTLEGROUND",G138&lt;&gt;"LIBSETS_SETTYPE_SPECIAL",G138&lt;&gt;"LIBSETS_SETTYPE_MYTHIC"), IF(Q138&lt;&gt;"",VLOOKUP(Q138,'ESO zone constants'!$D$2:$H$4950,5,FALSE),""),"")</f>
        <v>936</v>
      </c>
      <c r="Q138" t="str">
        <f>IF(OR(K138="",K138&lt;=0,ISERROR(K138)),IF(AND(O138&lt;&gt;"",NOT(ISERROR(O138))),O138, ""),VLOOKUP(K138,'ESO wayshrine node constants'!$A$3:$D$9993,4,FALSE))</f>
        <v>Spindleclutch II</v>
      </c>
      <c r="S138" s="19" t="str">
        <f>IF(AND(R138&lt;&gt;"",NOT(ISERROR(R138))),R138,IF(P138&lt;&gt;"",IF(NOT(ISERROR(VLOOKUP(P138,'ESO Dungeon constants'!$D$3:$H$9999,5,FALSE))),VLOOKUP(P138,'ESO Dungeon constants'!$D$3:$I$9999,6,FALSE),VLOOKUP(P138,'ESO zone constants'!$H$2:$K$9984,4,FALSE)),""))</f>
        <v>DLC_BASE_GAME</v>
      </c>
      <c r="T138" s="3" t="str">
        <f>IF(S138&lt;&gt;"",VLOOKUP(S138,'LibSets constants'!$B$4:$C$1000,2,FALSE),"")</f>
        <v>Included in base game</v>
      </c>
      <c r="U138" s="33" t="s">
        <v>1726</v>
      </c>
      <c r="V138" s="40" t="s">
        <v>1527</v>
      </c>
      <c r="W138" s="40" t="s">
        <v>1824</v>
      </c>
      <c r="X138" s="3" t="str">
        <f>IF(G138&lt;&gt;"LIBSETS_SETTYPE_BATTLEGROUND",IF(G138&lt;&gt;"LIBSETS_SETTYPE_SPECIAL",IF(Y138&lt;&gt;"",VLOOKUP(Y138,'ESO zone constants'!$D$2:$H$4950,5,FALSE),""),""),"")</f>
        <v/>
      </c>
      <c r="Z138" s="40"/>
      <c r="AA138" s="40"/>
      <c r="AB138" s="40"/>
      <c r="AC138" s="3" t="str">
        <f>IF(G138&lt;&gt;"LIBSETS_SETTYPE_BATTLEGROUND",IF(G138&lt;&gt;"LIBSETS_SETTYPE_SPECIAL",IF(AD138&lt;&gt;"",VLOOKUP(AD138,'ESO zone constants'!$D$2:$H$4950,5,FALSE),""),""),"")</f>
        <v/>
      </c>
      <c r="AE138" s="40"/>
      <c r="AF138" s="40"/>
      <c r="AG138" s="40"/>
      <c r="AH138" s="3" t="str">
        <f>IF(G138&lt;&gt;"LIBSETS_SETTYPE_BATTLEGROUND",IF(G138&lt;&gt;"LIBSETS_SETTYPE_SPECIAL",IF(AI138&lt;&gt;"",VLOOKUP(AI138,'ESO zone constants'!$D$2:$H$4950,5,FALSE),""),""),"")</f>
        <v/>
      </c>
      <c r="AJ138" s="40"/>
      <c r="AK138" s="40"/>
      <c r="AL138" s="40"/>
      <c r="AM138" s="3" t="str">
        <f>IF(G138&lt;&gt;"LIBSETS_SETTYPE_BATTLEGROUND",IF(G138&lt;&gt;"LIBSETS_SETTYPE_SPECIAL",IF(AN138&lt;&gt;"",VLOOKUP(AN138,'ESO zone constants'!$D$2:$H$4950,5,FALSE),""),""),"")</f>
        <v/>
      </c>
      <c r="AO138" s="40"/>
      <c r="AP138" s="40"/>
      <c r="AQ138" s="40"/>
      <c r="AR138" s="3" t="str">
        <f>IF(G138&lt;&gt;"LIBSETS_SETTYPE_BATTLEGROUND",IF(G138&lt;&gt;"LIBSETS_SETTYPE_SPECIAL",IF(AS138&lt;&gt;"",VLOOKUP(AS138,'ESO zone constants'!$D$2:$H$4950,5,FALSE),""),""),"")</f>
        <v/>
      </c>
      <c r="AT138" s="40"/>
      <c r="AU138" s="40"/>
      <c r="AV138" s="40"/>
      <c r="AW138" s="21" t="str">
        <f>IF(A138="???","--","")&amp;IF(F138&lt;&gt;"Not in the game (anymore)",IF(A138&lt;&gt;"",CONCATENATE("[",A138,"] = {wayshrines={")&amp;IF(K138&lt;&gt;"",CONCATENATE(K138,","),"")&amp;IF(L138&lt;&gt;"",CONCATENATE(L138,","),"")&amp;IF(M138&lt;&gt;"",CONCATENATE(M138,","),"")&amp;CONCATENATE("}")&amp;IF(VALUE(N138)&gt;0,CONCATENATE(", traitsNeeded=",N138),"")&amp;CONCATENATE(", dlcId=",IF(S138&lt;&gt;"",S138,"DLC_BASE_GAME")),""),"")</f>
        <v>[163] = {wayshrines={-1,-1,-1,}, dlcId=DLC_BASE_GAME</v>
      </c>
      <c r="AX138" s="21" t="str">
        <f>IF(F138&lt;&gt;"Not in the game (anymore)",IF(A138&lt;&gt;"",IF(P138&lt;&gt;"",CONCATENATE(", zoneIds={",P138),"")&amp;IF(X138&lt;&gt;"",CONCATENATE(",",X138),"")&amp;IF(AC138&lt;&gt;"",CONCATENATE(",",AC138),"")&amp;IF(AH138&lt;&gt;"",CONCATENATE(",",AH138),"")&amp;IF(AM138&lt;&gt;"",CONCATENATE(",",AM138),"")&amp;IF(AR138&lt;&gt;"",CONCATENATE(",",AR138),"")&amp;IF(P138&lt;&gt;"",CONCATENATE("}",""),"")&amp;IF(OR(I138="true",I138="false",I138&lt;&gt;""), CONCATENATE(", veteran=", I138), ""),""),"")</f>
        <v>, zoneIds={936}, veteran={[EQUIP_TYPE_HEAD]=true, [EQUIP_TYPE_SHOULDERS]=false}</v>
      </c>
      <c r="AY138" s="21" t="str">
        <f>IF(F138&lt;&gt;"Not in the game (anymore)",IF(A138&lt;&gt;"",", setType="&amp;G138,"")&amp;IF(J138="true",", multiTrialSet=true",""),"")</f>
        <v>, setType=LIBSETS_SETTYPE_MONSTER</v>
      </c>
      <c r="AZ138" s="21" t="str">
        <f>IF(F138&lt;&gt;"Not in the game (anymore)",IF(U138&lt;&gt;"",", dropMechanic={"&amp;U138&amp;IF(Z138&lt;&gt;"",","&amp;Z138,"")&amp;IF(AE138&lt;&gt;"",","&amp;AE138,"")&amp;IF(AJ138&lt;&gt;"",","&amp;AJ138,"")&amp;IF(AO138&lt;&gt;"",","&amp;AO138,"")&amp;IF(AT138&lt;&gt;"",","&amp;AT138,"")&amp;"}"&amp;IF(U138="LIBSETS_DROP_MECHANIC_MONSTER_NAME",", dropMechanicNames={" &amp; IF(V138&lt;&gt;"","['en']='"&amp;V138&amp;"'","") &amp; IF(W138&lt;&gt;"",", ['de']='" &amp; W138&amp;"'","") &amp; "}",""),"")&amp;"},","")</f>
        <v>, dropMechanic={LIBSETS_DROP_MECHANIC_MONSTER_NAME}, dropMechanicNames={['en']='Vorenor Winterbourne', ['de']='Vorenor Winterkind'}},</v>
      </c>
      <c r="BA138" s="21" t="str">
        <f>IF(F138&lt;&gt;"Not in the game (anymore)",IF(C138&lt;&gt;"",CONCATENATE(" --",C138," / ",B138,"   [",IF(Q138&lt;&gt;"",Q138,""),IF(Y138&lt;&gt;"",", "&amp;Y138,""),IF(AD138&lt;&gt;"",", "&amp;AD138,""),IF(AI138&lt;&gt;"",", "&amp;AI138,""),IF(AN138&lt;&gt;"",", "&amp;AN138,""),IF(AS138&lt;&gt;"",", "&amp;AS138,""),"]")),"")</f>
        <v xml:space="preserve"> --Blood Spawn / Blutbrut   [Spindleclutch II]</v>
      </c>
    </row>
    <row r="139" spans="1:53" x14ac:dyDescent="0.25">
      <c r="A139" s="5">
        <v>164</v>
      </c>
      <c r="B139" t="s">
        <v>1001</v>
      </c>
      <c r="C139" t="s">
        <v>11</v>
      </c>
      <c r="D139" s="3">
        <f>A139</f>
        <v>164</v>
      </c>
      <c r="G139" s="8" t="s">
        <v>1654</v>
      </c>
      <c r="H139">
        <v>3</v>
      </c>
      <c r="I139" t="s">
        <v>1641</v>
      </c>
      <c r="J139" t="s">
        <v>97</v>
      </c>
      <c r="K139">
        <v>-1</v>
      </c>
      <c r="L139">
        <v>-1</v>
      </c>
      <c r="M139">
        <v>-1</v>
      </c>
      <c r="N139">
        <v>0</v>
      </c>
      <c r="O139" s="70" t="s">
        <v>52</v>
      </c>
      <c r="P139" s="3">
        <f>IF(AND(G139&lt;&gt;"LIBSETS_SETTYPE_BATTLEGROUND",G139&lt;&gt;"LIBSETS_SETTYPE_SPECIAL",G139&lt;&gt;"LIBSETS_SETTYPE_MYTHIC"), IF(Q139&lt;&gt;"",VLOOKUP(Q139,'ESO zone constants'!$D$2:$H$4950,5,FALSE),""),"")</f>
        <v>678</v>
      </c>
      <c r="Q139" t="str">
        <f>IF(OR(K139="",K139&lt;=0,ISERROR(K139)),IF(AND(O139&lt;&gt;"",NOT(ISERROR(O139))),O139, ""),VLOOKUP(K139,'ESO wayshrine node constants'!$A$3:$D$9993,4,FALSE))</f>
        <v>Imperial City Prison</v>
      </c>
      <c r="S139" s="19" t="str">
        <f>IF(AND(R139&lt;&gt;"",NOT(ISERROR(R139))),R139,IF(P139&lt;&gt;"",IF(NOT(ISERROR(VLOOKUP(P139,'ESO Dungeon constants'!$D$3:$H$9999,5,FALSE))),VLOOKUP(P139,'ESO Dungeon constants'!$D$3:$I$9999,6,FALSE),VLOOKUP(P139,'ESO zone constants'!$H$2:$K$9984,4,FALSE)),""))</f>
        <v>DLC_IMPERIAL_CITY</v>
      </c>
      <c r="T139" s="3" t="str">
        <f>IF(S139&lt;&gt;"",VLOOKUP(S139,'LibSets constants'!$B$4:$C$1000,2,FALSE),"")</f>
        <v>Imperial City</v>
      </c>
      <c r="U139" s="33" t="s">
        <v>1726</v>
      </c>
      <c r="V139" s="40" t="s">
        <v>1727</v>
      </c>
      <c r="W139" s="40" t="s">
        <v>1808</v>
      </c>
      <c r="X139" s="3" t="str">
        <f>IF(G139&lt;&gt;"LIBSETS_SETTYPE_BATTLEGROUND",IF(G139&lt;&gt;"LIBSETS_SETTYPE_SPECIAL",IF(Y139&lt;&gt;"",VLOOKUP(Y139,'ESO zone constants'!$D$2:$H$4950,5,FALSE),""),""),"")</f>
        <v/>
      </c>
      <c r="Z139" s="40"/>
      <c r="AA139" s="40"/>
      <c r="AB139" s="40"/>
      <c r="AC139" s="3" t="str">
        <f>IF(G139&lt;&gt;"LIBSETS_SETTYPE_BATTLEGROUND",IF(G139&lt;&gt;"LIBSETS_SETTYPE_SPECIAL",IF(AD139&lt;&gt;"",VLOOKUP(AD139,'ESO zone constants'!$D$2:$H$4950,5,FALSE),""),""),"")</f>
        <v/>
      </c>
      <c r="AE139" s="40"/>
      <c r="AF139" s="40"/>
      <c r="AG139" s="40"/>
      <c r="AH139" s="3" t="str">
        <f>IF(G139&lt;&gt;"LIBSETS_SETTYPE_BATTLEGROUND",IF(G139&lt;&gt;"LIBSETS_SETTYPE_SPECIAL",IF(AI139&lt;&gt;"",VLOOKUP(AI139,'ESO zone constants'!$D$2:$H$4950,5,FALSE),""),""),"")</f>
        <v/>
      </c>
      <c r="AJ139" s="40"/>
      <c r="AK139" s="40"/>
      <c r="AL139" s="40"/>
      <c r="AM139" s="3" t="str">
        <f>IF(G139&lt;&gt;"LIBSETS_SETTYPE_BATTLEGROUND",IF(G139&lt;&gt;"LIBSETS_SETTYPE_SPECIAL",IF(AN139&lt;&gt;"",VLOOKUP(AN139,'ESO zone constants'!$D$2:$H$4950,5,FALSE),""),""),"")</f>
        <v/>
      </c>
      <c r="AO139" s="40"/>
      <c r="AP139" s="40"/>
      <c r="AQ139" s="40"/>
      <c r="AR139" s="3" t="str">
        <f>IF(G139&lt;&gt;"LIBSETS_SETTYPE_BATTLEGROUND",IF(G139&lt;&gt;"LIBSETS_SETTYPE_SPECIAL",IF(AS139&lt;&gt;"",VLOOKUP(AS139,'ESO zone constants'!$D$2:$H$4950,5,FALSE),""),""),"")</f>
        <v/>
      </c>
      <c r="AT139" s="40"/>
      <c r="AU139" s="40"/>
      <c r="AV139" s="40"/>
      <c r="AW139" s="21" t="str">
        <f>IF(A139="???","--","")&amp;IF(F139&lt;&gt;"Not in the game (anymore)",IF(A139&lt;&gt;"",CONCATENATE("[",A139,"] = {wayshrines={")&amp;IF(K139&lt;&gt;"",CONCATENATE(K139,","),"")&amp;IF(L139&lt;&gt;"",CONCATENATE(L139,","),"")&amp;IF(M139&lt;&gt;"",CONCATENATE(M139,","),"")&amp;CONCATENATE("}")&amp;IF(VALUE(N139)&gt;0,CONCATENATE(", traitsNeeded=",N139),"")&amp;CONCATENATE(", dlcId=",IF(S139&lt;&gt;"",S139,"DLC_BASE_GAME")),""),"")</f>
        <v>[164] = {wayshrines={-1,-1,-1,}, dlcId=DLC_IMPERIAL_CITY</v>
      </c>
      <c r="AX139" s="21" t="str">
        <f>IF(F139&lt;&gt;"Not in the game (anymore)",IF(A139&lt;&gt;"",IF(P139&lt;&gt;"",CONCATENATE(", zoneIds={",P139),"")&amp;IF(X139&lt;&gt;"",CONCATENATE(",",X139),"")&amp;IF(AC139&lt;&gt;"",CONCATENATE(",",AC139),"")&amp;IF(AH139&lt;&gt;"",CONCATENATE(",",AH139),"")&amp;IF(AM139&lt;&gt;"",CONCATENATE(",",AM139),"")&amp;IF(AR139&lt;&gt;"",CONCATENATE(",",AR139),"")&amp;IF(P139&lt;&gt;"",CONCATENATE("}",""),"")&amp;IF(OR(I139="true",I139="false",I139&lt;&gt;""), CONCATENATE(", veteran=", I139), ""),""),"")</f>
        <v>, zoneIds={678}, veteran={[EQUIP_TYPE_HEAD]=true, [EQUIP_TYPE_SHOULDERS]=false}</v>
      </c>
      <c r="AY139" s="21" t="str">
        <f>IF(F139&lt;&gt;"Not in the game (anymore)",IF(A139&lt;&gt;"",", setType="&amp;G139,"")&amp;IF(J139="true",", multiTrialSet=true",""),"")</f>
        <v>, setType=LIBSETS_SETTYPE_MONSTER</v>
      </c>
      <c r="AZ139" s="21" t="str">
        <f>IF(F139&lt;&gt;"Not in the game (anymore)",IF(U139&lt;&gt;"",", dropMechanic={"&amp;U139&amp;IF(Z139&lt;&gt;"",","&amp;Z139,"")&amp;IF(AE139&lt;&gt;"",","&amp;AE139,"")&amp;IF(AJ139&lt;&gt;"",","&amp;AJ139,"")&amp;IF(AO139&lt;&gt;"",","&amp;AO139,"")&amp;IF(AT139&lt;&gt;"",","&amp;AT139,"")&amp;"}"&amp;IF(U139="LIBSETS_DROP_MECHANIC_MONSTER_NAME",", dropMechanicNames={" &amp; IF(V139&lt;&gt;"","['en']='"&amp;V139&amp;"'","") &amp; IF(W139&lt;&gt;"",", ['de']='" &amp; W139&amp;"'","") &amp; "}",""),"")&amp;"},","")</f>
        <v>, dropMechanic={LIBSETS_DROP_MECHANIC_MONSTER_NAME}, dropMechanicNames={['en']='Lord Warden Dusk', ['de']='Hochwärter Dämmer'}},</v>
      </c>
      <c r="BA139" s="21" t="str">
        <f>IF(F139&lt;&gt;"Not in the game (anymore)",IF(C139&lt;&gt;"",CONCATENATE(" --",C139," / ",B139,"   [",IF(Q139&lt;&gt;"",Q139,""),IF(Y139&lt;&gt;"",", "&amp;Y139,""),IF(AD139&lt;&gt;"",", "&amp;AD139,""),IF(AI139&lt;&gt;"",", "&amp;AI139,""),IF(AN139&lt;&gt;"",", "&amp;AN139,""),IF(AS139&lt;&gt;"",", "&amp;AS139,""),"]")),"")</f>
        <v xml:space="preserve"> --Lord Warden / Hochwärter   [Imperial City Prison]</v>
      </c>
    </row>
    <row r="140" spans="1:53" x14ac:dyDescent="0.25">
      <c r="A140" s="5">
        <v>165</v>
      </c>
      <c r="B140" t="s">
        <v>1002</v>
      </c>
      <c r="C140" t="s">
        <v>18</v>
      </c>
      <c r="D140" s="3">
        <f>A140</f>
        <v>165</v>
      </c>
      <c r="G140" s="8" t="s">
        <v>1654</v>
      </c>
      <c r="H140">
        <v>2</v>
      </c>
      <c r="I140" t="s">
        <v>1641</v>
      </c>
      <c r="J140" t="s">
        <v>97</v>
      </c>
      <c r="K140">
        <v>-1</v>
      </c>
      <c r="L140">
        <v>-1</v>
      </c>
      <c r="M140">
        <v>-1</v>
      </c>
      <c r="N140">
        <v>0</v>
      </c>
      <c r="O140" s="70" t="s">
        <v>58</v>
      </c>
      <c r="P140" s="3">
        <f>IF(AND(G140&lt;&gt;"LIBSETS_SETTYPE_BATTLEGROUND",G140&lt;&gt;"LIBSETS_SETTYPE_SPECIAL",G140&lt;&gt;"LIBSETS_SETTYPE_MYTHIC"), IF(Q140&lt;&gt;"",VLOOKUP(Q140,'ESO zone constants'!$D$2:$H$4950,5,FALSE),""),"")</f>
        <v>933</v>
      </c>
      <c r="Q140" t="str">
        <f>IF(OR(K140="",K140&lt;=0,ISERROR(K140)),IF(AND(O140&lt;&gt;"",NOT(ISERROR(O140))),O140, ""),VLOOKUP(K140,'ESO wayshrine node constants'!$A$3:$D$9993,4,FALSE))</f>
        <v>Wayrest Sewers II</v>
      </c>
      <c r="S140" s="19" t="str">
        <f>IF(AND(R140&lt;&gt;"",NOT(ISERROR(R140))),R140,IF(P140&lt;&gt;"",IF(NOT(ISERROR(VLOOKUP(P140,'ESO Dungeon constants'!$D$3:$H$9999,5,FALSE))),VLOOKUP(P140,'ESO Dungeon constants'!$D$3:$I$9999,6,FALSE),VLOOKUP(P140,'ESO zone constants'!$H$2:$K$9984,4,FALSE)),""))</f>
        <v>DLC_BASE_GAME</v>
      </c>
      <c r="T140" s="3" t="str">
        <f>IF(S140&lt;&gt;"",VLOOKUP(S140,'LibSets constants'!$B$4:$C$1000,2,FALSE),"")</f>
        <v>Included in base game</v>
      </c>
      <c r="U140" s="33" t="s">
        <v>1726</v>
      </c>
      <c r="V140" s="40" t="s">
        <v>1832</v>
      </c>
      <c r="W140" s="46" t="s">
        <v>1833</v>
      </c>
      <c r="X140" s="3" t="str">
        <f>IF(G140&lt;&gt;"LIBSETS_SETTYPE_BATTLEGROUND",IF(G140&lt;&gt;"LIBSETS_SETTYPE_SPECIAL",IF(Y140&lt;&gt;"",VLOOKUP(Y140,'ESO zone constants'!$D$2:$H$4950,5,FALSE),""),""),"")</f>
        <v/>
      </c>
      <c r="Z140" s="40"/>
      <c r="AA140" s="40"/>
      <c r="AB140" s="40"/>
      <c r="AC140" s="3" t="str">
        <f>IF(G140&lt;&gt;"LIBSETS_SETTYPE_BATTLEGROUND",IF(G140&lt;&gt;"LIBSETS_SETTYPE_SPECIAL",IF(AD140&lt;&gt;"",VLOOKUP(AD140,'ESO zone constants'!$D$2:$H$4950,5,FALSE),""),""),"")</f>
        <v/>
      </c>
      <c r="AE140" s="40"/>
      <c r="AF140" s="40"/>
      <c r="AG140" s="40"/>
      <c r="AH140" s="3" t="str">
        <f>IF(G140&lt;&gt;"LIBSETS_SETTYPE_BATTLEGROUND",IF(G140&lt;&gt;"LIBSETS_SETTYPE_SPECIAL",IF(AI140&lt;&gt;"",VLOOKUP(AI140,'ESO zone constants'!$D$2:$H$4950,5,FALSE),""),""),"")</f>
        <v/>
      </c>
      <c r="AJ140" s="40"/>
      <c r="AK140" s="40"/>
      <c r="AL140" s="40"/>
      <c r="AM140" s="3" t="str">
        <f>IF(G140&lt;&gt;"LIBSETS_SETTYPE_BATTLEGROUND",IF(G140&lt;&gt;"LIBSETS_SETTYPE_SPECIAL",IF(AN140&lt;&gt;"",VLOOKUP(AN140,'ESO zone constants'!$D$2:$H$4950,5,FALSE),""),""),"")</f>
        <v/>
      </c>
      <c r="AO140" s="40"/>
      <c r="AP140" s="40"/>
      <c r="AQ140" s="40"/>
      <c r="AR140" s="3" t="str">
        <f>IF(G140&lt;&gt;"LIBSETS_SETTYPE_BATTLEGROUND",IF(G140&lt;&gt;"LIBSETS_SETTYPE_SPECIAL",IF(AS140&lt;&gt;"",VLOOKUP(AS140,'ESO zone constants'!$D$2:$H$4950,5,FALSE),""),""),"")</f>
        <v/>
      </c>
      <c r="AT140" s="40"/>
      <c r="AU140" s="40"/>
      <c r="AV140" s="40"/>
      <c r="AW140" s="21" t="str">
        <f>IF(A140="???","--","")&amp;IF(F140&lt;&gt;"Not in the game (anymore)",IF(A140&lt;&gt;"",CONCATENATE("[",A140,"] = {wayshrines={")&amp;IF(K140&lt;&gt;"",CONCATENATE(K140,","),"")&amp;IF(L140&lt;&gt;"",CONCATENATE(L140,","),"")&amp;IF(M140&lt;&gt;"",CONCATENATE(M140,","),"")&amp;CONCATENATE("}")&amp;IF(VALUE(N140)&gt;0,CONCATENATE(", traitsNeeded=",N140),"")&amp;CONCATENATE(", dlcId=",IF(S140&lt;&gt;"",S140,"DLC_BASE_GAME")),""),"")</f>
        <v>[165] = {wayshrines={-1,-1,-1,}, dlcId=DLC_BASE_GAME</v>
      </c>
      <c r="AX140" s="21" t="str">
        <f>IF(F140&lt;&gt;"Not in the game (anymore)",IF(A140&lt;&gt;"",IF(P140&lt;&gt;"",CONCATENATE(", zoneIds={",P140),"")&amp;IF(X140&lt;&gt;"",CONCATENATE(",",X140),"")&amp;IF(AC140&lt;&gt;"",CONCATENATE(",",AC140),"")&amp;IF(AH140&lt;&gt;"",CONCATENATE(",",AH140),"")&amp;IF(AM140&lt;&gt;"",CONCATENATE(",",AM140),"")&amp;IF(AR140&lt;&gt;"",CONCATENATE(",",AR140),"")&amp;IF(P140&lt;&gt;"",CONCATENATE("}",""),"")&amp;IF(OR(I140="true",I140="false",I140&lt;&gt;""), CONCATENATE(", veteran=", I140), ""),""),"")</f>
        <v>, zoneIds={933}, veteran={[EQUIP_TYPE_HEAD]=true, [EQUIP_TYPE_SHOULDERS]=false}</v>
      </c>
      <c r="AY140" s="21" t="str">
        <f>IF(F140&lt;&gt;"Not in the game (anymore)",IF(A140&lt;&gt;"",", setType="&amp;G140,"")&amp;IF(J140="true",", multiTrialSet=true",""),"")</f>
        <v>, setType=LIBSETS_SETTYPE_MONSTER</v>
      </c>
      <c r="AZ140" s="21" t="str">
        <f>IF(F140&lt;&gt;"Not in the game (anymore)",IF(U140&lt;&gt;"",", dropMechanic={"&amp;U140&amp;IF(Z140&lt;&gt;"",","&amp;Z140,"")&amp;IF(AE140&lt;&gt;"",","&amp;AE140,"")&amp;IF(AJ140&lt;&gt;"",","&amp;AJ140,"")&amp;IF(AO140&lt;&gt;"",","&amp;AO140,"")&amp;IF(AT140&lt;&gt;"",","&amp;AT140,"")&amp;"}"&amp;IF(U140="LIBSETS_DROP_MECHANIC_MONSTER_NAME",", dropMechanicNames={" &amp; IF(V140&lt;&gt;"","['en']='"&amp;V140&amp;"'","") &amp; IF(W140&lt;&gt;"",", ['de']='" &amp; W140&amp;"'","") &amp; "}",""),"")&amp;"},","")</f>
        <v>, dropMechanic={LIBSETS_DROP_MECHANIC_MONSTER_NAME}, dropMechanicNames={['en']='Varaine and Allene Pellingare', ['de']='Varaine und Allene Pellingare'}},</v>
      </c>
      <c r="BA140" s="21" t="str">
        <f>IF(F140&lt;&gt;"Not in the game (anymore)",IF(C140&lt;&gt;"",CONCATENATE(" --",C140," / ",B140,"   [",IF(Q140&lt;&gt;"",Q140,""),IF(Y140&lt;&gt;"",", "&amp;Y140,""),IF(AD140&lt;&gt;"",", "&amp;AD140,""),IF(AI140&lt;&gt;"",", "&amp;AI140,""),IF(AN140&lt;&gt;"",", "&amp;AN140,""),IF(AS140&lt;&gt;"",", "&amp;AS140,""),"]")),"")</f>
        <v xml:space="preserve"> --Scourge Harvester / Geißelernter   [Wayrest Sewers II]</v>
      </c>
    </row>
    <row r="141" spans="1:53" x14ac:dyDescent="0.25">
      <c r="A141" s="5">
        <v>166</v>
      </c>
      <c r="B141" t="s">
        <v>1003</v>
      </c>
      <c r="C141" t="s">
        <v>5</v>
      </c>
      <c r="D141" s="3">
        <f>A141</f>
        <v>166</v>
      </c>
      <c r="G141" s="8" t="s">
        <v>1654</v>
      </c>
      <c r="H141">
        <v>2</v>
      </c>
      <c r="I141" t="s">
        <v>1641</v>
      </c>
      <c r="J141" t="s">
        <v>97</v>
      </c>
      <c r="K141">
        <v>-1</v>
      </c>
      <c r="L141">
        <v>-1</v>
      </c>
      <c r="M141">
        <v>-1</v>
      </c>
      <c r="N141">
        <v>0</v>
      </c>
      <c r="O141" s="70" t="s">
        <v>46</v>
      </c>
      <c r="P141" s="3">
        <f>IF(AND(G141&lt;&gt;"LIBSETS_SETTYPE_BATTLEGROUND",G141&lt;&gt;"LIBSETS_SETTYPE_SPECIAL",G141&lt;&gt;"LIBSETS_SETTYPE_MYTHIC"), IF(Q141&lt;&gt;"",VLOOKUP(Q141,'ESO zone constants'!$D$2:$H$4950,5,FALSE),""),"")</f>
        <v>930</v>
      </c>
      <c r="Q141" t="str">
        <f>IF(OR(K141="",K141&lt;=0,ISERROR(K141)),IF(AND(O141&lt;&gt;"",NOT(ISERROR(O141))),O141, ""),VLOOKUP(K141,'ESO wayshrine node constants'!$A$3:$D$9993,4,FALSE))</f>
        <v>Darkshade Caverns II</v>
      </c>
      <c r="S141" s="19" t="str">
        <f>IF(AND(R141&lt;&gt;"",NOT(ISERROR(R141))),R141,IF(P141&lt;&gt;"",IF(NOT(ISERROR(VLOOKUP(P141,'ESO Dungeon constants'!$D$3:$H$9999,5,FALSE))),VLOOKUP(P141,'ESO Dungeon constants'!$D$3:$I$9999,6,FALSE),VLOOKUP(P141,'ESO zone constants'!$H$2:$K$9984,4,FALSE)),""))</f>
        <v>DLC_BASE_GAME</v>
      </c>
      <c r="T141" s="3" t="str">
        <f>IF(S141&lt;&gt;"",VLOOKUP(S141,'LibSets constants'!$B$4:$C$1000,2,FALSE),"")</f>
        <v>Included in base game</v>
      </c>
      <c r="U141" s="33" t="s">
        <v>1726</v>
      </c>
      <c r="V141" s="40" t="s">
        <v>1529</v>
      </c>
      <c r="W141" s="40" t="s">
        <v>1813</v>
      </c>
      <c r="X141" s="3" t="str">
        <f>IF(G141&lt;&gt;"LIBSETS_SETTYPE_BATTLEGROUND",IF(G141&lt;&gt;"LIBSETS_SETTYPE_SPECIAL",IF(Y141&lt;&gt;"",VLOOKUP(Y141,'ESO zone constants'!$D$2:$H$4950,5,FALSE),""),""),"")</f>
        <v/>
      </c>
      <c r="Z141" s="40"/>
      <c r="AA141" s="40"/>
      <c r="AB141" s="40"/>
      <c r="AC141" s="3" t="str">
        <f>IF(G141&lt;&gt;"LIBSETS_SETTYPE_BATTLEGROUND",IF(G141&lt;&gt;"LIBSETS_SETTYPE_SPECIAL",IF(AD141&lt;&gt;"",VLOOKUP(AD141,'ESO zone constants'!$D$2:$H$4950,5,FALSE),""),""),"")</f>
        <v/>
      </c>
      <c r="AE141" s="40"/>
      <c r="AF141" s="40"/>
      <c r="AG141" s="40"/>
      <c r="AH141" s="3" t="str">
        <f>IF(G141&lt;&gt;"LIBSETS_SETTYPE_BATTLEGROUND",IF(G141&lt;&gt;"LIBSETS_SETTYPE_SPECIAL",IF(AI141&lt;&gt;"",VLOOKUP(AI141,'ESO zone constants'!$D$2:$H$4950,5,FALSE),""),""),"")</f>
        <v/>
      </c>
      <c r="AJ141" s="40"/>
      <c r="AK141" s="40"/>
      <c r="AL141" s="40"/>
      <c r="AM141" s="3" t="str">
        <f>IF(G141&lt;&gt;"LIBSETS_SETTYPE_BATTLEGROUND",IF(G141&lt;&gt;"LIBSETS_SETTYPE_SPECIAL",IF(AN141&lt;&gt;"",VLOOKUP(AN141,'ESO zone constants'!$D$2:$H$4950,5,FALSE),""),""),"")</f>
        <v/>
      </c>
      <c r="AO141" s="40"/>
      <c r="AP141" s="40"/>
      <c r="AQ141" s="40"/>
      <c r="AR141" s="3" t="str">
        <f>IF(G141&lt;&gt;"LIBSETS_SETTYPE_BATTLEGROUND",IF(G141&lt;&gt;"LIBSETS_SETTYPE_SPECIAL",IF(AS141&lt;&gt;"",VLOOKUP(AS141,'ESO zone constants'!$D$2:$H$4950,5,FALSE),""),""),"")</f>
        <v/>
      </c>
      <c r="AT141" s="40"/>
      <c r="AU141" s="40"/>
      <c r="AV141" s="40"/>
      <c r="AW141" s="21" t="str">
        <f>IF(A141="???","--","")&amp;IF(F141&lt;&gt;"Not in the game (anymore)",IF(A141&lt;&gt;"",CONCATENATE("[",A141,"] = {wayshrines={")&amp;IF(K141&lt;&gt;"",CONCATENATE(K141,","),"")&amp;IF(L141&lt;&gt;"",CONCATENATE(L141,","),"")&amp;IF(M141&lt;&gt;"",CONCATENATE(M141,","),"")&amp;CONCATENATE("}")&amp;IF(VALUE(N141)&gt;0,CONCATENATE(", traitsNeeded=",N141),"")&amp;CONCATENATE(", dlcId=",IF(S141&lt;&gt;"",S141,"DLC_BASE_GAME")),""),"")</f>
        <v>[166] = {wayshrines={-1,-1,-1,}, dlcId=DLC_BASE_GAME</v>
      </c>
      <c r="AX141" s="21" t="str">
        <f>IF(F141&lt;&gt;"Not in the game (anymore)",IF(A141&lt;&gt;"",IF(P141&lt;&gt;"",CONCATENATE(", zoneIds={",P141),"")&amp;IF(X141&lt;&gt;"",CONCATENATE(",",X141),"")&amp;IF(AC141&lt;&gt;"",CONCATENATE(",",AC141),"")&amp;IF(AH141&lt;&gt;"",CONCATENATE(",",AH141),"")&amp;IF(AM141&lt;&gt;"",CONCATENATE(",",AM141),"")&amp;IF(AR141&lt;&gt;"",CONCATENATE(",",AR141),"")&amp;IF(P141&lt;&gt;"",CONCATENATE("}",""),"")&amp;IF(OR(I141="true",I141="false",I141&lt;&gt;""), CONCATENATE(", veteran=", I141), ""),""),"")</f>
        <v>, zoneIds={930}, veteran={[EQUIP_TYPE_HEAD]=true, [EQUIP_TYPE_SHOULDERS]=false}</v>
      </c>
      <c r="AY141" s="21" t="str">
        <f>IF(F141&lt;&gt;"Not in the game (anymore)",IF(A141&lt;&gt;"",", setType="&amp;G141,"")&amp;IF(J141="true",", multiTrialSet=true",""),"")</f>
        <v>, setType=LIBSETS_SETTYPE_MONSTER</v>
      </c>
      <c r="AZ141" s="21" t="str">
        <f>IF(F141&lt;&gt;"Not in the game (anymore)",IF(U141&lt;&gt;"",", dropMechanic={"&amp;U141&amp;IF(Z141&lt;&gt;"",","&amp;Z141,"")&amp;IF(AE141&lt;&gt;"",","&amp;AE141,"")&amp;IF(AJ141&lt;&gt;"",","&amp;AJ141,"")&amp;IF(AO141&lt;&gt;"",","&amp;AO141,"")&amp;IF(AT141&lt;&gt;"",","&amp;AT141,"")&amp;"}"&amp;IF(U141="LIBSETS_DROP_MECHANIC_MONSTER_NAME",", dropMechanicNames={" &amp; IF(V141&lt;&gt;"","['en']='"&amp;V141&amp;"'","") &amp; IF(W141&lt;&gt;"",", ['de']='" &amp; W141&amp;"'","") &amp; "}",""),"")&amp;"},","")</f>
        <v>, dropMechanic={LIBSETS_DROP_MECHANIC_MONSTER_NAME}, dropMechanicNames={['en']='The Engine Guardian', ['de']='Der Maschinenwächter'}},</v>
      </c>
      <c r="BA141" s="21" t="str">
        <f>IF(F141&lt;&gt;"Not in the game (anymore)",IF(C141&lt;&gt;"",CONCATENATE(" --",C141," / ",B141,"   [",IF(Q141&lt;&gt;"",Q141,""),IF(Y141&lt;&gt;"",", "&amp;Y141,""),IF(AD141&lt;&gt;"",", "&amp;AD141,""),IF(AI141&lt;&gt;"",", "&amp;AI141,""),IF(AN141&lt;&gt;"",", "&amp;AN141,""),IF(AS141&lt;&gt;"",", "&amp;AS141,""),"]")),"")</f>
        <v xml:space="preserve"> --Engine Guardian / Maschinenwächter   [Darkshade Caverns II]</v>
      </c>
    </row>
    <row r="142" spans="1:53" x14ac:dyDescent="0.25">
      <c r="A142" s="5">
        <v>167</v>
      </c>
      <c r="B142" t="s">
        <v>1004</v>
      </c>
      <c r="C142" t="s">
        <v>16</v>
      </c>
      <c r="D142" s="3">
        <f>A142</f>
        <v>167</v>
      </c>
      <c r="G142" s="8" t="s">
        <v>1654</v>
      </c>
      <c r="H142">
        <v>2</v>
      </c>
      <c r="I142" t="s">
        <v>1641</v>
      </c>
      <c r="J142" t="s">
        <v>97</v>
      </c>
      <c r="K142">
        <v>-1</v>
      </c>
      <c r="L142">
        <v>-1</v>
      </c>
      <c r="M142">
        <v>-1</v>
      </c>
      <c r="N142">
        <v>0</v>
      </c>
      <c r="O142" s="70" t="s">
        <v>56</v>
      </c>
      <c r="P142" s="3">
        <f>IF(AND(G142&lt;&gt;"LIBSETS_SETTYPE_BATTLEGROUND",G142&lt;&gt;"LIBSETS_SETTYPE_SPECIAL",G142&lt;&gt;"LIBSETS_SETTYPE_MYTHIC"), IF(Q142&lt;&gt;"",VLOOKUP(Q142,'ESO zone constants'!$D$2:$H$4950,5,FALSE),""),"")</f>
        <v>931</v>
      </c>
      <c r="Q142" t="str">
        <f>IF(OR(K142="",K142&lt;=0,ISERROR(K142)),IF(AND(O142&lt;&gt;"",NOT(ISERROR(O142))),O142, ""),VLOOKUP(K142,'ESO wayshrine node constants'!$A$3:$D$9993,4,FALSE))</f>
        <v>Elden Hollow II</v>
      </c>
      <c r="S142" s="19" t="str">
        <f>IF(AND(R142&lt;&gt;"",NOT(ISERROR(R142))),R142,IF(P142&lt;&gt;"",IF(NOT(ISERROR(VLOOKUP(P142,'ESO Dungeon constants'!$D$3:$H$9999,5,FALSE))),VLOOKUP(P142,'ESO Dungeon constants'!$D$3:$I$9999,6,FALSE),VLOOKUP(P142,'ESO zone constants'!$H$2:$K$9984,4,FALSE)),""))</f>
        <v>DLC_BASE_GAME</v>
      </c>
      <c r="T142" s="3" t="str">
        <f>IF(S142&lt;&gt;"",VLOOKUP(S142,'LibSets constants'!$B$4:$C$1000,2,FALSE),"")</f>
        <v>Included in base game</v>
      </c>
      <c r="U142" s="33" t="s">
        <v>1726</v>
      </c>
      <c r="V142" s="40" t="s">
        <v>1728</v>
      </c>
      <c r="W142" s="40" t="s">
        <v>1814</v>
      </c>
      <c r="X142" s="3" t="str">
        <f>IF(G142&lt;&gt;"LIBSETS_SETTYPE_BATTLEGROUND",IF(G142&lt;&gt;"LIBSETS_SETTYPE_SPECIAL",IF(Y142&lt;&gt;"",VLOOKUP(Y142,'ESO zone constants'!$D$2:$H$4950,5,FALSE),""),""),"")</f>
        <v/>
      </c>
      <c r="Z142" s="40"/>
      <c r="AA142" s="40"/>
      <c r="AB142" s="40"/>
      <c r="AC142" s="3" t="str">
        <f>IF(G142&lt;&gt;"LIBSETS_SETTYPE_BATTLEGROUND",IF(G142&lt;&gt;"LIBSETS_SETTYPE_SPECIAL",IF(AD142&lt;&gt;"",VLOOKUP(AD142,'ESO zone constants'!$D$2:$H$4950,5,FALSE),""),""),"")</f>
        <v/>
      </c>
      <c r="AE142" s="40"/>
      <c r="AF142" s="40"/>
      <c r="AG142" s="40"/>
      <c r="AH142" s="3" t="str">
        <f>IF(G142&lt;&gt;"LIBSETS_SETTYPE_BATTLEGROUND",IF(G142&lt;&gt;"LIBSETS_SETTYPE_SPECIAL",IF(AI142&lt;&gt;"",VLOOKUP(AI142,'ESO zone constants'!$D$2:$H$4950,5,FALSE),""),""),"")</f>
        <v/>
      </c>
      <c r="AJ142" s="40"/>
      <c r="AK142" s="40"/>
      <c r="AL142" s="40"/>
      <c r="AM142" s="3" t="str">
        <f>IF(G142&lt;&gt;"LIBSETS_SETTYPE_BATTLEGROUND",IF(G142&lt;&gt;"LIBSETS_SETTYPE_SPECIAL",IF(AN142&lt;&gt;"",VLOOKUP(AN142,'ESO zone constants'!$D$2:$H$4950,5,FALSE),""),""),"")</f>
        <v/>
      </c>
      <c r="AO142" s="40"/>
      <c r="AP142" s="40"/>
      <c r="AQ142" s="40"/>
      <c r="AR142" s="3" t="str">
        <f>IF(G142&lt;&gt;"LIBSETS_SETTYPE_BATTLEGROUND",IF(G142&lt;&gt;"LIBSETS_SETTYPE_SPECIAL",IF(AS142&lt;&gt;"",VLOOKUP(AS142,'ESO zone constants'!$D$2:$H$4950,5,FALSE),""),""),"")</f>
        <v/>
      </c>
      <c r="AT142" s="40"/>
      <c r="AU142" s="40"/>
      <c r="AV142" s="40"/>
      <c r="AW142" s="21" t="str">
        <f>IF(A142="???","--","")&amp;IF(F142&lt;&gt;"Not in the game (anymore)",IF(A142&lt;&gt;"",CONCATENATE("[",A142,"] = {wayshrines={")&amp;IF(K142&lt;&gt;"",CONCATENATE(K142,","),"")&amp;IF(L142&lt;&gt;"",CONCATENATE(L142,","),"")&amp;IF(M142&lt;&gt;"",CONCATENATE(M142,","),"")&amp;CONCATENATE("}")&amp;IF(VALUE(N142)&gt;0,CONCATENATE(", traitsNeeded=",N142),"")&amp;CONCATENATE(", dlcId=",IF(S142&lt;&gt;"",S142,"DLC_BASE_GAME")),""),"")</f>
        <v>[167] = {wayshrines={-1,-1,-1,}, dlcId=DLC_BASE_GAME</v>
      </c>
      <c r="AX142" s="21" t="str">
        <f>IF(F142&lt;&gt;"Not in the game (anymore)",IF(A142&lt;&gt;"",IF(P142&lt;&gt;"",CONCATENATE(", zoneIds={",P142),"")&amp;IF(X142&lt;&gt;"",CONCATENATE(",",X142),"")&amp;IF(AC142&lt;&gt;"",CONCATENATE(",",AC142),"")&amp;IF(AH142&lt;&gt;"",CONCATENATE(",",AH142),"")&amp;IF(AM142&lt;&gt;"",CONCATENATE(",",AM142),"")&amp;IF(AR142&lt;&gt;"",CONCATENATE(",",AR142),"")&amp;IF(P142&lt;&gt;"",CONCATENATE("}",""),"")&amp;IF(OR(I142="true",I142="false",I142&lt;&gt;""), CONCATENATE(", veteran=", I142), ""),""),"")</f>
        <v>, zoneIds={931}, veteran={[EQUIP_TYPE_HEAD]=true, [EQUIP_TYPE_SHOULDERS]=false}</v>
      </c>
      <c r="AY142" s="21" t="str">
        <f>IF(F142&lt;&gt;"Not in the game (anymore)",IF(A142&lt;&gt;"",", setType="&amp;G142,"")&amp;IF(J142="true",", multiTrialSet=true",""),"")</f>
        <v>, setType=LIBSETS_SETTYPE_MONSTER</v>
      </c>
      <c r="AZ142" s="21" t="str">
        <f>IF(F142&lt;&gt;"Not in the game (anymore)",IF(U142&lt;&gt;"",", dropMechanic={"&amp;U142&amp;IF(Z142&lt;&gt;"",","&amp;Z142,"")&amp;IF(AE142&lt;&gt;"",","&amp;AE142,"")&amp;IF(AJ142&lt;&gt;"",","&amp;AJ142,"")&amp;IF(AO142&lt;&gt;"",","&amp;AO142,"")&amp;IF(AT142&lt;&gt;"",","&amp;AT142,"")&amp;"}"&amp;IF(U142="LIBSETS_DROP_MECHANIC_MONSTER_NAME",", dropMechanicNames={" &amp; IF(V142&lt;&gt;"","['en']='"&amp;V142&amp;"'","") &amp; IF(W142&lt;&gt;"",", ['de']='" &amp; W142&amp;"'","") &amp; "}",""),"")&amp;"},","")</f>
        <v>, dropMechanic={LIBSETS_DROP_MECHANIC_MONSTER_NAME}, dropMechanicNames={['en']='Bogdan the Nightflame', ['de']='Bogdan die Nachtflamme'}},</v>
      </c>
      <c r="BA142" s="21" t="str">
        <f>IF(F142&lt;&gt;"Not in the game (anymore)",IF(C142&lt;&gt;"",CONCATENATE(" --",C142," / ",B142,"   [",IF(Q142&lt;&gt;"",Q142,""),IF(Y142&lt;&gt;"",", "&amp;Y142,""),IF(AD142&lt;&gt;"",", "&amp;AD142,""),IF(AI142&lt;&gt;"",", "&amp;AI142,""),IF(AN142&lt;&gt;"",", "&amp;AN142,""),IF(AS142&lt;&gt;"",", "&amp;AS142,""),"]")),"")</f>
        <v xml:space="preserve"> --Nightflame / Nachtflamme   [Elden Hollow II]</v>
      </c>
    </row>
    <row r="143" spans="1:53" x14ac:dyDescent="0.25">
      <c r="A143" s="5">
        <v>168</v>
      </c>
      <c r="B143" t="s">
        <v>15</v>
      </c>
      <c r="C143" t="s">
        <v>15</v>
      </c>
      <c r="D143" s="3">
        <f>A143</f>
        <v>168</v>
      </c>
      <c r="G143" s="8" t="s">
        <v>1654</v>
      </c>
      <c r="H143">
        <v>1</v>
      </c>
      <c r="I143" t="s">
        <v>1641</v>
      </c>
      <c r="J143" t="s">
        <v>97</v>
      </c>
      <c r="K143">
        <v>-1</v>
      </c>
      <c r="L143">
        <v>-1</v>
      </c>
      <c r="M143">
        <v>-1</v>
      </c>
      <c r="N143">
        <v>0</v>
      </c>
      <c r="O143" s="70" t="s">
        <v>55</v>
      </c>
      <c r="P143" s="3">
        <f>IF(AND(G143&lt;&gt;"LIBSETS_SETTYPE_BATTLEGROUND",G143&lt;&gt;"LIBSETS_SETTYPE_SPECIAL",G143&lt;&gt;"LIBSETS_SETTYPE_MYTHIC"), IF(Q143&lt;&gt;"",VLOOKUP(Q143,'ESO zone constants'!$D$2:$H$4950,5,FALSE),""),"")</f>
        <v>932</v>
      </c>
      <c r="Q143" t="str">
        <f>IF(OR(K143="",K143&lt;=0,ISERROR(K143)),IF(AND(O143&lt;&gt;"",NOT(ISERROR(O143))),O143, ""),VLOOKUP(K143,'ESO wayshrine node constants'!$A$3:$D$9993,4,FALSE))</f>
        <v>Crypt of Hearts II</v>
      </c>
      <c r="S143" s="19" t="str">
        <f>IF(AND(R143&lt;&gt;"",NOT(ISERROR(R143))),R143,IF(P143&lt;&gt;"",IF(NOT(ISERROR(VLOOKUP(P143,'ESO Dungeon constants'!$D$3:$H$9999,5,FALSE))),VLOOKUP(P143,'ESO Dungeon constants'!$D$3:$I$9999,6,FALSE),VLOOKUP(P143,'ESO zone constants'!$H$2:$K$9984,4,FALSE)),""))</f>
        <v>DLC_BASE_GAME</v>
      </c>
      <c r="T143" s="3" t="str">
        <f>IF(S143&lt;&gt;"",VLOOKUP(S143,'LibSets constants'!$B$4:$C$1000,2,FALSE),"")</f>
        <v>Included in base game</v>
      </c>
      <c r="U143" s="33" t="s">
        <v>1726</v>
      </c>
      <c r="V143" s="40" t="s">
        <v>1741</v>
      </c>
      <c r="W143" s="40" t="s">
        <v>1818</v>
      </c>
      <c r="X143" s="3" t="str">
        <f>IF(G143&lt;&gt;"LIBSETS_SETTYPE_BATTLEGROUND",IF(G143&lt;&gt;"LIBSETS_SETTYPE_SPECIAL",IF(Y143&lt;&gt;"",VLOOKUP(Y143,'ESO zone constants'!$D$2:$H$4950,5,FALSE),""),""),"")</f>
        <v/>
      </c>
      <c r="Z143" s="40"/>
      <c r="AA143" s="40"/>
      <c r="AB143" s="40"/>
      <c r="AC143" s="3" t="str">
        <f>IF(G143&lt;&gt;"LIBSETS_SETTYPE_BATTLEGROUND",IF(G143&lt;&gt;"LIBSETS_SETTYPE_SPECIAL",IF(AD143&lt;&gt;"",VLOOKUP(AD143,'ESO zone constants'!$D$2:$H$4950,5,FALSE),""),""),"")</f>
        <v/>
      </c>
      <c r="AE143" s="40"/>
      <c r="AF143" s="40"/>
      <c r="AG143" s="40"/>
      <c r="AH143" s="3" t="str">
        <f>IF(G143&lt;&gt;"LIBSETS_SETTYPE_BATTLEGROUND",IF(G143&lt;&gt;"LIBSETS_SETTYPE_SPECIAL",IF(AI143&lt;&gt;"",VLOOKUP(AI143,'ESO zone constants'!$D$2:$H$4950,5,FALSE),""),""),"")</f>
        <v/>
      </c>
      <c r="AJ143" s="40"/>
      <c r="AK143" s="40"/>
      <c r="AL143" s="40"/>
      <c r="AM143" s="3" t="str">
        <f>IF(G143&lt;&gt;"LIBSETS_SETTYPE_BATTLEGROUND",IF(G143&lt;&gt;"LIBSETS_SETTYPE_SPECIAL",IF(AN143&lt;&gt;"",VLOOKUP(AN143,'ESO zone constants'!$D$2:$H$4950,5,FALSE),""),""),"")</f>
        <v/>
      </c>
      <c r="AO143" s="40"/>
      <c r="AP143" s="40"/>
      <c r="AQ143" s="40"/>
      <c r="AR143" s="3" t="str">
        <f>IF(G143&lt;&gt;"LIBSETS_SETTYPE_BATTLEGROUND",IF(G143&lt;&gt;"LIBSETS_SETTYPE_SPECIAL",IF(AS143&lt;&gt;"",VLOOKUP(AS143,'ESO zone constants'!$D$2:$H$4950,5,FALSE),""),""),"")</f>
        <v/>
      </c>
      <c r="AT143" s="40"/>
      <c r="AU143" s="40"/>
      <c r="AV143" s="40"/>
      <c r="AW143" s="21" t="str">
        <f>IF(A143="???","--","")&amp;IF(F143&lt;&gt;"Not in the game (anymore)",IF(A143&lt;&gt;"",CONCATENATE("[",A143,"] = {wayshrines={")&amp;IF(K143&lt;&gt;"",CONCATENATE(K143,","),"")&amp;IF(L143&lt;&gt;"",CONCATENATE(L143,","),"")&amp;IF(M143&lt;&gt;"",CONCATENATE(M143,","),"")&amp;CONCATENATE("}")&amp;IF(VALUE(N143)&gt;0,CONCATENATE(", traitsNeeded=",N143),"")&amp;CONCATENATE(", dlcId=",IF(S143&lt;&gt;"",S143,"DLC_BASE_GAME")),""),"")</f>
        <v>[168] = {wayshrines={-1,-1,-1,}, dlcId=DLC_BASE_GAME</v>
      </c>
      <c r="AX143" s="21" t="str">
        <f>IF(F143&lt;&gt;"Not in the game (anymore)",IF(A143&lt;&gt;"",IF(P143&lt;&gt;"",CONCATENATE(", zoneIds={",P143),"")&amp;IF(X143&lt;&gt;"",CONCATENATE(",",X143),"")&amp;IF(AC143&lt;&gt;"",CONCATENATE(",",AC143),"")&amp;IF(AH143&lt;&gt;"",CONCATENATE(",",AH143),"")&amp;IF(AM143&lt;&gt;"",CONCATENATE(",",AM143),"")&amp;IF(AR143&lt;&gt;"",CONCATENATE(",",AR143),"")&amp;IF(P143&lt;&gt;"",CONCATENATE("}",""),"")&amp;IF(OR(I143="true",I143="false",I143&lt;&gt;""), CONCATENATE(", veteran=", I143), ""),""),"")</f>
        <v>, zoneIds={932}, veteran={[EQUIP_TYPE_HEAD]=true, [EQUIP_TYPE_SHOULDERS]=false}</v>
      </c>
      <c r="AY143" s="21" t="str">
        <f>IF(F143&lt;&gt;"Not in the game (anymore)",IF(A143&lt;&gt;"",", setType="&amp;G143,"")&amp;IF(J143="true",", multiTrialSet=true",""),"")</f>
        <v>, setType=LIBSETS_SETTYPE_MONSTER</v>
      </c>
      <c r="AZ143" s="21" t="str">
        <f>IF(F143&lt;&gt;"Not in the game (anymore)",IF(U143&lt;&gt;"",", dropMechanic={"&amp;U143&amp;IF(Z143&lt;&gt;"",","&amp;Z143,"")&amp;IF(AE143&lt;&gt;"",","&amp;AE143,"")&amp;IF(AJ143&lt;&gt;"",","&amp;AJ143,"")&amp;IF(AO143&lt;&gt;"",","&amp;AO143,"")&amp;IF(AT143&lt;&gt;"",","&amp;AT143,"")&amp;"}"&amp;IF(U143="LIBSETS_DROP_MECHANIC_MONSTER_NAME",", dropMechanicNames={" &amp; IF(V143&lt;&gt;"","['en']='"&amp;V143&amp;"'","") &amp; IF(W143&lt;&gt;"",", ['de']='" &amp; W143&amp;"'","") &amp; "}",""),"")&amp;"},","")</f>
        <v>, dropMechanic={LIBSETS_DROP_MECHANIC_MONSTER_NAME}, dropMechanicNames={['en']='Nerien\'eth', ['de']='Nerien\’eth'}},</v>
      </c>
      <c r="BA143" s="21" t="str">
        <f>IF(F143&lt;&gt;"Not in the game (anymore)",IF(C143&lt;&gt;"",CONCATENATE(" --",C143," / ",B143,"   [",IF(Q143&lt;&gt;"",Q143,""),IF(Y143&lt;&gt;"",", "&amp;Y143,""),IF(AD143&lt;&gt;"",", "&amp;AD143,""),IF(AI143&lt;&gt;"",", "&amp;AI143,""),IF(AN143&lt;&gt;"",", "&amp;AN143,""),IF(AS143&lt;&gt;"",", "&amp;AS143,""),"]")),"")</f>
        <v xml:space="preserve"> --Nerien'eth / Nerien'eth   [Crypt of Hearts II]</v>
      </c>
    </row>
    <row r="144" spans="1:53" x14ac:dyDescent="0.25">
      <c r="A144" s="5">
        <v>169</v>
      </c>
      <c r="B144" t="s">
        <v>31</v>
      </c>
      <c r="C144" t="s">
        <v>31</v>
      </c>
      <c r="D144" s="3">
        <f>A144</f>
        <v>169</v>
      </c>
      <c r="G144" s="8" t="s">
        <v>1654</v>
      </c>
      <c r="H144">
        <v>1</v>
      </c>
      <c r="I144" t="s">
        <v>1641</v>
      </c>
      <c r="J144" t="s">
        <v>97</v>
      </c>
      <c r="K144">
        <v>-1</v>
      </c>
      <c r="L144">
        <v>-1</v>
      </c>
      <c r="M144">
        <v>-1</v>
      </c>
      <c r="N144">
        <v>0</v>
      </c>
      <c r="O144" s="70" t="s">
        <v>71</v>
      </c>
      <c r="P144" s="3">
        <f>IF(AND(G144&lt;&gt;"LIBSETS_SETTYPE_BATTLEGROUND",G144&lt;&gt;"LIBSETS_SETTYPE_SPECIAL",G144&lt;&gt;"LIBSETS_SETTYPE_MYTHIC"), IF(Q144&lt;&gt;"",VLOOKUP(Q144,'ESO zone constants'!$D$2:$H$4950,5,FALSE),""),"")</f>
        <v>681</v>
      </c>
      <c r="Q144" t="str">
        <f>IF(OR(K144="",K144&lt;=0,ISERROR(K144)),IF(AND(O144&lt;&gt;"",NOT(ISERROR(O144))),O144, ""),VLOOKUP(K144,'ESO wayshrine node constants'!$A$3:$D$9993,4,FALSE))</f>
        <v>City of Ash II</v>
      </c>
      <c r="S144" s="19" t="str">
        <f>IF(AND(R144&lt;&gt;"",NOT(ISERROR(R144))),R144,IF(P144&lt;&gt;"",IF(NOT(ISERROR(VLOOKUP(P144,'ESO Dungeon constants'!$D$3:$H$9999,5,FALSE))),VLOOKUP(P144,'ESO Dungeon constants'!$D$3:$I$9999,6,FALSE),VLOOKUP(P144,'ESO zone constants'!$H$2:$K$9984,4,FALSE)),""))</f>
        <v>DLC_BASE_GAME</v>
      </c>
      <c r="T144" s="3" t="str">
        <f>IF(S144&lt;&gt;"",VLOOKUP(S144,'LibSets constants'!$B$4:$C$1000,2,FALSE),"")</f>
        <v>Included in base game</v>
      </c>
      <c r="U144" s="33" t="s">
        <v>1726</v>
      </c>
      <c r="V144" s="40" t="s">
        <v>31</v>
      </c>
      <c r="W144" s="40" t="s">
        <v>31</v>
      </c>
      <c r="X144" s="3" t="str">
        <f>IF(G144&lt;&gt;"LIBSETS_SETTYPE_BATTLEGROUND",IF(G144&lt;&gt;"LIBSETS_SETTYPE_SPECIAL",IF(Y144&lt;&gt;"",VLOOKUP(Y144,'ESO zone constants'!$D$2:$H$4950,5,FALSE),""),""),"")</f>
        <v/>
      </c>
      <c r="Z144" s="40"/>
      <c r="AA144" s="40"/>
      <c r="AB144" s="40"/>
      <c r="AC144" s="3" t="str">
        <f>IF(G144&lt;&gt;"LIBSETS_SETTYPE_BATTLEGROUND",IF(G144&lt;&gt;"LIBSETS_SETTYPE_SPECIAL",IF(AD144&lt;&gt;"",VLOOKUP(AD144,'ESO zone constants'!$D$2:$H$4950,5,FALSE),""),""),"")</f>
        <v/>
      </c>
      <c r="AE144" s="40"/>
      <c r="AF144" s="40"/>
      <c r="AG144" s="40"/>
      <c r="AH144" s="3" t="str">
        <f>IF(G144&lt;&gt;"LIBSETS_SETTYPE_BATTLEGROUND",IF(G144&lt;&gt;"LIBSETS_SETTYPE_SPECIAL",IF(AI144&lt;&gt;"",VLOOKUP(AI144,'ESO zone constants'!$D$2:$H$4950,5,FALSE),""),""),"")</f>
        <v/>
      </c>
      <c r="AJ144" s="40"/>
      <c r="AK144" s="40"/>
      <c r="AL144" s="40"/>
      <c r="AM144" s="3" t="str">
        <f>IF(G144&lt;&gt;"LIBSETS_SETTYPE_BATTLEGROUND",IF(G144&lt;&gt;"LIBSETS_SETTYPE_SPECIAL",IF(AN144&lt;&gt;"",VLOOKUP(AN144,'ESO zone constants'!$D$2:$H$4950,5,FALSE),""),""),"")</f>
        <v/>
      </c>
      <c r="AO144" s="40"/>
      <c r="AP144" s="40"/>
      <c r="AQ144" s="40"/>
      <c r="AR144" s="3" t="str">
        <f>IF(G144&lt;&gt;"LIBSETS_SETTYPE_BATTLEGROUND",IF(G144&lt;&gt;"LIBSETS_SETTYPE_SPECIAL",IF(AS144&lt;&gt;"",VLOOKUP(AS144,'ESO zone constants'!$D$2:$H$4950,5,FALSE),""),""),"")</f>
        <v/>
      </c>
      <c r="AT144" s="40"/>
      <c r="AU144" s="40"/>
      <c r="AV144" s="40"/>
      <c r="AW144" s="21" t="str">
        <f>IF(A144="???","--","")&amp;IF(F144&lt;&gt;"Not in the game (anymore)",IF(A144&lt;&gt;"",CONCATENATE("[",A144,"] = {wayshrines={")&amp;IF(K144&lt;&gt;"",CONCATENATE(K144,","),"")&amp;IF(L144&lt;&gt;"",CONCATENATE(L144,","),"")&amp;IF(M144&lt;&gt;"",CONCATENATE(M144,","),"")&amp;CONCATENATE("}")&amp;IF(VALUE(N144)&gt;0,CONCATENATE(", traitsNeeded=",N144),"")&amp;CONCATENATE(", dlcId=",IF(S144&lt;&gt;"",S144,"DLC_BASE_GAME")),""),"")</f>
        <v>[169] = {wayshrines={-1,-1,-1,}, dlcId=DLC_BASE_GAME</v>
      </c>
      <c r="AX144" s="21" t="str">
        <f>IF(F144&lt;&gt;"Not in the game (anymore)",IF(A144&lt;&gt;"",IF(P144&lt;&gt;"",CONCATENATE(", zoneIds={",P144),"")&amp;IF(X144&lt;&gt;"",CONCATENATE(",",X144),"")&amp;IF(AC144&lt;&gt;"",CONCATENATE(",",AC144),"")&amp;IF(AH144&lt;&gt;"",CONCATENATE(",",AH144),"")&amp;IF(AM144&lt;&gt;"",CONCATENATE(",",AM144),"")&amp;IF(AR144&lt;&gt;"",CONCATENATE(",",AR144),"")&amp;IF(P144&lt;&gt;"",CONCATENATE("}",""),"")&amp;IF(OR(I144="true",I144="false",I144&lt;&gt;""), CONCATENATE(", veteran=", I144), ""),""),"")</f>
        <v>, zoneIds={681}, veteran={[EQUIP_TYPE_HEAD]=true, [EQUIP_TYPE_SHOULDERS]=false}</v>
      </c>
      <c r="AY144" s="21" t="str">
        <f>IF(F144&lt;&gt;"Not in the game (anymore)",IF(A144&lt;&gt;"",", setType="&amp;G144,"")&amp;IF(J144="true",", multiTrialSet=true",""),"")</f>
        <v>, setType=LIBSETS_SETTYPE_MONSTER</v>
      </c>
      <c r="AZ144" s="21" t="str">
        <f>IF(F144&lt;&gt;"Not in the game (anymore)",IF(U144&lt;&gt;"",", dropMechanic={"&amp;U144&amp;IF(Z144&lt;&gt;"",","&amp;Z144,"")&amp;IF(AE144&lt;&gt;"",","&amp;AE144,"")&amp;IF(AJ144&lt;&gt;"",","&amp;AJ144,"")&amp;IF(AO144&lt;&gt;"",","&amp;AO144,"")&amp;IF(AT144&lt;&gt;"",","&amp;AT144,"")&amp;"}"&amp;IF(U144="LIBSETS_DROP_MECHANIC_MONSTER_NAME",", dropMechanicNames={" &amp; IF(V144&lt;&gt;"","['en']='"&amp;V144&amp;"'","") &amp; IF(W144&lt;&gt;"",", ['de']='" &amp; W144&amp;"'","") &amp; "}",""),"")&amp;"},","")</f>
        <v>, dropMechanic={LIBSETS_DROP_MECHANIC_MONSTER_NAME}, dropMechanicNames={['en']='Valkyn Skoria', ['de']='Valkyn Skoria'}},</v>
      </c>
      <c r="BA144" s="21" t="str">
        <f>IF(F144&lt;&gt;"Not in the game (anymore)",IF(C144&lt;&gt;"",CONCATENATE(" --",C144," / ",B144,"   [",IF(Q144&lt;&gt;"",Q144,""),IF(Y144&lt;&gt;"",", "&amp;Y144,""),IF(AD144&lt;&gt;"",", "&amp;AD144,""),IF(AI144&lt;&gt;"",", "&amp;AI144,""),IF(AN144&lt;&gt;"",", "&amp;AN144,""),IF(AS144&lt;&gt;"",", "&amp;AS144,""),"]")),"")</f>
        <v xml:space="preserve"> --Valkyn Skoria / Valkyn Skoria   [City of Ash II]</v>
      </c>
    </row>
    <row r="145" spans="1:53" x14ac:dyDescent="0.25">
      <c r="A145" s="5">
        <v>170</v>
      </c>
      <c r="B145" t="s">
        <v>1005</v>
      </c>
      <c r="C145" t="s">
        <v>12</v>
      </c>
      <c r="D145" s="3">
        <f>A145</f>
        <v>170</v>
      </c>
      <c r="G145" s="8" t="s">
        <v>1654</v>
      </c>
      <c r="H145">
        <v>2</v>
      </c>
      <c r="I145" t="s">
        <v>1641</v>
      </c>
      <c r="J145" t="s">
        <v>97</v>
      </c>
      <c r="K145">
        <v>-1</v>
      </c>
      <c r="L145">
        <v>-1</v>
      </c>
      <c r="M145">
        <v>-1</v>
      </c>
      <c r="N145">
        <v>0</v>
      </c>
      <c r="O145" s="70" t="s">
        <v>103</v>
      </c>
      <c r="P145" s="3">
        <f>IF(AND(G145&lt;&gt;"LIBSETS_SETTYPE_BATTLEGROUND",G145&lt;&gt;"LIBSETS_SETTYPE_SPECIAL",G145&lt;&gt;"LIBSETS_SETTYPE_MYTHIC"), IF(Q145&lt;&gt;"",VLOOKUP(Q145,'ESO zone constants'!$D$2:$H$4950,5,FALSE),""),"")</f>
        <v>935</v>
      </c>
      <c r="Q145" t="str">
        <f>IF(OR(K145="",K145&lt;=0,ISERROR(K145)),IF(AND(O145&lt;&gt;"",NOT(ISERROR(O145))),O145, ""),VLOOKUP(K145,'ESO wayshrine node constants'!$A$3:$D$9993,4,FALSE))</f>
        <v>The Banished Cells II</v>
      </c>
      <c r="S145" s="19" t="str">
        <f>IF(AND(R145&lt;&gt;"",NOT(ISERROR(R145))),R145,IF(P145&lt;&gt;"",IF(NOT(ISERROR(VLOOKUP(P145,'ESO Dungeon constants'!$D$3:$H$9999,5,FALSE))),VLOOKUP(P145,'ESO Dungeon constants'!$D$3:$I$9999,6,FALSE),VLOOKUP(P145,'ESO zone constants'!$H$2:$K$9984,4,FALSE)),""))</f>
        <v>DLC_BASE_GAME</v>
      </c>
      <c r="T145" s="3" t="str">
        <f>IF(S145&lt;&gt;"",VLOOKUP(S145,'LibSets constants'!$B$4:$C$1000,2,FALSE),"")</f>
        <v>Included in base game</v>
      </c>
      <c r="U145" s="33" t="s">
        <v>1726</v>
      </c>
      <c r="V145" s="40" t="s">
        <v>1531</v>
      </c>
      <c r="W145" s="40" t="s">
        <v>1826</v>
      </c>
      <c r="X145" s="3" t="str">
        <f>IF(G145&lt;&gt;"LIBSETS_SETTYPE_BATTLEGROUND",IF(G145&lt;&gt;"LIBSETS_SETTYPE_SPECIAL",IF(Y145&lt;&gt;"",VLOOKUP(Y145,'ESO zone constants'!$D$2:$H$4950,5,FALSE),""),""),"")</f>
        <v/>
      </c>
      <c r="Z145" s="40"/>
      <c r="AA145" s="40"/>
      <c r="AB145" s="40"/>
      <c r="AC145" s="3" t="str">
        <f>IF(G145&lt;&gt;"LIBSETS_SETTYPE_BATTLEGROUND",IF(G145&lt;&gt;"LIBSETS_SETTYPE_SPECIAL",IF(AD145&lt;&gt;"",VLOOKUP(AD145,'ESO zone constants'!$D$2:$H$4950,5,FALSE),""),""),"")</f>
        <v/>
      </c>
      <c r="AE145" s="40"/>
      <c r="AF145" s="40"/>
      <c r="AG145" s="40"/>
      <c r="AH145" s="3" t="str">
        <f>IF(G145&lt;&gt;"LIBSETS_SETTYPE_BATTLEGROUND",IF(G145&lt;&gt;"LIBSETS_SETTYPE_SPECIAL",IF(AI145&lt;&gt;"",VLOOKUP(AI145,'ESO zone constants'!$D$2:$H$4950,5,FALSE),""),""),"")</f>
        <v/>
      </c>
      <c r="AJ145" s="40"/>
      <c r="AK145" s="40"/>
      <c r="AL145" s="40"/>
      <c r="AM145" s="3" t="str">
        <f>IF(G145&lt;&gt;"LIBSETS_SETTYPE_BATTLEGROUND",IF(G145&lt;&gt;"LIBSETS_SETTYPE_SPECIAL",IF(AN145&lt;&gt;"",VLOOKUP(AN145,'ESO zone constants'!$D$2:$H$4950,5,FALSE),""),""),"")</f>
        <v/>
      </c>
      <c r="AO145" s="40"/>
      <c r="AP145" s="40"/>
      <c r="AQ145" s="40"/>
      <c r="AR145" s="3" t="str">
        <f>IF(G145&lt;&gt;"LIBSETS_SETTYPE_BATTLEGROUND",IF(G145&lt;&gt;"LIBSETS_SETTYPE_SPECIAL",IF(AS145&lt;&gt;"",VLOOKUP(AS145,'ESO zone constants'!$D$2:$H$4950,5,FALSE),""),""),"")</f>
        <v/>
      </c>
      <c r="AT145" s="40"/>
      <c r="AU145" s="40"/>
      <c r="AV145" s="40"/>
      <c r="AW145" s="21" t="str">
        <f>IF(A145="???","--","")&amp;IF(F145&lt;&gt;"Not in the game (anymore)",IF(A145&lt;&gt;"",CONCATENATE("[",A145,"] = {wayshrines={")&amp;IF(K145&lt;&gt;"",CONCATENATE(K145,","),"")&amp;IF(L145&lt;&gt;"",CONCATENATE(L145,","),"")&amp;IF(M145&lt;&gt;"",CONCATENATE(M145,","),"")&amp;CONCATENATE("}")&amp;IF(VALUE(N145)&gt;0,CONCATENATE(", traitsNeeded=",N145),"")&amp;CONCATENATE(", dlcId=",IF(S145&lt;&gt;"",S145,"DLC_BASE_GAME")),""),"")</f>
        <v>[170] = {wayshrines={-1,-1,-1,}, dlcId=DLC_BASE_GAME</v>
      </c>
      <c r="AX145" s="21" t="str">
        <f>IF(F145&lt;&gt;"Not in the game (anymore)",IF(A145&lt;&gt;"",IF(P145&lt;&gt;"",CONCATENATE(", zoneIds={",P145),"")&amp;IF(X145&lt;&gt;"",CONCATENATE(",",X145),"")&amp;IF(AC145&lt;&gt;"",CONCATENATE(",",AC145),"")&amp;IF(AH145&lt;&gt;"",CONCATENATE(",",AH145),"")&amp;IF(AM145&lt;&gt;"",CONCATENATE(",",AM145),"")&amp;IF(AR145&lt;&gt;"",CONCATENATE(",",AR145),"")&amp;IF(P145&lt;&gt;"",CONCATENATE("}",""),"")&amp;IF(OR(I145="true",I145="false",I145&lt;&gt;""), CONCATENATE(", veteran=", I145), ""),""),"")</f>
        <v>, zoneIds={935}, veteran={[EQUIP_TYPE_HEAD]=true, [EQUIP_TYPE_SHOULDERS]=false}</v>
      </c>
      <c r="AY145" s="21" t="str">
        <f>IF(F145&lt;&gt;"Not in the game (anymore)",IF(A145&lt;&gt;"",", setType="&amp;G145,"")&amp;IF(J145="true",", multiTrialSet=true",""),"")</f>
        <v>, setType=LIBSETS_SETTYPE_MONSTER</v>
      </c>
      <c r="AZ145" s="21" t="str">
        <f>IF(F145&lt;&gt;"Not in the game (anymore)",IF(U145&lt;&gt;"",", dropMechanic={"&amp;U145&amp;IF(Z145&lt;&gt;"",","&amp;Z145,"")&amp;IF(AE145&lt;&gt;"",","&amp;AE145,"")&amp;IF(AJ145&lt;&gt;"",","&amp;AJ145,"")&amp;IF(AO145&lt;&gt;"",","&amp;AO145,"")&amp;IF(AT145&lt;&gt;"",","&amp;AT145,"")&amp;"}"&amp;IF(U145="LIBSETS_DROP_MECHANIC_MONSTER_NAME",", dropMechanicNames={" &amp; IF(V145&lt;&gt;"","['en']='"&amp;V145&amp;"'","") &amp; IF(W145&lt;&gt;"",", ['de']='" &amp; W145&amp;"'","") &amp; "}",""),"")&amp;"},","")</f>
        <v>, dropMechanic={LIBSETS_DROP_MECHANIC_MONSTER_NAME}, dropMechanicNames={['en']='High Kinlord Rilis', ['de']='Sippenhochfürst Rilis'}},</v>
      </c>
      <c r="BA145" s="21" t="str">
        <f>IF(F145&lt;&gt;"Not in the game (anymore)",IF(C145&lt;&gt;"",CONCATENATE(" --",C145," / ",B145,"   [",IF(Q145&lt;&gt;"",Q145,""),IF(Y145&lt;&gt;"",", "&amp;Y145,""),IF(AD145&lt;&gt;"",", "&amp;AD145,""),IF(AI145&lt;&gt;"",", "&amp;AI145,""),IF(AN145&lt;&gt;"",", "&amp;AN145,""),IF(AS145&lt;&gt;"",", "&amp;AS145,""),"]")),"")</f>
        <v xml:space="preserve"> --Maw of the Infernal / Schlund des Infernalen   [The Banished Cells II]</v>
      </c>
    </row>
    <row r="146" spans="1:53" x14ac:dyDescent="0.25">
      <c r="A146" s="12">
        <v>171</v>
      </c>
      <c r="B146" t="s">
        <v>1006</v>
      </c>
      <c r="C146" t="s">
        <v>1007</v>
      </c>
      <c r="D146" s="3">
        <f>A146</f>
        <v>171</v>
      </c>
      <c r="F146" t="s">
        <v>1603</v>
      </c>
      <c r="G146" s="8" t="s">
        <v>1656</v>
      </c>
      <c r="I146" t="s">
        <v>97</v>
      </c>
      <c r="J146" t="s">
        <v>98</v>
      </c>
      <c r="K146">
        <v>-1</v>
      </c>
      <c r="L146">
        <v>-1</v>
      </c>
      <c r="M146">
        <v>-1</v>
      </c>
      <c r="N146">
        <v>0</v>
      </c>
      <c r="O146" s="70" t="s">
        <v>448</v>
      </c>
      <c r="P146" s="3">
        <f>IF(AND(G146&lt;&gt;"LIBSETS_SETTYPE_BATTLEGROUND",G146&lt;&gt;"LIBSETS_SETTYPE_SPECIAL",G146&lt;&gt;"LIBSETS_SETTYPE_MYTHIC"), IF(Q146&lt;&gt;"",VLOOKUP(Q146,'ESO zone constants'!$D$2:$H$4950,5,FALSE),""),"")</f>
        <v>636</v>
      </c>
      <c r="Q146" t="str">
        <f>IF(OR(K146="",K146&lt;=0,ISERROR(K146)),IF(AND(O146&lt;&gt;"",NOT(ISERROR(O146))),O146, ""),VLOOKUP(K146,'ESO wayshrine node constants'!$A$3:$D$9993,4,FALSE))</f>
        <v>Hel Ra Citadel</v>
      </c>
      <c r="S146" s="19" t="str">
        <f>IF(AND(R146&lt;&gt;"",NOT(ISERROR(R146))),R146,IF(P146&lt;&gt;"",IF(NOT(ISERROR(VLOOKUP(P146,'ESO Dungeon constants'!$D$3:$H$9999,5,FALSE))),VLOOKUP(P146,'ESO Dungeon constants'!$D$3:$I$9999,6,FALSE),VLOOKUP(P146,'ESO zone constants'!$H$2:$K$9984,4,FALSE)),""))</f>
        <v>DLC_BASE_GAME</v>
      </c>
      <c r="T146" s="3" t="str">
        <f>IF(S146&lt;&gt;"",VLOOKUP(S146,'LibSets constants'!$B$4:$C$1000,2,FALSE),"")</f>
        <v>Included in base game</v>
      </c>
      <c r="U146" s="33" t="s">
        <v>1726</v>
      </c>
      <c r="V146" s="40"/>
      <c r="W146" s="40"/>
      <c r="X146" s="3">
        <f>IF(G146&lt;&gt;"LIBSETS_SETTYPE_BATTLEGROUND",IF(G146&lt;&gt;"LIBSETS_SETTYPE_SPECIAL",IF(Y146&lt;&gt;"",VLOOKUP(Y146,'ESO zone constants'!$D$2:$H$4950,5,FALSE),""),""),"")</f>
        <v>639</v>
      </c>
      <c r="Y146" t="s">
        <v>451</v>
      </c>
      <c r="Z146" s="40"/>
      <c r="AA146" s="40"/>
      <c r="AB146" s="40"/>
      <c r="AC146" s="3">
        <f>IF(G146&lt;&gt;"LIBSETS_SETTYPE_BATTLEGROUND",IF(G146&lt;&gt;"LIBSETS_SETTYPE_SPECIAL",IF(AD146&lt;&gt;"",VLOOKUP(AD146,'ESO zone constants'!$D$2:$H$4950,5,FALSE),""),""),"")</f>
        <v>638</v>
      </c>
      <c r="AD146" t="s">
        <v>450</v>
      </c>
      <c r="AE146" s="40"/>
      <c r="AF146" s="40"/>
      <c r="AG146" s="40"/>
      <c r="AH146" s="3" t="str">
        <f>IF(G146&lt;&gt;"LIBSETS_SETTYPE_BATTLEGROUND",IF(G146&lt;&gt;"LIBSETS_SETTYPE_SPECIAL",IF(AI146&lt;&gt;"",VLOOKUP(AI146,'ESO zone constants'!$D$2:$H$4950,5,FALSE),""),""),"")</f>
        <v/>
      </c>
      <c r="AJ146" s="40"/>
      <c r="AK146" s="40"/>
      <c r="AL146" s="40"/>
      <c r="AM146" s="3" t="str">
        <f>IF(G146&lt;&gt;"LIBSETS_SETTYPE_BATTLEGROUND",IF(G146&lt;&gt;"LIBSETS_SETTYPE_SPECIAL",IF(AN146&lt;&gt;"",VLOOKUP(AN146,'ESO zone constants'!$D$2:$H$4950,5,FALSE),""),""),"")</f>
        <v/>
      </c>
      <c r="AO146" s="40"/>
      <c r="AP146" s="40"/>
      <c r="AQ146" s="40"/>
      <c r="AR146" s="3" t="str">
        <f>IF(G146&lt;&gt;"LIBSETS_SETTYPE_BATTLEGROUND",IF(G146&lt;&gt;"LIBSETS_SETTYPE_SPECIAL",IF(AS146&lt;&gt;"",VLOOKUP(AS146,'ESO zone constants'!$D$2:$H$4950,5,FALSE),""),""),"")</f>
        <v/>
      </c>
      <c r="AT146" s="40"/>
      <c r="AU146" s="40"/>
      <c r="AV146" s="40"/>
      <c r="AW146" s="21" t="str">
        <f>IF(A146="???","--","")&amp;IF(F146&lt;&gt;"Not in the game (anymore)",IF(A146&lt;&gt;"",CONCATENATE("[",A146,"] = {wayshrines={")&amp;IF(K146&lt;&gt;"",CONCATENATE(K146,","),"")&amp;IF(L146&lt;&gt;"",CONCATENATE(L146,","),"")&amp;IF(M146&lt;&gt;"",CONCATENATE(M146,","),"")&amp;CONCATENATE("}")&amp;IF(VALUE(N146)&gt;0,CONCATENATE(", traitsNeeded=",N146),"")&amp;CONCATENATE(", dlcId=",IF(S146&lt;&gt;"",S146,"DLC_BASE_GAME")),""),"")</f>
        <v>[171] = {wayshrines={-1,-1,-1,}, dlcId=DLC_BASE_GAME</v>
      </c>
      <c r="AX146" s="21" t="str">
        <f>IF(F146&lt;&gt;"Not in the game (anymore)",IF(A146&lt;&gt;"",IF(P146&lt;&gt;"",CONCATENATE(", zoneIds={",P146),"")&amp;IF(X146&lt;&gt;"",CONCATENATE(",",X146),"")&amp;IF(AC146&lt;&gt;"",CONCATENATE(",",AC146),"")&amp;IF(AH146&lt;&gt;"",CONCATENATE(",",AH146),"")&amp;IF(AM146&lt;&gt;"",CONCATENATE(",",AM146),"")&amp;IF(AR146&lt;&gt;"",CONCATENATE(",",AR146),"")&amp;IF(P146&lt;&gt;"",CONCATENATE("}",""),"")&amp;IF(OR(I146="true",I146="false",I146&lt;&gt;""), CONCATENATE(", veteran=", I146), ""),""),"")</f>
        <v>, zoneIds={636,639,638}, veteran=false</v>
      </c>
      <c r="AY146" s="21" t="str">
        <f>IF(F146&lt;&gt;"Not in the game (anymore)",IF(A146&lt;&gt;"",", setType="&amp;G146,"")&amp;IF(J146="true",", multiTrialSet=true",""),"")</f>
        <v>, setType=LIBSETS_SETTYPE_TRIAL, multiTrialSet=true</v>
      </c>
      <c r="AZ146" s="21" t="str">
        <f>IF(F146&lt;&gt;"Not in the game (anymore)",IF(U146&lt;&gt;"",", dropMechanic={"&amp;U146&amp;IF(Z146&lt;&gt;"",","&amp;Z146,"")&amp;IF(AE146&lt;&gt;"",","&amp;AE146,"")&amp;IF(AJ146&lt;&gt;"",","&amp;AJ146,"")&amp;IF(AO146&lt;&gt;"",","&amp;AO146,"")&amp;IF(AT146&lt;&gt;"",","&amp;AT146,"")&amp;"}"&amp;IF(U146="LIBSETS_DROP_MECHANIC_MONSTER_NAME",", dropMechanicNames={" &amp; IF(V146&lt;&gt;"","['en']='"&amp;V146&amp;"'","") &amp; IF(W146&lt;&gt;"",", ['de']='" &amp; W146&amp;"'","") &amp; "}",""),"")&amp;"},","")</f>
        <v>, dropMechanic={LIBSETS_DROP_MECHANIC_MONSTER_NAME}, dropMechanicNames={}},</v>
      </c>
      <c r="BA146" s="21" t="str">
        <f>IF(F146&lt;&gt;"Not in the game (anymore)",IF(C146&lt;&gt;"",CONCATENATE(" --",C146," / ",B146,"   [",IF(Q146&lt;&gt;"",Q146,""),IF(Y146&lt;&gt;"",", "&amp;Y146,""),IF(AD146&lt;&gt;"",", "&amp;AD146,""),IF(AI146&lt;&gt;"",", "&amp;AI146,""),IF(AN146&lt;&gt;"",", "&amp;AN146,""),IF(AS146&lt;&gt;"",", "&amp;AS146,""),"]")),"")</f>
        <v xml:space="preserve"> --Eternal Warrior / Ewiger Krieger   [Hel Ra Citadel, Sanctum Ophidia, Aetherian Archive]</v>
      </c>
    </row>
    <row r="147" spans="1:53" x14ac:dyDescent="0.25">
      <c r="A147" s="12">
        <v>172</v>
      </c>
      <c r="B147" t="s">
        <v>1008</v>
      </c>
      <c r="C147" t="s">
        <v>1009</v>
      </c>
      <c r="D147" s="3">
        <f>A147</f>
        <v>172</v>
      </c>
      <c r="F147" t="s">
        <v>1603</v>
      </c>
      <c r="G147" s="8" t="s">
        <v>1656</v>
      </c>
      <c r="I147" t="s">
        <v>97</v>
      </c>
      <c r="J147" t="s">
        <v>98</v>
      </c>
      <c r="K147">
        <v>-1</v>
      </c>
      <c r="L147">
        <v>-1</v>
      </c>
      <c r="M147">
        <v>-1</v>
      </c>
      <c r="N147">
        <v>0</v>
      </c>
      <c r="O147" s="70" t="s">
        <v>448</v>
      </c>
      <c r="P147" s="3">
        <f>IF(AND(G147&lt;&gt;"LIBSETS_SETTYPE_BATTLEGROUND",G147&lt;&gt;"LIBSETS_SETTYPE_SPECIAL",G147&lt;&gt;"LIBSETS_SETTYPE_MYTHIC"), IF(Q147&lt;&gt;"",VLOOKUP(Q147,'ESO zone constants'!$D$2:$H$4950,5,FALSE),""),"")</f>
        <v>636</v>
      </c>
      <c r="Q147" t="str">
        <f>IF(OR(K147="",K147&lt;=0,ISERROR(K147)),IF(AND(O147&lt;&gt;"",NOT(ISERROR(O147))),O147, ""),VLOOKUP(K147,'ESO wayshrine node constants'!$A$3:$D$9993,4,FALSE))</f>
        <v>Hel Ra Citadel</v>
      </c>
      <c r="S147" s="19" t="str">
        <f>IF(AND(R147&lt;&gt;"",NOT(ISERROR(R147))),R147,IF(P147&lt;&gt;"",IF(NOT(ISERROR(VLOOKUP(P147,'ESO Dungeon constants'!$D$3:$H$9999,5,FALSE))),VLOOKUP(P147,'ESO Dungeon constants'!$D$3:$I$9999,6,FALSE),VLOOKUP(P147,'ESO zone constants'!$H$2:$K$9984,4,FALSE)),""))</f>
        <v>DLC_BASE_GAME</v>
      </c>
      <c r="T147" s="3" t="str">
        <f>IF(S147&lt;&gt;"",VLOOKUP(S147,'LibSets constants'!$B$4:$C$1000,2,FALSE),"")</f>
        <v>Included in base game</v>
      </c>
      <c r="U147" s="33" t="s">
        <v>1726</v>
      </c>
      <c r="V147" s="40"/>
      <c r="W147" s="40"/>
      <c r="X147" s="3">
        <f>IF(G147&lt;&gt;"LIBSETS_SETTYPE_BATTLEGROUND",IF(G147&lt;&gt;"LIBSETS_SETTYPE_SPECIAL",IF(Y147&lt;&gt;"",VLOOKUP(Y147,'ESO zone constants'!$D$2:$H$4950,5,FALSE),""),""),"")</f>
        <v>639</v>
      </c>
      <c r="Y147" t="s">
        <v>451</v>
      </c>
      <c r="Z147" s="40"/>
      <c r="AA147" s="40"/>
      <c r="AB147" s="40"/>
      <c r="AC147" s="3">
        <f>IF(G147&lt;&gt;"LIBSETS_SETTYPE_BATTLEGROUND",IF(G147&lt;&gt;"LIBSETS_SETTYPE_SPECIAL",IF(AD147&lt;&gt;"",VLOOKUP(AD147,'ESO zone constants'!$D$2:$H$4950,5,FALSE),""),""),"")</f>
        <v>638</v>
      </c>
      <c r="AD147" t="s">
        <v>450</v>
      </c>
      <c r="AE147" s="40"/>
      <c r="AF147" s="40"/>
      <c r="AG147" s="40"/>
      <c r="AH147" s="3" t="str">
        <f>IF(G147&lt;&gt;"LIBSETS_SETTYPE_BATTLEGROUND",IF(G147&lt;&gt;"LIBSETS_SETTYPE_SPECIAL",IF(AI147&lt;&gt;"",VLOOKUP(AI147,'ESO zone constants'!$D$2:$H$4950,5,FALSE),""),""),"")</f>
        <v/>
      </c>
      <c r="AJ147" s="40"/>
      <c r="AK147" s="40"/>
      <c r="AL147" s="40"/>
      <c r="AM147" s="3" t="str">
        <f>IF(G147&lt;&gt;"LIBSETS_SETTYPE_BATTLEGROUND",IF(G147&lt;&gt;"LIBSETS_SETTYPE_SPECIAL",IF(AN147&lt;&gt;"",VLOOKUP(AN147,'ESO zone constants'!$D$2:$H$4950,5,FALSE),""),""),"")</f>
        <v/>
      </c>
      <c r="AO147" s="40"/>
      <c r="AP147" s="40"/>
      <c r="AQ147" s="40"/>
      <c r="AR147" s="3" t="str">
        <f>IF(G147&lt;&gt;"LIBSETS_SETTYPE_BATTLEGROUND",IF(G147&lt;&gt;"LIBSETS_SETTYPE_SPECIAL",IF(AS147&lt;&gt;"",VLOOKUP(AS147,'ESO zone constants'!$D$2:$H$4950,5,FALSE),""),""),"")</f>
        <v/>
      </c>
      <c r="AT147" s="40"/>
      <c r="AU147" s="40"/>
      <c r="AV147" s="40"/>
      <c r="AW147" s="21" t="str">
        <f>IF(A147="???","--","")&amp;IF(F147&lt;&gt;"Not in the game (anymore)",IF(A147&lt;&gt;"",CONCATENATE("[",A147,"] = {wayshrines={")&amp;IF(K147&lt;&gt;"",CONCATENATE(K147,","),"")&amp;IF(L147&lt;&gt;"",CONCATENATE(L147,","),"")&amp;IF(M147&lt;&gt;"",CONCATENATE(M147,","),"")&amp;CONCATENATE("}")&amp;IF(VALUE(N147)&gt;0,CONCATENATE(", traitsNeeded=",N147),"")&amp;CONCATENATE(", dlcId=",IF(S147&lt;&gt;"",S147,"DLC_BASE_GAME")),""),"")</f>
        <v>[172] = {wayshrines={-1,-1,-1,}, dlcId=DLC_BASE_GAME</v>
      </c>
      <c r="AX147" s="21" t="str">
        <f>IF(F147&lt;&gt;"Not in the game (anymore)",IF(A147&lt;&gt;"",IF(P147&lt;&gt;"",CONCATENATE(", zoneIds={",P147),"")&amp;IF(X147&lt;&gt;"",CONCATENATE(",",X147),"")&amp;IF(AC147&lt;&gt;"",CONCATENATE(",",AC147),"")&amp;IF(AH147&lt;&gt;"",CONCATENATE(",",AH147),"")&amp;IF(AM147&lt;&gt;"",CONCATENATE(",",AM147),"")&amp;IF(AR147&lt;&gt;"",CONCATENATE(",",AR147),"")&amp;IF(P147&lt;&gt;"",CONCATENATE("}",""),"")&amp;IF(OR(I147="true",I147="false",I147&lt;&gt;""), CONCATENATE(", veteran=", I147), ""),""),"")</f>
        <v>, zoneIds={636,639,638}, veteran=false</v>
      </c>
      <c r="AY147" s="21" t="str">
        <f>IF(F147&lt;&gt;"Not in the game (anymore)",IF(A147&lt;&gt;"",", setType="&amp;G147,"")&amp;IF(J147="true",", multiTrialSet=true",""),"")</f>
        <v>, setType=LIBSETS_SETTYPE_TRIAL, multiTrialSet=true</v>
      </c>
      <c r="AZ147" s="21" t="str">
        <f>IF(F147&lt;&gt;"Not in the game (anymore)",IF(U147&lt;&gt;"",", dropMechanic={"&amp;U147&amp;IF(Z147&lt;&gt;"",","&amp;Z147,"")&amp;IF(AE147&lt;&gt;"",","&amp;AE147,"")&amp;IF(AJ147&lt;&gt;"",","&amp;AJ147,"")&amp;IF(AO147&lt;&gt;"",","&amp;AO147,"")&amp;IF(AT147&lt;&gt;"",","&amp;AT147,"")&amp;"}"&amp;IF(U147="LIBSETS_DROP_MECHANIC_MONSTER_NAME",", dropMechanicNames={" &amp; IF(V147&lt;&gt;"","['en']='"&amp;V147&amp;"'","") &amp; IF(W147&lt;&gt;"",", ['de']='" &amp; W147&amp;"'","") &amp; "}",""),"")&amp;"},","")</f>
        <v>, dropMechanic={LIBSETS_DROP_MECHANIC_MONSTER_NAME}, dropMechanicNames={}},</v>
      </c>
      <c r="BA147" s="21" t="str">
        <f>IF(F147&lt;&gt;"Not in the game (anymore)",IF(C147&lt;&gt;"",CONCATENATE(" --",C147," / ",B147,"   [",IF(Q147&lt;&gt;"",Q147,""),IF(Y147&lt;&gt;"",", "&amp;Y147,""),IF(AD147&lt;&gt;"",", "&amp;AD147,""),IF(AI147&lt;&gt;"",", "&amp;AI147,""),IF(AN147&lt;&gt;"",", "&amp;AN147,""),IF(AS147&lt;&gt;"",", "&amp;AS147,""),"]")),"")</f>
        <v xml:space="preserve"> --Infallible Mage / Unfehlbare Magierin   [Hel Ra Citadel, Sanctum Ophidia, Aetherian Archive]</v>
      </c>
    </row>
    <row r="148" spans="1:53" x14ac:dyDescent="0.25">
      <c r="A148" s="12">
        <v>173</v>
      </c>
      <c r="B148" t="s">
        <v>1010</v>
      </c>
      <c r="C148" t="s">
        <v>1011</v>
      </c>
      <c r="D148" s="3">
        <f>A148</f>
        <v>173</v>
      </c>
      <c r="F148" t="s">
        <v>1603</v>
      </c>
      <c r="G148" s="8" t="s">
        <v>1656</v>
      </c>
      <c r="I148" t="s">
        <v>97</v>
      </c>
      <c r="J148" t="s">
        <v>98</v>
      </c>
      <c r="K148">
        <v>-1</v>
      </c>
      <c r="L148">
        <v>-1</v>
      </c>
      <c r="M148">
        <v>-1</v>
      </c>
      <c r="N148">
        <v>0</v>
      </c>
      <c r="O148" s="70" t="s">
        <v>448</v>
      </c>
      <c r="P148" s="3">
        <f>IF(AND(G148&lt;&gt;"LIBSETS_SETTYPE_BATTLEGROUND",G148&lt;&gt;"LIBSETS_SETTYPE_SPECIAL",G148&lt;&gt;"LIBSETS_SETTYPE_MYTHIC"), IF(Q148&lt;&gt;"",VLOOKUP(Q148,'ESO zone constants'!$D$2:$H$4950,5,FALSE),""),"")</f>
        <v>636</v>
      </c>
      <c r="Q148" t="str">
        <f>IF(OR(K148="",K148&lt;=0,ISERROR(K148)),IF(AND(O148&lt;&gt;"",NOT(ISERROR(O148))),O148, ""),VLOOKUP(K148,'ESO wayshrine node constants'!$A$3:$D$9993,4,FALSE))</f>
        <v>Hel Ra Citadel</v>
      </c>
      <c r="S148" s="19" t="str">
        <f>IF(AND(R148&lt;&gt;"",NOT(ISERROR(R148))),R148,IF(P148&lt;&gt;"",IF(NOT(ISERROR(VLOOKUP(P148,'ESO Dungeon constants'!$D$3:$H$9999,5,FALSE))),VLOOKUP(P148,'ESO Dungeon constants'!$D$3:$I$9999,6,FALSE),VLOOKUP(P148,'ESO zone constants'!$H$2:$K$9984,4,FALSE)),""))</f>
        <v>DLC_BASE_GAME</v>
      </c>
      <c r="T148" s="3" t="str">
        <f>IF(S148&lt;&gt;"",VLOOKUP(S148,'LibSets constants'!$B$4:$C$1000,2,FALSE),"")</f>
        <v>Included in base game</v>
      </c>
      <c r="U148" s="33" t="s">
        <v>1726</v>
      </c>
      <c r="V148" s="40"/>
      <c r="W148" s="40"/>
      <c r="X148" s="3">
        <f>IF(G148&lt;&gt;"LIBSETS_SETTYPE_BATTLEGROUND",IF(G148&lt;&gt;"LIBSETS_SETTYPE_SPECIAL",IF(Y148&lt;&gt;"",VLOOKUP(Y148,'ESO zone constants'!$D$2:$H$4950,5,FALSE),""),""),"")</f>
        <v>639</v>
      </c>
      <c r="Y148" t="s">
        <v>451</v>
      </c>
      <c r="Z148" s="40"/>
      <c r="AA148" s="40"/>
      <c r="AB148" s="40"/>
      <c r="AC148" s="3">
        <f>IF(G148&lt;&gt;"LIBSETS_SETTYPE_BATTLEGROUND",IF(G148&lt;&gt;"LIBSETS_SETTYPE_SPECIAL",IF(AD148&lt;&gt;"",VLOOKUP(AD148,'ESO zone constants'!$D$2:$H$4950,5,FALSE),""),""),"")</f>
        <v>638</v>
      </c>
      <c r="AD148" t="s">
        <v>450</v>
      </c>
      <c r="AE148" s="40"/>
      <c r="AF148" s="40"/>
      <c r="AG148" s="40"/>
      <c r="AH148" s="3" t="str">
        <f>IF(G148&lt;&gt;"LIBSETS_SETTYPE_BATTLEGROUND",IF(G148&lt;&gt;"LIBSETS_SETTYPE_SPECIAL",IF(AI148&lt;&gt;"",VLOOKUP(AI148,'ESO zone constants'!$D$2:$H$4950,5,FALSE),""),""),"")</f>
        <v/>
      </c>
      <c r="AJ148" s="40"/>
      <c r="AK148" s="40"/>
      <c r="AL148" s="40"/>
      <c r="AM148" s="3" t="str">
        <f>IF(G148&lt;&gt;"LIBSETS_SETTYPE_BATTLEGROUND",IF(G148&lt;&gt;"LIBSETS_SETTYPE_SPECIAL",IF(AN148&lt;&gt;"",VLOOKUP(AN148,'ESO zone constants'!$D$2:$H$4950,5,FALSE),""),""),"")</f>
        <v/>
      </c>
      <c r="AO148" s="40"/>
      <c r="AP148" s="40"/>
      <c r="AQ148" s="40"/>
      <c r="AR148" s="3" t="str">
        <f>IF(G148&lt;&gt;"LIBSETS_SETTYPE_BATTLEGROUND",IF(G148&lt;&gt;"LIBSETS_SETTYPE_SPECIAL",IF(AS148&lt;&gt;"",VLOOKUP(AS148,'ESO zone constants'!$D$2:$H$4950,5,FALSE),""),""),"")</f>
        <v/>
      </c>
      <c r="AT148" s="40"/>
      <c r="AU148" s="40"/>
      <c r="AV148" s="40"/>
      <c r="AW148" s="21" t="str">
        <f>IF(A148="???","--","")&amp;IF(F148&lt;&gt;"Not in the game (anymore)",IF(A148&lt;&gt;"",CONCATENATE("[",A148,"] = {wayshrines={")&amp;IF(K148&lt;&gt;"",CONCATENATE(K148,","),"")&amp;IF(L148&lt;&gt;"",CONCATENATE(L148,","),"")&amp;IF(M148&lt;&gt;"",CONCATENATE(M148,","),"")&amp;CONCATENATE("}")&amp;IF(VALUE(N148)&gt;0,CONCATENATE(", traitsNeeded=",N148),"")&amp;CONCATENATE(", dlcId=",IF(S148&lt;&gt;"",S148,"DLC_BASE_GAME")),""),"")</f>
        <v>[173] = {wayshrines={-1,-1,-1,}, dlcId=DLC_BASE_GAME</v>
      </c>
      <c r="AX148" s="21" t="str">
        <f>IF(F148&lt;&gt;"Not in the game (anymore)",IF(A148&lt;&gt;"",IF(P148&lt;&gt;"",CONCATENATE(", zoneIds={",P148),"")&amp;IF(X148&lt;&gt;"",CONCATENATE(",",X148),"")&amp;IF(AC148&lt;&gt;"",CONCATENATE(",",AC148),"")&amp;IF(AH148&lt;&gt;"",CONCATENATE(",",AH148),"")&amp;IF(AM148&lt;&gt;"",CONCATENATE(",",AM148),"")&amp;IF(AR148&lt;&gt;"",CONCATENATE(",",AR148),"")&amp;IF(P148&lt;&gt;"",CONCATENATE("}",""),"")&amp;IF(OR(I148="true",I148="false",I148&lt;&gt;""), CONCATENATE(", veteran=", I148), ""),""),"")</f>
        <v>, zoneIds={636,639,638}, veteran=false</v>
      </c>
      <c r="AY148" s="21" t="str">
        <f>IF(F148&lt;&gt;"Not in the game (anymore)",IF(A148&lt;&gt;"",", setType="&amp;G148,"")&amp;IF(J148="true",", multiTrialSet=true",""),"")</f>
        <v>, setType=LIBSETS_SETTYPE_TRIAL, multiTrialSet=true</v>
      </c>
      <c r="AZ148" s="21" t="str">
        <f>IF(F148&lt;&gt;"Not in the game (anymore)",IF(U148&lt;&gt;"",", dropMechanic={"&amp;U148&amp;IF(Z148&lt;&gt;"",","&amp;Z148,"")&amp;IF(AE148&lt;&gt;"",","&amp;AE148,"")&amp;IF(AJ148&lt;&gt;"",","&amp;AJ148,"")&amp;IF(AO148&lt;&gt;"",","&amp;AO148,"")&amp;IF(AT148&lt;&gt;"",","&amp;AT148,"")&amp;"}"&amp;IF(U148="LIBSETS_DROP_MECHANIC_MONSTER_NAME",", dropMechanicNames={" &amp; IF(V148&lt;&gt;"","['en']='"&amp;V148&amp;"'","") &amp; IF(W148&lt;&gt;"",", ['de']='" &amp; W148&amp;"'","") &amp; "}",""),"")&amp;"},","")</f>
        <v>, dropMechanic={LIBSETS_DROP_MECHANIC_MONSTER_NAME}, dropMechanicNames={}},</v>
      </c>
      <c r="BA148" s="21" t="str">
        <f>IF(F148&lt;&gt;"Not in the game (anymore)",IF(C148&lt;&gt;"",CONCATENATE(" --",C148," / ",B148,"   [",IF(Q148&lt;&gt;"",Q148,""),IF(Y148&lt;&gt;"",", "&amp;Y148,""),IF(AD148&lt;&gt;"",", "&amp;AD148,""),IF(AI148&lt;&gt;"",", "&amp;AI148,""),IF(AN148&lt;&gt;"",", "&amp;AN148,""),IF(AS148&lt;&gt;"",", "&amp;AS148,""),"]")),"")</f>
        <v xml:space="preserve"> --Vicious Serpent / Boshafte Schlange   [Hel Ra Citadel, Sanctum Ophidia, Aetherian Archive]</v>
      </c>
    </row>
    <row r="149" spans="1:53" x14ac:dyDescent="0.25">
      <c r="A149" s="5">
        <v>176</v>
      </c>
      <c r="B149" t="s">
        <v>1012</v>
      </c>
      <c r="C149" t="s">
        <v>1013</v>
      </c>
      <c r="D149" s="3">
        <f>A149</f>
        <v>176</v>
      </c>
      <c r="G149" s="8" t="s">
        <v>1649</v>
      </c>
      <c r="I149" t="s">
        <v>97</v>
      </c>
      <c r="J149" t="s">
        <v>97</v>
      </c>
      <c r="K149">
        <v>199</v>
      </c>
      <c r="L149">
        <v>201</v>
      </c>
      <c r="M149">
        <v>203</v>
      </c>
      <c r="N149">
        <v>5</v>
      </c>
      <c r="P149" s="3">
        <f>IF(AND(G149&lt;&gt;"LIBSETS_SETTYPE_BATTLEGROUND",G149&lt;&gt;"LIBSETS_SETTYPE_SPECIAL",G149&lt;&gt;"LIBSETS_SETTYPE_MYTHIC"), IF(Q149&lt;&gt;"",VLOOKUP(Q149,'ESO zone constants'!$D$2:$H$4950,5,FALSE),""),"")</f>
        <v>584</v>
      </c>
      <c r="Q149" t="str">
        <f>IF(OR(K149="",K149&lt;=0,ISERROR(K149)),IF(AND(O149&lt;&gt;"",NOT(ISERROR(O149))),O149, ""),VLOOKUP(K149,'ESO wayshrine node constants'!$A$3:$D$9993,4,FALSE))</f>
        <v>Imperial City</v>
      </c>
      <c r="S149" s="19" t="str">
        <f>IF(AND(R149&lt;&gt;"",NOT(ISERROR(R149))),R149,IF(P149&lt;&gt;"",IF(NOT(ISERROR(VLOOKUP(P149,'ESO Dungeon constants'!$D$3:$H$9999,5,FALSE))),VLOOKUP(P149,'ESO Dungeon constants'!$D$3:$I$9999,6,FALSE),VLOOKUP(P149,'ESO zone constants'!$H$2:$K$9984,4,FALSE)),""))</f>
        <v>DLC_IMPERIAL_CITY</v>
      </c>
      <c r="T149" s="3" t="str">
        <f>IF(S149&lt;&gt;"",VLOOKUP(S149,'LibSets constants'!$B$4:$C$1000,2,FALSE),"")</f>
        <v>Imperial City</v>
      </c>
      <c r="V149" s="44" t="str">
        <f>IF(U149&lt;&gt;"",IF(U149&lt;&gt;"LIBSETS_DROP_MECHANIC_MONSTER_NAME",VLOOKUP(U149,'LibSets constants'!$I$4:$L$1000,3,FALSE),""),"")</f>
        <v/>
      </c>
      <c r="W149" s="40" t="str">
        <f>IF(U149&lt;&gt;"",IF(U149&lt;&gt;"LIBSETS_DROP_MECHANIC_MONSTER_NAME",VLOOKUP(U149,'LibSets constants'!$I$4:$L$1000,4,FALSE),""),"")</f>
        <v/>
      </c>
      <c r="X149" s="3">
        <f>IF(G149&lt;&gt;"LIBSETS_SETTYPE_BATTLEGROUND",IF(G149&lt;&gt;"LIBSETS_SETTYPE_SPECIAL",IF(Y149&lt;&gt;"",VLOOKUP(Y149,'ESO zone constants'!$D$2:$H$4950,5,FALSE),""),""),"")</f>
        <v>584</v>
      </c>
      <c r="Y149" t="str">
        <f>VLOOKUP(L149,'ESO wayshrine node constants'!$A$3:$D$9993,4,FALSE)</f>
        <v>Imperial City</v>
      </c>
      <c r="Z149" s="45"/>
      <c r="AA149" s="44" t="str">
        <f>IF(Z149&lt;&gt;"",IF(Z149&lt;&gt;"LIBSETS_DROP_MECHANIC_MONSTER_NAME",VLOOKUP(Z149,'LibSets constants'!$I$4:$L$1000,3,FALSE),""),"")</f>
        <v/>
      </c>
      <c r="AB149" s="44" t="str">
        <f>IF(Z149&lt;&gt;"",IF(Z149&lt;&gt;"LIBSETS_DROP_MECHANIC_MONSTER_NAME",VLOOKUP(Z149,'LibSets constants'!$I$4:$L$1000,4,FALSE),""),"")</f>
        <v/>
      </c>
      <c r="AC149" s="3">
        <f>IF(G149&lt;&gt;"LIBSETS_SETTYPE_BATTLEGROUND",IF(G149&lt;&gt;"LIBSETS_SETTYPE_SPECIAL",IF(AD149&lt;&gt;"",VLOOKUP(AD149,'ESO zone constants'!$D$2:$H$4950,5,FALSE),""),""),"")</f>
        <v>584</v>
      </c>
      <c r="AD149" t="str">
        <f>VLOOKUP(M149,'ESO wayshrine node constants'!$A$3:$D$9993,4,FALSE)</f>
        <v>Imperial City</v>
      </c>
      <c r="AE149" s="45"/>
      <c r="AF149" s="44" t="str">
        <f>IF(AE149&lt;&gt;"",IF(AE149&lt;&gt;"LIBSETS_DROP_MECHANIC_MONSTER_NAME",VLOOKUP(AE149,'LibSets constants'!$I$4:$L$1000,3,FALSE),""),"")</f>
        <v/>
      </c>
      <c r="AG149" s="44" t="str">
        <f>IF(AE149&lt;&gt;"",IF(AE149&lt;&gt;"LIBSETS_DROP_MECHANIC_MONSTER_NAME",VLOOKUP(AE149,'LibSets constants'!$I$4:$L$1000,4,FALSE),""),"")</f>
        <v/>
      </c>
      <c r="AH149" s="3" t="str">
        <f>IF(G149&lt;&gt;"LIBSETS_SETTYPE_BATTLEGROUND",IF(G149&lt;&gt;"LIBSETS_SETTYPE_SPECIAL",IF(AI149&lt;&gt;"",VLOOKUP(AI149,'ESO zone constants'!$D$2:$H$4950,5,FALSE),""),""),"")</f>
        <v/>
      </c>
      <c r="AJ149" s="45"/>
      <c r="AK149" s="44" t="str">
        <f>IF(AJ149&lt;&gt;"",IF(AJ149&lt;&gt;"LIBSETS_DROP_MECHANIC_MONSTER_NAME",VLOOKUP(AJ149,'LibSets constants'!$I$4:$L$1000,3,FALSE),""),"")</f>
        <v/>
      </c>
      <c r="AL149" s="44" t="str">
        <f>IF(AJ149&lt;&gt;"",IF(AJ149&lt;&gt;"LIBSETS_DROP_MECHANIC_MONSTER_NAME",VLOOKUP(AJ149,'LibSets constants'!$I$4:$L$1000,4,FALSE),""),"")</f>
        <v/>
      </c>
      <c r="AM149" s="3" t="str">
        <f>IF(G149&lt;&gt;"LIBSETS_SETTYPE_BATTLEGROUND",IF(G149&lt;&gt;"LIBSETS_SETTYPE_SPECIAL",IF(AN149&lt;&gt;"",VLOOKUP(AN149,'ESO zone constants'!$D$2:$H$4950,5,FALSE),""),""),"")</f>
        <v/>
      </c>
      <c r="AO149" s="45"/>
      <c r="AP149" s="44" t="str">
        <f>IF(AO149&lt;&gt;"",IF(AO149&lt;&gt;"LIBSETS_DROP_MECHANIC_MONSTER_NAME",VLOOKUP(AO149,'LibSets constants'!$I$4:$L$1000,3,FALSE),""),"")</f>
        <v/>
      </c>
      <c r="AQ149" s="44" t="str">
        <f>IF(AO149&lt;&gt;"",IF(AO149&lt;&gt;"LIBSETS_DROP_MECHANIC_MONSTER_NAME",VLOOKUP(AO149,'LibSets constants'!$I$4:$L$1000,4,FALSE),""),"")</f>
        <v/>
      </c>
      <c r="AR149" s="3" t="str">
        <f>IF(G149&lt;&gt;"LIBSETS_SETTYPE_BATTLEGROUND",IF(G149&lt;&gt;"LIBSETS_SETTYPE_SPECIAL",IF(AS149&lt;&gt;"",VLOOKUP(AS149,'ESO zone constants'!$D$2:$H$4950,5,FALSE),""),""),"")</f>
        <v/>
      </c>
      <c r="AT149" s="45"/>
      <c r="AU149" s="44" t="str">
        <f>IF(AT149&lt;&gt;"",IF(AT149&lt;&gt;"LIBSETS_DROP_MECHANIC_MONSTER_NAME",VLOOKUP(AT149,'LibSets constants'!$I$4:$L$1000,3,FALSE),""),"")</f>
        <v/>
      </c>
      <c r="AV149" s="44" t="str">
        <f>IF(AT149&lt;&gt;"",IF(AT149&lt;&gt;"LIBSETS_DROP_MECHANIC_MONSTER_NAME",VLOOKUP(AT149,'LibSets constants'!$I$4:$L$1000,4,FALSE),""),"")</f>
        <v/>
      </c>
      <c r="AW149" s="21" t="str">
        <f>IF(A149="???","--","")&amp;IF(F149&lt;&gt;"Not in the game (anymore)",IF(A149&lt;&gt;"",CONCATENATE("[",A149,"] = {wayshrines={")&amp;IF(K149&lt;&gt;"",CONCATENATE(K149,","),"")&amp;IF(L149&lt;&gt;"",CONCATENATE(L149,","),"")&amp;IF(M149&lt;&gt;"",CONCATENATE(M149,","),"")&amp;CONCATENATE("}")&amp;IF(VALUE(N149)&gt;0,CONCATENATE(", traitsNeeded=",N149),"")&amp;CONCATENATE(", dlcId=",IF(S149&lt;&gt;"",S149,"DLC_BASE_GAME")),""),"")</f>
        <v>[176] = {wayshrines={199,201,203,}, traitsNeeded=5, dlcId=DLC_IMPERIAL_CITY</v>
      </c>
      <c r="AX149" s="21" t="str">
        <f>IF(F149&lt;&gt;"Not in the game (anymore)",IF(A149&lt;&gt;"",IF(P149&lt;&gt;"",CONCATENATE(", zoneIds={",P149),"")&amp;IF(X149&lt;&gt;"",CONCATENATE(",",X149),"")&amp;IF(AC149&lt;&gt;"",CONCATENATE(",",AC149),"")&amp;IF(AH149&lt;&gt;"",CONCATENATE(",",AH149),"")&amp;IF(AM149&lt;&gt;"",CONCATENATE(",",AM149),"")&amp;IF(AR149&lt;&gt;"",CONCATENATE(",",AR149),"")&amp;IF(P149&lt;&gt;"",CONCATENATE("}",""),"")&amp;IF(OR(I149="true",I149="false",I149&lt;&gt;""), CONCATENATE(", veteran=", I149), ""),""),"")</f>
        <v>, zoneIds={584,584,584}, veteran=false</v>
      </c>
      <c r="AY149" s="21" t="str">
        <f>IF(F149&lt;&gt;"Not in the game (anymore)",IF(A149&lt;&gt;"",", setType="&amp;G149,"")&amp;IF(J149="true",", multiTrialSet=true",""),"")</f>
        <v>, setType=LIBSETS_SETTYPE_CRAFTED</v>
      </c>
      <c r="AZ149" s="21" t="str">
        <f>IF(F149&lt;&gt;"Not in the game (anymore)",IF(U149&lt;&gt;"",", dropMechanic={"&amp;U149&amp;IF(Z149&lt;&gt;"",","&amp;Z149,"")&amp;IF(AE149&lt;&gt;"",","&amp;AE149,"")&amp;IF(AJ149&lt;&gt;"",","&amp;AJ149,"")&amp;IF(AO149&lt;&gt;"",","&amp;AO149,"")&amp;IF(AT149&lt;&gt;"",","&amp;AT149,"")&amp;"}"&amp;IF(U149="LIBSETS_DROP_MECHANIC_MONSTER_NAME",", dropMechanicNames={" &amp; IF(V149&lt;&gt;"","['en']='"&amp;V149&amp;"'","") &amp; IF(W149&lt;&gt;"",", ['de']='" &amp; W149&amp;"'","") &amp; "}",""),"")&amp;"},","")</f>
        <v>},</v>
      </c>
      <c r="BA149" s="21" t="str">
        <f>IF(F149&lt;&gt;"Not in the game (anymore)",IF(C149&lt;&gt;"",CONCATENATE(" --",C149," / ",B149,"   [",IF(Q149&lt;&gt;"",Q149,""),IF(Y149&lt;&gt;"",", "&amp;Y149,""),IF(AD149&lt;&gt;"",", "&amp;AD149,""),IF(AI149&lt;&gt;"",", "&amp;AI149,""),IF(AN149&lt;&gt;"",", "&amp;AN149,""),IF(AS149&lt;&gt;"",", "&amp;AS149,""),"]")),"")</f>
        <v xml:space="preserve"> --Noble's Conquest / Adelssieg   [Imperial City, Imperial City, Imperial City]</v>
      </c>
    </row>
    <row r="150" spans="1:53" x14ac:dyDescent="0.25">
      <c r="A150" s="5">
        <v>177</v>
      </c>
      <c r="B150" t="s">
        <v>1014</v>
      </c>
      <c r="C150" t="s">
        <v>1015</v>
      </c>
      <c r="D150" s="3">
        <f>A150</f>
        <v>177</v>
      </c>
      <c r="G150" s="8" t="s">
        <v>1649</v>
      </c>
      <c r="I150" t="s">
        <v>97</v>
      </c>
      <c r="J150" t="s">
        <v>97</v>
      </c>
      <c r="K150">
        <v>199</v>
      </c>
      <c r="L150">
        <v>201</v>
      </c>
      <c r="M150">
        <v>203</v>
      </c>
      <c r="N150">
        <v>7</v>
      </c>
      <c r="P150" s="3">
        <f>IF(AND(G150&lt;&gt;"LIBSETS_SETTYPE_BATTLEGROUND",G150&lt;&gt;"LIBSETS_SETTYPE_SPECIAL",G150&lt;&gt;"LIBSETS_SETTYPE_MYTHIC"), IF(Q150&lt;&gt;"",VLOOKUP(Q150,'ESO zone constants'!$D$2:$H$4950,5,FALSE),""),"")</f>
        <v>584</v>
      </c>
      <c r="Q150" t="str">
        <f>IF(OR(K150="",K150&lt;=0,ISERROR(K150)),IF(AND(O150&lt;&gt;"",NOT(ISERROR(O150))),O150, ""),VLOOKUP(K150,'ESO wayshrine node constants'!$A$3:$D$9993,4,FALSE))</f>
        <v>Imperial City</v>
      </c>
      <c r="S150" s="19" t="str">
        <f>IF(AND(R150&lt;&gt;"",NOT(ISERROR(R150))),R150,IF(P150&lt;&gt;"",IF(NOT(ISERROR(VLOOKUP(P150,'ESO Dungeon constants'!$D$3:$H$9999,5,FALSE))),VLOOKUP(P150,'ESO Dungeon constants'!$D$3:$I$9999,6,FALSE),VLOOKUP(P150,'ESO zone constants'!$H$2:$K$9984,4,FALSE)),""))</f>
        <v>DLC_IMPERIAL_CITY</v>
      </c>
      <c r="T150" s="3" t="str">
        <f>IF(S150&lt;&gt;"",VLOOKUP(S150,'LibSets constants'!$B$4:$C$1000,2,FALSE),"")</f>
        <v>Imperial City</v>
      </c>
      <c r="V150" s="3" t="str">
        <f>IF(U150&lt;&gt;"",IF(U150&lt;&gt;"LIBSETS_DROP_MECHANIC_MONSTER_NAME",VLOOKUP(U150,'LibSets constants'!$I$4:$L$1000,3,FALSE),""),"")</f>
        <v/>
      </c>
      <c r="W150" s="40" t="str">
        <f>IF(U150&lt;&gt;"",IF(U150&lt;&gt;"LIBSETS_DROP_MECHANIC_MONSTER_NAME",VLOOKUP(U150,'LibSets constants'!$I$4:$L$1000,4,FALSE),""),"")</f>
        <v/>
      </c>
      <c r="X150" s="3">
        <f>IF(G150&lt;&gt;"LIBSETS_SETTYPE_BATTLEGROUND",IF(G150&lt;&gt;"LIBSETS_SETTYPE_SPECIAL",IF(Y150&lt;&gt;"",VLOOKUP(Y150,'ESO zone constants'!$D$2:$H$4950,5,FALSE),""),""),"")</f>
        <v>584</v>
      </c>
      <c r="Y150" t="str">
        <f>VLOOKUP(L150,'ESO wayshrine node constants'!$A$3:$D$9993,4,FALSE)</f>
        <v>Imperial City</v>
      </c>
      <c r="AA150" s="3" t="str">
        <f>IF(Z150&lt;&gt;"",IF(Z150&lt;&gt;"LIBSETS_DROP_MECHANIC_MONSTER_NAME",VLOOKUP(Z150,'LibSets constants'!$I$4:$L$1000,3,FALSE),""),"")</f>
        <v/>
      </c>
      <c r="AB150" s="3" t="str">
        <f>IF(Z150&lt;&gt;"",IF(Z150&lt;&gt;"LIBSETS_DROP_MECHANIC_MONSTER_NAME",VLOOKUP(Z150,'LibSets constants'!$I$4:$L$1000,4,FALSE),""),"")</f>
        <v/>
      </c>
      <c r="AC150" s="3">
        <f>IF(G150&lt;&gt;"LIBSETS_SETTYPE_BATTLEGROUND",IF(G150&lt;&gt;"LIBSETS_SETTYPE_SPECIAL",IF(AD150&lt;&gt;"",VLOOKUP(AD150,'ESO zone constants'!$D$2:$H$4950,5,FALSE),""),""),"")</f>
        <v>584</v>
      </c>
      <c r="AD150" t="str">
        <f>VLOOKUP(M150,'ESO wayshrine node constants'!$A$3:$D$9993,4,FALSE)</f>
        <v>Imperial City</v>
      </c>
      <c r="AF150" s="3" t="str">
        <f>IF(AE150&lt;&gt;"",IF(AE150&lt;&gt;"LIBSETS_DROP_MECHANIC_MONSTER_NAME",VLOOKUP(AE150,'LibSets constants'!$I$4:$L$1000,3,FALSE),""),"")</f>
        <v/>
      </c>
      <c r="AG150" s="3" t="str">
        <f>IF(AE150&lt;&gt;"",IF(AE150&lt;&gt;"LIBSETS_DROP_MECHANIC_MONSTER_NAME",VLOOKUP(AE150,'LibSets constants'!$I$4:$L$1000,4,FALSE),""),"")</f>
        <v/>
      </c>
      <c r="AH150" s="3" t="str">
        <f>IF(G150&lt;&gt;"LIBSETS_SETTYPE_BATTLEGROUND",IF(G150&lt;&gt;"LIBSETS_SETTYPE_SPECIAL",IF(AI150&lt;&gt;"",VLOOKUP(AI150,'ESO zone constants'!$D$2:$H$4950,5,FALSE),""),""),"")</f>
        <v/>
      </c>
      <c r="AK150" s="3" t="str">
        <f>IF(AJ150&lt;&gt;"",IF(AJ150&lt;&gt;"LIBSETS_DROP_MECHANIC_MONSTER_NAME",VLOOKUP(AJ150,'LibSets constants'!$I$4:$L$1000,3,FALSE),""),"")</f>
        <v/>
      </c>
      <c r="AL150" s="3" t="str">
        <f>IF(AJ150&lt;&gt;"",IF(AJ150&lt;&gt;"LIBSETS_DROP_MECHANIC_MONSTER_NAME",VLOOKUP(AJ150,'LibSets constants'!$I$4:$L$1000,4,FALSE),""),"")</f>
        <v/>
      </c>
      <c r="AM150" s="3" t="str">
        <f>IF(G150&lt;&gt;"LIBSETS_SETTYPE_BATTLEGROUND",IF(G150&lt;&gt;"LIBSETS_SETTYPE_SPECIAL",IF(AN150&lt;&gt;"",VLOOKUP(AN150,'ESO zone constants'!$D$2:$H$4950,5,FALSE),""),""),"")</f>
        <v/>
      </c>
      <c r="AP150" s="3" t="str">
        <f>IF(AO150&lt;&gt;"",IF(AO150&lt;&gt;"LIBSETS_DROP_MECHANIC_MONSTER_NAME",VLOOKUP(AO150,'LibSets constants'!$I$4:$L$1000,3,FALSE),""),"")</f>
        <v/>
      </c>
      <c r="AQ150" s="3" t="str">
        <f>IF(AO150&lt;&gt;"",IF(AO150&lt;&gt;"LIBSETS_DROP_MECHANIC_MONSTER_NAME",VLOOKUP(AO150,'LibSets constants'!$I$4:$L$1000,4,FALSE),""),"")</f>
        <v/>
      </c>
      <c r="AR150" s="3" t="str">
        <f>IF(G150&lt;&gt;"LIBSETS_SETTYPE_BATTLEGROUND",IF(G150&lt;&gt;"LIBSETS_SETTYPE_SPECIAL",IF(AS150&lt;&gt;"",VLOOKUP(AS150,'ESO zone constants'!$D$2:$H$4950,5,FALSE),""),""),"")</f>
        <v/>
      </c>
      <c r="AU150" s="3" t="str">
        <f>IF(AT150&lt;&gt;"",IF(AT150&lt;&gt;"LIBSETS_DROP_MECHANIC_MONSTER_NAME",VLOOKUP(AT150,'LibSets constants'!$I$4:$L$1000,3,FALSE),""),"")</f>
        <v/>
      </c>
      <c r="AV150" s="3" t="str">
        <f>IF(AT150&lt;&gt;"",IF(AT150&lt;&gt;"LIBSETS_DROP_MECHANIC_MONSTER_NAME",VLOOKUP(AT150,'LibSets constants'!$I$4:$L$1000,4,FALSE),""),"")</f>
        <v/>
      </c>
      <c r="AW150" s="21" t="str">
        <f>IF(A150="???","--","")&amp;IF(F150&lt;&gt;"Not in the game (anymore)",IF(A150&lt;&gt;"",CONCATENATE("[",A150,"] = {wayshrines={")&amp;IF(K150&lt;&gt;"",CONCATENATE(K150,","),"")&amp;IF(L150&lt;&gt;"",CONCATENATE(L150,","),"")&amp;IF(M150&lt;&gt;"",CONCATENATE(M150,","),"")&amp;CONCATENATE("}")&amp;IF(VALUE(N150)&gt;0,CONCATENATE(", traitsNeeded=",N150),"")&amp;CONCATENATE(", dlcId=",IF(S150&lt;&gt;"",S150,"DLC_BASE_GAME")),""),"")</f>
        <v>[177] = {wayshrines={199,201,203,}, traitsNeeded=7, dlcId=DLC_IMPERIAL_CITY</v>
      </c>
      <c r="AX150" s="21" t="str">
        <f>IF(F150&lt;&gt;"Not in the game (anymore)",IF(A150&lt;&gt;"",IF(P150&lt;&gt;"",CONCATENATE(", zoneIds={",P150),"")&amp;IF(X150&lt;&gt;"",CONCATENATE(",",X150),"")&amp;IF(AC150&lt;&gt;"",CONCATENATE(",",AC150),"")&amp;IF(AH150&lt;&gt;"",CONCATENATE(",",AH150),"")&amp;IF(AM150&lt;&gt;"",CONCATENATE(",",AM150),"")&amp;IF(AR150&lt;&gt;"",CONCATENATE(",",AR150),"")&amp;IF(P150&lt;&gt;"",CONCATENATE("}",""),"")&amp;IF(OR(I150="true",I150="false",I150&lt;&gt;""), CONCATENATE(", veteran=", I150), ""),""),"")</f>
        <v>, zoneIds={584,584,584}, veteran=false</v>
      </c>
      <c r="AY150" s="21" t="str">
        <f>IF(F150&lt;&gt;"Not in the game (anymore)",IF(A150&lt;&gt;"",", setType="&amp;G150,"")&amp;IF(J150="true",", multiTrialSet=true",""),"")</f>
        <v>, setType=LIBSETS_SETTYPE_CRAFTED</v>
      </c>
      <c r="AZ150" s="21" t="str">
        <f>IF(F150&lt;&gt;"Not in the game (anymore)",IF(U150&lt;&gt;"",", dropMechanic={"&amp;U150&amp;IF(Z150&lt;&gt;"",","&amp;Z150,"")&amp;IF(AE150&lt;&gt;"",","&amp;AE150,"")&amp;IF(AJ150&lt;&gt;"",","&amp;AJ150,"")&amp;IF(AO150&lt;&gt;"",","&amp;AO150,"")&amp;IF(AT150&lt;&gt;"",","&amp;AT150,"")&amp;"}"&amp;IF(U150="LIBSETS_DROP_MECHANIC_MONSTER_NAME",", dropMechanicNames={" &amp; IF(V150&lt;&gt;"","['en']='"&amp;V150&amp;"'","") &amp; IF(W150&lt;&gt;"",", ['de']='" &amp; W150&amp;"'","") &amp; "}",""),"")&amp;"},","")</f>
        <v>},</v>
      </c>
      <c r="BA150" s="21" t="str">
        <f>IF(F150&lt;&gt;"Not in the game (anymore)",IF(C150&lt;&gt;"",CONCATENATE(" --",C150," / ",B150,"   [",IF(Q150&lt;&gt;"",Q150,""),IF(Y150&lt;&gt;"",", "&amp;Y150,""),IF(AD150&lt;&gt;"",", "&amp;AD150,""),IF(AI150&lt;&gt;"",", "&amp;AI150,""),IF(AN150&lt;&gt;"",", "&amp;AN150,""),IF(AS150&lt;&gt;"",", "&amp;AS150,""),"]")),"")</f>
        <v xml:space="preserve"> --Redistributor / Umverteilung   [Imperial City, Imperial City, Imperial City]</v>
      </c>
    </row>
    <row r="151" spans="1:53" x14ac:dyDescent="0.25">
      <c r="A151" s="5">
        <v>178</v>
      </c>
      <c r="B151" t="s">
        <v>1016</v>
      </c>
      <c r="C151" t="s">
        <v>1017</v>
      </c>
      <c r="D151" s="3">
        <f>A151</f>
        <v>178</v>
      </c>
      <c r="G151" s="8" t="s">
        <v>1649</v>
      </c>
      <c r="I151" t="s">
        <v>97</v>
      </c>
      <c r="J151" t="s">
        <v>97</v>
      </c>
      <c r="K151">
        <v>199</v>
      </c>
      <c r="L151">
        <v>201</v>
      </c>
      <c r="M151">
        <v>203</v>
      </c>
      <c r="N151">
        <v>9</v>
      </c>
      <c r="P151" s="3">
        <f>IF(AND(G151&lt;&gt;"LIBSETS_SETTYPE_BATTLEGROUND",G151&lt;&gt;"LIBSETS_SETTYPE_SPECIAL",G151&lt;&gt;"LIBSETS_SETTYPE_MYTHIC"), IF(Q151&lt;&gt;"",VLOOKUP(Q151,'ESO zone constants'!$D$2:$H$4950,5,FALSE),""),"")</f>
        <v>584</v>
      </c>
      <c r="Q151" t="str">
        <f>IF(OR(K151="",K151&lt;=0,ISERROR(K151)),IF(AND(O151&lt;&gt;"",NOT(ISERROR(O151))),O151, ""),VLOOKUP(K151,'ESO wayshrine node constants'!$A$3:$D$9993,4,FALSE))</f>
        <v>Imperial City</v>
      </c>
      <c r="S151" s="19" t="str">
        <f>IF(AND(R151&lt;&gt;"",NOT(ISERROR(R151))),R151,IF(P151&lt;&gt;"",IF(NOT(ISERROR(VLOOKUP(P151,'ESO Dungeon constants'!$D$3:$H$9999,5,FALSE))),VLOOKUP(P151,'ESO Dungeon constants'!$D$3:$I$9999,6,FALSE),VLOOKUP(P151,'ESO zone constants'!$H$2:$K$9984,4,FALSE)),""))</f>
        <v>DLC_IMPERIAL_CITY</v>
      </c>
      <c r="T151" s="3" t="str">
        <f>IF(S151&lt;&gt;"",VLOOKUP(S151,'LibSets constants'!$B$4:$C$1000,2,FALSE),"")</f>
        <v>Imperial City</v>
      </c>
      <c r="V151" s="3" t="str">
        <f>IF(U151&lt;&gt;"",IF(U151&lt;&gt;"LIBSETS_DROP_MECHANIC_MONSTER_NAME",VLOOKUP(U151,'LibSets constants'!$I$4:$L$1000,3,FALSE),""),"")</f>
        <v/>
      </c>
      <c r="W151" s="40" t="str">
        <f>IF(U151&lt;&gt;"",IF(U151&lt;&gt;"LIBSETS_DROP_MECHANIC_MONSTER_NAME",VLOOKUP(U151,'LibSets constants'!$I$4:$L$1000,4,FALSE),""),"")</f>
        <v/>
      </c>
      <c r="X151" s="3">
        <f>IF(G151&lt;&gt;"LIBSETS_SETTYPE_BATTLEGROUND",IF(G151&lt;&gt;"LIBSETS_SETTYPE_SPECIAL",IF(Y151&lt;&gt;"",VLOOKUP(Y151,'ESO zone constants'!$D$2:$H$4950,5,FALSE),""),""),"")</f>
        <v>584</v>
      </c>
      <c r="Y151" t="str">
        <f>VLOOKUP(L151,'ESO wayshrine node constants'!$A$3:$D$9993,4,FALSE)</f>
        <v>Imperial City</v>
      </c>
      <c r="AA151" s="3" t="str">
        <f>IF(Z151&lt;&gt;"",IF(Z151&lt;&gt;"LIBSETS_DROP_MECHANIC_MONSTER_NAME",VLOOKUP(Z151,'LibSets constants'!$I$4:$L$1000,3,FALSE),""),"")</f>
        <v/>
      </c>
      <c r="AB151" s="3" t="str">
        <f>IF(Z151&lt;&gt;"",IF(Z151&lt;&gt;"LIBSETS_DROP_MECHANIC_MONSTER_NAME",VLOOKUP(Z151,'LibSets constants'!$I$4:$L$1000,4,FALSE),""),"")</f>
        <v/>
      </c>
      <c r="AC151" s="3">
        <f>IF(G151&lt;&gt;"LIBSETS_SETTYPE_BATTLEGROUND",IF(G151&lt;&gt;"LIBSETS_SETTYPE_SPECIAL",IF(AD151&lt;&gt;"",VLOOKUP(AD151,'ESO zone constants'!$D$2:$H$4950,5,FALSE),""),""),"")</f>
        <v>584</v>
      </c>
      <c r="AD151" t="str">
        <f>VLOOKUP(M151,'ESO wayshrine node constants'!$A$3:$D$9993,4,FALSE)</f>
        <v>Imperial City</v>
      </c>
      <c r="AF151" s="3" t="str">
        <f>IF(AE151&lt;&gt;"",IF(AE151&lt;&gt;"LIBSETS_DROP_MECHANIC_MONSTER_NAME",VLOOKUP(AE151,'LibSets constants'!$I$4:$L$1000,3,FALSE),""),"")</f>
        <v/>
      </c>
      <c r="AG151" s="3" t="str">
        <f>IF(AE151&lt;&gt;"",IF(AE151&lt;&gt;"LIBSETS_DROP_MECHANIC_MONSTER_NAME",VLOOKUP(AE151,'LibSets constants'!$I$4:$L$1000,4,FALSE),""),"")</f>
        <v/>
      </c>
      <c r="AH151" s="3" t="str">
        <f>IF(G151&lt;&gt;"LIBSETS_SETTYPE_BATTLEGROUND",IF(G151&lt;&gt;"LIBSETS_SETTYPE_SPECIAL",IF(AI151&lt;&gt;"",VLOOKUP(AI151,'ESO zone constants'!$D$2:$H$4950,5,FALSE),""),""),"")</f>
        <v/>
      </c>
      <c r="AK151" s="3" t="str">
        <f>IF(AJ151&lt;&gt;"",IF(AJ151&lt;&gt;"LIBSETS_DROP_MECHANIC_MONSTER_NAME",VLOOKUP(AJ151,'LibSets constants'!$I$4:$L$1000,3,FALSE),""),"")</f>
        <v/>
      </c>
      <c r="AL151" s="3" t="str">
        <f>IF(AJ151&lt;&gt;"",IF(AJ151&lt;&gt;"LIBSETS_DROP_MECHANIC_MONSTER_NAME",VLOOKUP(AJ151,'LibSets constants'!$I$4:$L$1000,4,FALSE),""),"")</f>
        <v/>
      </c>
      <c r="AM151" s="3" t="str">
        <f>IF(G151&lt;&gt;"LIBSETS_SETTYPE_BATTLEGROUND",IF(G151&lt;&gt;"LIBSETS_SETTYPE_SPECIAL",IF(AN151&lt;&gt;"",VLOOKUP(AN151,'ESO zone constants'!$D$2:$H$4950,5,FALSE),""),""),"")</f>
        <v/>
      </c>
      <c r="AP151" s="3" t="str">
        <f>IF(AO151&lt;&gt;"",IF(AO151&lt;&gt;"LIBSETS_DROP_MECHANIC_MONSTER_NAME",VLOOKUP(AO151,'LibSets constants'!$I$4:$L$1000,3,FALSE),""),"")</f>
        <v/>
      </c>
      <c r="AQ151" s="3" t="str">
        <f>IF(AO151&lt;&gt;"",IF(AO151&lt;&gt;"LIBSETS_DROP_MECHANIC_MONSTER_NAME",VLOOKUP(AO151,'LibSets constants'!$I$4:$L$1000,4,FALSE),""),"")</f>
        <v/>
      </c>
      <c r="AR151" s="3" t="str">
        <f>IF(G151&lt;&gt;"LIBSETS_SETTYPE_BATTLEGROUND",IF(G151&lt;&gt;"LIBSETS_SETTYPE_SPECIAL",IF(AS151&lt;&gt;"",VLOOKUP(AS151,'ESO zone constants'!$D$2:$H$4950,5,FALSE),""),""),"")</f>
        <v/>
      </c>
      <c r="AU151" s="3" t="str">
        <f>IF(AT151&lt;&gt;"",IF(AT151&lt;&gt;"LIBSETS_DROP_MECHANIC_MONSTER_NAME",VLOOKUP(AT151,'LibSets constants'!$I$4:$L$1000,3,FALSE),""),"")</f>
        <v/>
      </c>
      <c r="AV151" s="3" t="str">
        <f>IF(AT151&lt;&gt;"",IF(AT151&lt;&gt;"LIBSETS_DROP_MECHANIC_MONSTER_NAME",VLOOKUP(AT151,'LibSets constants'!$I$4:$L$1000,4,FALSE),""),"")</f>
        <v/>
      </c>
      <c r="AW151" s="21" t="str">
        <f>IF(A151="???","--","")&amp;IF(F151&lt;&gt;"Not in the game (anymore)",IF(A151&lt;&gt;"",CONCATENATE("[",A151,"] = {wayshrines={")&amp;IF(K151&lt;&gt;"",CONCATENATE(K151,","),"")&amp;IF(L151&lt;&gt;"",CONCATENATE(L151,","),"")&amp;IF(M151&lt;&gt;"",CONCATENATE(M151,","),"")&amp;CONCATENATE("}")&amp;IF(VALUE(N151)&gt;0,CONCATENATE(", traitsNeeded=",N151),"")&amp;CONCATENATE(", dlcId=",IF(S151&lt;&gt;"",S151,"DLC_BASE_GAME")),""),"")</f>
        <v>[178] = {wayshrines={199,201,203,}, traitsNeeded=9, dlcId=DLC_IMPERIAL_CITY</v>
      </c>
      <c r="AX151" s="21" t="str">
        <f>IF(F151&lt;&gt;"Not in the game (anymore)",IF(A151&lt;&gt;"",IF(P151&lt;&gt;"",CONCATENATE(", zoneIds={",P151),"")&amp;IF(X151&lt;&gt;"",CONCATENATE(",",X151),"")&amp;IF(AC151&lt;&gt;"",CONCATENATE(",",AC151),"")&amp;IF(AH151&lt;&gt;"",CONCATENATE(",",AH151),"")&amp;IF(AM151&lt;&gt;"",CONCATENATE(",",AM151),"")&amp;IF(AR151&lt;&gt;"",CONCATENATE(",",AR151),"")&amp;IF(P151&lt;&gt;"",CONCATENATE("}",""),"")&amp;IF(OR(I151="true",I151="false",I151&lt;&gt;""), CONCATENATE(", veteran=", I151), ""),""),"")</f>
        <v>, zoneIds={584,584,584}, veteran=false</v>
      </c>
      <c r="AY151" s="21" t="str">
        <f>IF(F151&lt;&gt;"Not in the game (anymore)",IF(A151&lt;&gt;"",", setType="&amp;G151,"")&amp;IF(J151="true",", multiTrialSet=true",""),"")</f>
        <v>, setType=LIBSETS_SETTYPE_CRAFTED</v>
      </c>
      <c r="AZ151" s="21" t="str">
        <f>IF(F151&lt;&gt;"Not in the game (anymore)",IF(U151&lt;&gt;"",", dropMechanic={"&amp;U151&amp;IF(Z151&lt;&gt;"",","&amp;Z151,"")&amp;IF(AE151&lt;&gt;"",","&amp;AE151,"")&amp;IF(AJ151&lt;&gt;"",","&amp;AJ151,"")&amp;IF(AO151&lt;&gt;"",","&amp;AO151,"")&amp;IF(AT151&lt;&gt;"",","&amp;AT151,"")&amp;"}"&amp;IF(U151="LIBSETS_DROP_MECHANIC_MONSTER_NAME",", dropMechanicNames={" &amp; IF(V151&lt;&gt;"","['en']='"&amp;V151&amp;"'","") &amp; IF(W151&lt;&gt;"",", ['de']='" &amp; W151&amp;"'","") &amp; "}",""),"")&amp;"},","")</f>
        <v>},</v>
      </c>
      <c r="BA151" s="21" t="str">
        <f>IF(F151&lt;&gt;"Not in the game (anymore)",IF(C151&lt;&gt;"",CONCATENATE(" --",C151," / ",B151,"   [",IF(Q151&lt;&gt;"",Q151,""),IF(Y151&lt;&gt;"",", "&amp;Y151,""),IF(AD151&lt;&gt;"",", "&amp;AD151,""),IF(AI151&lt;&gt;"",", "&amp;AI151,""),IF(AN151&lt;&gt;"",", "&amp;AN151,""),IF(AS151&lt;&gt;"",", "&amp;AS151,""),"]")),"")</f>
        <v xml:space="preserve"> --Armor Master / Rüstungsmeister   [Imperial City, Imperial City, Imperial City]</v>
      </c>
    </row>
    <row r="152" spans="1:53" x14ac:dyDescent="0.25">
      <c r="A152" s="12">
        <v>179</v>
      </c>
      <c r="B152" t="s">
        <v>1018</v>
      </c>
      <c r="C152" t="s">
        <v>1019</v>
      </c>
      <c r="D152" s="3">
        <f>A152</f>
        <v>179</v>
      </c>
      <c r="F152" t="s">
        <v>39</v>
      </c>
      <c r="G152" s="8" t="s">
        <v>1653</v>
      </c>
      <c r="I152" t="s">
        <v>97</v>
      </c>
      <c r="J152" t="s">
        <v>97</v>
      </c>
      <c r="K152">
        <v>-1</v>
      </c>
      <c r="L152">
        <v>-1</v>
      </c>
      <c r="M152">
        <v>-1</v>
      </c>
      <c r="N152">
        <v>0</v>
      </c>
      <c r="O152" s="70" t="s">
        <v>454</v>
      </c>
      <c r="P152" s="3">
        <f>IF(AND(G152&lt;&gt;"LIBSETS_SETTYPE_BATTLEGROUND",G152&lt;&gt;"LIBSETS_SETTYPE_SPECIAL",G152&lt;&gt;"LIBSETS_SETTYPE_MYTHIC"), IF(Q152&lt;&gt;"",VLOOKUP(Q152,'ESO zone constants'!$D$2:$H$4950,5,FALSE),""),"")</f>
        <v>643</v>
      </c>
      <c r="Q152" t="str">
        <f>IF(OR(K152="",K152&lt;=0,ISERROR(K152)),IF(AND(O152&lt;&gt;"",NOT(ISERROR(O152))),O152, ""),VLOOKUP(K152,'ESO wayshrine node constants'!$A$3:$D$9993,4,FALSE))</f>
        <v>Imperial Sewers</v>
      </c>
      <c r="S152" s="19" t="str">
        <f>IF(AND(R152&lt;&gt;"",NOT(ISERROR(R152))),R152,IF(P152&lt;&gt;"",IF(NOT(ISERROR(VLOOKUP(P152,'ESO Dungeon constants'!$D$3:$H$9999,5,FALSE))),VLOOKUP(P152,'ESO Dungeon constants'!$D$3:$I$9999,6,FALSE),VLOOKUP(P152,'ESO zone constants'!$H$2:$K$9984,4,FALSE)),""))</f>
        <v>DLC_IMPERIAL_CITY</v>
      </c>
      <c r="T152" s="3" t="str">
        <f>IF(S152&lt;&gt;"",VLOOKUP(S152,'LibSets constants'!$B$4:$C$1000,2,FALSE),"")</f>
        <v>Imperial City</v>
      </c>
      <c r="V152" s="3" t="str">
        <f>IF(U152&lt;&gt;"",IF(U152&lt;&gt;"LIBSETS_DROP_MECHANIC_MONSTER_NAME",VLOOKUP(U152,'LibSets constants'!$I$4:$L$1000,3,FALSE),""),"")</f>
        <v/>
      </c>
      <c r="W152" s="40" t="str">
        <f>IF(U152&lt;&gt;"",IF(U152&lt;&gt;"LIBSETS_DROP_MECHANIC_MONSTER_NAME",VLOOKUP(U152,'LibSets constants'!$I$4:$L$1000,4,FALSE),""),"")</f>
        <v/>
      </c>
      <c r="X152" s="3" t="str">
        <f>IF(G152&lt;&gt;"LIBSETS_SETTYPE_BATTLEGROUND",IF(G152&lt;&gt;"LIBSETS_SETTYPE_SPECIAL",IF(Y152&lt;&gt;"",VLOOKUP(Y152,'ESO zone constants'!$D$2:$H$4950,5,FALSE),""),""),"")</f>
        <v/>
      </c>
      <c r="AA152" s="3" t="str">
        <f>IF(Z152&lt;&gt;"",IF(Z152&lt;&gt;"LIBSETS_DROP_MECHANIC_MONSTER_NAME",VLOOKUP(Z152,'LibSets constants'!$I$4:$L$1000,3,FALSE),""),"")</f>
        <v/>
      </c>
      <c r="AB152" s="3" t="str">
        <f>IF(Z152&lt;&gt;"",IF(Z152&lt;&gt;"LIBSETS_DROP_MECHANIC_MONSTER_NAME",VLOOKUP(Z152,'LibSets constants'!$I$4:$L$1000,4,FALSE),""),"")</f>
        <v/>
      </c>
      <c r="AC152" s="3" t="str">
        <f>IF(G152&lt;&gt;"LIBSETS_SETTYPE_BATTLEGROUND",IF(G152&lt;&gt;"LIBSETS_SETTYPE_SPECIAL",IF(AD152&lt;&gt;"",VLOOKUP(AD152,'ESO zone constants'!$D$2:$H$4950,5,FALSE),""),""),"")</f>
        <v/>
      </c>
      <c r="AF152" s="3" t="str">
        <f>IF(AE152&lt;&gt;"",IF(AE152&lt;&gt;"LIBSETS_DROP_MECHANIC_MONSTER_NAME",VLOOKUP(AE152,'LibSets constants'!$I$4:$L$1000,3,FALSE),""),"")</f>
        <v/>
      </c>
      <c r="AG152" s="3" t="str">
        <f>IF(AE152&lt;&gt;"",IF(AE152&lt;&gt;"LIBSETS_DROP_MECHANIC_MONSTER_NAME",VLOOKUP(AE152,'LibSets constants'!$I$4:$L$1000,4,FALSE),""),"")</f>
        <v/>
      </c>
      <c r="AH152" s="3" t="str">
        <f>IF(G152&lt;&gt;"LIBSETS_SETTYPE_BATTLEGROUND",IF(G152&lt;&gt;"LIBSETS_SETTYPE_SPECIAL",IF(AI152&lt;&gt;"",VLOOKUP(AI152,'ESO zone constants'!$D$2:$H$4950,5,FALSE),""),""),"")</f>
        <v/>
      </c>
      <c r="AK152" s="3" t="str">
        <f>IF(AJ152&lt;&gt;"",IF(AJ152&lt;&gt;"LIBSETS_DROP_MECHANIC_MONSTER_NAME",VLOOKUP(AJ152,'LibSets constants'!$I$4:$L$1000,3,FALSE),""),"")</f>
        <v/>
      </c>
      <c r="AL152" s="3" t="str">
        <f>IF(AJ152&lt;&gt;"",IF(AJ152&lt;&gt;"LIBSETS_DROP_MECHANIC_MONSTER_NAME",VLOOKUP(AJ152,'LibSets constants'!$I$4:$L$1000,4,FALSE),""),"")</f>
        <v/>
      </c>
      <c r="AM152" s="3" t="str">
        <f>IF(G152&lt;&gt;"LIBSETS_SETTYPE_BATTLEGROUND",IF(G152&lt;&gt;"LIBSETS_SETTYPE_SPECIAL",IF(AN152&lt;&gt;"",VLOOKUP(AN152,'ESO zone constants'!$D$2:$H$4950,5,FALSE),""),""),"")</f>
        <v/>
      </c>
      <c r="AP152" s="3" t="str">
        <f>IF(AO152&lt;&gt;"",IF(AO152&lt;&gt;"LIBSETS_DROP_MECHANIC_MONSTER_NAME",VLOOKUP(AO152,'LibSets constants'!$I$4:$L$1000,3,FALSE),""),"")</f>
        <v/>
      </c>
      <c r="AQ152" s="3" t="str">
        <f>IF(AO152&lt;&gt;"",IF(AO152&lt;&gt;"LIBSETS_DROP_MECHANIC_MONSTER_NAME",VLOOKUP(AO152,'LibSets constants'!$I$4:$L$1000,4,FALSE),""),"")</f>
        <v/>
      </c>
      <c r="AR152" s="3" t="str">
        <f>IF(G152&lt;&gt;"LIBSETS_SETTYPE_BATTLEGROUND",IF(G152&lt;&gt;"LIBSETS_SETTYPE_SPECIAL",IF(AS152&lt;&gt;"",VLOOKUP(AS152,'ESO zone constants'!$D$2:$H$4950,5,FALSE),""),""),"")</f>
        <v/>
      </c>
      <c r="AU152" s="3" t="str">
        <f>IF(AT152&lt;&gt;"",IF(AT152&lt;&gt;"LIBSETS_DROP_MECHANIC_MONSTER_NAME",VLOOKUP(AT152,'LibSets constants'!$I$4:$L$1000,3,FALSE),""),"")</f>
        <v/>
      </c>
      <c r="AV152" s="3" t="str">
        <f>IF(AT152&lt;&gt;"",IF(AT152&lt;&gt;"LIBSETS_DROP_MECHANIC_MONSTER_NAME",VLOOKUP(AT152,'LibSets constants'!$I$4:$L$1000,4,FALSE),""),"")</f>
        <v/>
      </c>
      <c r="AW152" s="21" t="str">
        <f>IF(A152="???","--","")&amp;IF(F152&lt;&gt;"Not in the game (anymore)",IF(A152&lt;&gt;"",CONCATENATE("[",A152,"] = {wayshrines={")&amp;IF(K152&lt;&gt;"",CONCATENATE(K152,","),"")&amp;IF(L152&lt;&gt;"",CONCATENATE(L152,","),"")&amp;IF(M152&lt;&gt;"",CONCATENATE(M152,","),"")&amp;CONCATENATE("}")&amp;IF(VALUE(N152)&gt;0,CONCATENATE(", traitsNeeded=",N152),"")&amp;CONCATENATE(", dlcId=",IF(S152&lt;&gt;"",S152,"DLC_BASE_GAME")),""),"")</f>
        <v>[179] = {wayshrines={-1,-1,-1,}, dlcId=DLC_IMPERIAL_CITY</v>
      </c>
      <c r="AX152" s="21" t="str">
        <f>IF(F152&lt;&gt;"Not in the game (anymore)",IF(A152&lt;&gt;"",IF(P152&lt;&gt;"",CONCATENATE(", zoneIds={",P152),"")&amp;IF(X152&lt;&gt;"",CONCATENATE(",",X152),"")&amp;IF(AC152&lt;&gt;"",CONCATENATE(",",AC152),"")&amp;IF(AH152&lt;&gt;"",CONCATENATE(",",AH152),"")&amp;IF(AM152&lt;&gt;"",CONCATENATE(",",AM152),"")&amp;IF(AR152&lt;&gt;"",CONCATENATE(",",AR152),"")&amp;IF(P152&lt;&gt;"",CONCATENATE("}",""),"")&amp;IF(OR(I152="true",I152="false",I152&lt;&gt;""), CONCATENATE(", veteran=", I152), ""),""),"")</f>
        <v>, zoneIds={643}, veteran=false</v>
      </c>
      <c r="AY152" s="21" t="str">
        <f>IF(F152&lt;&gt;"Not in the game (anymore)",IF(A152&lt;&gt;"",", setType="&amp;G152,"")&amp;IF(J152="true",", multiTrialSet=true",""),"")</f>
        <v>, setType=LIBSETS_SETTYPE_IMPERIALCITY</v>
      </c>
      <c r="AZ152" s="21" t="str">
        <f>IF(F152&lt;&gt;"Not in the game (anymore)",IF(U152&lt;&gt;"",", dropMechanic={"&amp;U152&amp;IF(Z152&lt;&gt;"",","&amp;Z152,"")&amp;IF(AE152&lt;&gt;"",","&amp;AE152,"")&amp;IF(AJ152&lt;&gt;"",","&amp;AJ152,"")&amp;IF(AO152&lt;&gt;"",","&amp;AO152,"")&amp;IF(AT152&lt;&gt;"",","&amp;AT152,"")&amp;"}"&amp;IF(U152="LIBSETS_DROP_MECHANIC_MONSTER_NAME",", dropMechanicNames={" &amp; IF(V152&lt;&gt;"","['en']='"&amp;V152&amp;"'","") &amp; IF(W152&lt;&gt;"",", ['de']='" &amp; W152&amp;"'","") &amp; "}",""),"")&amp;"},","")</f>
        <v>},</v>
      </c>
      <c r="BA152" s="21" t="str">
        <f>IF(F152&lt;&gt;"Not in the game (anymore)",IF(C152&lt;&gt;"",CONCATENATE(" --",C152," / ",B152,"   [",IF(Q152&lt;&gt;"",Q152,""),IF(Y152&lt;&gt;"",", "&amp;Y152,""),IF(AD152&lt;&gt;"",", "&amp;AD152,""),IF(AI152&lt;&gt;"",", "&amp;AI152,""),IF(AN152&lt;&gt;"",", "&amp;AN152,""),IF(AS152&lt;&gt;"",", "&amp;AS152,""),"]")),"")</f>
        <v xml:space="preserve"> --Black Rose / Schwarze Rose   [Imperial Sewers]</v>
      </c>
    </row>
    <row r="153" spans="1:53" x14ac:dyDescent="0.25">
      <c r="A153" s="12">
        <v>180</v>
      </c>
      <c r="B153" t="s">
        <v>1020</v>
      </c>
      <c r="C153" t="s">
        <v>1021</v>
      </c>
      <c r="D153" s="3">
        <f>A153</f>
        <v>180</v>
      </c>
      <c r="F153" t="s">
        <v>39</v>
      </c>
      <c r="G153" s="8" t="s">
        <v>1653</v>
      </c>
      <c r="I153" t="s">
        <v>97</v>
      </c>
      <c r="J153" t="s">
        <v>97</v>
      </c>
      <c r="K153">
        <v>-1</v>
      </c>
      <c r="L153">
        <v>-1</v>
      </c>
      <c r="M153">
        <v>-1</v>
      </c>
      <c r="N153">
        <v>0</v>
      </c>
      <c r="O153" s="70" t="s">
        <v>454</v>
      </c>
      <c r="P153" s="3">
        <f>IF(AND(G153&lt;&gt;"LIBSETS_SETTYPE_BATTLEGROUND",G153&lt;&gt;"LIBSETS_SETTYPE_SPECIAL",G153&lt;&gt;"LIBSETS_SETTYPE_MYTHIC"), IF(Q153&lt;&gt;"",VLOOKUP(Q153,'ESO zone constants'!$D$2:$H$4950,5,FALSE),""),"")</f>
        <v>643</v>
      </c>
      <c r="Q153" t="str">
        <f>IF(OR(K153="",K153&lt;=0,ISERROR(K153)),IF(AND(O153&lt;&gt;"",NOT(ISERROR(O153))),O153, ""),VLOOKUP(K153,'ESO wayshrine node constants'!$A$3:$D$9993,4,FALSE))</f>
        <v>Imperial Sewers</v>
      </c>
      <c r="S153" s="19" t="str">
        <f>IF(AND(R153&lt;&gt;"",NOT(ISERROR(R153))),R153,IF(P153&lt;&gt;"",IF(NOT(ISERROR(VLOOKUP(P153,'ESO Dungeon constants'!$D$3:$H$9999,5,FALSE))),VLOOKUP(P153,'ESO Dungeon constants'!$D$3:$I$9999,6,FALSE),VLOOKUP(P153,'ESO zone constants'!$H$2:$K$9984,4,FALSE)),""))</f>
        <v>DLC_IMPERIAL_CITY</v>
      </c>
      <c r="T153" s="3" t="str">
        <f>IF(S153&lt;&gt;"",VLOOKUP(S153,'LibSets constants'!$B$4:$C$1000,2,FALSE),"")</f>
        <v>Imperial City</v>
      </c>
      <c r="V153" s="3" t="str">
        <f>IF(U153&lt;&gt;"",IF(U153&lt;&gt;"LIBSETS_DROP_MECHANIC_MONSTER_NAME",VLOOKUP(U153,'LibSets constants'!$I$4:$L$1000,3,FALSE),""),"")</f>
        <v/>
      </c>
      <c r="W153" s="40" t="str">
        <f>IF(U153&lt;&gt;"",IF(U153&lt;&gt;"LIBSETS_DROP_MECHANIC_MONSTER_NAME",VLOOKUP(U153,'LibSets constants'!$I$4:$L$1000,4,FALSE),""),"")</f>
        <v/>
      </c>
      <c r="X153" s="3" t="str">
        <f>IF(G153&lt;&gt;"LIBSETS_SETTYPE_BATTLEGROUND",IF(G153&lt;&gt;"LIBSETS_SETTYPE_SPECIAL",IF(Y153&lt;&gt;"",VLOOKUP(Y153,'ESO zone constants'!$D$2:$H$4950,5,FALSE),""),""),"")</f>
        <v/>
      </c>
      <c r="AA153" s="3" t="str">
        <f>IF(Z153&lt;&gt;"",IF(Z153&lt;&gt;"LIBSETS_DROP_MECHANIC_MONSTER_NAME",VLOOKUP(Z153,'LibSets constants'!$I$4:$L$1000,3,FALSE),""),"")</f>
        <v/>
      </c>
      <c r="AB153" s="3" t="str">
        <f>IF(Z153&lt;&gt;"",IF(Z153&lt;&gt;"LIBSETS_DROP_MECHANIC_MONSTER_NAME",VLOOKUP(Z153,'LibSets constants'!$I$4:$L$1000,4,FALSE),""),"")</f>
        <v/>
      </c>
      <c r="AC153" s="3" t="str">
        <f>IF(G153&lt;&gt;"LIBSETS_SETTYPE_BATTLEGROUND",IF(G153&lt;&gt;"LIBSETS_SETTYPE_SPECIAL",IF(AD153&lt;&gt;"",VLOOKUP(AD153,'ESO zone constants'!$D$2:$H$4950,5,FALSE),""),""),"")</f>
        <v/>
      </c>
      <c r="AF153" s="3" t="str">
        <f>IF(AE153&lt;&gt;"",IF(AE153&lt;&gt;"LIBSETS_DROP_MECHANIC_MONSTER_NAME",VLOOKUP(AE153,'LibSets constants'!$I$4:$L$1000,3,FALSE),""),"")</f>
        <v/>
      </c>
      <c r="AG153" s="3" t="str">
        <f>IF(AE153&lt;&gt;"",IF(AE153&lt;&gt;"LIBSETS_DROP_MECHANIC_MONSTER_NAME",VLOOKUP(AE153,'LibSets constants'!$I$4:$L$1000,4,FALSE),""),"")</f>
        <v/>
      </c>
      <c r="AH153" s="3" t="str">
        <f>IF(G153&lt;&gt;"LIBSETS_SETTYPE_BATTLEGROUND",IF(G153&lt;&gt;"LIBSETS_SETTYPE_SPECIAL",IF(AI153&lt;&gt;"",VLOOKUP(AI153,'ESO zone constants'!$D$2:$H$4950,5,FALSE),""),""),"")</f>
        <v/>
      </c>
      <c r="AK153" s="3" t="str">
        <f>IF(AJ153&lt;&gt;"",IF(AJ153&lt;&gt;"LIBSETS_DROP_MECHANIC_MONSTER_NAME",VLOOKUP(AJ153,'LibSets constants'!$I$4:$L$1000,3,FALSE),""),"")</f>
        <v/>
      </c>
      <c r="AL153" s="3" t="str">
        <f>IF(AJ153&lt;&gt;"",IF(AJ153&lt;&gt;"LIBSETS_DROP_MECHANIC_MONSTER_NAME",VLOOKUP(AJ153,'LibSets constants'!$I$4:$L$1000,4,FALSE),""),"")</f>
        <v/>
      </c>
      <c r="AM153" s="3" t="str">
        <f>IF(G153&lt;&gt;"LIBSETS_SETTYPE_BATTLEGROUND",IF(G153&lt;&gt;"LIBSETS_SETTYPE_SPECIAL",IF(AN153&lt;&gt;"",VLOOKUP(AN153,'ESO zone constants'!$D$2:$H$4950,5,FALSE),""),""),"")</f>
        <v/>
      </c>
      <c r="AP153" s="3" t="str">
        <f>IF(AO153&lt;&gt;"",IF(AO153&lt;&gt;"LIBSETS_DROP_MECHANIC_MONSTER_NAME",VLOOKUP(AO153,'LibSets constants'!$I$4:$L$1000,3,FALSE),""),"")</f>
        <v/>
      </c>
      <c r="AQ153" s="3" t="str">
        <f>IF(AO153&lt;&gt;"",IF(AO153&lt;&gt;"LIBSETS_DROP_MECHANIC_MONSTER_NAME",VLOOKUP(AO153,'LibSets constants'!$I$4:$L$1000,4,FALSE),""),"")</f>
        <v/>
      </c>
      <c r="AR153" s="3" t="str">
        <f>IF(G153&lt;&gt;"LIBSETS_SETTYPE_BATTLEGROUND",IF(G153&lt;&gt;"LIBSETS_SETTYPE_SPECIAL",IF(AS153&lt;&gt;"",VLOOKUP(AS153,'ESO zone constants'!$D$2:$H$4950,5,FALSE),""),""),"")</f>
        <v/>
      </c>
      <c r="AU153" s="3" t="str">
        <f>IF(AT153&lt;&gt;"",IF(AT153&lt;&gt;"LIBSETS_DROP_MECHANIC_MONSTER_NAME",VLOOKUP(AT153,'LibSets constants'!$I$4:$L$1000,3,FALSE),""),"")</f>
        <v/>
      </c>
      <c r="AV153" s="3" t="str">
        <f>IF(AT153&lt;&gt;"",IF(AT153&lt;&gt;"LIBSETS_DROP_MECHANIC_MONSTER_NAME",VLOOKUP(AT153,'LibSets constants'!$I$4:$L$1000,4,FALSE),""),"")</f>
        <v/>
      </c>
      <c r="AW153" s="21" t="str">
        <f>IF(A153="???","--","")&amp;IF(F153&lt;&gt;"Not in the game (anymore)",IF(A153&lt;&gt;"",CONCATENATE("[",A153,"] = {wayshrines={")&amp;IF(K153&lt;&gt;"",CONCATENATE(K153,","),"")&amp;IF(L153&lt;&gt;"",CONCATENATE(L153,","),"")&amp;IF(M153&lt;&gt;"",CONCATENATE(M153,","),"")&amp;CONCATENATE("}")&amp;IF(VALUE(N153)&gt;0,CONCATENATE(", traitsNeeded=",N153),"")&amp;CONCATENATE(", dlcId=",IF(S153&lt;&gt;"",S153,"DLC_BASE_GAME")),""),"")</f>
        <v>[180] = {wayshrines={-1,-1,-1,}, dlcId=DLC_IMPERIAL_CITY</v>
      </c>
      <c r="AX153" s="21" t="str">
        <f>IF(F153&lt;&gt;"Not in the game (anymore)",IF(A153&lt;&gt;"",IF(P153&lt;&gt;"",CONCATENATE(", zoneIds={",P153),"")&amp;IF(X153&lt;&gt;"",CONCATENATE(",",X153),"")&amp;IF(AC153&lt;&gt;"",CONCATENATE(",",AC153),"")&amp;IF(AH153&lt;&gt;"",CONCATENATE(",",AH153),"")&amp;IF(AM153&lt;&gt;"",CONCATENATE(",",AM153),"")&amp;IF(AR153&lt;&gt;"",CONCATENATE(",",AR153),"")&amp;IF(P153&lt;&gt;"",CONCATENATE("}",""),"")&amp;IF(OR(I153="true",I153="false",I153&lt;&gt;""), CONCATENATE(", veteran=", I153), ""),""),"")</f>
        <v>, zoneIds={643}, veteran=false</v>
      </c>
      <c r="AY153" s="21" t="str">
        <f>IF(F153&lt;&gt;"Not in the game (anymore)",IF(A153&lt;&gt;"",", setType="&amp;G153,"")&amp;IF(J153="true",", multiTrialSet=true",""),"")</f>
        <v>, setType=LIBSETS_SETTYPE_IMPERIALCITY</v>
      </c>
      <c r="AZ153" s="21" t="str">
        <f>IF(F153&lt;&gt;"Not in the game (anymore)",IF(U153&lt;&gt;"",", dropMechanic={"&amp;U153&amp;IF(Z153&lt;&gt;"",","&amp;Z153,"")&amp;IF(AE153&lt;&gt;"",","&amp;AE153,"")&amp;IF(AJ153&lt;&gt;"",","&amp;AJ153,"")&amp;IF(AO153&lt;&gt;"",","&amp;AO153,"")&amp;IF(AT153&lt;&gt;"",","&amp;AT153,"")&amp;"}"&amp;IF(U153="LIBSETS_DROP_MECHANIC_MONSTER_NAME",", dropMechanicNames={" &amp; IF(V153&lt;&gt;"","['en']='"&amp;V153&amp;"'","") &amp; IF(W153&lt;&gt;"",", ['de']='" &amp; W153&amp;"'","") &amp; "}",""),"")&amp;"},","")</f>
        <v>},</v>
      </c>
      <c r="BA153" s="21" t="str">
        <f>IF(F153&lt;&gt;"Not in the game (anymore)",IF(C153&lt;&gt;"",CONCATENATE(" --",C153," / ",B153,"   [",IF(Q153&lt;&gt;"",Q153,""),IF(Y153&lt;&gt;"",", "&amp;Y153,""),IF(AD153&lt;&gt;"",", "&amp;AD153,""),IF(AI153&lt;&gt;"",", "&amp;AI153,""),IF(AN153&lt;&gt;"",", "&amp;AN153,""),IF(AS153&lt;&gt;"",", "&amp;AS153,""),"]")),"")</f>
        <v xml:space="preserve"> --Powerful Assault / Kraftvoller Ansturm   [Imperial Sewers]</v>
      </c>
    </row>
    <row r="154" spans="1:53" x14ac:dyDescent="0.25">
      <c r="A154" s="12">
        <v>181</v>
      </c>
      <c r="B154" t="s">
        <v>1022</v>
      </c>
      <c r="C154" t="s">
        <v>1023</v>
      </c>
      <c r="D154" s="3">
        <f>A154</f>
        <v>181</v>
      </c>
      <c r="F154" t="s">
        <v>39</v>
      </c>
      <c r="G154" s="8" t="s">
        <v>1653</v>
      </c>
      <c r="I154" t="s">
        <v>97</v>
      </c>
      <c r="J154" t="s">
        <v>97</v>
      </c>
      <c r="K154">
        <v>-1</v>
      </c>
      <c r="L154">
        <v>-1</v>
      </c>
      <c r="M154">
        <v>-1</v>
      </c>
      <c r="N154">
        <v>0</v>
      </c>
      <c r="O154" s="70" t="s">
        <v>454</v>
      </c>
      <c r="P154" s="3">
        <f>IF(AND(G154&lt;&gt;"LIBSETS_SETTYPE_BATTLEGROUND",G154&lt;&gt;"LIBSETS_SETTYPE_SPECIAL",G154&lt;&gt;"LIBSETS_SETTYPE_MYTHIC"), IF(Q154&lt;&gt;"",VLOOKUP(Q154,'ESO zone constants'!$D$2:$H$4950,5,FALSE),""),"")</f>
        <v>643</v>
      </c>
      <c r="Q154" t="str">
        <f>IF(OR(K154="",K154&lt;=0,ISERROR(K154)),IF(AND(O154&lt;&gt;"",NOT(ISERROR(O154))),O154, ""),VLOOKUP(K154,'ESO wayshrine node constants'!$A$3:$D$9993,4,FALSE))</f>
        <v>Imperial Sewers</v>
      </c>
      <c r="S154" s="19" t="str">
        <f>IF(AND(R154&lt;&gt;"",NOT(ISERROR(R154))),R154,IF(P154&lt;&gt;"",IF(NOT(ISERROR(VLOOKUP(P154,'ESO Dungeon constants'!$D$3:$H$9999,5,FALSE))),VLOOKUP(P154,'ESO Dungeon constants'!$D$3:$I$9999,6,FALSE),VLOOKUP(P154,'ESO zone constants'!$H$2:$K$9984,4,FALSE)),""))</f>
        <v>DLC_IMPERIAL_CITY</v>
      </c>
      <c r="T154" s="3" t="str">
        <f>IF(S154&lt;&gt;"",VLOOKUP(S154,'LibSets constants'!$B$4:$C$1000,2,FALSE),"")</f>
        <v>Imperial City</v>
      </c>
      <c r="V154" s="3" t="str">
        <f>IF(U154&lt;&gt;"",IF(U154&lt;&gt;"LIBSETS_DROP_MECHANIC_MONSTER_NAME",VLOOKUP(U154,'LibSets constants'!$I$4:$L$1000,3,FALSE),""),"")</f>
        <v/>
      </c>
      <c r="W154" s="40" t="str">
        <f>IF(U154&lt;&gt;"",IF(U154&lt;&gt;"LIBSETS_DROP_MECHANIC_MONSTER_NAME",VLOOKUP(U154,'LibSets constants'!$I$4:$L$1000,4,FALSE),""),"")</f>
        <v/>
      </c>
      <c r="X154" s="3" t="str">
        <f>IF(G154&lt;&gt;"LIBSETS_SETTYPE_BATTLEGROUND",IF(G154&lt;&gt;"LIBSETS_SETTYPE_SPECIAL",IF(Y154&lt;&gt;"",VLOOKUP(Y154,'ESO zone constants'!$D$2:$H$4950,5,FALSE),""),""),"")</f>
        <v/>
      </c>
      <c r="AA154" s="3" t="str">
        <f>IF(Z154&lt;&gt;"",IF(Z154&lt;&gt;"LIBSETS_DROP_MECHANIC_MONSTER_NAME",VLOOKUP(Z154,'LibSets constants'!$I$4:$L$1000,3,FALSE),""),"")</f>
        <v/>
      </c>
      <c r="AB154" s="3" t="str">
        <f>IF(Z154&lt;&gt;"",IF(Z154&lt;&gt;"LIBSETS_DROP_MECHANIC_MONSTER_NAME",VLOOKUP(Z154,'LibSets constants'!$I$4:$L$1000,4,FALSE),""),"")</f>
        <v/>
      </c>
      <c r="AC154" s="3" t="str">
        <f>IF(G154&lt;&gt;"LIBSETS_SETTYPE_BATTLEGROUND",IF(G154&lt;&gt;"LIBSETS_SETTYPE_SPECIAL",IF(AD154&lt;&gt;"",VLOOKUP(AD154,'ESO zone constants'!$D$2:$H$4950,5,FALSE),""),""),"")</f>
        <v/>
      </c>
      <c r="AF154" s="3" t="str">
        <f>IF(AE154&lt;&gt;"",IF(AE154&lt;&gt;"LIBSETS_DROP_MECHANIC_MONSTER_NAME",VLOOKUP(AE154,'LibSets constants'!$I$4:$L$1000,3,FALSE),""),"")</f>
        <v/>
      </c>
      <c r="AG154" s="3" t="str">
        <f>IF(AE154&lt;&gt;"",IF(AE154&lt;&gt;"LIBSETS_DROP_MECHANIC_MONSTER_NAME",VLOOKUP(AE154,'LibSets constants'!$I$4:$L$1000,4,FALSE),""),"")</f>
        <v/>
      </c>
      <c r="AH154" s="3" t="str">
        <f>IF(G154&lt;&gt;"LIBSETS_SETTYPE_BATTLEGROUND",IF(G154&lt;&gt;"LIBSETS_SETTYPE_SPECIAL",IF(AI154&lt;&gt;"",VLOOKUP(AI154,'ESO zone constants'!$D$2:$H$4950,5,FALSE),""),""),"")</f>
        <v/>
      </c>
      <c r="AK154" s="3" t="str">
        <f>IF(AJ154&lt;&gt;"",IF(AJ154&lt;&gt;"LIBSETS_DROP_MECHANIC_MONSTER_NAME",VLOOKUP(AJ154,'LibSets constants'!$I$4:$L$1000,3,FALSE),""),"")</f>
        <v/>
      </c>
      <c r="AL154" s="3" t="str">
        <f>IF(AJ154&lt;&gt;"",IF(AJ154&lt;&gt;"LIBSETS_DROP_MECHANIC_MONSTER_NAME",VLOOKUP(AJ154,'LibSets constants'!$I$4:$L$1000,4,FALSE),""),"")</f>
        <v/>
      </c>
      <c r="AM154" s="3" t="str">
        <f>IF(G154&lt;&gt;"LIBSETS_SETTYPE_BATTLEGROUND",IF(G154&lt;&gt;"LIBSETS_SETTYPE_SPECIAL",IF(AN154&lt;&gt;"",VLOOKUP(AN154,'ESO zone constants'!$D$2:$H$4950,5,FALSE),""),""),"")</f>
        <v/>
      </c>
      <c r="AP154" s="3" t="str">
        <f>IF(AO154&lt;&gt;"",IF(AO154&lt;&gt;"LIBSETS_DROP_MECHANIC_MONSTER_NAME",VLOOKUP(AO154,'LibSets constants'!$I$4:$L$1000,3,FALSE),""),"")</f>
        <v/>
      </c>
      <c r="AQ154" s="3" t="str">
        <f>IF(AO154&lt;&gt;"",IF(AO154&lt;&gt;"LIBSETS_DROP_MECHANIC_MONSTER_NAME",VLOOKUP(AO154,'LibSets constants'!$I$4:$L$1000,4,FALSE),""),"")</f>
        <v/>
      </c>
      <c r="AR154" s="3" t="str">
        <f>IF(G154&lt;&gt;"LIBSETS_SETTYPE_BATTLEGROUND",IF(G154&lt;&gt;"LIBSETS_SETTYPE_SPECIAL",IF(AS154&lt;&gt;"",VLOOKUP(AS154,'ESO zone constants'!$D$2:$H$4950,5,FALSE),""),""),"")</f>
        <v/>
      </c>
      <c r="AU154" s="3" t="str">
        <f>IF(AT154&lt;&gt;"",IF(AT154&lt;&gt;"LIBSETS_DROP_MECHANIC_MONSTER_NAME",VLOOKUP(AT154,'LibSets constants'!$I$4:$L$1000,3,FALSE),""),"")</f>
        <v/>
      </c>
      <c r="AV154" s="3" t="str">
        <f>IF(AT154&lt;&gt;"",IF(AT154&lt;&gt;"LIBSETS_DROP_MECHANIC_MONSTER_NAME",VLOOKUP(AT154,'LibSets constants'!$I$4:$L$1000,4,FALSE),""),"")</f>
        <v/>
      </c>
      <c r="AW154" s="21" t="str">
        <f>IF(A154="???","--","")&amp;IF(F154&lt;&gt;"Not in the game (anymore)",IF(A154&lt;&gt;"",CONCATENATE("[",A154,"] = {wayshrines={")&amp;IF(K154&lt;&gt;"",CONCATENATE(K154,","),"")&amp;IF(L154&lt;&gt;"",CONCATENATE(L154,","),"")&amp;IF(M154&lt;&gt;"",CONCATENATE(M154,","),"")&amp;CONCATENATE("}")&amp;IF(VALUE(N154)&gt;0,CONCATENATE(", traitsNeeded=",N154),"")&amp;CONCATENATE(", dlcId=",IF(S154&lt;&gt;"",S154,"DLC_BASE_GAME")),""),"")</f>
        <v>[181] = {wayshrines={-1,-1,-1,}, dlcId=DLC_IMPERIAL_CITY</v>
      </c>
      <c r="AX154" s="21" t="str">
        <f>IF(F154&lt;&gt;"Not in the game (anymore)",IF(A154&lt;&gt;"",IF(P154&lt;&gt;"",CONCATENATE(", zoneIds={",P154),"")&amp;IF(X154&lt;&gt;"",CONCATENATE(",",X154),"")&amp;IF(AC154&lt;&gt;"",CONCATENATE(",",AC154),"")&amp;IF(AH154&lt;&gt;"",CONCATENATE(",",AH154),"")&amp;IF(AM154&lt;&gt;"",CONCATENATE(",",AM154),"")&amp;IF(AR154&lt;&gt;"",CONCATENATE(",",AR154),"")&amp;IF(P154&lt;&gt;"",CONCATENATE("}",""),"")&amp;IF(OR(I154="true",I154="false",I154&lt;&gt;""), CONCATENATE(", veteran=", I154), ""),""),"")</f>
        <v>, zoneIds={643}, veteran=false</v>
      </c>
      <c r="AY154" s="21" t="str">
        <f>IF(F154&lt;&gt;"Not in the game (anymore)",IF(A154&lt;&gt;"",", setType="&amp;G154,"")&amp;IF(J154="true",", multiTrialSet=true",""),"")</f>
        <v>, setType=LIBSETS_SETTYPE_IMPERIALCITY</v>
      </c>
      <c r="AZ154" s="21" t="str">
        <f>IF(F154&lt;&gt;"Not in the game (anymore)",IF(U154&lt;&gt;"",", dropMechanic={"&amp;U154&amp;IF(Z154&lt;&gt;"",","&amp;Z154,"")&amp;IF(AE154&lt;&gt;"",","&amp;AE154,"")&amp;IF(AJ154&lt;&gt;"",","&amp;AJ154,"")&amp;IF(AO154&lt;&gt;"",","&amp;AO154,"")&amp;IF(AT154&lt;&gt;"",","&amp;AT154,"")&amp;"}"&amp;IF(U154="LIBSETS_DROP_MECHANIC_MONSTER_NAME",", dropMechanicNames={" &amp; IF(V154&lt;&gt;"","['en']='"&amp;V154&amp;"'","") &amp; IF(W154&lt;&gt;"",", ['de']='" &amp; W154&amp;"'","") &amp; "}",""),"")&amp;"},","")</f>
        <v>},</v>
      </c>
      <c r="BA154" s="21" t="str">
        <f>IF(F154&lt;&gt;"Not in the game (anymore)",IF(C154&lt;&gt;"",CONCATENATE(" --",C154," / ",B154,"   [",IF(Q154&lt;&gt;"",Q154,""),IF(Y154&lt;&gt;"",", "&amp;Y154,""),IF(AD154&lt;&gt;"",", "&amp;AD154,""),IF(AI154&lt;&gt;"",", "&amp;AI154,""),IF(AN154&lt;&gt;"",", "&amp;AN154,""),IF(AS154&lt;&gt;"",", "&amp;AS154,""),"]")),"")</f>
        <v xml:space="preserve"> --Meritorious Service / Meritorischer Dienst   [Imperial Sewers]</v>
      </c>
    </row>
    <row r="155" spans="1:53" x14ac:dyDescent="0.25">
      <c r="A155" s="5">
        <v>183</v>
      </c>
      <c r="B155" t="s">
        <v>14</v>
      </c>
      <c r="C155" t="s">
        <v>14</v>
      </c>
      <c r="D155" s="3">
        <f>A155</f>
        <v>183</v>
      </c>
      <c r="G155" s="8" t="s">
        <v>1654</v>
      </c>
      <c r="H155">
        <v>3</v>
      </c>
      <c r="I155" t="s">
        <v>1641</v>
      </c>
      <c r="J155" t="s">
        <v>97</v>
      </c>
      <c r="K155">
        <v>-1</v>
      </c>
      <c r="L155">
        <v>-1</v>
      </c>
      <c r="M155">
        <v>-1</v>
      </c>
      <c r="N155">
        <v>0</v>
      </c>
      <c r="O155" s="70" t="s">
        <v>54</v>
      </c>
      <c r="P155" s="3">
        <f>IF(AND(G155&lt;&gt;"LIBSETS_SETTYPE_BATTLEGROUND",G155&lt;&gt;"LIBSETS_SETTYPE_SPECIAL",G155&lt;&gt;"LIBSETS_SETTYPE_MYTHIC"), IF(Q155&lt;&gt;"",VLOOKUP(Q155,'ESO zone constants'!$D$2:$H$4950,5,FALSE),""),"")</f>
        <v>688</v>
      </c>
      <c r="Q155" t="str">
        <f>IF(OR(K155="",K155&lt;=0,ISERROR(K155)),IF(AND(O155&lt;&gt;"",NOT(ISERROR(O155))),O155, ""),VLOOKUP(K155,'ESO wayshrine node constants'!$A$3:$D$9993,4,FALSE))</f>
        <v>White-Gold Tower</v>
      </c>
      <c r="S155" s="19" t="str">
        <f>IF(AND(R155&lt;&gt;"",NOT(ISERROR(R155))),R155,IF(P155&lt;&gt;"",IF(NOT(ISERROR(VLOOKUP(P155,'ESO Dungeon constants'!$D$3:$H$9999,5,FALSE))),VLOOKUP(P155,'ESO Dungeon constants'!$D$3:$I$9999,6,FALSE),VLOOKUP(P155,'ESO zone constants'!$H$2:$K$9984,4,FALSE)),""))</f>
        <v>DLC_IMPERIAL_CITY</v>
      </c>
      <c r="T155" s="3" t="str">
        <f>IF(S155&lt;&gt;"",VLOOKUP(S155,'LibSets constants'!$B$4:$C$1000,2,FALSE),"")</f>
        <v>Imperial City</v>
      </c>
      <c r="U155" s="33" t="s">
        <v>1726</v>
      </c>
      <c r="V155" s="40" t="s">
        <v>14</v>
      </c>
      <c r="W155" s="40" t="s">
        <v>14</v>
      </c>
      <c r="X155" s="3" t="str">
        <f>IF(G155&lt;&gt;"LIBSETS_SETTYPE_BATTLEGROUND",IF(G155&lt;&gt;"LIBSETS_SETTYPE_SPECIAL",IF(Y155&lt;&gt;"",VLOOKUP(Y155,'ESO zone constants'!$D$2:$H$4950,5,FALSE),""),""),"")</f>
        <v/>
      </c>
      <c r="Z155" s="40"/>
      <c r="AA155" s="40"/>
      <c r="AB155" s="40"/>
      <c r="AC155" s="3" t="str">
        <f>IF(G155&lt;&gt;"LIBSETS_SETTYPE_BATTLEGROUND",IF(G155&lt;&gt;"LIBSETS_SETTYPE_SPECIAL",IF(AD155&lt;&gt;"",VLOOKUP(AD155,'ESO zone constants'!$D$2:$H$4950,5,FALSE),""),""),"")</f>
        <v/>
      </c>
      <c r="AE155" s="40"/>
      <c r="AF155" s="40"/>
      <c r="AG155" s="40"/>
      <c r="AH155" s="3" t="str">
        <f>IF(G155&lt;&gt;"LIBSETS_SETTYPE_BATTLEGROUND",IF(G155&lt;&gt;"LIBSETS_SETTYPE_SPECIAL",IF(AI155&lt;&gt;"",VLOOKUP(AI155,'ESO zone constants'!$D$2:$H$4950,5,FALSE),""),""),"")</f>
        <v/>
      </c>
      <c r="AJ155" s="40"/>
      <c r="AK155" s="40"/>
      <c r="AL155" s="40"/>
      <c r="AM155" s="3" t="str">
        <f>IF(G155&lt;&gt;"LIBSETS_SETTYPE_BATTLEGROUND",IF(G155&lt;&gt;"LIBSETS_SETTYPE_SPECIAL",IF(AN155&lt;&gt;"",VLOOKUP(AN155,'ESO zone constants'!$D$2:$H$4950,5,FALSE),""),""),"")</f>
        <v/>
      </c>
      <c r="AO155" s="40"/>
      <c r="AP155" s="40"/>
      <c r="AQ155" s="40"/>
      <c r="AR155" s="3" t="str">
        <f>IF(G155&lt;&gt;"LIBSETS_SETTYPE_BATTLEGROUND",IF(G155&lt;&gt;"LIBSETS_SETTYPE_SPECIAL",IF(AS155&lt;&gt;"",VLOOKUP(AS155,'ESO zone constants'!$D$2:$H$4950,5,FALSE),""),""),"")</f>
        <v/>
      </c>
      <c r="AT155" s="40"/>
      <c r="AU155" s="40"/>
      <c r="AV155" s="40"/>
      <c r="AW155" s="21" t="str">
        <f>IF(A155="???","--","")&amp;IF(F155&lt;&gt;"Not in the game (anymore)",IF(A155&lt;&gt;"",CONCATENATE("[",A155,"] = {wayshrines={")&amp;IF(K155&lt;&gt;"",CONCATENATE(K155,","),"")&amp;IF(L155&lt;&gt;"",CONCATENATE(L155,","),"")&amp;IF(M155&lt;&gt;"",CONCATENATE(M155,","),"")&amp;CONCATENATE("}")&amp;IF(VALUE(N155)&gt;0,CONCATENATE(", traitsNeeded=",N155),"")&amp;CONCATENATE(", dlcId=",IF(S155&lt;&gt;"",S155,"DLC_BASE_GAME")),""),"")</f>
        <v>[183] = {wayshrines={-1,-1,-1,}, dlcId=DLC_IMPERIAL_CITY</v>
      </c>
      <c r="AX155" s="21" t="str">
        <f>IF(F155&lt;&gt;"Not in the game (anymore)",IF(A155&lt;&gt;"",IF(P155&lt;&gt;"",CONCATENATE(", zoneIds={",P155),"")&amp;IF(X155&lt;&gt;"",CONCATENATE(",",X155),"")&amp;IF(AC155&lt;&gt;"",CONCATENATE(",",AC155),"")&amp;IF(AH155&lt;&gt;"",CONCATENATE(",",AH155),"")&amp;IF(AM155&lt;&gt;"",CONCATENATE(",",AM155),"")&amp;IF(AR155&lt;&gt;"",CONCATENATE(",",AR155),"")&amp;IF(P155&lt;&gt;"",CONCATENATE("}",""),"")&amp;IF(OR(I155="true",I155="false",I155&lt;&gt;""), CONCATENATE(", veteran=", I155), ""),""),"")</f>
        <v>, zoneIds={688}, veteran={[EQUIP_TYPE_HEAD]=true, [EQUIP_TYPE_SHOULDERS]=false}</v>
      </c>
      <c r="AY155" s="21" t="str">
        <f>IF(F155&lt;&gt;"Not in the game (anymore)",IF(A155&lt;&gt;"",", setType="&amp;G155,"")&amp;IF(J155="true",", multiTrialSet=true",""),"")</f>
        <v>, setType=LIBSETS_SETTYPE_MONSTER</v>
      </c>
      <c r="AZ155" s="21" t="str">
        <f>IF(F155&lt;&gt;"Not in the game (anymore)",IF(U155&lt;&gt;"",", dropMechanic={"&amp;U155&amp;IF(Z155&lt;&gt;"",","&amp;Z155,"")&amp;IF(AE155&lt;&gt;"",","&amp;AE155,"")&amp;IF(AJ155&lt;&gt;"",","&amp;AJ155,"")&amp;IF(AO155&lt;&gt;"",","&amp;AO155,"")&amp;IF(AT155&lt;&gt;"",","&amp;AT155,"")&amp;"}"&amp;IF(U155="LIBSETS_DROP_MECHANIC_MONSTER_NAME",", dropMechanicNames={" &amp; IF(V155&lt;&gt;"","['en']='"&amp;V155&amp;"'","") &amp; IF(W155&lt;&gt;"",", ['de']='" &amp; W155&amp;"'","") &amp; "}",""),"")&amp;"},","")</f>
        <v>, dropMechanic={LIBSETS_DROP_MECHANIC_MONSTER_NAME}, dropMechanicNames={['en']='Molag Kena', ['de']='Molag Kena'}},</v>
      </c>
      <c r="BA155" s="21" t="str">
        <f>IF(F155&lt;&gt;"Not in the game (anymore)",IF(C155&lt;&gt;"",CONCATENATE(" --",C155," / ",B155,"   [",IF(Q155&lt;&gt;"",Q155,""),IF(Y155&lt;&gt;"",", "&amp;Y155,""),IF(AD155&lt;&gt;"",", "&amp;AD155,""),IF(AI155&lt;&gt;"",", "&amp;AI155,""),IF(AN155&lt;&gt;"",", "&amp;AN155,""),IF(AS155&lt;&gt;"",", "&amp;AS155,""),"]")),"")</f>
        <v xml:space="preserve"> --Molag Kena / Molag Kena   [White-Gold Tower]</v>
      </c>
    </row>
    <row r="156" spans="1:53" x14ac:dyDescent="0.25">
      <c r="A156" s="12">
        <v>184</v>
      </c>
      <c r="B156" t="s">
        <v>1024</v>
      </c>
      <c r="C156" t="s">
        <v>1025</v>
      </c>
      <c r="D156" s="3">
        <f>A156</f>
        <v>184</v>
      </c>
      <c r="G156" s="8" t="s">
        <v>1652</v>
      </c>
      <c r="I156" t="s">
        <v>97</v>
      </c>
      <c r="J156" t="s">
        <v>97</v>
      </c>
      <c r="K156">
        <v>-1</v>
      </c>
      <c r="L156">
        <v>-1</v>
      </c>
      <c r="M156">
        <v>-1</v>
      </c>
      <c r="N156">
        <v>0</v>
      </c>
      <c r="O156" s="70" t="s">
        <v>54</v>
      </c>
      <c r="P156" s="3">
        <f>IF(AND(G156&lt;&gt;"LIBSETS_SETTYPE_BATTLEGROUND",G156&lt;&gt;"LIBSETS_SETTYPE_SPECIAL",G156&lt;&gt;"LIBSETS_SETTYPE_MYTHIC"), IF(Q156&lt;&gt;"",VLOOKUP(Q156,'ESO zone constants'!$D$2:$H$4950,5,FALSE),""),"")</f>
        <v>688</v>
      </c>
      <c r="Q156" t="str">
        <f>IF(OR(K156="",K156&lt;=0,ISERROR(K156)),IF(AND(O156&lt;&gt;"",NOT(ISERROR(O156))),O156, ""),VLOOKUP(K156,'ESO wayshrine node constants'!$A$3:$D$9993,4,FALSE))</f>
        <v>White-Gold Tower</v>
      </c>
      <c r="S156" s="19" t="str">
        <f>IF(AND(R156&lt;&gt;"",NOT(ISERROR(R156))),R156,IF(P156&lt;&gt;"",IF(NOT(ISERROR(VLOOKUP(P156,'ESO Dungeon constants'!$D$3:$H$9999,5,FALSE))),VLOOKUP(P156,'ESO Dungeon constants'!$D$3:$I$9999,6,FALSE),VLOOKUP(P156,'ESO zone constants'!$H$2:$K$9984,4,FALSE)),""))</f>
        <v>DLC_IMPERIAL_CITY</v>
      </c>
      <c r="T156" s="3" t="str">
        <f>IF(S156&lt;&gt;"",VLOOKUP(S156,'LibSets constants'!$B$4:$C$1000,2,FALSE),"")</f>
        <v>Imperial City</v>
      </c>
      <c r="V156" s="3" t="str">
        <f>IF(U156&lt;&gt;"",IF(U156&lt;&gt;"LIBSETS_DROP_MECHANIC_MONSTER_NAME",VLOOKUP(U156,'LibSets constants'!$I$4:$L$1000,3,FALSE),""),"")</f>
        <v/>
      </c>
      <c r="W156" s="40" t="str">
        <f>IF(U156&lt;&gt;"",IF(U156&lt;&gt;"LIBSETS_DROP_MECHANIC_MONSTER_NAME",VLOOKUP(U156,'LibSets constants'!$I$4:$L$1000,4,FALSE),""),"")</f>
        <v/>
      </c>
      <c r="X156" s="3" t="str">
        <f>IF(G156&lt;&gt;"LIBSETS_SETTYPE_BATTLEGROUND",IF(G156&lt;&gt;"LIBSETS_SETTYPE_SPECIAL",IF(Y156&lt;&gt;"",VLOOKUP(Y156,'ESO zone constants'!$D$2:$H$4950,5,FALSE),""),""),"")</f>
        <v/>
      </c>
      <c r="AA156" s="3" t="str">
        <f>IF(Z156&lt;&gt;"",IF(Z156&lt;&gt;"LIBSETS_DROP_MECHANIC_MONSTER_NAME",VLOOKUP(Z156,'LibSets constants'!$I$4:$L$1000,3,FALSE),""),"")</f>
        <v/>
      </c>
      <c r="AB156" s="3" t="str">
        <f>IF(Z156&lt;&gt;"",IF(Z156&lt;&gt;"LIBSETS_DROP_MECHANIC_MONSTER_NAME",VLOOKUP(Z156,'LibSets constants'!$I$4:$L$1000,4,FALSE),""),"")</f>
        <v/>
      </c>
      <c r="AC156" s="3" t="str">
        <f>IF(G156&lt;&gt;"LIBSETS_SETTYPE_BATTLEGROUND",IF(G156&lt;&gt;"LIBSETS_SETTYPE_SPECIAL",IF(AD156&lt;&gt;"",VLOOKUP(AD156,'ESO zone constants'!$D$2:$H$4950,5,FALSE),""),""),"")</f>
        <v/>
      </c>
      <c r="AF156" s="3" t="str">
        <f>IF(AE156&lt;&gt;"",IF(AE156&lt;&gt;"LIBSETS_DROP_MECHANIC_MONSTER_NAME",VLOOKUP(AE156,'LibSets constants'!$I$4:$L$1000,3,FALSE),""),"")</f>
        <v/>
      </c>
      <c r="AG156" s="3" t="str">
        <f>IF(AE156&lt;&gt;"",IF(AE156&lt;&gt;"LIBSETS_DROP_MECHANIC_MONSTER_NAME",VLOOKUP(AE156,'LibSets constants'!$I$4:$L$1000,4,FALSE),""),"")</f>
        <v/>
      </c>
      <c r="AH156" s="3" t="str">
        <f>IF(G156&lt;&gt;"LIBSETS_SETTYPE_BATTLEGROUND",IF(G156&lt;&gt;"LIBSETS_SETTYPE_SPECIAL",IF(AI156&lt;&gt;"",VLOOKUP(AI156,'ESO zone constants'!$D$2:$H$4950,5,FALSE),""),""),"")</f>
        <v/>
      </c>
      <c r="AK156" s="3" t="str">
        <f>IF(AJ156&lt;&gt;"",IF(AJ156&lt;&gt;"LIBSETS_DROP_MECHANIC_MONSTER_NAME",VLOOKUP(AJ156,'LibSets constants'!$I$4:$L$1000,3,FALSE),""),"")</f>
        <v/>
      </c>
      <c r="AL156" s="3" t="str">
        <f>IF(AJ156&lt;&gt;"",IF(AJ156&lt;&gt;"LIBSETS_DROP_MECHANIC_MONSTER_NAME",VLOOKUP(AJ156,'LibSets constants'!$I$4:$L$1000,4,FALSE),""),"")</f>
        <v/>
      </c>
      <c r="AM156" s="3" t="str">
        <f>IF(G156&lt;&gt;"LIBSETS_SETTYPE_BATTLEGROUND",IF(G156&lt;&gt;"LIBSETS_SETTYPE_SPECIAL",IF(AN156&lt;&gt;"",VLOOKUP(AN156,'ESO zone constants'!$D$2:$H$4950,5,FALSE),""),""),"")</f>
        <v/>
      </c>
      <c r="AP156" s="3" t="str">
        <f>IF(AO156&lt;&gt;"",IF(AO156&lt;&gt;"LIBSETS_DROP_MECHANIC_MONSTER_NAME",VLOOKUP(AO156,'LibSets constants'!$I$4:$L$1000,3,FALSE),""),"")</f>
        <v/>
      </c>
      <c r="AQ156" s="3" t="str">
        <f>IF(AO156&lt;&gt;"",IF(AO156&lt;&gt;"LIBSETS_DROP_MECHANIC_MONSTER_NAME",VLOOKUP(AO156,'LibSets constants'!$I$4:$L$1000,4,FALSE),""),"")</f>
        <v/>
      </c>
      <c r="AR156" s="3" t="str">
        <f>IF(G156&lt;&gt;"LIBSETS_SETTYPE_BATTLEGROUND",IF(G156&lt;&gt;"LIBSETS_SETTYPE_SPECIAL",IF(AS156&lt;&gt;"",VLOOKUP(AS156,'ESO zone constants'!$D$2:$H$4950,5,FALSE),""),""),"")</f>
        <v/>
      </c>
      <c r="AU156" s="3" t="str">
        <f>IF(AT156&lt;&gt;"",IF(AT156&lt;&gt;"LIBSETS_DROP_MECHANIC_MONSTER_NAME",VLOOKUP(AT156,'LibSets constants'!$I$4:$L$1000,3,FALSE),""),"")</f>
        <v/>
      </c>
      <c r="AV156" s="3" t="str">
        <f>IF(AT156&lt;&gt;"",IF(AT156&lt;&gt;"LIBSETS_DROP_MECHANIC_MONSTER_NAME",VLOOKUP(AT156,'LibSets constants'!$I$4:$L$1000,4,FALSE),""),"")</f>
        <v/>
      </c>
      <c r="AW156" s="21" t="str">
        <f>IF(A156="???","--","")&amp;IF(F156&lt;&gt;"Not in the game (anymore)",IF(A156&lt;&gt;"",CONCATENATE("[",A156,"] = {wayshrines={")&amp;IF(K156&lt;&gt;"",CONCATENATE(K156,","),"")&amp;IF(L156&lt;&gt;"",CONCATENATE(L156,","),"")&amp;IF(M156&lt;&gt;"",CONCATENATE(M156,","),"")&amp;CONCATENATE("}")&amp;IF(VALUE(N156)&gt;0,CONCATENATE(", traitsNeeded=",N156),"")&amp;CONCATENATE(", dlcId=",IF(S156&lt;&gt;"",S156,"DLC_BASE_GAME")),""),"")</f>
        <v>[184] = {wayshrines={-1,-1,-1,}, dlcId=DLC_IMPERIAL_CITY</v>
      </c>
      <c r="AX156" s="21" t="str">
        <f>IF(F156&lt;&gt;"Not in the game (anymore)",IF(A156&lt;&gt;"",IF(P156&lt;&gt;"",CONCATENATE(", zoneIds={",P156),"")&amp;IF(X156&lt;&gt;"",CONCATENATE(",",X156),"")&amp;IF(AC156&lt;&gt;"",CONCATENATE(",",AC156),"")&amp;IF(AH156&lt;&gt;"",CONCATENATE(",",AH156),"")&amp;IF(AM156&lt;&gt;"",CONCATENATE(",",AM156),"")&amp;IF(AR156&lt;&gt;"",CONCATENATE(",",AR156),"")&amp;IF(P156&lt;&gt;"",CONCATENATE("}",""),"")&amp;IF(OR(I156="true",I156="false",I156&lt;&gt;""), CONCATENATE(", veteran=", I156), ""),""),"")</f>
        <v>, zoneIds={688}, veteran=false</v>
      </c>
      <c r="AY156" s="21" t="str">
        <f>IF(F156&lt;&gt;"Not in the game (anymore)",IF(A156&lt;&gt;"",", setType="&amp;G156,"")&amp;IF(J156="true",", multiTrialSet=true",""),"")</f>
        <v>, setType=LIBSETS_SETTYPE_DUNGEON</v>
      </c>
      <c r="AZ156" s="21" t="str">
        <f>IF(F156&lt;&gt;"Not in the game (anymore)",IF(U156&lt;&gt;"",", dropMechanic={"&amp;U156&amp;IF(Z156&lt;&gt;"",","&amp;Z156,"")&amp;IF(AE156&lt;&gt;"",","&amp;AE156,"")&amp;IF(AJ156&lt;&gt;"",","&amp;AJ156,"")&amp;IF(AO156&lt;&gt;"",","&amp;AO156,"")&amp;IF(AT156&lt;&gt;"",","&amp;AT156,"")&amp;"}"&amp;IF(U156="LIBSETS_DROP_MECHANIC_MONSTER_NAME",", dropMechanicNames={" &amp; IF(V156&lt;&gt;"","['en']='"&amp;V156&amp;"'","") &amp; IF(W156&lt;&gt;"",", ['de']='" &amp; W156&amp;"'","") &amp; "}",""),"")&amp;"},","")</f>
        <v>},</v>
      </c>
      <c r="BA156" s="21" t="str">
        <f>IF(F156&lt;&gt;"Not in the game (anymore)",IF(C156&lt;&gt;"",CONCATENATE(" --",C156," / ",B156,"   [",IF(Q156&lt;&gt;"",Q156,""),IF(Y156&lt;&gt;"",", "&amp;Y156,""),IF(AD156&lt;&gt;"",", "&amp;AD156,""),IF(AI156&lt;&gt;"",", "&amp;AI156,""),IF(AN156&lt;&gt;"",", "&amp;AN156,""),IF(AS156&lt;&gt;"",", "&amp;AS156,""),"]")),"")</f>
        <v xml:space="preserve"> --Brands of Imperium / Male des Kaiserreichs   [White-Gold Tower]</v>
      </c>
    </row>
    <row r="157" spans="1:53" x14ac:dyDescent="0.25">
      <c r="A157" s="12">
        <v>185</v>
      </c>
      <c r="B157" t="s">
        <v>1026</v>
      </c>
      <c r="C157" t="s">
        <v>1027</v>
      </c>
      <c r="D157" s="3">
        <f>A157</f>
        <v>185</v>
      </c>
      <c r="G157" s="8" t="s">
        <v>1652</v>
      </c>
      <c r="I157" t="s">
        <v>97</v>
      </c>
      <c r="J157" t="s">
        <v>97</v>
      </c>
      <c r="K157">
        <v>-1</v>
      </c>
      <c r="L157">
        <v>-1</v>
      </c>
      <c r="M157">
        <v>-1</v>
      </c>
      <c r="N157">
        <v>0</v>
      </c>
      <c r="O157" s="70" t="s">
        <v>54</v>
      </c>
      <c r="P157" s="3">
        <f>IF(AND(G157&lt;&gt;"LIBSETS_SETTYPE_BATTLEGROUND",G157&lt;&gt;"LIBSETS_SETTYPE_SPECIAL",G157&lt;&gt;"LIBSETS_SETTYPE_MYTHIC"), IF(Q157&lt;&gt;"",VLOOKUP(Q157,'ESO zone constants'!$D$2:$H$4950,5,FALSE),""),"")</f>
        <v>688</v>
      </c>
      <c r="Q157" t="str">
        <f>IF(OR(K157="",K157&lt;=0,ISERROR(K157)),IF(AND(O157&lt;&gt;"",NOT(ISERROR(O157))),O157, ""),VLOOKUP(K157,'ESO wayshrine node constants'!$A$3:$D$9993,4,FALSE))</f>
        <v>White-Gold Tower</v>
      </c>
      <c r="S157" s="19" t="str">
        <f>IF(AND(R157&lt;&gt;"",NOT(ISERROR(R157))),R157,IF(P157&lt;&gt;"",IF(NOT(ISERROR(VLOOKUP(P157,'ESO Dungeon constants'!$D$3:$H$9999,5,FALSE))),VLOOKUP(P157,'ESO Dungeon constants'!$D$3:$I$9999,6,FALSE),VLOOKUP(P157,'ESO zone constants'!$H$2:$K$9984,4,FALSE)),""))</f>
        <v>DLC_IMPERIAL_CITY</v>
      </c>
      <c r="T157" s="3" t="str">
        <f>IF(S157&lt;&gt;"",VLOOKUP(S157,'LibSets constants'!$B$4:$C$1000,2,FALSE),"")</f>
        <v>Imperial City</v>
      </c>
      <c r="V157" s="3" t="str">
        <f>IF(U157&lt;&gt;"",IF(U157&lt;&gt;"LIBSETS_DROP_MECHANIC_MONSTER_NAME",VLOOKUP(U157,'LibSets constants'!$I$4:$L$1000,3,FALSE),""),"")</f>
        <v/>
      </c>
      <c r="W157" s="40" t="str">
        <f>IF(U157&lt;&gt;"",IF(U157&lt;&gt;"LIBSETS_DROP_MECHANIC_MONSTER_NAME",VLOOKUP(U157,'LibSets constants'!$I$4:$L$1000,4,FALSE),""),"")</f>
        <v/>
      </c>
      <c r="X157" s="3" t="str">
        <f>IF(G157&lt;&gt;"LIBSETS_SETTYPE_BATTLEGROUND",IF(G157&lt;&gt;"LIBSETS_SETTYPE_SPECIAL",IF(Y157&lt;&gt;"",VLOOKUP(Y157,'ESO zone constants'!$D$2:$H$4950,5,FALSE),""),""),"")</f>
        <v/>
      </c>
      <c r="AA157" s="3" t="str">
        <f>IF(Z157&lt;&gt;"",IF(Z157&lt;&gt;"LIBSETS_DROP_MECHANIC_MONSTER_NAME",VLOOKUP(Z157,'LibSets constants'!$I$4:$L$1000,3,FALSE),""),"")</f>
        <v/>
      </c>
      <c r="AB157" s="3" t="str">
        <f>IF(Z157&lt;&gt;"",IF(Z157&lt;&gt;"LIBSETS_DROP_MECHANIC_MONSTER_NAME",VLOOKUP(Z157,'LibSets constants'!$I$4:$L$1000,4,FALSE),""),"")</f>
        <v/>
      </c>
      <c r="AC157" s="3" t="str">
        <f>IF(G157&lt;&gt;"LIBSETS_SETTYPE_BATTLEGROUND",IF(G157&lt;&gt;"LIBSETS_SETTYPE_SPECIAL",IF(AD157&lt;&gt;"",VLOOKUP(AD157,'ESO zone constants'!$D$2:$H$4950,5,FALSE),""),""),"")</f>
        <v/>
      </c>
      <c r="AF157" s="3" t="str">
        <f>IF(AE157&lt;&gt;"",IF(AE157&lt;&gt;"LIBSETS_DROP_MECHANIC_MONSTER_NAME",VLOOKUP(AE157,'LibSets constants'!$I$4:$L$1000,3,FALSE),""),"")</f>
        <v/>
      </c>
      <c r="AG157" s="3" t="str">
        <f>IF(AE157&lt;&gt;"",IF(AE157&lt;&gt;"LIBSETS_DROP_MECHANIC_MONSTER_NAME",VLOOKUP(AE157,'LibSets constants'!$I$4:$L$1000,4,FALSE),""),"")</f>
        <v/>
      </c>
      <c r="AH157" s="3" t="str">
        <f>IF(G157&lt;&gt;"LIBSETS_SETTYPE_BATTLEGROUND",IF(G157&lt;&gt;"LIBSETS_SETTYPE_SPECIAL",IF(AI157&lt;&gt;"",VLOOKUP(AI157,'ESO zone constants'!$D$2:$H$4950,5,FALSE),""),""),"")</f>
        <v/>
      </c>
      <c r="AK157" s="3" t="str">
        <f>IF(AJ157&lt;&gt;"",IF(AJ157&lt;&gt;"LIBSETS_DROP_MECHANIC_MONSTER_NAME",VLOOKUP(AJ157,'LibSets constants'!$I$4:$L$1000,3,FALSE),""),"")</f>
        <v/>
      </c>
      <c r="AL157" s="3" t="str">
        <f>IF(AJ157&lt;&gt;"",IF(AJ157&lt;&gt;"LIBSETS_DROP_MECHANIC_MONSTER_NAME",VLOOKUP(AJ157,'LibSets constants'!$I$4:$L$1000,4,FALSE),""),"")</f>
        <v/>
      </c>
      <c r="AM157" s="3" t="str">
        <f>IF(G157&lt;&gt;"LIBSETS_SETTYPE_BATTLEGROUND",IF(G157&lt;&gt;"LIBSETS_SETTYPE_SPECIAL",IF(AN157&lt;&gt;"",VLOOKUP(AN157,'ESO zone constants'!$D$2:$H$4950,5,FALSE),""),""),"")</f>
        <v/>
      </c>
      <c r="AP157" s="3" t="str">
        <f>IF(AO157&lt;&gt;"",IF(AO157&lt;&gt;"LIBSETS_DROP_MECHANIC_MONSTER_NAME",VLOOKUP(AO157,'LibSets constants'!$I$4:$L$1000,3,FALSE),""),"")</f>
        <v/>
      </c>
      <c r="AQ157" s="3" t="str">
        <f>IF(AO157&lt;&gt;"",IF(AO157&lt;&gt;"LIBSETS_DROP_MECHANIC_MONSTER_NAME",VLOOKUP(AO157,'LibSets constants'!$I$4:$L$1000,4,FALSE),""),"")</f>
        <v/>
      </c>
      <c r="AR157" s="3" t="str">
        <f>IF(G157&lt;&gt;"LIBSETS_SETTYPE_BATTLEGROUND",IF(G157&lt;&gt;"LIBSETS_SETTYPE_SPECIAL",IF(AS157&lt;&gt;"",VLOOKUP(AS157,'ESO zone constants'!$D$2:$H$4950,5,FALSE),""),""),"")</f>
        <v/>
      </c>
      <c r="AU157" s="3" t="str">
        <f>IF(AT157&lt;&gt;"",IF(AT157&lt;&gt;"LIBSETS_DROP_MECHANIC_MONSTER_NAME",VLOOKUP(AT157,'LibSets constants'!$I$4:$L$1000,3,FALSE),""),"")</f>
        <v/>
      </c>
      <c r="AV157" s="3" t="str">
        <f>IF(AT157&lt;&gt;"",IF(AT157&lt;&gt;"LIBSETS_DROP_MECHANIC_MONSTER_NAME",VLOOKUP(AT157,'LibSets constants'!$I$4:$L$1000,4,FALSE),""),"")</f>
        <v/>
      </c>
      <c r="AW157" s="21" t="str">
        <f>IF(A157="???","--","")&amp;IF(F157&lt;&gt;"Not in the game (anymore)",IF(A157&lt;&gt;"",CONCATENATE("[",A157,"] = {wayshrines={")&amp;IF(K157&lt;&gt;"",CONCATENATE(K157,","),"")&amp;IF(L157&lt;&gt;"",CONCATENATE(L157,","),"")&amp;IF(M157&lt;&gt;"",CONCATENATE(M157,","),"")&amp;CONCATENATE("}")&amp;IF(VALUE(N157)&gt;0,CONCATENATE(", traitsNeeded=",N157),"")&amp;CONCATENATE(", dlcId=",IF(S157&lt;&gt;"",S157,"DLC_BASE_GAME")),""),"")</f>
        <v>[185] = {wayshrines={-1,-1,-1,}, dlcId=DLC_IMPERIAL_CITY</v>
      </c>
      <c r="AX157" s="21" t="str">
        <f>IF(F157&lt;&gt;"Not in the game (anymore)",IF(A157&lt;&gt;"",IF(P157&lt;&gt;"",CONCATENATE(", zoneIds={",P157),"")&amp;IF(X157&lt;&gt;"",CONCATENATE(",",X157),"")&amp;IF(AC157&lt;&gt;"",CONCATENATE(",",AC157),"")&amp;IF(AH157&lt;&gt;"",CONCATENATE(",",AH157),"")&amp;IF(AM157&lt;&gt;"",CONCATENATE(",",AM157),"")&amp;IF(AR157&lt;&gt;"",CONCATENATE(",",AR157),"")&amp;IF(P157&lt;&gt;"",CONCATENATE("}",""),"")&amp;IF(OR(I157="true",I157="false",I157&lt;&gt;""), CONCATENATE(", veteran=", I157), ""),""),"")</f>
        <v>, zoneIds={688}, veteran=false</v>
      </c>
      <c r="AY157" s="21" t="str">
        <f>IF(F157&lt;&gt;"Not in the game (anymore)",IF(A157&lt;&gt;"",", setType="&amp;G157,"")&amp;IF(J157="true",", multiTrialSet=true",""),"")</f>
        <v>, setType=LIBSETS_SETTYPE_DUNGEON</v>
      </c>
      <c r="AZ157" s="21" t="str">
        <f>IF(F157&lt;&gt;"Not in the game (anymore)",IF(U157&lt;&gt;"",", dropMechanic={"&amp;U157&amp;IF(Z157&lt;&gt;"",","&amp;Z157,"")&amp;IF(AE157&lt;&gt;"",","&amp;AE157,"")&amp;IF(AJ157&lt;&gt;"",","&amp;AJ157,"")&amp;IF(AO157&lt;&gt;"",","&amp;AO157,"")&amp;IF(AT157&lt;&gt;"",","&amp;AT157,"")&amp;"}"&amp;IF(U157="LIBSETS_DROP_MECHANIC_MONSTER_NAME",", dropMechanicNames={" &amp; IF(V157&lt;&gt;"","['en']='"&amp;V157&amp;"'","") &amp; IF(W157&lt;&gt;"",", ['de']='" &amp; W157&amp;"'","") &amp; "}",""),"")&amp;"},","")</f>
        <v>},</v>
      </c>
      <c r="BA157" s="21" t="str">
        <f>IF(F157&lt;&gt;"Not in the game (anymore)",IF(C157&lt;&gt;"",CONCATENATE(" --",C157," / ",B157,"   [",IF(Q157&lt;&gt;"",Q157,""),IF(Y157&lt;&gt;"",", "&amp;Y157,""),IF(AD157&lt;&gt;"",", "&amp;AD157,""),IF(AI157&lt;&gt;"",", "&amp;AI157,""),IF(AN157&lt;&gt;"",", "&amp;AN157,""),IF(AS157&lt;&gt;"",", "&amp;AS157,""),"]")),"")</f>
        <v xml:space="preserve"> --Spell Power Cure / Magiekraftheilung   [White-Gold Tower]</v>
      </c>
    </row>
    <row r="158" spans="1:53" x14ac:dyDescent="0.25">
      <c r="A158" s="12">
        <v>186</v>
      </c>
      <c r="B158" t="s">
        <v>1028</v>
      </c>
      <c r="C158" t="s">
        <v>1029</v>
      </c>
      <c r="D158" s="3">
        <f>A158</f>
        <v>186</v>
      </c>
      <c r="G158" s="8" t="s">
        <v>1652</v>
      </c>
      <c r="I158" t="s">
        <v>97</v>
      </c>
      <c r="J158" t="s">
        <v>97</v>
      </c>
      <c r="K158">
        <v>-1</v>
      </c>
      <c r="L158">
        <v>-1</v>
      </c>
      <c r="M158">
        <v>-1</v>
      </c>
      <c r="N158">
        <v>0</v>
      </c>
      <c r="O158" s="70" t="s">
        <v>65</v>
      </c>
      <c r="P158" s="3">
        <f>IF(AND(G158&lt;&gt;"LIBSETS_SETTYPE_BATTLEGROUND",G158&lt;&gt;"LIBSETS_SETTYPE_SPECIAL",G158&lt;&gt;"LIBSETS_SETTYPE_MYTHIC"), IF(Q158&lt;&gt;"",VLOOKUP(Q158,'ESO zone constants'!$D$2:$H$4950,5,FALSE),""),"")</f>
        <v>131</v>
      </c>
      <c r="Q158" t="str">
        <f>IF(OR(K158="",K158&lt;=0,ISERROR(K158)),IF(AND(O158&lt;&gt;"",NOT(ISERROR(O158))),O158, ""),VLOOKUP(K158,'ESO wayshrine node constants'!$A$3:$D$9993,4,FALSE))</f>
        <v>Tempest Island</v>
      </c>
      <c r="S158" s="19" t="str">
        <f>IF(AND(R158&lt;&gt;"",NOT(ISERROR(R158))),R158,IF(P158&lt;&gt;"",IF(NOT(ISERROR(VLOOKUP(P158,'ESO Dungeon constants'!$D$3:$H$9999,5,FALSE))),VLOOKUP(P158,'ESO Dungeon constants'!$D$3:$I$9999,6,FALSE),VLOOKUP(P158,'ESO zone constants'!$H$2:$K$9984,4,FALSE)),""))</f>
        <v>DLC_BASE_GAME</v>
      </c>
      <c r="T158" s="3" t="str">
        <f>IF(S158&lt;&gt;"",VLOOKUP(S158,'LibSets constants'!$B$4:$C$1000,2,FALSE),"")</f>
        <v>Included in base game</v>
      </c>
      <c r="V158" s="3" t="str">
        <f>IF(U158&lt;&gt;"",IF(U158&lt;&gt;"LIBSETS_DROP_MECHANIC_MONSTER_NAME",VLOOKUP(U158,'LibSets constants'!$I$4:$L$1000,3,FALSE),""),"")</f>
        <v/>
      </c>
      <c r="W158" s="40" t="str">
        <f>IF(U158&lt;&gt;"",IF(U158&lt;&gt;"LIBSETS_DROP_MECHANIC_MONSTER_NAME",VLOOKUP(U158,'LibSets constants'!$I$4:$L$1000,4,FALSE),""),"")</f>
        <v/>
      </c>
      <c r="X158" s="3" t="str">
        <f>IF(G158&lt;&gt;"LIBSETS_SETTYPE_BATTLEGROUND",IF(G158&lt;&gt;"LIBSETS_SETTYPE_SPECIAL",IF(Y158&lt;&gt;"",VLOOKUP(Y158,'ESO zone constants'!$D$2:$H$4950,5,FALSE),""),""),"")</f>
        <v/>
      </c>
      <c r="AA158" s="3" t="str">
        <f>IF(Z158&lt;&gt;"",IF(Z158&lt;&gt;"LIBSETS_DROP_MECHANIC_MONSTER_NAME",VLOOKUP(Z158,'LibSets constants'!$I$4:$L$1000,3,FALSE),""),"")</f>
        <v/>
      </c>
      <c r="AB158" s="3" t="str">
        <f>IF(Z158&lt;&gt;"",IF(Z158&lt;&gt;"LIBSETS_DROP_MECHANIC_MONSTER_NAME",VLOOKUP(Z158,'LibSets constants'!$I$4:$L$1000,4,FALSE),""),"")</f>
        <v/>
      </c>
      <c r="AC158" s="3" t="str">
        <f>IF(G158&lt;&gt;"LIBSETS_SETTYPE_BATTLEGROUND",IF(G158&lt;&gt;"LIBSETS_SETTYPE_SPECIAL",IF(AD158&lt;&gt;"",VLOOKUP(AD158,'ESO zone constants'!$D$2:$H$4950,5,FALSE),""),""),"")</f>
        <v/>
      </c>
      <c r="AF158" s="3" t="str">
        <f>IF(AE158&lt;&gt;"",IF(AE158&lt;&gt;"LIBSETS_DROP_MECHANIC_MONSTER_NAME",VLOOKUP(AE158,'LibSets constants'!$I$4:$L$1000,3,FALSE),""),"")</f>
        <v/>
      </c>
      <c r="AG158" s="3" t="str">
        <f>IF(AE158&lt;&gt;"",IF(AE158&lt;&gt;"LIBSETS_DROP_MECHANIC_MONSTER_NAME",VLOOKUP(AE158,'LibSets constants'!$I$4:$L$1000,4,FALSE),""),"")</f>
        <v/>
      </c>
      <c r="AH158" s="3" t="str">
        <f>IF(G158&lt;&gt;"LIBSETS_SETTYPE_BATTLEGROUND",IF(G158&lt;&gt;"LIBSETS_SETTYPE_SPECIAL",IF(AI158&lt;&gt;"",VLOOKUP(AI158,'ESO zone constants'!$D$2:$H$4950,5,FALSE),""),""),"")</f>
        <v/>
      </c>
      <c r="AK158" s="3" t="str">
        <f>IF(AJ158&lt;&gt;"",IF(AJ158&lt;&gt;"LIBSETS_DROP_MECHANIC_MONSTER_NAME",VLOOKUP(AJ158,'LibSets constants'!$I$4:$L$1000,3,FALSE),""),"")</f>
        <v/>
      </c>
      <c r="AL158" s="3" t="str">
        <f>IF(AJ158&lt;&gt;"",IF(AJ158&lt;&gt;"LIBSETS_DROP_MECHANIC_MONSTER_NAME",VLOOKUP(AJ158,'LibSets constants'!$I$4:$L$1000,4,FALSE),""),"")</f>
        <v/>
      </c>
      <c r="AM158" s="3" t="str">
        <f>IF(G158&lt;&gt;"LIBSETS_SETTYPE_BATTLEGROUND",IF(G158&lt;&gt;"LIBSETS_SETTYPE_SPECIAL",IF(AN158&lt;&gt;"",VLOOKUP(AN158,'ESO zone constants'!$D$2:$H$4950,5,FALSE),""),""),"")</f>
        <v/>
      </c>
      <c r="AP158" s="3" t="str">
        <f>IF(AO158&lt;&gt;"",IF(AO158&lt;&gt;"LIBSETS_DROP_MECHANIC_MONSTER_NAME",VLOOKUP(AO158,'LibSets constants'!$I$4:$L$1000,3,FALSE),""),"")</f>
        <v/>
      </c>
      <c r="AQ158" s="3" t="str">
        <f>IF(AO158&lt;&gt;"",IF(AO158&lt;&gt;"LIBSETS_DROP_MECHANIC_MONSTER_NAME",VLOOKUP(AO158,'LibSets constants'!$I$4:$L$1000,4,FALSE),""),"")</f>
        <v/>
      </c>
      <c r="AR158" s="3" t="str">
        <f>IF(G158&lt;&gt;"LIBSETS_SETTYPE_BATTLEGROUND",IF(G158&lt;&gt;"LIBSETS_SETTYPE_SPECIAL",IF(AS158&lt;&gt;"",VLOOKUP(AS158,'ESO zone constants'!$D$2:$H$4950,5,FALSE),""),""),"")</f>
        <v/>
      </c>
      <c r="AU158" s="3" t="str">
        <f>IF(AT158&lt;&gt;"",IF(AT158&lt;&gt;"LIBSETS_DROP_MECHANIC_MONSTER_NAME",VLOOKUP(AT158,'LibSets constants'!$I$4:$L$1000,3,FALSE),""),"")</f>
        <v/>
      </c>
      <c r="AV158" s="3" t="str">
        <f>IF(AT158&lt;&gt;"",IF(AT158&lt;&gt;"LIBSETS_DROP_MECHANIC_MONSTER_NAME",VLOOKUP(AT158,'LibSets constants'!$I$4:$L$1000,4,FALSE),""),"")</f>
        <v/>
      </c>
      <c r="AW158" s="21" t="str">
        <f>IF(A158="???","--","")&amp;IF(F158&lt;&gt;"Not in the game (anymore)",IF(A158&lt;&gt;"",CONCATENATE("[",A158,"] = {wayshrines={")&amp;IF(K158&lt;&gt;"",CONCATENATE(K158,","),"")&amp;IF(L158&lt;&gt;"",CONCATENATE(L158,","),"")&amp;IF(M158&lt;&gt;"",CONCATENATE(M158,","),"")&amp;CONCATENATE("}")&amp;IF(VALUE(N158)&gt;0,CONCATENATE(", traitsNeeded=",N158),"")&amp;CONCATENATE(", dlcId=",IF(S158&lt;&gt;"",S158,"DLC_BASE_GAME")),""),"")</f>
        <v>[186] = {wayshrines={-1,-1,-1,}, dlcId=DLC_BASE_GAME</v>
      </c>
      <c r="AX158" s="21" t="str">
        <f>IF(F158&lt;&gt;"Not in the game (anymore)",IF(A158&lt;&gt;"",IF(P158&lt;&gt;"",CONCATENATE(", zoneIds={",P158),"")&amp;IF(X158&lt;&gt;"",CONCATENATE(",",X158),"")&amp;IF(AC158&lt;&gt;"",CONCATENATE(",",AC158),"")&amp;IF(AH158&lt;&gt;"",CONCATENATE(",",AH158),"")&amp;IF(AM158&lt;&gt;"",CONCATENATE(",",AM158),"")&amp;IF(AR158&lt;&gt;"",CONCATENATE(",",AR158),"")&amp;IF(P158&lt;&gt;"",CONCATENATE("}",""),"")&amp;IF(OR(I158="true",I158="false",I158&lt;&gt;""), CONCATENATE(", veteran=", I158), ""),""),"")</f>
        <v>, zoneIds={131}, veteran=false</v>
      </c>
      <c r="AY158" s="21" t="str">
        <f>IF(F158&lt;&gt;"Not in the game (anymore)",IF(A158&lt;&gt;"",", setType="&amp;G158,"")&amp;IF(J158="true",", multiTrialSet=true",""),"")</f>
        <v>, setType=LIBSETS_SETTYPE_DUNGEON</v>
      </c>
      <c r="AZ158" s="21" t="str">
        <f>IF(F158&lt;&gt;"Not in the game (anymore)",IF(U158&lt;&gt;"",", dropMechanic={"&amp;U158&amp;IF(Z158&lt;&gt;"",","&amp;Z158,"")&amp;IF(AE158&lt;&gt;"",","&amp;AE158,"")&amp;IF(AJ158&lt;&gt;"",","&amp;AJ158,"")&amp;IF(AO158&lt;&gt;"",","&amp;AO158,"")&amp;IF(AT158&lt;&gt;"",","&amp;AT158,"")&amp;"}"&amp;IF(U158="LIBSETS_DROP_MECHANIC_MONSTER_NAME",", dropMechanicNames={" &amp; IF(V158&lt;&gt;"","['en']='"&amp;V158&amp;"'","") &amp; IF(W158&lt;&gt;"",", ['de']='" &amp; W158&amp;"'","") &amp; "}",""),"")&amp;"},","")</f>
        <v>},</v>
      </c>
      <c r="BA158" s="21" t="str">
        <f>IF(F158&lt;&gt;"Not in the game (anymore)",IF(C158&lt;&gt;"",CONCATENATE(" --",C158," / ",B158,"   [",IF(Q158&lt;&gt;"",Q158,""),IF(Y158&lt;&gt;"",", "&amp;Y158,""),IF(AD158&lt;&gt;"",", "&amp;AD158,""),IF(AI158&lt;&gt;"",", "&amp;AI158,""),IF(AN158&lt;&gt;"",", "&amp;AN158,""),IF(AS158&lt;&gt;"",", "&amp;AS158,""),"]")),"")</f>
        <v xml:space="preserve"> --Jolting Arms / Rüttelnde Rüstung   [Tempest Island]</v>
      </c>
    </row>
    <row r="159" spans="1:53" x14ac:dyDescent="0.25">
      <c r="A159" s="12">
        <v>187</v>
      </c>
      <c r="B159" t="s">
        <v>1030</v>
      </c>
      <c r="C159" t="s">
        <v>1031</v>
      </c>
      <c r="D159" s="3">
        <f>A159</f>
        <v>187</v>
      </c>
      <c r="G159" s="8" t="s">
        <v>1655</v>
      </c>
      <c r="I159" t="s">
        <v>97</v>
      </c>
      <c r="J159" t="s">
        <v>97</v>
      </c>
      <c r="K159">
        <v>-1</v>
      </c>
      <c r="L159">
        <v>-1</v>
      </c>
      <c r="M159">
        <v>-1</v>
      </c>
      <c r="N159">
        <v>0</v>
      </c>
      <c r="O159" s="70" t="s">
        <v>120</v>
      </c>
      <c r="P159" s="3">
        <f>IF(AND(G159&lt;&gt;"LIBSETS_SETTYPE_BATTLEGROUND",G159&lt;&gt;"LIBSETS_SETTYPE_SPECIAL",G159&lt;&gt;"LIBSETS_SETTYPE_MYTHIC"), IF(Q159&lt;&gt;"",VLOOKUP(Q159,'ESO zone constants'!$D$2:$H$4950,5,FALSE),""),"")</f>
        <v>117</v>
      </c>
      <c r="Q159" t="str">
        <f>IF(OR(K159="",K159&lt;=0,ISERROR(K159)),IF(AND(O159&lt;&gt;"",NOT(ISERROR(O159))),O159, ""),VLOOKUP(K159,'ESO wayshrine node constants'!$A$3:$D$9993,4,FALSE))</f>
        <v>Shadowfen</v>
      </c>
      <c r="S159" s="19" t="str">
        <f>IF(AND(R159&lt;&gt;"",NOT(ISERROR(R159))),R159,IF(P159&lt;&gt;"",IF(NOT(ISERROR(VLOOKUP(P159,'ESO Dungeon constants'!$D$3:$H$9999,5,FALSE))),VLOOKUP(P159,'ESO Dungeon constants'!$D$3:$I$9999,6,FALSE),VLOOKUP(P159,'ESO zone constants'!$H$2:$K$9984,4,FALSE)),""))</f>
        <v>DLC_BASE_GAME</v>
      </c>
      <c r="T159" s="3" t="str">
        <f>IF(S159&lt;&gt;"",VLOOKUP(S159,'LibSets constants'!$B$4:$C$1000,2,FALSE),"")</f>
        <v>Included in base game</v>
      </c>
      <c r="U159" s="33" t="s">
        <v>1742</v>
      </c>
      <c r="V159" s="3" t="str">
        <f>IF(U159&lt;&gt;"",IF(U159&lt;&gt;"LIBSETS_DROP_MECHANIC_MONSTER_NAME",VLOOKUP(U159,'LibSets constants'!$I$4:$L$1000,3,FALSE),""),"")</f>
        <v>Delve bosses have a chance to drop a waist or feet.</v>
      </c>
      <c r="W159" s="3" t="str">
        <f>IF(U159&lt;&gt;"",IF(U159&lt;&gt;"LIBSETS_DROP_MECHANIC_MONSTER_NAME",VLOOKUP(U159,'LibSets constants'!$I$4:$L$1000,4,FALSE),""),"")</f>
        <v>Bosse in Gewölben haben die Chance, eine Taille oder Füße fallen zu lassen.</v>
      </c>
      <c r="X159" s="3" t="str">
        <f>IF(G159&lt;&gt;"LIBSETS_SETTYPE_BATTLEGROUND",IF(G159&lt;&gt;"LIBSETS_SETTYPE_SPECIAL",IF(Y159&lt;&gt;"",VLOOKUP(Y159,'ESO zone constants'!$D$2:$H$4950,5,FALSE),""),""),"")</f>
        <v/>
      </c>
      <c r="Z159" s="33" t="s">
        <v>1743</v>
      </c>
      <c r="AA159" s="3" t="str">
        <f>IF(Z159&lt;&gt;"",IF(Z159&lt;&gt;"LIBSETS_DROP_MECHANIC_MONSTER_NAME",VLOOKUP(Z159,'LibSets constants'!$I$4:$L$1000,3,FALSE),""),"")</f>
        <v>Overland group bosses have a 100% chance to drop head, chest, legs, or weapon.</v>
      </c>
      <c r="AB159" s="3" t="str">
        <f>IF(Z159&lt;&gt;"",IF(Z159&lt;&gt;"LIBSETS_DROP_MECHANIC_MONSTER_NAME",VLOOKUP(Z159,'LibSets constants'!$I$4:$L$1000,4,FALSE),""),"")</f>
        <v>Überland Gruppenbosse haben eine Chance von 100%, Kopf, Brust, Beine oder Waffen fallen zu lassen.</v>
      </c>
      <c r="AC159" s="3" t="str">
        <f>IF(G159&lt;&gt;"LIBSETS_SETTYPE_BATTLEGROUND",IF(G159&lt;&gt;"LIBSETS_SETTYPE_SPECIAL",IF(AD159&lt;&gt;"",VLOOKUP(AD159,'ESO zone constants'!$D$2:$H$4950,5,FALSE),""),""),"")</f>
        <v/>
      </c>
      <c r="AE159" s="33" t="s">
        <v>1744</v>
      </c>
      <c r="AF159" s="3" t="str">
        <f>IF(AE159&lt;&gt;"",IF(AE159&lt;&gt;"LIBSETS_DROP_MECHANIC_MONSTER_NAME",VLOOKUP(AE159,'LibSets constants'!$I$4:$L$1000,3,FALSE),""),"")</f>
        <v>Public dungeon bosses have a chance to drop a shoulder, hand, or weapon.</v>
      </c>
      <c r="AG159" s="3" t="str">
        <f>IF(AE159&lt;&gt;"",IF(AE159&lt;&gt;"LIBSETS_DROP_MECHANIC_MONSTER_NAME",VLOOKUP(AE159,'LibSets constants'!$I$4:$L$1000,4,FALSE),""),"")</f>
        <v>Öffentliche Dungeon-Bosse haben die Möglichkeit, eine Schulter, Handschuhe oder eine Waffe fallen zu lassen.</v>
      </c>
      <c r="AH159" s="3" t="str">
        <f>IF(G159&lt;&gt;"LIBSETS_SETTYPE_BATTLEGROUND",IF(G159&lt;&gt;"LIBSETS_SETTYPE_SPECIAL",IF(AI159&lt;&gt;"",VLOOKUP(AI159,'ESO zone constants'!$D$2:$H$4950,5,FALSE),""),""),"")</f>
        <v/>
      </c>
      <c r="AJ159" s="33" t="s">
        <v>1745</v>
      </c>
      <c r="AK159" s="3" t="str">
        <f>IF(AJ159&lt;&gt;"",IF(AJ159&lt;&gt;"LIBSETS_DROP_MECHANIC_MONSTER_NAME",VLOOKUP(AJ159,'LibSets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3" t="str">
        <f>IF(AJ159&lt;&gt;"",IF(AJ159&lt;&gt;"LIBSETS_DROP_MECHANIC_MONSTER_NAME",VLOOKUP(AJ159,'LibSets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constants'!$D$2:$H$4950,5,FALSE),""),""),"")</f>
        <v/>
      </c>
      <c r="AP159" s="3" t="str">
        <f>IF(AO159&lt;&gt;"",IF(AO159&lt;&gt;"LIBSETS_DROP_MECHANIC_MONSTER_NAME",VLOOKUP(AO159,'LibSets constants'!$I$4:$L$1000,3,FALSE),""),"")</f>
        <v/>
      </c>
      <c r="AQ159" s="3" t="str">
        <f>IF(AO159&lt;&gt;"",IF(AO159&lt;&gt;"LIBSETS_DROP_MECHANIC_MONSTER_NAME",VLOOKUP(AO159,'LibSets constants'!$I$4:$L$1000,4,FALSE),""),"")</f>
        <v/>
      </c>
      <c r="AR159" s="3" t="str">
        <f>IF(G159&lt;&gt;"LIBSETS_SETTYPE_BATTLEGROUND",IF(G159&lt;&gt;"LIBSETS_SETTYPE_SPECIAL",IF(AS159&lt;&gt;"",VLOOKUP(AS159,'ESO zone constants'!$D$2:$H$4950,5,FALSE),""),""),"")</f>
        <v/>
      </c>
      <c r="AU159" s="3" t="str">
        <f>IF(AT159&lt;&gt;"",IF(AT159&lt;&gt;"LIBSETS_DROP_MECHANIC_MONSTER_NAME",VLOOKUP(AT159,'LibSets constants'!$I$4:$L$1000,3,FALSE),""),"")</f>
        <v/>
      </c>
      <c r="AV159" s="3" t="str">
        <f>IF(AT159&lt;&gt;"",IF(AT159&lt;&gt;"LIBSETS_DROP_MECHANIC_MONSTER_NAME",VLOOKUP(AT159,'LibSets constants'!$I$4:$L$1000,4,FALSE),""),"")</f>
        <v/>
      </c>
      <c r="AW159" s="21" t="str">
        <f>IF(A159="???","--","")&amp;IF(F159&lt;&gt;"Not in the game (anymore)",IF(A159&lt;&gt;"",CONCATENATE("[",A159,"] = {wayshrines={")&amp;IF(K159&lt;&gt;"",CONCATENATE(K159,","),"")&amp;IF(L159&lt;&gt;"",CONCATENATE(L159,","),"")&amp;IF(M159&lt;&gt;"",CONCATENATE(M159,","),"")&amp;CONCATENATE("}")&amp;IF(VALUE(N159)&gt;0,CONCATENATE(", traitsNeeded=",N159),"")&amp;CONCATENATE(", dlcId=",IF(S159&lt;&gt;"",S159,"DLC_BASE_GAME")),""),"")</f>
        <v>[187] = {wayshrines={-1,-1,-1,}, dlcId=DLC_BASE_GAME</v>
      </c>
      <c r="AX159" s="21" t="str">
        <f>IF(F159&lt;&gt;"Not in the game (anymore)",IF(A159&lt;&gt;"",IF(P159&lt;&gt;"",CONCATENATE(", zoneIds={",P159),"")&amp;IF(X159&lt;&gt;"",CONCATENATE(",",X159),"")&amp;IF(AC159&lt;&gt;"",CONCATENATE(",",AC159),"")&amp;IF(AH159&lt;&gt;"",CONCATENATE(",",AH159),"")&amp;IF(AM159&lt;&gt;"",CONCATENATE(",",AM159),"")&amp;IF(AR159&lt;&gt;"",CONCATENATE(",",AR159),"")&amp;IF(P159&lt;&gt;"",CONCATENATE("}",""),"")&amp;IF(OR(I159="true",I159="false",I159&lt;&gt;""), CONCATENATE(", veteran=", I159), ""),""),"")</f>
        <v>, zoneIds={117}, veteran=false</v>
      </c>
      <c r="AY159" s="21" t="str">
        <f>IF(F159&lt;&gt;"Not in the game (anymore)",IF(A159&lt;&gt;"",", setType="&amp;G159,"")&amp;IF(J159="true",", multiTrialSet=true",""),"")</f>
        <v>, setType=LIBSETS_SETTYPE_OVERLAND</v>
      </c>
      <c r="AZ159" s="21" t="str">
        <f>IF(F159&lt;&gt;"Not in the game (anymore)",IF(U159&lt;&gt;"",", dropMechanic={"&amp;U159&amp;IF(Z159&lt;&gt;"",","&amp;Z159,"")&amp;IF(AE159&lt;&gt;"",","&amp;AE159,"")&amp;IF(AJ159&lt;&gt;"",","&amp;AJ159,"")&amp;IF(AO159&lt;&gt;"",","&amp;AO159,"")&amp;IF(AT159&lt;&gt;"",","&amp;AT159,"")&amp;"}"&amp;IF(U159="LIBSETS_DROP_MECHANIC_MONSTER_NAME",", dropMechanicNames={" &amp; IF(V159&lt;&gt;"","['en']='"&amp;V159&amp;"'","") &amp; IF(W159&lt;&gt;"",", ['de']='" &amp; W159&amp;"'","") &amp; "}",""),"")&amp;"},","")</f>
        <v>, dropMechanic={LIBSETS_DROP_MECHANIC_OVERLAND_BOSS_DELVE,LIBSETS_DROP_MECHANIC_OVERLAND_WORLDBOSS,LIBSETS_DROP_MECHANIC_OVERLAND_BOSS_PUBLIC_DUNGEON,LIBSETS_DROP_MECHANIC_OVERLAND_CHEST}},</v>
      </c>
      <c r="BA159" s="21" t="str">
        <f>IF(F159&lt;&gt;"Not in the game (anymore)",IF(C159&lt;&gt;"",CONCATENATE(" --",C159," / ",B159,"   [",IF(Q159&lt;&gt;"",Q159,""),IF(Y159&lt;&gt;"",", "&amp;Y159,""),IF(AD159&lt;&gt;"",", "&amp;AD159,""),IF(AI159&lt;&gt;"",", "&amp;AI159,""),IF(AN159&lt;&gt;"",", "&amp;AN159,""),IF(AS159&lt;&gt;"",", "&amp;AS159,""),"]")),"")</f>
        <v xml:space="preserve"> --Swamp Raider / Sumpfräuber   [Shadowfen]</v>
      </c>
    </row>
    <row r="160" spans="1:53" x14ac:dyDescent="0.25">
      <c r="A160" s="12">
        <v>188</v>
      </c>
      <c r="B160" t="s">
        <v>1032</v>
      </c>
      <c r="C160" t="s">
        <v>1033</v>
      </c>
      <c r="D160" s="3">
        <f>A160</f>
        <v>188</v>
      </c>
      <c r="G160" s="8" t="s">
        <v>1652</v>
      </c>
      <c r="I160" t="s">
        <v>97</v>
      </c>
      <c r="J160" t="s">
        <v>97</v>
      </c>
      <c r="K160">
        <v>-1</v>
      </c>
      <c r="L160">
        <v>-1</v>
      </c>
      <c r="M160">
        <v>-1</v>
      </c>
      <c r="N160">
        <v>0</v>
      </c>
      <c r="O160" s="70" t="s">
        <v>65</v>
      </c>
      <c r="P160" s="3">
        <f>IF(AND(G160&lt;&gt;"LIBSETS_SETTYPE_BATTLEGROUND",G160&lt;&gt;"LIBSETS_SETTYPE_SPECIAL",G160&lt;&gt;"LIBSETS_SETTYPE_MYTHIC"), IF(Q160&lt;&gt;"",VLOOKUP(Q160,'ESO zone constants'!$D$2:$H$4950,5,FALSE),""),"")</f>
        <v>131</v>
      </c>
      <c r="Q160" t="str">
        <f>IF(OR(K160="",K160&lt;=0,ISERROR(K160)),IF(AND(O160&lt;&gt;"",NOT(ISERROR(O160))),O160, ""),VLOOKUP(K160,'ESO wayshrine node constants'!$A$3:$D$9993,4,FALSE))</f>
        <v>Tempest Island</v>
      </c>
      <c r="S160" s="19" t="str">
        <f>IF(AND(R160&lt;&gt;"",NOT(ISERROR(R160))),R160,IF(P160&lt;&gt;"",IF(NOT(ISERROR(VLOOKUP(P160,'ESO Dungeon constants'!$D$3:$H$9999,5,FALSE))),VLOOKUP(P160,'ESO Dungeon constants'!$D$3:$I$9999,6,FALSE),VLOOKUP(P160,'ESO zone constants'!$H$2:$K$9984,4,FALSE)),""))</f>
        <v>DLC_BASE_GAME</v>
      </c>
      <c r="T160" s="3" t="str">
        <f>IF(S160&lt;&gt;"",VLOOKUP(S160,'LibSets constants'!$B$4:$C$1000,2,FALSE),"")</f>
        <v>Included in base game</v>
      </c>
      <c r="V160" s="3" t="str">
        <f>IF(U160&lt;&gt;"",IF(U160&lt;&gt;"LIBSETS_DROP_MECHANIC_MONSTER_NAME",VLOOKUP(U160,'LibSets constants'!$I$4:$L$1000,3,FALSE),""),"")</f>
        <v/>
      </c>
      <c r="W160" s="40" t="str">
        <f>IF(U160&lt;&gt;"",IF(U160&lt;&gt;"LIBSETS_DROP_MECHANIC_MONSTER_NAME",VLOOKUP(U160,'LibSets constants'!$I$4:$L$1000,4,FALSE),""),"")</f>
        <v/>
      </c>
      <c r="X160" s="3" t="str">
        <f>IF(G160&lt;&gt;"LIBSETS_SETTYPE_BATTLEGROUND",IF(G160&lt;&gt;"LIBSETS_SETTYPE_SPECIAL",IF(Y160&lt;&gt;"",VLOOKUP(Y160,'ESO zone constants'!$D$2:$H$4950,5,FALSE),""),""),"")</f>
        <v/>
      </c>
      <c r="AA160" s="3" t="str">
        <f>IF(Z160&lt;&gt;"",IF(Z160&lt;&gt;"LIBSETS_DROP_MECHANIC_MONSTER_NAME",VLOOKUP(Z160,'LibSets constants'!$I$4:$L$1000,3,FALSE),""),"")</f>
        <v/>
      </c>
      <c r="AB160" s="3" t="str">
        <f>IF(Z160&lt;&gt;"",IF(Z160&lt;&gt;"LIBSETS_DROP_MECHANIC_MONSTER_NAME",VLOOKUP(Z160,'LibSets constants'!$I$4:$L$1000,4,FALSE),""),"")</f>
        <v/>
      </c>
      <c r="AC160" s="3" t="str">
        <f>IF(G160&lt;&gt;"LIBSETS_SETTYPE_BATTLEGROUND",IF(G160&lt;&gt;"LIBSETS_SETTYPE_SPECIAL",IF(AD160&lt;&gt;"",VLOOKUP(AD160,'ESO zone constants'!$D$2:$H$4950,5,FALSE),""),""),"")</f>
        <v/>
      </c>
      <c r="AF160" s="3" t="str">
        <f>IF(AE160&lt;&gt;"",IF(AE160&lt;&gt;"LIBSETS_DROP_MECHANIC_MONSTER_NAME",VLOOKUP(AE160,'LibSets constants'!$I$4:$L$1000,3,FALSE),""),"")</f>
        <v/>
      </c>
      <c r="AG160" s="3" t="str">
        <f>IF(AE160&lt;&gt;"",IF(AE160&lt;&gt;"LIBSETS_DROP_MECHANIC_MONSTER_NAME",VLOOKUP(AE160,'LibSets constants'!$I$4:$L$1000,4,FALSE),""),"")</f>
        <v/>
      </c>
      <c r="AH160" s="3" t="str">
        <f>IF(G160&lt;&gt;"LIBSETS_SETTYPE_BATTLEGROUND",IF(G160&lt;&gt;"LIBSETS_SETTYPE_SPECIAL",IF(AI160&lt;&gt;"",VLOOKUP(AI160,'ESO zone constants'!$D$2:$H$4950,5,FALSE),""),""),"")</f>
        <v/>
      </c>
      <c r="AK160" s="3" t="str">
        <f>IF(AJ160&lt;&gt;"",IF(AJ160&lt;&gt;"LIBSETS_DROP_MECHANIC_MONSTER_NAME",VLOOKUP(AJ160,'LibSets constants'!$I$4:$L$1000,3,FALSE),""),"")</f>
        <v/>
      </c>
      <c r="AL160" s="3" t="str">
        <f>IF(AJ160&lt;&gt;"",IF(AJ160&lt;&gt;"LIBSETS_DROP_MECHANIC_MONSTER_NAME",VLOOKUP(AJ160,'LibSets constants'!$I$4:$L$1000,4,FALSE),""),"")</f>
        <v/>
      </c>
      <c r="AM160" s="3" t="str">
        <f>IF(G160&lt;&gt;"LIBSETS_SETTYPE_BATTLEGROUND",IF(G160&lt;&gt;"LIBSETS_SETTYPE_SPECIAL",IF(AN160&lt;&gt;"",VLOOKUP(AN160,'ESO zone constants'!$D$2:$H$4950,5,FALSE),""),""),"")</f>
        <v/>
      </c>
      <c r="AP160" s="3" t="str">
        <f>IF(AO160&lt;&gt;"",IF(AO160&lt;&gt;"LIBSETS_DROP_MECHANIC_MONSTER_NAME",VLOOKUP(AO160,'LibSets constants'!$I$4:$L$1000,3,FALSE),""),"")</f>
        <v/>
      </c>
      <c r="AQ160" s="3" t="str">
        <f>IF(AO160&lt;&gt;"",IF(AO160&lt;&gt;"LIBSETS_DROP_MECHANIC_MONSTER_NAME",VLOOKUP(AO160,'LibSets constants'!$I$4:$L$1000,4,FALSE),""),"")</f>
        <v/>
      </c>
      <c r="AR160" s="3" t="str">
        <f>IF(G160&lt;&gt;"LIBSETS_SETTYPE_BATTLEGROUND",IF(G160&lt;&gt;"LIBSETS_SETTYPE_SPECIAL",IF(AS160&lt;&gt;"",VLOOKUP(AS160,'ESO zone constants'!$D$2:$H$4950,5,FALSE),""),""),"")</f>
        <v/>
      </c>
      <c r="AU160" s="3" t="str">
        <f>IF(AT160&lt;&gt;"",IF(AT160&lt;&gt;"LIBSETS_DROP_MECHANIC_MONSTER_NAME",VLOOKUP(AT160,'LibSets constants'!$I$4:$L$1000,3,FALSE),""),"")</f>
        <v/>
      </c>
      <c r="AV160" s="3" t="str">
        <f>IF(AT160&lt;&gt;"",IF(AT160&lt;&gt;"LIBSETS_DROP_MECHANIC_MONSTER_NAME",VLOOKUP(AT160,'LibSets constants'!$I$4:$L$1000,4,FALSE),""),"")</f>
        <v/>
      </c>
      <c r="AW160" s="21" t="str">
        <f>IF(A160="???","--","")&amp;IF(F160&lt;&gt;"Not in the game (anymore)",IF(A160&lt;&gt;"",CONCATENATE("[",A160,"] = {wayshrines={")&amp;IF(K160&lt;&gt;"",CONCATENATE(K160,","),"")&amp;IF(L160&lt;&gt;"",CONCATENATE(L160,","),"")&amp;IF(M160&lt;&gt;"",CONCATENATE(M160,","),"")&amp;CONCATENATE("}")&amp;IF(VALUE(N160)&gt;0,CONCATENATE(", traitsNeeded=",N160),"")&amp;CONCATENATE(", dlcId=",IF(S160&lt;&gt;"",S160,"DLC_BASE_GAME")),""),"")</f>
        <v>[188] = {wayshrines={-1,-1,-1,}, dlcId=DLC_BASE_GAME</v>
      </c>
      <c r="AX160" s="21" t="str">
        <f>IF(F160&lt;&gt;"Not in the game (anymore)",IF(A160&lt;&gt;"",IF(P160&lt;&gt;"",CONCATENATE(", zoneIds={",P160),"")&amp;IF(X160&lt;&gt;"",CONCATENATE(",",X160),"")&amp;IF(AC160&lt;&gt;"",CONCATENATE(",",AC160),"")&amp;IF(AH160&lt;&gt;"",CONCATENATE(",",AH160),"")&amp;IF(AM160&lt;&gt;"",CONCATENATE(",",AM160),"")&amp;IF(AR160&lt;&gt;"",CONCATENATE(",",AR160),"")&amp;IF(P160&lt;&gt;"",CONCATENATE("}",""),"")&amp;IF(OR(I160="true",I160="false",I160&lt;&gt;""), CONCATENATE(", veteran=", I160), ""),""),"")</f>
        <v>, zoneIds={131}, veteran=false</v>
      </c>
      <c r="AY160" s="21" t="str">
        <f>IF(F160&lt;&gt;"Not in the game (anymore)",IF(A160&lt;&gt;"",", setType="&amp;G160,"")&amp;IF(J160="true",", multiTrialSet=true",""),"")</f>
        <v>, setType=LIBSETS_SETTYPE_DUNGEON</v>
      </c>
      <c r="AZ160" s="21" t="str">
        <f>IF(F160&lt;&gt;"Not in the game (anymore)",IF(U160&lt;&gt;"",", dropMechanic={"&amp;U160&amp;IF(Z160&lt;&gt;"",","&amp;Z160,"")&amp;IF(AE160&lt;&gt;"",","&amp;AE160,"")&amp;IF(AJ160&lt;&gt;"",","&amp;AJ160,"")&amp;IF(AO160&lt;&gt;"",","&amp;AO160,"")&amp;IF(AT160&lt;&gt;"",","&amp;AT160,"")&amp;"}"&amp;IF(U160="LIBSETS_DROP_MECHANIC_MONSTER_NAME",", dropMechanicNames={" &amp; IF(V160&lt;&gt;"","['en']='"&amp;V160&amp;"'","") &amp; IF(W160&lt;&gt;"",", ['de']='" &amp; W160&amp;"'","") &amp; "}",""),"")&amp;"},","")</f>
        <v>},</v>
      </c>
      <c r="BA160" s="21" t="str">
        <f>IF(F160&lt;&gt;"Not in the game (anymore)",IF(C160&lt;&gt;"",CONCATENATE(" --",C160," / ",B160,"   [",IF(Q160&lt;&gt;"",Q160,""),IF(Y160&lt;&gt;"",", "&amp;Y160,""),IF(AD160&lt;&gt;"",", "&amp;AD160,""),IF(AI160&lt;&gt;"",", "&amp;AI160,""),IF(AN160&lt;&gt;"",", "&amp;AN160,""),IF(AS160&lt;&gt;"",", "&amp;AS160,""),"]")),"")</f>
        <v xml:space="preserve"> --Storm Master / Sturmmeister   [Tempest Island]</v>
      </c>
    </row>
    <row r="161" spans="1:53" x14ac:dyDescent="0.25">
      <c r="A161" s="12">
        <v>190</v>
      </c>
      <c r="B161" t="s">
        <v>1034</v>
      </c>
      <c r="C161" t="s">
        <v>1035</v>
      </c>
      <c r="D161" s="3">
        <f>A161</f>
        <v>190</v>
      </c>
      <c r="G161" s="8" t="s">
        <v>1652</v>
      </c>
      <c r="I161" t="s">
        <v>97</v>
      </c>
      <c r="J161" t="s">
        <v>97</v>
      </c>
      <c r="K161">
        <v>-1</v>
      </c>
      <c r="L161">
        <v>-1</v>
      </c>
      <c r="M161">
        <v>-1</v>
      </c>
      <c r="N161">
        <v>0</v>
      </c>
      <c r="O161" s="70" t="s">
        <v>52</v>
      </c>
      <c r="P161" s="3">
        <f>IF(AND(G161&lt;&gt;"LIBSETS_SETTYPE_BATTLEGROUND",G161&lt;&gt;"LIBSETS_SETTYPE_SPECIAL",G161&lt;&gt;"LIBSETS_SETTYPE_MYTHIC"), IF(Q161&lt;&gt;"",VLOOKUP(Q161,'ESO zone constants'!$D$2:$H$4950,5,FALSE),""),"")</f>
        <v>678</v>
      </c>
      <c r="Q161" t="str">
        <f>IF(OR(K161="",K161&lt;=0,ISERROR(K161)),IF(AND(O161&lt;&gt;"",NOT(ISERROR(O161))),O161, ""),VLOOKUP(K161,'ESO wayshrine node constants'!$A$3:$D$9993,4,FALSE))</f>
        <v>Imperial City Prison</v>
      </c>
      <c r="S161" s="19" t="str">
        <f>IF(AND(R161&lt;&gt;"",NOT(ISERROR(R161))),R161,IF(P161&lt;&gt;"",IF(NOT(ISERROR(VLOOKUP(P161,'ESO Dungeon constants'!$D$3:$H$9999,5,FALSE))),VLOOKUP(P161,'ESO Dungeon constants'!$D$3:$I$9999,6,FALSE),VLOOKUP(P161,'ESO zone constants'!$H$2:$K$9984,4,FALSE)),""))</f>
        <v>DLC_IMPERIAL_CITY</v>
      </c>
      <c r="T161" s="3" t="str">
        <f>IF(S161&lt;&gt;"",VLOOKUP(S161,'LibSets constants'!$B$4:$C$1000,2,FALSE),"")</f>
        <v>Imperial City</v>
      </c>
      <c r="V161" s="3" t="str">
        <f>IF(U161&lt;&gt;"",IF(U161&lt;&gt;"LIBSETS_DROP_MECHANIC_MONSTER_NAME",VLOOKUP(U161,'LibSets constants'!$I$4:$L$1000,3,FALSE),""),"")</f>
        <v/>
      </c>
      <c r="W161" s="40" t="str">
        <f>IF(U161&lt;&gt;"",IF(U161&lt;&gt;"LIBSETS_DROP_MECHANIC_MONSTER_NAME",VLOOKUP(U161,'LibSets constants'!$I$4:$L$1000,4,FALSE),""),"")</f>
        <v/>
      </c>
      <c r="X161" s="3" t="str">
        <f>IF(G161&lt;&gt;"LIBSETS_SETTYPE_BATTLEGROUND",IF(G161&lt;&gt;"LIBSETS_SETTYPE_SPECIAL",IF(Y161&lt;&gt;"",VLOOKUP(Y161,'ESO zone constants'!$D$2:$H$4950,5,FALSE),""),""),"")</f>
        <v/>
      </c>
      <c r="AA161" s="3" t="str">
        <f>IF(Z161&lt;&gt;"",IF(Z161&lt;&gt;"LIBSETS_DROP_MECHANIC_MONSTER_NAME",VLOOKUP(Z161,'LibSets constants'!$I$4:$L$1000,3,FALSE),""),"")</f>
        <v/>
      </c>
      <c r="AB161" s="3" t="str">
        <f>IF(Z161&lt;&gt;"",IF(Z161&lt;&gt;"LIBSETS_DROP_MECHANIC_MONSTER_NAME",VLOOKUP(Z161,'LibSets constants'!$I$4:$L$1000,4,FALSE),""),"")</f>
        <v/>
      </c>
      <c r="AC161" s="3" t="str">
        <f>IF(G161&lt;&gt;"LIBSETS_SETTYPE_BATTLEGROUND",IF(G161&lt;&gt;"LIBSETS_SETTYPE_SPECIAL",IF(AD161&lt;&gt;"",VLOOKUP(AD161,'ESO zone constants'!$D$2:$H$4950,5,FALSE),""),""),"")</f>
        <v/>
      </c>
      <c r="AF161" s="3" t="str">
        <f>IF(AE161&lt;&gt;"",IF(AE161&lt;&gt;"LIBSETS_DROP_MECHANIC_MONSTER_NAME",VLOOKUP(AE161,'LibSets constants'!$I$4:$L$1000,3,FALSE),""),"")</f>
        <v/>
      </c>
      <c r="AG161" s="3" t="str">
        <f>IF(AE161&lt;&gt;"",IF(AE161&lt;&gt;"LIBSETS_DROP_MECHANIC_MONSTER_NAME",VLOOKUP(AE161,'LibSets constants'!$I$4:$L$1000,4,FALSE),""),"")</f>
        <v/>
      </c>
      <c r="AH161" s="3" t="str">
        <f>IF(G161&lt;&gt;"LIBSETS_SETTYPE_BATTLEGROUND",IF(G161&lt;&gt;"LIBSETS_SETTYPE_SPECIAL",IF(AI161&lt;&gt;"",VLOOKUP(AI161,'ESO zone constants'!$D$2:$H$4950,5,FALSE),""),""),"")</f>
        <v/>
      </c>
      <c r="AK161" s="3" t="str">
        <f>IF(AJ161&lt;&gt;"",IF(AJ161&lt;&gt;"LIBSETS_DROP_MECHANIC_MONSTER_NAME",VLOOKUP(AJ161,'LibSets constants'!$I$4:$L$1000,3,FALSE),""),"")</f>
        <v/>
      </c>
      <c r="AL161" s="3" t="str">
        <f>IF(AJ161&lt;&gt;"",IF(AJ161&lt;&gt;"LIBSETS_DROP_MECHANIC_MONSTER_NAME",VLOOKUP(AJ161,'LibSets constants'!$I$4:$L$1000,4,FALSE),""),"")</f>
        <v/>
      </c>
      <c r="AM161" s="3" t="str">
        <f>IF(G161&lt;&gt;"LIBSETS_SETTYPE_BATTLEGROUND",IF(G161&lt;&gt;"LIBSETS_SETTYPE_SPECIAL",IF(AN161&lt;&gt;"",VLOOKUP(AN161,'ESO zone constants'!$D$2:$H$4950,5,FALSE),""),""),"")</f>
        <v/>
      </c>
      <c r="AP161" s="3" t="str">
        <f>IF(AO161&lt;&gt;"",IF(AO161&lt;&gt;"LIBSETS_DROP_MECHANIC_MONSTER_NAME",VLOOKUP(AO161,'LibSets constants'!$I$4:$L$1000,3,FALSE),""),"")</f>
        <v/>
      </c>
      <c r="AQ161" s="3" t="str">
        <f>IF(AO161&lt;&gt;"",IF(AO161&lt;&gt;"LIBSETS_DROP_MECHANIC_MONSTER_NAME",VLOOKUP(AO161,'LibSets constants'!$I$4:$L$1000,4,FALSE),""),"")</f>
        <v/>
      </c>
      <c r="AR161" s="3" t="str">
        <f>IF(G161&lt;&gt;"LIBSETS_SETTYPE_BATTLEGROUND",IF(G161&lt;&gt;"LIBSETS_SETTYPE_SPECIAL",IF(AS161&lt;&gt;"",VLOOKUP(AS161,'ESO zone constants'!$D$2:$H$4950,5,FALSE),""),""),"")</f>
        <v/>
      </c>
      <c r="AU161" s="3" t="str">
        <f>IF(AT161&lt;&gt;"",IF(AT161&lt;&gt;"LIBSETS_DROP_MECHANIC_MONSTER_NAME",VLOOKUP(AT161,'LibSets constants'!$I$4:$L$1000,3,FALSE),""),"")</f>
        <v/>
      </c>
      <c r="AV161" s="3" t="str">
        <f>IF(AT161&lt;&gt;"",IF(AT161&lt;&gt;"LIBSETS_DROP_MECHANIC_MONSTER_NAME",VLOOKUP(AT161,'LibSets constants'!$I$4:$L$1000,4,FALSE),""),"")</f>
        <v/>
      </c>
      <c r="AW161" s="21" t="str">
        <f>IF(A161="???","--","")&amp;IF(F161&lt;&gt;"Not in the game (anymore)",IF(A161&lt;&gt;"",CONCATENATE("[",A161,"] = {wayshrines={")&amp;IF(K161&lt;&gt;"",CONCATENATE(K161,","),"")&amp;IF(L161&lt;&gt;"",CONCATENATE(L161,","),"")&amp;IF(M161&lt;&gt;"",CONCATENATE(M161,","),"")&amp;CONCATENATE("}")&amp;IF(VALUE(N161)&gt;0,CONCATENATE(", traitsNeeded=",N161),"")&amp;CONCATENATE(", dlcId=",IF(S161&lt;&gt;"",S161,"DLC_BASE_GAME")),""),"")</f>
        <v>[190] = {wayshrines={-1,-1,-1,}, dlcId=DLC_IMPERIAL_CITY</v>
      </c>
      <c r="AX161" s="21" t="str">
        <f>IF(F161&lt;&gt;"Not in the game (anymore)",IF(A161&lt;&gt;"",IF(P161&lt;&gt;"",CONCATENATE(", zoneIds={",P161),"")&amp;IF(X161&lt;&gt;"",CONCATENATE(",",X161),"")&amp;IF(AC161&lt;&gt;"",CONCATENATE(",",AC161),"")&amp;IF(AH161&lt;&gt;"",CONCATENATE(",",AH161),"")&amp;IF(AM161&lt;&gt;"",CONCATENATE(",",AM161),"")&amp;IF(AR161&lt;&gt;"",CONCATENATE(",",AR161),"")&amp;IF(P161&lt;&gt;"",CONCATENATE("}",""),"")&amp;IF(OR(I161="true",I161="false",I161&lt;&gt;""), CONCATENATE(", veteran=", I161), ""),""),"")</f>
        <v>, zoneIds={678}, veteran=false</v>
      </c>
      <c r="AY161" s="21" t="str">
        <f>IF(F161&lt;&gt;"Not in the game (anymore)",IF(A161&lt;&gt;"",", setType="&amp;G161,"")&amp;IF(J161="true",", multiTrialSet=true",""),"")</f>
        <v>, setType=LIBSETS_SETTYPE_DUNGEON</v>
      </c>
      <c r="AZ161" s="21" t="str">
        <f>IF(F161&lt;&gt;"Not in the game (anymore)",IF(U161&lt;&gt;"",", dropMechanic={"&amp;U161&amp;IF(Z161&lt;&gt;"",","&amp;Z161,"")&amp;IF(AE161&lt;&gt;"",","&amp;AE161,"")&amp;IF(AJ161&lt;&gt;"",","&amp;AJ161,"")&amp;IF(AO161&lt;&gt;"",","&amp;AO161,"")&amp;IF(AT161&lt;&gt;"",","&amp;AT161,"")&amp;"}"&amp;IF(U161="LIBSETS_DROP_MECHANIC_MONSTER_NAME",", dropMechanicNames={" &amp; IF(V161&lt;&gt;"","['en']='"&amp;V161&amp;"'","") &amp; IF(W161&lt;&gt;"",", ['de']='" &amp; W161&amp;"'","") &amp; "}",""),"")&amp;"},","")</f>
        <v>},</v>
      </c>
      <c r="BA161" s="21" t="str">
        <f>IF(F161&lt;&gt;"Not in the game (anymore)",IF(C161&lt;&gt;"",CONCATENATE(" --",C161," / ",B161,"   [",IF(Q161&lt;&gt;"",Q161,""),IF(Y161&lt;&gt;"",", "&amp;Y161,""),IF(AD161&lt;&gt;"",", "&amp;AD161,""),IF(AI161&lt;&gt;"",", "&amp;AI161,""),IF(AN161&lt;&gt;"",", "&amp;AN161,""),IF(AS161&lt;&gt;"",", "&amp;AS161,""),"]")),"")</f>
        <v xml:space="preserve"> --Scathing Mage / Verletzender Magier   [Imperial City Prison]</v>
      </c>
    </row>
    <row r="162" spans="1:53" x14ac:dyDescent="0.25">
      <c r="A162" s="12">
        <v>193</v>
      </c>
      <c r="B162" t="s">
        <v>1036</v>
      </c>
      <c r="C162" t="s">
        <v>1037</v>
      </c>
      <c r="D162" s="3">
        <f>A162</f>
        <v>193</v>
      </c>
      <c r="G162" s="8" t="s">
        <v>1652</v>
      </c>
      <c r="I162" t="s">
        <v>97</v>
      </c>
      <c r="J162" t="s">
        <v>97</v>
      </c>
      <c r="K162">
        <v>-1</v>
      </c>
      <c r="L162">
        <v>-1</v>
      </c>
      <c r="M162">
        <v>-1</v>
      </c>
      <c r="N162">
        <v>0</v>
      </c>
      <c r="O162" s="70" t="s">
        <v>65</v>
      </c>
      <c r="P162" s="3">
        <f>IF(AND(G162&lt;&gt;"LIBSETS_SETTYPE_BATTLEGROUND",G162&lt;&gt;"LIBSETS_SETTYPE_SPECIAL",G162&lt;&gt;"LIBSETS_SETTYPE_MYTHIC"), IF(Q162&lt;&gt;"",VLOOKUP(Q162,'ESO zone constants'!$D$2:$H$4950,5,FALSE),""),"")</f>
        <v>131</v>
      </c>
      <c r="Q162" t="str">
        <f>IF(OR(K162="",K162&lt;=0,ISERROR(K162)),IF(AND(O162&lt;&gt;"",NOT(ISERROR(O162))),O162, ""),VLOOKUP(K162,'ESO wayshrine node constants'!$A$3:$D$9993,4,FALSE))</f>
        <v>Tempest Island</v>
      </c>
      <c r="S162" s="19" t="str">
        <f>IF(AND(R162&lt;&gt;"",NOT(ISERROR(R162))),R162,IF(P162&lt;&gt;"",IF(NOT(ISERROR(VLOOKUP(P162,'ESO Dungeon constants'!$D$3:$H$9999,5,FALSE))),VLOOKUP(P162,'ESO Dungeon constants'!$D$3:$I$9999,6,FALSE),VLOOKUP(P162,'ESO zone constants'!$H$2:$K$9984,4,FALSE)),""))</f>
        <v>DLC_BASE_GAME</v>
      </c>
      <c r="T162" s="3" t="str">
        <f>IF(S162&lt;&gt;"",VLOOKUP(S162,'LibSets constants'!$B$4:$C$1000,2,FALSE),"")</f>
        <v>Included in base game</v>
      </c>
      <c r="V162" s="44" t="str">
        <f>IF(U162&lt;&gt;"",IF(U162&lt;&gt;"LIBSETS_DROP_MECHANIC_MONSTER_NAME",VLOOKUP(U162,'LibSets constants'!$I$4:$L$1000,3,FALSE),""),"")</f>
        <v/>
      </c>
      <c r="W162" s="40" t="str">
        <f>IF(U162&lt;&gt;"",IF(U162&lt;&gt;"LIBSETS_DROP_MECHANIC_MONSTER_NAME",VLOOKUP(U162,'LibSets constants'!$I$4:$L$1000,4,FALSE),""),"")</f>
        <v/>
      </c>
      <c r="X162" s="3" t="str">
        <f>IF(G162&lt;&gt;"LIBSETS_SETTYPE_BATTLEGROUND",IF(G162&lt;&gt;"LIBSETS_SETTYPE_SPECIAL",IF(Y162&lt;&gt;"",VLOOKUP(Y162,'ESO zone constants'!$D$2:$H$4950,5,FALSE),""),""),"")</f>
        <v/>
      </c>
      <c r="Z162" s="45"/>
      <c r="AA162" s="44" t="str">
        <f>IF(Z162&lt;&gt;"",IF(Z162&lt;&gt;"LIBSETS_DROP_MECHANIC_MONSTER_NAME",VLOOKUP(Z162,'LibSets constants'!$I$4:$L$1000,3,FALSE),""),"")</f>
        <v/>
      </c>
      <c r="AB162" s="44" t="str">
        <f>IF(Z162&lt;&gt;"",IF(Z162&lt;&gt;"LIBSETS_DROP_MECHANIC_MONSTER_NAME",VLOOKUP(Z162,'LibSets constants'!$I$4:$L$1000,4,FALSE),""),"")</f>
        <v/>
      </c>
      <c r="AC162" s="3" t="str">
        <f>IF(G162&lt;&gt;"LIBSETS_SETTYPE_BATTLEGROUND",IF(G162&lt;&gt;"LIBSETS_SETTYPE_SPECIAL",IF(AD162&lt;&gt;"",VLOOKUP(AD162,'ESO zone constants'!$D$2:$H$4950,5,FALSE),""),""),"")</f>
        <v/>
      </c>
      <c r="AE162" s="45"/>
      <c r="AF162" s="44" t="str">
        <f>IF(AE162&lt;&gt;"",IF(AE162&lt;&gt;"LIBSETS_DROP_MECHANIC_MONSTER_NAME",VLOOKUP(AE162,'LibSets constants'!$I$4:$L$1000,3,FALSE),""),"")</f>
        <v/>
      </c>
      <c r="AG162" s="44" t="str">
        <f>IF(AE162&lt;&gt;"",IF(AE162&lt;&gt;"LIBSETS_DROP_MECHANIC_MONSTER_NAME",VLOOKUP(AE162,'LibSets constants'!$I$4:$L$1000,4,FALSE),""),"")</f>
        <v/>
      </c>
      <c r="AH162" s="3" t="str">
        <f>IF(G162&lt;&gt;"LIBSETS_SETTYPE_BATTLEGROUND",IF(G162&lt;&gt;"LIBSETS_SETTYPE_SPECIAL",IF(AI162&lt;&gt;"",VLOOKUP(AI162,'ESO zone constants'!$D$2:$H$4950,5,FALSE),""),""),"")</f>
        <v/>
      </c>
      <c r="AJ162" s="45"/>
      <c r="AK162" s="44" t="str">
        <f>IF(AJ162&lt;&gt;"",IF(AJ162&lt;&gt;"LIBSETS_DROP_MECHANIC_MONSTER_NAME",VLOOKUP(AJ162,'LibSets constants'!$I$4:$L$1000,3,FALSE),""),"")</f>
        <v/>
      </c>
      <c r="AL162" s="44" t="str">
        <f>IF(AJ162&lt;&gt;"",IF(AJ162&lt;&gt;"LIBSETS_DROP_MECHANIC_MONSTER_NAME",VLOOKUP(AJ162,'LibSets constants'!$I$4:$L$1000,4,FALSE),""),"")</f>
        <v/>
      </c>
      <c r="AM162" s="3" t="str">
        <f>IF(G162&lt;&gt;"LIBSETS_SETTYPE_BATTLEGROUND",IF(G162&lt;&gt;"LIBSETS_SETTYPE_SPECIAL",IF(AN162&lt;&gt;"",VLOOKUP(AN162,'ESO zone constants'!$D$2:$H$4950,5,FALSE),""),""),"")</f>
        <v/>
      </c>
      <c r="AO162" s="45"/>
      <c r="AP162" s="44" t="str">
        <f>IF(AO162&lt;&gt;"",IF(AO162&lt;&gt;"LIBSETS_DROP_MECHANIC_MONSTER_NAME",VLOOKUP(AO162,'LibSets constants'!$I$4:$L$1000,3,FALSE),""),"")</f>
        <v/>
      </c>
      <c r="AQ162" s="44" t="str">
        <f>IF(AO162&lt;&gt;"",IF(AO162&lt;&gt;"LIBSETS_DROP_MECHANIC_MONSTER_NAME",VLOOKUP(AO162,'LibSets constants'!$I$4:$L$1000,4,FALSE),""),"")</f>
        <v/>
      </c>
      <c r="AR162" s="3" t="str">
        <f>IF(G162&lt;&gt;"LIBSETS_SETTYPE_BATTLEGROUND",IF(G162&lt;&gt;"LIBSETS_SETTYPE_SPECIAL",IF(AS162&lt;&gt;"",VLOOKUP(AS162,'ESO zone constants'!$D$2:$H$4950,5,FALSE),""),""),"")</f>
        <v/>
      </c>
      <c r="AT162" s="45"/>
      <c r="AU162" s="44" t="str">
        <f>IF(AT162&lt;&gt;"",IF(AT162&lt;&gt;"LIBSETS_DROP_MECHANIC_MONSTER_NAME",VLOOKUP(AT162,'LibSets constants'!$I$4:$L$1000,3,FALSE),""),"")</f>
        <v/>
      </c>
      <c r="AV162" s="44" t="str">
        <f>IF(AT162&lt;&gt;"",IF(AT162&lt;&gt;"LIBSETS_DROP_MECHANIC_MONSTER_NAME",VLOOKUP(AT162,'LibSets constants'!$I$4:$L$1000,4,FALSE),""),"")</f>
        <v/>
      </c>
      <c r="AW162" s="21" t="str">
        <f>IF(A162="???","--","")&amp;IF(F162&lt;&gt;"Not in the game (anymore)",IF(A162&lt;&gt;"",CONCATENATE("[",A162,"] = {wayshrines={")&amp;IF(K162&lt;&gt;"",CONCATENATE(K162,","),"")&amp;IF(L162&lt;&gt;"",CONCATENATE(L162,","),"")&amp;IF(M162&lt;&gt;"",CONCATENATE(M162,","),"")&amp;CONCATENATE("}")&amp;IF(VALUE(N162)&gt;0,CONCATENATE(", traitsNeeded=",N162),"")&amp;CONCATENATE(", dlcId=",IF(S162&lt;&gt;"",S162,"DLC_BASE_GAME")),""),"")</f>
        <v>[193] = {wayshrines={-1,-1,-1,}, dlcId=DLC_BASE_GAME</v>
      </c>
      <c r="AX162" s="21" t="str">
        <f>IF(F162&lt;&gt;"Not in the game (anymore)",IF(A162&lt;&gt;"",IF(P162&lt;&gt;"",CONCATENATE(", zoneIds={",P162),"")&amp;IF(X162&lt;&gt;"",CONCATENATE(",",X162),"")&amp;IF(AC162&lt;&gt;"",CONCATENATE(",",AC162),"")&amp;IF(AH162&lt;&gt;"",CONCATENATE(",",AH162),"")&amp;IF(AM162&lt;&gt;"",CONCATENATE(",",AM162),"")&amp;IF(AR162&lt;&gt;"",CONCATENATE(",",AR162),"")&amp;IF(P162&lt;&gt;"",CONCATENATE("}",""),"")&amp;IF(OR(I162="true",I162="false",I162&lt;&gt;""), CONCATENATE(", veteran=", I162), ""),""),"")</f>
        <v>, zoneIds={131}, veteran=false</v>
      </c>
      <c r="AY162" s="21" t="str">
        <f>IF(F162&lt;&gt;"Not in the game (anymore)",IF(A162&lt;&gt;"",", setType="&amp;G162,"")&amp;IF(J162="true",", multiTrialSet=true",""),"")</f>
        <v>, setType=LIBSETS_SETTYPE_DUNGEON</v>
      </c>
      <c r="AZ162" s="21" t="str">
        <f>IF(F162&lt;&gt;"Not in the game (anymore)",IF(U162&lt;&gt;"",", dropMechanic={"&amp;U162&amp;IF(Z162&lt;&gt;"",","&amp;Z162,"")&amp;IF(AE162&lt;&gt;"",","&amp;AE162,"")&amp;IF(AJ162&lt;&gt;"",","&amp;AJ162,"")&amp;IF(AO162&lt;&gt;"",","&amp;AO162,"")&amp;IF(AT162&lt;&gt;"",","&amp;AT162,"")&amp;"}"&amp;IF(U162="LIBSETS_DROP_MECHANIC_MONSTER_NAME",", dropMechanicNames={" &amp; IF(V162&lt;&gt;"","['en']='"&amp;V162&amp;"'","") &amp; IF(W162&lt;&gt;"",", ['de']='" &amp; W162&amp;"'","") &amp; "}",""),"")&amp;"},","")</f>
        <v>},</v>
      </c>
      <c r="BA162" s="21" t="str">
        <f>IF(F162&lt;&gt;"Not in the game (anymore)",IF(C162&lt;&gt;"",CONCATENATE(" --",C162," / ",B162,"   [",IF(Q162&lt;&gt;"",Q162,""),IF(Y162&lt;&gt;"",", "&amp;Y162,""),IF(AD162&lt;&gt;"",", "&amp;AD162,""),IF(AI162&lt;&gt;"",", "&amp;AI162,""),IF(AN162&lt;&gt;"",", "&amp;AN162,""),IF(AS162&lt;&gt;"",", "&amp;AS162,""),"]")),"")</f>
        <v xml:space="preserve"> --Overwhelming Surge / Überwältigende Woge   [Tempest Island]</v>
      </c>
    </row>
    <row r="163" spans="1:53" x14ac:dyDescent="0.25">
      <c r="A163" s="12">
        <v>194</v>
      </c>
      <c r="B163" t="s">
        <v>1038</v>
      </c>
      <c r="C163" t="s">
        <v>1039</v>
      </c>
      <c r="D163" s="3">
        <f>A163</f>
        <v>194</v>
      </c>
      <c r="G163" s="8" t="s">
        <v>1652</v>
      </c>
      <c r="I163" t="s">
        <v>97</v>
      </c>
      <c r="J163" t="s">
        <v>97</v>
      </c>
      <c r="K163">
        <v>-1</v>
      </c>
      <c r="L163">
        <v>-1</v>
      </c>
      <c r="M163">
        <v>-1</v>
      </c>
      <c r="N163">
        <v>0</v>
      </c>
      <c r="O163" s="70" t="s">
        <v>62</v>
      </c>
      <c r="P163" s="3">
        <f>IF(AND(G163&lt;&gt;"LIBSETS_SETTYPE_BATTLEGROUND",G163&lt;&gt;"LIBSETS_SETTYPE_SPECIAL",G163&lt;&gt;"LIBSETS_SETTYPE_MYTHIC"), IF(Q163&lt;&gt;"",VLOOKUP(Q163,'ESO zone constants'!$D$2:$H$4950,5,FALSE),""),"")</f>
        <v>146</v>
      </c>
      <c r="Q163" t="str">
        <f>IF(OR(K163="",K163&lt;=0,ISERROR(K163)),IF(AND(O163&lt;&gt;"",NOT(ISERROR(O163))),O163, ""),VLOOKUP(K163,'ESO wayshrine node constants'!$A$3:$D$9993,4,FALSE))</f>
        <v>Wayrest Sewers I</v>
      </c>
      <c r="S163" s="19" t="str">
        <f>IF(AND(R163&lt;&gt;"",NOT(ISERROR(R163))),R163,IF(P163&lt;&gt;"",IF(NOT(ISERROR(VLOOKUP(P163,'ESO Dungeon constants'!$D$3:$H$9999,5,FALSE))),VLOOKUP(P163,'ESO Dungeon constants'!$D$3:$I$9999,6,FALSE),VLOOKUP(P163,'ESO zone constants'!$H$2:$K$9984,4,FALSE)),""))</f>
        <v>DLC_BASE_GAME</v>
      </c>
      <c r="T163" s="3" t="str">
        <f>IF(S163&lt;&gt;"",VLOOKUP(S163,'LibSets constants'!$B$4:$C$1000,2,FALSE),"")</f>
        <v>Included in base game</v>
      </c>
      <c r="V163" s="44" t="str">
        <f>IF(U163&lt;&gt;"",IF(U163&lt;&gt;"LIBSETS_DROP_MECHANIC_MONSTER_NAME",VLOOKUP(U163,'LibSets constants'!$I$4:$L$1000,3,FALSE),""),"")</f>
        <v/>
      </c>
      <c r="W163" s="40" t="str">
        <f>IF(U163&lt;&gt;"",IF(U163&lt;&gt;"LIBSETS_DROP_MECHANIC_MONSTER_NAME",VLOOKUP(U163,'LibSets constants'!$I$4:$L$1000,4,FALSE),""),"")</f>
        <v/>
      </c>
      <c r="X163" s="3">
        <f>IF(G163&lt;&gt;"LIBSETS_SETTYPE_BATTLEGROUND",IF(G163&lt;&gt;"LIBSETS_SETTYPE_SPECIAL",IF(Y163&lt;&gt;"",VLOOKUP(Y163,'ESO zone constants'!$D$2:$H$4950,5,FALSE),""),""),"")</f>
        <v>933</v>
      </c>
      <c r="Y163" t="s">
        <v>58</v>
      </c>
      <c r="Z163" s="45"/>
      <c r="AA163" s="44" t="str">
        <f>IF(Z163&lt;&gt;"",IF(Z163&lt;&gt;"LIBSETS_DROP_MECHANIC_MONSTER_NAME",VLOOKUP(Z163,'LibSets constants'!$I$4:$L$1000,3,FALSE),""),"")</f>
        <v/>
      </c>
      <c r="AB163" s="44" t="str">
        <f>IF(Z163&lt;&gt;"",IF(Z163&lt;&gt;"LIBSETS_DROP_MECHANIC_MONSTER_NAME",VLOOKUP(Z163,'LibSets constants'!$I$4:$L$1000,4,FALSE),""),"")</f>
        <v/>
      </c>
      <c r="AC163" s="3" t="str">
        <f>IF(G163&lt;&gt;"LIBSETS_SETTYPE_BATTLEGROUND",IF(G163&lt;&gt;"LIBSETS_SETTYPE_SPECIAL",IF(AD163&lt;&gt;"",VLOOKUP(AD163,'ESO zone constants'!$D$2:$H$4950,5,FALSE),""),""),"")</f>
        <v/>
      </c>
      <c r="AE163" s="45"/>
      <c r="AF163" s="44" t="str">
        <f>IF(AE163&lt;&gt;"",IF(AE163&lt;&gt;"LIBSETS_DROP_MECHANIC_MONSTER_NAME",VLOOKUP(AE163,'LibSets constants'!$I$4:$L$1000,3,FALSE),""),"")</f>
        <v/>
      </c>
      <c r="AG163" s="44" t="str">
        <f>IF(AE163&lt;&gt;"",IF(AE163&lt;&gt;"LIBSETS_DROP_MECHANIC_MONSTER_NAME",VLOOKUP(AE163,'LibSets constants'!$I$4:$L$1000,4,FALSE),""),"")</f>
        <v/>
      </c>
      <c r="AH163" s="3" t="str">
        <f>IF(G163&lt;&gt;"LIBSETS_SETTYPE_BATTLEGROUND",IF(G163&lt;&gt;"LIBSETS_SETTYPE_SPECIAL",IF(AI163&lt;&gt;"",VLOOKUP(AI163,'ESO zone constants'!$D$2:$H$4950,5,FALSE),""),""),"")</f>
        <v/>
      </c>
      <c r="AJ163" s="45"/>
      <c r="AK163" s="44" t="str">
        <f>IF(AJ163&lt;&gt;"",IF(AJ163&lt;&gt;"LIBSETS_DROP_MECHANIC_MONSTER_NAME",VLOOKUP(AJ163,'LibSets constants'!$I$4:$L$1000,3,FALSE),""),"")</f>
        <v/>
      </c>
      <c r="AL163" s="44" t="str">
        <f>IF(AJ163&lt;&gt;"",IF(AJ163&lt;&gt;"LIBSETS_DROP_MECHANIC_MONSTER_NAME",VLOOKUP(AJ163,'LibSets constants'!$I$4:$L$1000,4,FALSE),""),"")</f>
        <v/>
      </c>
      <c r="AM163" s="3" t="str">
        <f>IF(G163&lt;&gt;"LIBSETS_SETTYPE_BATTLEGROUND",IF(G163&lt;&gt;"LIBSETS_SETTYPE_SPECIAL",IF(AN163&lt;&gt;"",VLOOKUP(AN163,'ESO zone constants'!$D$2:$H$4950,5,FALSE),""),""),"")</f>
        <v/>
      </c>
      <c r="AO163" s="45"/>
      <c r="AP163" s="44" t="str">
        <f>IF(AO163&lt;&gt;"",IF(AO163&lt;&gt;"LIBSETS_DROP_MECHANIC_MONSTER_NAME",VLOOKUP(AO163,'LibSets constants'!$I$4:$L$1000,3,FALSE),""),"")</f>
        <v/>
      </c>
      <c r="AQ163" s="44" t="str">
        <f>IF(AO163&lt;&gt;"",IF(AO163&lt;&gt;"LIBSETS_DROP_MECHANIC_MONSTER_NAME",VLOOKUP(AO163,'LibSets constants'!$I$4:$L$1000,4,FALSE),""),"")</f>
        <v/>
      </c>
      <c r="AR163" s="3" t="str">
        <f>IF(G163&lt;&gt;"LIBSETS_SETTYPE_BATTLEGROUND",IF(G163&lt;&gt;"LIBSETS_SETTYPE_SPECIAL",IF(AS163&lt;&gt;"",VLOOKUP(AS163,'ESO zone constants'!$D$2:$H$4950,5,FALSE),""),""),"")</f>
        <v/>
      </c>
      <c r="AT163" s="45"/>
      <c r="AU163" s="44" t="str">
        <f>IF(AT163&lt;&gt;"",IF(AT163&lt;&gt;"LIBSETS_DROP_MECHANIC_MONSTER_NAME",VLOOKUP(AT163,'LibSets constants'!$I$4:$L$1000,3,FALSE),""),"")</f>
        <v/>
      </c>
      <c r="AV163" s="44" t="str">
        <f>IF(AT163&lt;&gt;"",IF(AT163&lt;&gt;"LIBSETS_DROP_MECHANIC_MONSTER_NAME",VLOOKUP(AT163,'LibSets constants'!$I$4:$L$1000,4,FALSE),""),"")</f>
        <v/>
      </c>
      <c r="AW163" s="21" t="str">
        <f>IF(A163="???","--","")&amp;IF(F163&lt;&gt;"Not in the game (anymore)",IF(A163&lt;&gt;"",CONCATENATE("[",A163,"] = {wayshrines={")&amp;IF(K163&lt;&gt;"",CONCATENATE(K163,","),"")&amp;IF(L163&lt;&gt;"",CONCATENATE(L163,","),"")&amp;IF(M163&lt;&gt;"",CONCATENATE(M163,","),"")&amp;CONCATENATE("}")&amp;IF(VALUE(N163)&gt;0,CONCATENATE(", traitsNeeded=",N163),"")&amp;CONCATENATE(", dlcId=",IF(S163&lt;&gt;"",S163,"DLC_BASE_GAME")),""),"")</f>
        <v>[194] = {wayshrines={-1,-1,-1,}, dlcId=DLC_BASE_GAME</v>
      </c>
      <c r="AX163" s="21" t="str">
        <f>IF(F163&lt;&gt;"Not in the game (anymore)",IF(A163&lt;&gt;"",IF(P163&lt;&gt;"",CONCATENATE(", zoneIds={",P163),"")&amp;IF(X163&lt;&gt;"",CONCATENATE(",",X163),"")&amp;IF(AC163&lt;&gt;"",CONCATENATE(",",AC163),"")&amp;IF(AH163&lt;&gt;"",CONCATENATE(",",AH163),"")&amp;IF(AM163&lt;&gt;"",CONCATENATE(",",AM163),"")&amp;IF(AR163&lt;&gt;"",CONCATENATE(",",AR163),"")&amp;IF(P163&lt;&gt;"",CONCATENATE("}",""),"")&amp;IF(OR(I163="true",I163="false",I163&lt;&gt;""), CONCATENATE(", veteran=", I163), ""),""),"")</f>
        <v>, zoneIds={146,933}, veteran=false</v>
      </c>
      <c r="AY163" s="21" t="str">
        <f>IF(F163&lt;&gt;"Not in the game (anymore)",IF(A163&lt;&gt;"",", setType="&amp;G163,"")&amp;IF(J163="true",", multiTrialSet=true",""),"")</f>
        <v>, setType=LIBSETS_SETTYPE_DUNGEON</v>
      </c>
      <c r="AZ163" s="21" t="str">
        <f>IF(F163&lt;&gt;"Not in the game (anymore)",IF(U163&lt;&gt;"",", dropMechanic={"&amp;U163&amp;IF(Z163&lt;&gt;"",","&amp;Z163,"")&amp;IF(AE163&lt;&gt;"",","&amp;AE163,"")&amp;IF(AJ163&lt;&gt;"",","&amp;AJ163,"")&amp;IF(AO163&lt;&gt;"",","&amp;AO163,"")&amp;IF(AT163&lt;&gt;"",","&amp;AT163,"")&amp;"}"&amp;IF(U163="LIBSETS_DROP_MECHANIC_MONSTER_NAME",", dropMechanicNames={" &amp; IF(V163&lt;&gt;"","['en']='"&amp;V163&amp;"'","") &amp; IF(W163&lt;&gt;"",", ['de']='" &amp; W163&amp;"'","") &amp; "}",""),"")&amp;"},","")</f>
        <v>},</v>
      </c>
      <c r="BA163" s="21" t="str">
        <f>IF(F163&lt;&gt;"Not in the game (anymore)",IF(C163&lt;&gt;"",CONCATENATE(" --",C163," / ",B163,"   [",IF(Q163&lt;&gt;"",Q163,""),IF(Y163&lt;&gt;"",", "&amp;Y163,""),IF(AD163&lt;&gt;"",", "&amp;AD163,""),IF(AI163&lt;&gt;"",", "&amp;AI163,""),IF(AN163&lt;&gt;"",", "&amp;AN163,""),IF(AS163&lt;&gt;"",", "&amp;AS163,""),"]")),"")</f>
        <v xml:space="preserve"> --Combat Physician / Feldarzt   [Wayrest Sewers I, Wayrest Sewers II]</v>
      </c>
    </row>
    <row r="164" spans="1:53" x14ac:dyDescent="0.25">
      <c r="A164" s="12">
        <v>195</v>
      </c>
      <c r="B164" t="s">
        <v>1040</v>
      </c>
      <c r="C164" t="s">
        <v>1041</v>
      </c>
      <c r="D164" s="3">
        <f>A164</f>
        <v>195</v>
      </c>
      <c r="G164" s="8" t="s">
        <v>1652</v>
      </c>
      <c r="I164" t="s">
        <v>97</v>
      </c>
      <c r="J164" t="s">
        <v>97</v>
      </c>
      <c r="K164">
        <v>-1</v>
      </c>
      <c r="L164">
        <v>-1</v>
      </c>
      <c r="M164">
        <v>-1</v>
      </c>
      <c r="N164">
        <v>0</v>
      </c>
      <c r="O164" s="70" t="s">
        <v>52</v>
      </c>
      <c r="P164" s="3">
        <f>IF(AND(G164&lt;&gt;"LIBSETS_SETTYPE_BATTLEGROUND",G164&lt;&gt;"LIBSETS_SETTYPE_SPECIAL",G164&lt;&gt;"LIBSETS_SETTYPE_MYTHIC"), IF(Q164&lt;&gt;"",VLOOKUP(Q164,'ESO zone constants'!$D$2:$H$4950,5,FALSE),""),"")</f>
        <v>678</v>
      </c>
      <c r="Q164" t="str">
        <f>IF(OR(K164="",K164&lt;=0,ISERROR(K164)),IF(AND(O164&lt;&gt;"",NOT(ISERROR(O164))),O164, ""),VLOOKUP(K164,'ESO wayshrine node constants'!$A$3:$D$9993,4,FALSE))</f>
        <v>Imperial City Prison</v>
      </c>
      <c r="S164" s="19" t="str">
        <f>IF(AND(R164&lt;&gt;"",NOT(ISERROR(R164))),R164,IF(P164&lt;&gt;"",IF(NOT(ISERROR(VLOOKUP(P164,'ESO Dungeon constants'!$D$3:$H$9999,5,FALSE))),VLOOKUP(P164,'ESO Dungeon constants'!$D$3:$I$9999,6,FALSE),VLOOKUP(P164,'ESO zone constants'!$H$2:$K$9984,4,FALSE)),""))</f>
        <v>DLC_IMPERIAL_CITY</v>
      </c>
      <c r="T164" s="3" t="str">
        <f>IF(S164&lt;&gt;"",VLOOKUP(S164,'LibSets constants'!$B$4:$C$1000,2,FALSE),"")</f>
        <v>Imperial City</v>
      </c>
      <c r="V164" s="44" t="str">
        <f>IF(U164&lt;&gt;"",IF(U164&lt;&gt;"LIBSETS_DROP_MECHANIC_MONSTER_NAME",VLOOKUP(U164,'LibSets constants'!$I$4:$L$1000,3,FALSE),""),"")</f>
        <v/>
      </c>
      <c r="W164" s="40" t="str">
        <f>IF(U164&lt;&gt;"",IF(U164&lt;&gt;"LIBSETS_DROP_MECHANIC_MONSTER_NAME",VLOOKUP(U164,'LibSets constants'!$I$4:$L$1000,4,FALSE),""),"")</f>
        <v/>
      </c>
      <c r="X164" s="3" t="str">
        <f>IF(G164&lt;&gt;"LIBSETS_SETTYPE_BATTLEGROUND",IF(G164&lt;&gt;"LIBSETS_SETTYPE_SPECIAL",IF(Y164&lt;&gt;"",VLOOKUP(Y164,'ESO zone constants'!$D$2:$H$4950,5,FALSE),""),""),"")</f>
        <v/>
      </c>
      <c r="Z164" s="45"/>
      <c r="AA164" s="44" t="str">
        <f>IF(Z164&lt;&gt;"",IF(Z164&lt;&gt;"LIBSETS_DROP_MECHANIC_MONSTER_NAME",VLOOKUP(Z164,'LibSets constants'!$I$4:$L$1000,3,FALSE),""),"")</f>
        <v/>
      </c>
      <c r="AB164" s="44" t="str">
        <f>IF(Z164&lt;&gt;"",IF(Z164&lt;&gt;"LIBSETS_DROP_MECHANIC_MONSTER_NAME",VLOOKUP(Z164,'LibSets constants'!$I$4:$L$1000,4,FALSE),""),"")</f>
        <v/>
      </c>
      <c r="AC164" s="3" t="str">
        <f>IF(G164&lt;&gt;"LIBSETS_SETTYPE_BATTLEGROUND",IF(G164&lt;&gt;"LIBSETS_SETTYPE_SPECIAL",IF(AD164&lt;&gt;"",VLOOKUP(AD164,'ESO zone constants'!$D$2:$H$4950,5,FALSE),""),""),"")</f>
        <v/>
      </c>
      <c r="AE164" s="45"/>
      <c r="AF164" s="44" t="str">
        <f>IF(AE164&lt;&gt;"",IF(AE164&lt;&gt;"LIBSETS_DROP_MECHANIC_MONSTER_NAME",VLOOKUP(AE164,'LibSets constants'!$I$4:$L$1000,3,FALSE),""),"")</f>
        <v/>
      </c>
      <c r="AG164" s="44" t="str">
        <f>IF(AE164&lt;&gt;"",IF(AE164&lt;&gt;"LIBSETS_DROP_MECHANIC_MONSTER_NAME",VLOOKUP(AE164,'LibSets constants'!$I$4:$L$1000,4,FALSE),""),"")</f>
        <v/>
      </c>
      <c r="AH164" s="3" t="str">
        <f>IF(G164&lt;&gt;"LIBSETS_SETTYPE_BATTLEGROUND",IF(G164&lt;&gt;"LIBSETS_SETTYPE_SPECIAL",IF(AI164&lt;&gt;"",VLOOKUP(AI164,'ESO zone constants'!$D$2:$H$4950,5,FALSE),""),""),"")</f>
        <v/>
      </c>
      <c r="AJ164" s="45"/>
      <c r="AK164" s="44" t="str">
        <f>IF(AJ164&lt;&gt;"",IF(AJ164&lt;&gt;"LIBSETS_DROP_MECHANIC_MONSTER_NAME",VLOOKUP(AJ164,'LibSets constants'!$I$4:$L$1000,3,FALSE),""),"")</f>
        <v/>
      </c>
      <c r="AL164" s="44" t="str">
        <f>IF(AJ164&lt;&gt;"",IF(AJ164&lt;&gt;"LIBSETS_DROP_MECHANIC_MONSTER_NAME",VLOOKUP(AJ164,'LibSets constants'!$I$4:$L$1000,4,FALSE),""),"")</f>
        <v/>
      </c>
      <c r="AM164" s="3" t="str">
        <f>IF(G164&lt;&gt;"LIBSETS_SETTYPE_BATTLEGROUND",IF(G164&lt;&gt;"LIBSETS_SETTYPE_SPECIAL",IF(AN164&lt;&gt;"",VLOOKUP(AN164,'ESO zone constants'!$D$2:$H$4950,5,FALSE),""),""),"")</f>
        <v/>
      </c>
      <c r="AO164" s="45"/>
      <c r="AP164" s="44" t="str">
        <f>IF(AO164&lt;&gt;"",IF(AO164&lt;&gt;"LIBSETS_DROP_MECHANIC_MONSTER_NAME",VLOOKUP(AO164,'LibSets constants'!$I$4:$L$1000,3,FALSE),""),"")</f>
        <v/>
      </c>
      <c r="AQ164" s="44" t="str">
        <f>IF(AO164&lt;&gt;"",IF(AO164&lt;&gt;"LIBSETS_DROP_MECHANIC_MONSTER_NAME",VLOOKUP(AO164,'LibSets constants'!$I$4:$L$1000,4,FALSE),""),"")</f>
        <v/>
      </c>
      <c r="AR164" s="3" t="str">
        <f>IF(G164&lt;&gt;"LIBSETS_SETTYPE_BATTLEGROUND",IF(G164&lt;&gt;"LIBSETS_SETTYPE_SPECIAL",IF(AS164&lt;&gt;"",VLOOKUP(AS164,'ESO zone constants'!$D$2:$H$4950,5,FALSE),""),""),"")</f>
        <v/>
      </c>
      <c r="AT164" s="45"/>
      <c r="AU164" s="44" t="str">
        <f>IF(AT164&lt;&gt;"",IF(AT164&lt;&gt;"LIBSETS_DROP_MECHANIC_MONSTER_NAME",VLOOKUP(AT164,'LibSets constants'!$I$4:$L$1000,3,FALSE),""),"")</f>
        <v/>
      </c>
      <c r="AV164" s="44" t="str">
        <f>IF(AT164&lt;&gt;"",IF(AT164&lt;&gt;"LIBSETS_DROP_MECHANIC_MONSTER_NAME",VLOOKUP(AT164,'LibSets constants'!$I$4:$L$1000,4,FALSE),""),"")</f>
        <v/>
      </c>
      <c r="AW164" s="21" t="str">
        <f>IF(A164="???","--","")&amp;IF(F164&lt;&gt;"Not in the game (anymore)",IF(A164&lt;&gt;"",CONCATENATE("[",A164,"] = {wayshrines={")&amp;IF(K164&lt;&gt;"",CONCATENATE(K164,","),"")&amp;IF(L164&lt;&gt;"",CONCATENATE(L164,","),"")&amp;IF(M164&lt;&gt;"",CONCATENATE(M164,","),"")&amp;CONCATENATE("}")&amp;IF(VALUE(N164)&gt;0,CONCATENATE(", traitsNeeded=",N164),"")&amp;CONCATENATE(", dlcId=",IF(S164&lt;&gt;"",S164,"DLC_BASE_GAME")),""),"")</f>
        <v>[195] = {wayshrines={-1,-1,-1,}, dlcId=DLC_IMPERIAL_CITY</v>
      </c>
      <c r="AX164" s="21" t="str">
        <f>IF(F164&lt;&gt;"Not in the game (anymore)",IF(A164&lt;&gt;"",IF(P164&lt;&gt;"",CONCATENATE(", zoneIds={",P164),"")&amp;IF(X164&lt;&gt;"",CONCATENATE(",",X164),"")&amp;IF(AC164&lt;&gt;"",CONCATENATE(",",AC164),"")&amp;IF(AH164&lt;&gt;"",CONCATENATE(",",AH164),"")&amp;IF(AM164&lt;&gt;"",CONCATENATE(",",AM164),"")&amp;IF(AR164&lt;&gt;"",CONCATENATE(",",AR164),"")&amp;IF(P164&lt;&gt;"",CONCATENATE("}",""),"")&amp;IF(OR(I164="true",I164="false",I164&lt;&gt;""), CONCATENATE(", veteran=", I164), ""),""),"")</f>
        <v>, zoneIds={678}, veteran=false</v>
      </c>
      <c r="AY164" s="21" t="str">
        <f>IF(F164&lt;&gt;"Not in the game (anymore)",IF(A164&lt;&gt;"",", setType="&amp;G164,"")&amp;IF(J164="true",", multiTrialSet=true",""),"")</f>
        <v>, setType=LIBSETS_SETTYPE_DUNGEON</v>
      </c>
      <c r="AZ164" s="21" t="str">
        <f>IF(F164&lt;&gt;"Not in the game (anymore)",IF(U164&lt;&gt;"",", dropMechanic={"&amp;U164&amp;IF(Z164&lt;&gt;"",","&amp;Z164,"")&amp;IF(AE164&lt;&gt;"",","&amp;AE164,"")&amp;IF(AJ164&lt;&gt;"",","&amp;AJ164,"")&amp;IF(AO164&lt;&gt;"",","&amp;AO164,"")&amp;IF(AT164&lt;&gt;"",","&amp;AT164,"")&amp;"}"&amp;IF(U164="LIBSETS_DROP_MECHANIC_MONSTER_NAME",", dropMechanicNames={" &amp; IF(V164&lt;&gt;"","['en']='"&amp;V164&amp;"'","") &amp; IF(W164&lt;&gt;"",", ['de']='" &amp; W164&amp;"'","") &amp; "}",""),"")&amp;"},","")</f>
        <v>},</v>
      </c>
      <c r="BA164" s="21" t="str">
        <f>IF(F164&lt;&gt;"Not in the game (anymore)",IF(C164&lt;&gt;"",CONCATENATE(" --",C164," / ",B164,"   [",IF(Q164&lt;&gt;"",Q164,""),IF(Y164&lt;&gt;"",", "&amp;Y164,""),IF(AD164&lt;&gt;"",", "&amp;AD164,""),IF(AI164&lt;&gt;"",", "&amp;AI164,""),IF(AN164&lt;&gt;"",", "&amp;AN164,""),IF(AS164&lt;&gt;"",", "&amp;AS164,""),"]")),"")</f>
        <v xml:space="preserve"> --Sheer Venom / Reingift   [Imperial City Prison]</v>
      </c>
    </row>
    <row r="165" spans="1:53" x14ac:dyDescent="0.25">
      <c r="A165" s="12">
        <v>196</v>
      </c>
      <c r="B165" t="s">
        <v>1042</v>
      </c>
      <c r="C165" t="s">
        <v>1043</v>
      </c>
      <c r="D165" s="3">
        <f>A165</f>
        <v>196</v>
      </c>
      <c r="G165" s="8" t="s">
        <v>1652</v>
      </c>
      <c r="I165" t="s">
        <v>97</v>
      </c>
      <c r="J165" t="s">
        <v>97</v>
      </c>
      <c r="K165">
        <v>-1</v>
      </c>
      <c r="L165">
        <v>-1</v>
      </c>
      <c r="M165">
        <v>-1</v>
      </c>
      <c r="N165">
        <v>0</v>
      </c>
      <c r="O165" s="70" t="s">
        <v>52</v>
      </c>
      <c r="P165" s="3">
        <f>IF(AND(G165&lt;&gt;"LIBSETS_SETTYPE_BATTLEGROUND",G165&lt;&gt;"LIBSETS_SETTYPE_SPECIAL",G165&lt;&gt;"LIBSETS_SETTYPE_MYTHIC"), IF(Q165&lt;&gt;"",VLOOKUP(Q165,'ESO zone constants'!$D$2:$H$4950,5,FALSE),""),"")</f>
        <v>678</v>
      </c>
      <c r="Q165" t="str">
        <f>IF(OR(K165="",K165&lt;=0,ISERROR(K165)),IF(AND(O165&lt;&gt;"",NOT(ISERROR(O165))),O165, ""),VLOOKUP(K165,'ESO wayshrine node constants'!$A$3:$D$9993,4,FALSE))</f>
        <v>Imperial City Prison</v>
      </c>
      <c r="S165" s="19" t="str">
        <f>IF(AND(R165&lt;&gt;"",NOT(ISERROR(R165))),R165,IF(P165&lt;&gt;"",IF(NOT(ISERROR(VLOOKUP(P165,'ESO Dungeon constants'!$D$3:$H$9999,5,FALSE))),VLOOKUP(P165,'ESO Dungeon constants'!$D$3:$I$9999,6,FALSE),VLOOKUP(P165,'ESO zone constants'!$H$2:$K$9984,4,FALSE)),""))</f>
        <v>DLC_IMPERIAL_CITY</v>
      </c>
      <c r="T165" s="3" t="str">
        <f>IF(S165&lt;&gt;"",VLOOKUP(S165,'LibSets constants'!$B$4:$C$1000,2,FALSE),"")</f>
        <v>Imperial City</v>
      </c>
      <c r="V165" s="44" t="str">
        <f>IF(U165&lt;&gt;"",IF(U165&lt;&gt;"LIBSETS_DROP_MECHANIC_MONSTER_NAME",VLOOKUP(U165,'LibSets constants'!$I$4:$L$1000,3,FALSE),""),"")</f>
        <v/>
      </c>
      <c r="W165" s="40" t="str">
        <f>IF(U165&lt;&gt;"",IF(U165&lt;&gt;"LIBSETS_DROP_MECHANIC_MONSTER_NAME",VLOOKUP(U165,'LibSets constants'!$I$4:$L$1000,4,FALSE),""),"")</f>
        <v/>
      </c>
      <c r="X165" s="3" t="str">
        <f>IF(G165&lt;&gt;"LIBSETS_SETTYPE_BATTLEGROUND",IF(G165&lt;&gt;"LIBSETS_SETTYPE_SPECIAL",IF(Y165&lt;&gt;"",VLOOKUP(Y165,'ESO zone constants'!$D$2:$H$4950,5,FALSE),""),""),"")</f>
        <v/>
      </c>
      <c r="Z165" s="45"/>
      <c r="AA165" s="44" t="str">
        <f>IF(Z165&lt;&gt;"",IF(Z165&lt;&gt;"LIBSETS_DROP_MECHANIC_MONSTER_NAME",VLOOKUP(Z165,'LibSets constants'!$I$4:$L$1000,3,FALSE),""),"")</f>
        <v/>
      </c>
      <c r="AB165" s="44" t="str">
        <f>IF(Z165&lt;&gt;"",IF(Z165&lt;&gt;"LIBSETS_DROP_MECHANIC_MONSTER_NAME",VLOOKUP(Z165,'LibSets constants'!$I$4:$L$1000,4,FALSE),""),"")</f>
        <v/>
      </c>
      <c r="AC165" s="3" t="str">
        <f>IF(G165&lt;&gt;"LIBSETS_SETTYPE_BATTLEGROUND",IF(G165&lt;&gt;"LIBSETS_SETTYPE_SPECIAL",IF(AD165&lt;&gt;"",VLOOKUP(AD165,'ESO zone constants'!$D$2:$H$4950,5,FALSE),""),""),"")</f>
        <v/>
      </c>
      <c r="AE165" s="45"/>
      <c r="AF165" s="44" t="str">
        <f>IF(AE165&lt;&gt;"",IF(AE165&lt;&gt;"LIBSETS_DROP_MECHANIC_MONSTER_NAME",VLOOKUP(AE165,'LibSets constants'!$I$4:$L$1000,3,FALSE),""),"")</f>
        <v/>
      </c>
      <c r="AG165" s="44" t="str">
        <f>IF(AE165&lt;&gt;"",IF(AE165&lt;&gt;"LIBSETS_DROP_MECHANIC_MONSTER_NAME",VLOOKUP(AE165,'LibSets constants'!$I$4:$L$1000,4,FALSE),""),"")</f>
        <v/>
      </c>
      <c r="AH165" s="3" t="str">
        <f>IF(G165&lt;&gt;"LIBSETS_SETTYPE_BATTLEGROUND",IF(G165&lt;&gt;"LIBSETS_SETTYPE_SPECIAL",IF(AI165&lt;&gt;"",VLOOKUP(AI165,'ESO zone constants'!$D$2:$H$4950,5,FALSE),""),""),"")</f>
        <v/>
      </c>
      <c r="AJ165" s="45"/>
      <c r="AK165" s="44" t="str">
        <f>IF(AJ165&lt;&gt;"",IF(AJ165&lt;&gt;"LIBSETS_DROP_MECHANIC_MONSTER_NAME",VLOOKUP(AJ165,'LibSets constants'!$I$4:$L$1000,3,FALSE),""),"")</f>
        <v/>
      </c>
      <c r="AL165" s="44" t="str">
        <f>IF(AJ165&lt;&gt;"",IF(AJ165&lt;&gt;"LIBSETS_DROP_MECHANIC_MONSTER_NAME",VLOOKUP(AJ165,'LibSets constants'!$I$4:$L$1000,4,FALSE),""),"")</f>
        <v/>
      </c>
      <c r="AM165" s="3" t="str">
        <f>IF(G165&lt;&gt;"LIBSETS_SETTYPE_BATTLEGROUND",IF(G165&lt;&gt;"LIBSETS_SETTYPE_SPECIAL",IF(AN165&lt;&gt;"",VLOOKUP(AN165,'ESO zone constants'!$D$2:$H$4950,5,FALSE),""),""),"")</f>
        <v/>
      </c>
      <c r="AO165" s="45"/>
      <c r="AP165" s="44" t="str">
        <f>IF(AO165&lt;&gt;"",IF(AO165&lt;&gt;"LIBSETS_DROP_MECHANIC_MONSTER_NAME",VLOOKUP(AO165,'LibSets constants'!$I$4:$L$1000,3,FALSE),""),"")</f>
        <v/>
      </c>
      <c r="AQ165" s="44" t="str">
        <f>IF(AO165&lt;&gt;"",IF(AO165&lt;&gt;"LIBSETS_DROP_MECHANIC_MONSTER_NAME",VLOOKUP(AO165,'LibSets constants'!$I$4:$L$1000,4,FALSE),""),"")</f>
        <v/>
      </c>
      <c r="AR165" s="3" t="str">
        <f>IF(G165&lt;&gt;"LIBSETS_SETTYPE_BATTLEGROUND",IF(G165&lt;&gt;"LIBSETS_SETTYPE_SPECIAL",IF(AS165&lt;&gt;"",VLOOKUP(AS165,'ESO zone constants'!$D$2:$H$4950,5,FALSE),""),""),"")</f>
        <v/>
      </c>
      <c r="AT165" s="45"/>
      <c r="AU165" s="44" t="str">
        <f>IF(AT165&lt;&gt;"",IF(AT165&lt;&gt;"LIBSETS_DROP_MECHANIC_MONSTER_NAME",VLOOKUP(AT165,'LibSets constants'!$I$4:$L$1000,3,FALSE),""),"")</f>
        <v/>
      </c>
      <c r="AV165" s="44" t="str">
        <f>IF(AT165&lt;&gt;"",IF(AT165&lt;&gt;"LIBSETS_DROP_MECHANIC_MONSTER_NAME",VLOOKUP(AT165,'LibSets constants'!$I$4:$L$1000,4,FALSE),""),"")</f>
        <v/>
      </c>
      <c r="AW165" s="21" t="str">
        <f>IF(A165="???","--","")&amp;IF(F165&lt;&gt;"Not in the game (anymore)",IF(A165&lt;&gt;"",CONCATENATE("[",A165,"] = {wayshrines={")&amp;IF(K165&lt;&gt;"",CONCATENATE(K165,","),"")&amp;IF(L165&lt;&gt;"",CONCATENATE(L165,","),"")&amp;IF(M165&lt;&gt;"",CONCATENATE(M165,","),"")&amp;CONCATENATE("}")&amp;IF(VALUE(N165)&gt;0,CONCATENATE(", traitsNeeded=",N165),"")&amp;CONCATENATE(", dlcId=",IF(S165&lt;&gt;"",S165,"DLC_BASE_GAME")),""),"")</f>
        <v>[196] = {wayshrines={-1,-1,-1,}, dlcId=DLC_IMPERIAL_CITY</v>
      </c>
      <c r="AX165" s="21" t="str">
        <f>IF(F165&lt;&gt;"Not in the game (anymore)",IF(A165&lt;&gt;"",IF(P165&lt;&gt;"",CONCATENATE(", zoneIds={",P165),"")&amp;IF(X165&lt;&gt;"",CONCATENATE(",",X165),"")&amp;IF(AC165&lt;&gt;"",CONCATENATE(",",AC165),"")&amp;IF(AH165&lt;&gt;"",CONCATENATE(",",AH165),"")&amp;IF(AM165&lt;&gt;"",CONCATENATE(",",AM165),"")&amp;IF(AR165&lt;&gt;"",CONCATENATE(",",AR165),"")&amp;IF(P165&lt;&gt;"",CONCATENATE("}",""),"")&amp;IF(OR(I165="true",I165="false",I165&lt;&gt;""), CONCATENATE(", veteran=", I165), ""),""),"")</f>
        <v>, zoneIds={678}, veteran=false</v>
      </c>
      <c r="AY165" s="21" t="str">
        <f>IF(F165&lt;&gt;"Not in the game (anymore)",IF(A165&lt;&gt;"",", setType="&amp;G165,"")&amp;IF(J165="true",", multiTrialSet=true",""),"")</f>
        <v>, setType=LIBSETS_SETTYPE_DUNGEON</v>
      </c>
      <c r="AZ165" s="21" t="str">
        <f>IF(F165&lt;&gt;"Not in the game (anymore)",IF(U165&lt;&gt;"",", dropMechanic={"&amp;U165&amp;IF(Z165&lt;&gt;"",","&amp;Z165,"")&amp;IF(AE165&lt;&gt;"",","&amp;AE165,"")&amp;IF(AJ165&lt;&gt;"",","&amp;AJ165,"")&amp;IF(AO165&lt;&gt;"",","&amp;AO165,"")&amp;IF(AT165&lt;&gt;"",","&amp;AT165,"")&amp;"}"&amp;IF(U165="LIBSETS_DROP_MECHANIC_MONSTER_NAME",", dropMechanicNames={" &amp; IF(V165&lt;&gt;"","['en']='"&amp;V165&amp;"'","") &amp; IF(W165&lt;&gt;"",", ['de']='" &amp; W165&amp;"'","") &amp; "}",""),"")&amp;"},","")</f>
        <v>},</v>
      </c>
      <c r="BA165" s="21" t="str">
        <f>IF(F165&lt;&gt;"Not in the game (anymore)",IF(C165&lt;&gt;"",CONCATENATE(" --",C165," / ",B165,"   [",IF(Q165&lt;&gt;"",Q165,""),IF(Y165&lt;&gt;"",", "&amp;Y165,""),IF(AD165&lt;&gt;"",", "&amp;AD165,""),IF(AI165&lt;&gt;"",", "&amp;AI165,""),IF(AN165&lt;&gt;"",", "&amp;AN165,""),IF(AS165&lt;&gt;"",", "&amp;AS165,""),"]")),"")</f>
        <v xml:space="preserve"> --Leeching Plate / Auslaugende Rüstung   [Imperial City Prison]</v>
      </c>
    </row>
    <row r="166" spans="1:53" x14ac:dyDescent="0.25">
      <c r="A166" s="12">
        <v>197</v>
      </c>
      <c r="B166" t="s">
        <v>1044</v>
      </c>
      <c r="C166" t="s">
        <v>1045</v>
      </c>
      <c r="D166" s="3">
        <f>A166</f>
        <v>197</v>
      </c>
      <c r="G166" s="8" t="s">
        <v>1652</v>
      </c>
      <c r="I166" t="s">
        <v>97</v>
      </c>
      <c r="J166" t="s">
        <v>97</v>
      </c>
      <c r="K166">
        <v>-1</v>
      </c>
      <c r="L166">
        <v>-1</v>
      </c>
      <c r="M166">
        <v>-1</v>
      </c>
      <c r="N166">
        <v>0</v>
      </c>
      <c r="O166" s="70" t="s">
        <v>102</v>
      </c>
      <c r="P166" s="3">
        <f>IF(AND(G166&lt;&gt;"LIBSETS_SETTYPE_BATTLEGROUND",G166&lt;&gt;"LIBSETS_SETTYPE_SPECIAL",G166&lt;&gt;"LIBSETS_SETTYPE_MYTHIC"), IF(Q166&lt;&gt;"",VLOOKUP(Q166,'ESO zone constants'!$D$2:$H$4950,5,FALSE),""),"")</f>
        <v>380</v>
      </c>
      <c r="Q166" t="str">
        <f>IF(OR(K166="",K166&lt;=0,ISERROR(K166)),IF(AND(O166&lt;&gt;"",NOT(ISERROR(O166))),O166, ""),VLOOKUP(K166,'ESO wayshrine node constants'!$A$3:$D$9993,4,FALSE))</f>
        <v>The Banished Cells I</v>
      </c>
      <c r="S166" s="19" t="str">
        <f>IF(AND(R166&lt;&gt;"",NOT(ISERROR(R166))),R166,IF(P166&lt;&gt;"",IF(NOT(ISERROR(VLOOKUP(P166,'ESO Dungeon constants'!$D$3:$H$9999,5,FALSE))),VLOOKUP(P166,'ESO Dungeon constants'!$D$3:$I$9999,6,FALSE),VLOOKUP(P166,'ESO zone constants'!$H$2:$K$9984,4,FALSE)),""))</f>
        <v>DLC_BASE_GAME</v>
      </c>
      <c r="T166" s="3" t="str">
        <f>IF(S166&lt;&gt;"",VLOOKUP(S166,'LibSets constants'!$B$4:$C$1000,2,FALSE),"")</f>
        <v>Included in base game</v>
      </c>
      <c r="V166" s="44" t="str">
        <f>IF(U166&lt;&gt;"",IF(U166&lt;&gt;"LIBSETS_DROP_MECHANIC_MONSTER_NAME",VLOOKUP(U166,'LibSets constants'!$I$4:$L$1000,3,FALSE),""),"")</f>
        <v/>
      </c>
      <c r="W166" s="40" t="str">
        <f>IF(U166&lt;&gt;"",IF(U166&lt;&gt;"LIBSETS_DROP_MECHANIC_MONSTER_NAME",VLOOKUP(U166,'LibSets constants'!$I$4:$L$1000,4,FALSE),""),"")</f>
        <v/>
      </c>
      <c r="X166" s="3">
        <f>IF(G166&lt;&gt;"LIBSETS_SETTYPE_BATTLEGROUND",IF(G166&lt;&gt;"LIBSETS_SETTYPE_SPECIAL",IF(Y166&lt;&gt;"",VLOOKUP(Y166,'ESO zone constants'!$D$2:$H$4950,5,FALSE),""),""),"")</f>
        <v>935</v>
      </c>
      <c r="Y166" t="s">
        <v>103</v>
      </c>
      <c r="Z166" s="45"/>
      <c r="AA166" s="44" t="str">
        <f>IF(Z166&lt;&gt;"",IF(Z166&lt;&gt;"LIBSETS_DROP_MECHANIC_MONSTER_NAME",VLOOKUP(Z166,'LibSets constants'!$I$4:$L$1000,3,FALSE),""),"")</f>
        <v/>
      </c>
      <c r="AB166" s="44" t="str">
        <f>IF(Z166&lt;&gt;"",IF(Z166&lt;&gt;"LIBSETS_DROP_MECHANIC_MONSTER_NAME",VLOOKUP(Z166,'LibSets constants'!$I$4:$L$1000,4,FALSE),""),"")</f>
        <v/>
      </c>
      <c r="AC166" s="3" t="str">
        <f>IF(G166&lt;&gt;"LIBSETS_SETTYPE_BATTLEGROUND",IF(G166&lt;&gt;"LIBSETS_SETTYPE_SPECIAL",IF(AD166&lt;&gt;"",VLOOKUP(AD166,'ESO zone constants'!$D$2:$H$4950,5,FALSE),""),""),"")</f>
        <v/>
      </c>
      <c r="AE166" s="45"/>
      <c r="AF166" s="44" t="str">
        <f>IF(AE166&lt;&gt;"",IF(AE166&lt;&gt;"LIBSETS_DROP_MECHANIC_MONSTER_NAME",VLOOKUP(AE166,'LibSets constants'!$I$4:$L$1000,3,FALSE),""),"")</f>
        <v/>
      </c>
      <c r="AG166" s="44" t="str">
        <f>IF(AE166&lt;&gt;"",IF(AE166&lt;&gt;"LIBSETS_DROP_MECHANIC_MONSTER_NAME",VLOOKUP(AE166,'LibSets constants'!$I$4:$L$1000,4,FALSE),""),"")</f>
        <v/>
      </c>
      <c r="AH166" s="3" t="str">
        <f>IF(G166&lt;&gt;"LIBSETS_SETTYPE_BATTLEGROUND",IF(G166&lt;&gt;"LIBSETS_SETTYPE_SPECIAL",IF(AI166&lt;&gt;"",VLOOKUP(AI166,'ESO zone constants'!$D$2:$H$4950,5,FALSE),""),""),"")</f>
        <v/>
      </c>
      <c r="AJ166" s="45"/>
      <c r="AK166" s="44" t="str">
        <f>IF(AJ166&lt;&gt;"",IF(AJ166&lt;&gt;"LIBSETS_DROP_MECHANIC_MONSTER_NAME",VLOOKUP(AJ166,'LibSets constants'!$I$4:$L$1000,3,FALSE),""),"")</f>
        <v/>
      </c>
      <c r="AL166" s="44" t="str">
        <f>IF(AJ166&lt;&gt;"",IF(AJ166&lt;&gt;"LIBSETS_DROP_MECHANIC_MONSTER_NAME",VLOOKUP(AJ166,'LibSets constants'!$I$4:$L$1000,4,FALSE),""),"")</f>
        <v/>
      </c>
      <c r="AM166" s="3" t="str">
        <f>IF(G166&lt;&gt;"LIBSETS_SETTYPE_BATTLEGROUND",IF(G166&lt;&gt;"LIBSETS_SETTYPE_SPECIAL",IF(AN166&lt;&gt;"",VLOOKUP(AN166,'ESO zone constants'!$D$2:$H$4950,5,FALSE),""),""),"")</f>
        <v/>
      </c>
      <c r="AO166" s="45"/>
      <c r="AP166" s="44" t="str">
        <f>IF(AO166&lt;&gt;"",IF(AO166&lt;&gt;"LIBSETS_DROP_MECHANIC_MONSTER_NAME",VLOOKUP(AO166,'LibSets constants'!$I$4:$L$1000,3,FALSE),""),"")</f>
        <v/>
      </c>
      <c r="AQ166" s="44" t="str">
        <f>IF(AO166&lt;&gt;"",IF(AO166&lt;&gt;"LIBSETS_DROP_MECHANIC_MONSTER_NAME",VLOOKUP(AO166,'LibSets constants'!$I$4:$L$1000,4,FALSE),""),"")</f>
        <v/>
      </c>
      <c r="AR166" s="3" t="str">
        <f>IF(G166&lt;&gt;"LIBSETS_SETTYPE_BATTLEGROUND",IF(G166&lt;&gt;"LIBSETS_SETTYPE_SPECIAL",IF(AS166&lt;&gt;"",VLOOKUP(AS166,'ESO zone constants'!$D$2:$H$4950,5,FALSE),""),""),"")</f>
        <v/>
      </c>
      <c r="AT166" s="45"/>
      <c r="AU166" s="44" t="str">
        <f>IF(AT166&lt;&gt;"",IF(AT166&lt;&gt;"LIBSETS_DROP_MECHANIC_MONSTER_NAME",VLOOKUP(AT166,'LibSets constants'!$I$4:$L$1000,3,FALSE),""),"")</f>
        <v/>
      </c>
      <c r="AV166" s="44" t="str">
        <f>IF(AT166&lt;&gt;"",IF(AT166&lt;&gt;"LIBSETS_DROP_MECHANIC_MONSTER_NAME",VLOOKUP(AT166,'LibSets constants'!$I$4:$L$1000,4,FALSE),""),"")</f>
        <v/>
      </c>
      <c r="AW166" s="21" t="str">
        <f>IF(A166="???","--","")&amp;IF(F166&lt;&gt;"Not in the game (anymore)",IF(A166&lt;&gt;"",CONCATENATE("[",A166,"] = {wayshrines={")&amp;IF(K166&lt;&gt;"",CONCATENATE(K166,","),"")&amp;IF(L166&lt;&gt;"",CONCATENATE(L166,","),"")&amp;IF(M166&lt;&gt;"",CONCATENATE(M166,","),"")&amp;CONCATENATE("}")&amp;IF(VALUE(N166)&gt;0,CONCATENATE(", traitsNeeded=",N166),"")&amp;CONCATENATE(", dlcId=",IF(S166&lt;&gt;"",S166,"DLC_BASE_GAME")),""),"")</f>
        <v>[197] = {wayshrines={-1,-1,-1,}, dlcId=DLC_BASE_GAME</v>
      </c>
      <c r="AX166" s="21" t="str">
        <f>IF(F166&lt;&gt;"Not in the game (anymore)",IF(A166&lt;&gt;"",IF(P166&lt;&gt;"",CONCATENATE(", zoneIds={",P166),"")&amp;IF(X166&lt;&gt;"",CONCATENATE(",",X166),"")&amp;IF(AC166&lt;&gt;"",CONCATENATE(",",AC166),"")&amp;IF(AH166&lt;&gt;"",CONCATENATE(",",AH166),"")&amp;IF(AM166&lt;&gt;"",CONCATENATE(",",AM166),"")&amp;IF(AR166&lt;&gt;"",CONCATENATE(",",AR166),"")&amp;IF(P166&lt;&gt;"",CONCATENATE("}",""),"")&amp;IF(OR(I166="true",I166="false",I166&lt;&gt;""), CONCATENATE(", veteran=", I166), ""),""),"")</f>
        <v>, zoneIds={380,935}, veteran=false</v>
      </c>
      <c r="AY166" s="21" t="str">
        <f>IF(F166&lt;&gt;"Not in the game (anymore)",IF(A166&lt;&gt;"",", setType="&amp;G166,"")&amp;IF(J166="true",", multiTrialSet=true",""),"")</f>
        <v>, setType=LIBSETS_SETTYPE_DUNGEON</v>
      </c>
      <c r="AZ166" s="21" t="str">
        <f>IF(F166&lt;&gt;"Not in the game (anymore)",IF(U166&lt;&gt;"",", dropMechanic={"&amp;U166&amp;IF(Z166&lt;&gt;"",","&amp;Z166,"")&amp;IF(AE166&lt;&gt;"",","&amp;AE166,"")&amp;IF(AJ166&lt;&gt;"",","&amp;AJ166,"")&amp;IF(AO166&lt;&gt;"",","&amp;AO166,"")&amp;IF(AT166&lt;&gt;"",","&amp;AT166,"")&amp;"}"&amp;IF(U166="LIBSETS_DROP_MECHANIC_MONSTER_NAME",", dropMechanicNames={" &amp; IF(V166&lt;&gt;"","['en']='"&amp;V166&amp;"'","") &amp; IF(W166&lt;&gt;"",", ['de']='" &amp; W166&amp;"'","") &amp; "}",""),"")&amp;"},","")</f>
        <v>},</v>
      </c>
      <c r="BA166" s="21" t="str">
        <f>IF(F166&lt;&gt;"Not in the game (anymore)",IF(C166&lt;&gt;"",CONCATENATE(" --",C166," / ",B166,"   [",IF(Q166&lt;&gt;"",Q166,""),IF(Y166&lt;&gt;"",", "&amp;Y166,""),IF(AD166&lt;&gt;"",", "&amp;AD166,""),IF(AI166&lt;&gt;"",", "&amp;AI166,""),IF(AN166&lt;&gt;"",", "&amp;AN166,""),IF(AS166&lt;&gt;"",", "&amp;AS166,""),"]")),"")</f>
        <v xml:space="preserve"> --Tormentor / Quälender   [The Banished Cells I, The Banished Cells II]</v>
      </c>
    </row>
    <row r="167" spans="1:53" x14ac:dyDescent="0.25">
      <c r="A167" s="12">
        <v>198</v>
      </c>
      <c r="B167" t="s">
        <v>1046</v>
      </c>
      <c r="C167" t="s">
        <v>1047</v>
      </c>
      <c r="D167" s="3">
        <f>A167</f>
        <v>198</v>
      </c>
      <c r="G167" s="8" t="s">
        <v>1652</v>
      </c>
      <c r="I167" t="s">
        <v>97</v>
      </c>
      <c r="J167" t="s">
        <v>97</v>
      </c>
      <c r="K167">
        <v>-1</v>
      </c>
      <c r="L167">
        <v>-1</v>
      </c>
      <c r="M167">
        <v>-1</v>
      </c>
      <c r="N167">
        <v>0</v>
      </c>
      <c r="O167" s="70" t="s">
        <v>54</v>
      </c>
      <c r="P167" s="3">
        <f>IF(AND(G167&lt;&gt;"LIBSETS_SETTYPE_BATTLEGROUND",G167&lt;&gt;"LIBSETS_SETTYPE_SPECIAL",G167&lt;&gt;"LIBSETS_SETTYPE_MYTHIC"), IF(Q167&lt;&gt;"",VLOOKUP(Q167,'ESO zone constants'!$D$2:$H$4950,5,FALSE),""),"")</f>
        <v>688</v>
      </c>
      <c r="Q167" t="str">
        <f>IF(OR(K167="",K167&lt;=0,ISERROR(K167)),IF(AND(O167&lt;&gt;"",NOT(ISERROR(O167))),O167, ""),VLOOKUP(K167,'ESO wayshrine node constants'!$A$3:$D$9993,4,FALSE))</f>
        <v>White-Gold Tower</v>
      </c>
      <c r="S167" s="19" t="str">
        <f>IF(AND(R167&lt;&gt;"",NOT(ISERROR(R167))),R167,IF(P167&lt;&gt;"",IF(NOT(ISERROR(VLOOKUP(P167,'ESO Dungeon constants'!$D$3:$H$9999,5,FALSE))),VLOOKUP(P167,'ESO Dungeon constants'!$D$3:$I$9999,6,FALSE),VLOOKUP(P167,'ESO zone constants'!$H$2:$K$9984,4,FALSE)),""))</f>
        <v>DLC_IMPERIAL_CITY</v>
      </c>
      <c r="T167" s="3" t="str">
        <f>IF(S167&lt;&gt;"",VLOOKUP(S167,'LibSets constants'!$B$4:$C$1000,2,FALSE),"")</f>
        <v>Imperial City</v>
      </c>
      <c r="V167" s="44" t="str">
        <f>IF(U167&lt;&gt;"",IF(U167&lt;&gt;"LIBSETS_DROP_MECHANIC_MONSTER_NAME",VLOOKUP(U167,'LibSets constants'!$I$4:$L$1000,3,FALSE),""),"")</f>
        <v/>
      </c>
      <c r="W167" s="40" t="str">
        <f>IF(U167&lt;&gt;"",IF(U167&lt;&gt;"LIBSETS_DROP_MECHANIC_MONSTER_NAME",VLOOKUP(U167,'LibSets constants'!$I$4:$L$1000,4,FALSE),""),"")</f>
        <v/>
      </c>
      <c r="X167" s="3" t="str">
        <f>IF(G167&lt;&gt;"LIBSETS_SETTYPE_BATTLEGROUND",IF(G167&lt;&gt;"LIBSETS_SETTYPE_SPECIAL",IF(Y167&lt;&gt;"",VLOOKUP(Y167,'ESO zone constants'!$D$2:$H$4950,5,FALSE),""),""),"")</f>
        <v/>
      </c>
      <c r="Z167" s="45"/>
      <c r="AA167" s="44" t="str">
        <f>IF(Z167&lt;&gt;"",IF(Z167&lt;&gt;"LIBSETS_DROP_MECHANIC_MONSTER_NAME",VLOOKUP(Z167,'LibSets constants'!$I$4:$L$1000,3,FALSE),""),"")</f>
        <v/>
      </c>
      <c r="AB167" s="44" t="str">
        <f>IF(Z167&lt;&gt;"",IF(Z167&lt;&gt;"LIBSETS_DROP_MECHANIC_MONSTER_NAME",VLOOKUP(Z167,'LibSets constants'!$I$4:$L$1000,4,FALSE),""),"")</f>
        <v/>
      </c>
      <c r="AC167" s="3" t="str">
        <f>IF(G167&lt;&gt;"LIBSETS_SETTYPE_BATTLEGROUND",IF(G167&lt;&gt;"LIBSETS_SETTYPE_SPECIAL",IF(AD167&lt;&gt;"",VLOOKUP(AD167,'ESO zone constants'!$D$2:$H$4950,5,FALSE),""),""),"")</f>
        <v/>
      </c>
      <c r="AE167" s="45"/>
      <c r="AF167" s="44" t="str">
        <f>IF(AE167&lt;&gt;"",IF(AE167&lt;&gt;"LIBSETS_DROP_MECHANIC_MONSTER_NAME",VLOOKUP(AE167,'LibSets constants'!$I$4:$L$1000,3,FALSE),""),"")</f>
        <v/>
      </c>
      <c r="AG167" s="44" t="str">
        <f>IF(AE167&lt;&gt;"",IF(AE167&lt;&gt;"LIBSETS_DROP_MECHANIC_MONSTER_NAME",VLOOKUP(AE167,'LibSets constants'!$I$4:$L$1000,4,FALSE),""),"")</f>
        <v/>
      </c>
      <c r="AH167" s="3" t="str">
        <f>IF(G167&lt;&gt;"LIBSETS_SETTYPE_BATTLEGROUND",IF(G167&lt;&gt;"LIBSETS_SETTYPE_SPECIAL",IF(AI167&lt;&gt;"",VLOOKUP(AI167,'ESO zone constants'!$D$2:$H$4950,5,FALSE),""),""),"")</f>
        <v/>
      </c>
      <c r="AJ167" s="45"/>
      <c r="AK167" s="44" t="str">
        <f>IF(AJ167&lt;&gt;"",IF(AJ167&lt;&gt;"LIBSETS_DROP_MECHANIC_MONSTER_NAME",VLOOKUP(AJ167,'LibSets constants'!$I$4:$L$1000,3,FALSE),""),"")</f>
        <v/>
      </c>
      <c r="AL167" s="44" t="str">
        <f>IF(AJ167&lt;&gt;"",IF(AJ167&lt;&gt;"LIBSETS_DROP_MECHANIC_MONSTER_NAME",VLOOKUP(AJ167,'LibSets constants'!$I$4:$L$1000,4,FALSE),""),"")</f>
        <v/>
      </c>
      <c r="AM167" s="3" t="str">
        <f>IF(G167&lt;&gt;"LIBSETS_SETTYPE_BATTLEGROUND",IF(G167&lt;&gt;"LIBSETS_SETTYPE_SPECIAL",IF(AN167&lt;&gt;"",VLOOKUP(AN167,'ESO zone constants'!$D$2:$H$4950,5,FALSE),""),""),"")</f>
        <v/>
      </c>
      <c r="AO167" s="45"/>
      <c r="AP167" s="44" t="str">
        <f>IF(AO167&lt;&gt;"",IF(AO167&lt;&gt;"LIBSETS_DROP_MECHANIC_MONSTER_NAME",VLOOKUP(AO167,'LibSets constants'!$I$4:$L$1000,3,FALSE),""),"")</f>
        <v/>
      </c>
      <c r="AQ167" s="44" t="str">
        <f>IF(AO167&lt;&gt;"",IF(AO167&lt;&gt;"LIBSETS_DROP_MECHANIC_MONSTER_NAME",VLOOKUP(AO167,'LibSets constants'!$I$4:$L$1000,4,FALSE),""),"")</f>
        <v/>
      </c>
      <c r="AR167" s="3" t="str">
        <f>IF(G167&lt;&gt;"LIBSETS_SETTYPE_BATTLEGROUND",IF(G167&lt;&gt;"LIBSETS_SETTYPE_SPECIAL",IF(AS167&lt;&gt;"",VLOOKUP(AS167,'ESO zone constants'!$D$2:$H$4950,5,FALSE),""),""),"")</f>
        <v/>
      </c>
      <c r="AT167" s="45"/>
      <c r="AU167" s="44" t="str">
        <f>IF(AT167&lt;&gt;"",IF(AT167&lt;&gt;"LIBSETS_DROP_MECHANIC_MONSTER_NAME",VLOOKUP(AT167,'LibSets constants'!$I$4:$L$1000,3,FALSE),""),"")</f>
        <v/>
      </c>
      <c r="AV167" s="44" t="str">
        <f>IF(AT167&lt;&gt;"",IF(AT167&lt;&gt;"LIBSETS_DROP_MECHANIC_MONSTER_NAME",VLOOKUP(AT167,'LibSets constants'!$I$4:$L$1000,4,FALSE),""),"")</f>
        <v/>
      </c>
      <c r="AW167" s="21" t="str">
        <f>IF(A167="???","--","")&amp;IF(F167&lt;&gt;"Not in the game (anymore)",IF(A167&lt;&gt;"",CONCATENATE("[",A167,"] = {wayshrines={")&amp;IF(K167&lt;&gt;"",CONCATENATE(K167,","),"")&amp;IF(L167&lt;&gt;"",CONCATENATE(L167,","),"")&amp;IF(M167&lt;&gt;"",CONCATENATE(M167,","),"")&amp;CONCATENATE("}")&amp;IF(VALUE(N167)&gt;0,CONCATENATE(", traitsNeeded=",N167),"")&amp;CONCATENATE(", dlcId=",IF(S167&lt;&gt;"",S167,"DLC_BASE_GAME")),""),"")</f>
        <v>[198] = {wayshrines={-1,-1,-1,}, dlcId=DLC_IMPERIAL_CITY</v>
      </c>
      <c r="AX167" s="21" t="str">
        <f>IF(F167&lt;&gt;"Not in the game (anymore)",IF(A167&lt;&gt;"",IF(P167&lt;&gt;"",CONCATENATE(", zoneIds={",P167),"")&amp;IF(X167&lt;&gt;"",CONCATENATE(",",X167),"")&amp;IF(AC167&lt;&gt;"",CONCATENATE(",",AC167),"")&amp;IF(AH167&lt;&gt;"",CONCATENATE(",",AH167),"")&amp;IF(AM167&lt;&gt;"",CONCATENATE(",",AM167),"")&amp;IF(AR167&lt;&gt;"",CONCATENATE(",",AR167),"")&amp;IF(P167&lt;&gt;"",CONCATENATE("}",""),"")&amp;IF(OR(I167="true",I167="false",I167&lt;&gt;""), CONCATENATE(", veteran=", I167), ""),""),"")</f>
        <v>, zoneIds={688}, veteran=false</v>
      </c>
      <c r="AY167" s="21" t="str">
        <f>IF(F167&lt;&gt;"Not in the game (anymore)",IF(A167&lt;&gt;"",", setType="&amp;G167,"")&amp;IF(J167="true",", multiTrialSet=true",""),"")</f>
        <v>, setType=LIBSETS_SETTYPE_DUNGEON</v>
      </c>
      <c r="AZ167" s="21" t="str">
        <f>IF(F167&lt;&gt;"Not in the game (anymore)",IF(U167&lt;&gt;"",", dropMechanic={"&amp;U167&amp;IF(Z167&lt;&gt;"",","&amp;Z167,"")&amp;IF(AE167&lt;&gt;"",","&amp;AE167,"")&amp;IF(AJ167&lt;&gt;"",","&amp;AJ167,"")&amp;IF(AO167&lt;&gt;"",","&amp;AO167,"")&amp;IF(AT167&lt;&gt;"",","&amp;AT167,"")&amp;"}"&amp;IF(U167="LIBSETS_DROP_MECHANIC_MONSTER_NAME",", dropMechanicNames={" &amp; IF(V167&lt;&gt;"","['en']='"&amp;V167&amp;"'","") &amp; IF(W167&lt;&gt;"",", ['de']='" &amp; W167&amp;"'","") &amp; "}",""),"")&amp;"},","")</f>
        <v>},</v>
      </c>
      <c r="BA167" s="21" t="str">
        <f>IF(F167&lt;&gt;"Not in the game (anymore)",IF(C167&lt;&gt;"",CONCATENATE(" --",C167," / ",B167,"   [",IF(Q167&lt;&gt;"",Q167,""),IF(Y167&lt;&gt;"",", "&amp;Y167,""),IF(AD167&lt;&gt;"",", "&amp;AD167,""),IF(AI167&lt;&gt;"",", "&amp;AI167,""),IF(AN167&lt;&gt;"",", "&amp;AN167,""),IF(AS167&lt;&gt;"",", "&amp;AS167,""),"]")),"")</f>
        <v xml:space="preserve"> --Essence Thief / Essenzdieb   [White-Gold Tower]</v>
      </c>
    </row>
    <row r="168" spans="1:53" x14ac:dyDescent="0.25">
      <c r="A168" s="12">
        <v>199</v>
      </c>
      <c r="B168" t="s">
        <v>1048</v>
      </c>
      <c r="C168" t="s">
        <v>1049</v>
      </c>
      <c r="D168" s="3">
        <f>A168</f>
        <v>199</v>
      </c>
      <c r="F168" t="s">
        <v>39</v>
      </c>
      <c r="G168" s="8" t="s">
        <v>1653</v>
      </c>
      <c r="I168" t="s">
        <v>97</v>
      </c>
      <c r="J168" t="s">
        <v>97</v>
      </c>
      <c r="K168">
        <v>-1</v>
      </c>
      <c r="L168">
        <v>-1</v>
      </c>
      <c r="M168">
        <v>-1</v>
      </c>
      <c r="N168">
        <v>0</v>
      </c>
      <c r="O168" s="70" t="s">
        <v>454</v>
      </c>
      <c r="P168" s="3">
        <f>IF(AND(G168&lt;&gt;"LIBSETS_SETTYPE_BATTLEGROUND",G168&lt;&gt;"LIBSETS_SETTYPE_SPECIAL",G168&lt;&gt;"LIBSETS_SETTYPE_MYTHIC"), IF(Q168&lt;&gt;"",VLOOKUP(Q168,'ESO zone constants'!$D$2:$H$4950,5,FALSE),""),"")</f>
        <v>643</v>
      </c>
      <c r="Q168" t="str">
        <f>IF(OR(K168="",K168&lt;=0,ISERROR(K168)),IF(AND(O168&lt;&gt;"",NOT(ISERROR(O168))),O168, ""),VLOOKUP(K168,'ESO wayshrine node constants'!$A$3:$D$9993,4,FALSE))</f>
        <v>Imperial Sewers</v>
      </c>
      <c r="S168" s="19" t="str">
        <f>IF(AND(R168&lt;&gt;"",NOT(ISERROR(R168))),R168,IF(P168&lt;&gt;"",IF(NOT(ISERROR(VLOOKUP(P168,'ESO Dungeon constants'!$D$3:$H$9999,5,FALSE))),VLOOKUP(P168,'ESO Dungeon constants'!$D$3:$I$9999,6,FALSE),VLOOKUP(P168,'ESO zone constants'!$H$2:$K$9984,4,FALSE)),""))</f>
        <v>DLC_IMPERIAL_CITY</v>
      </c>
      <c r="T168" s="3" t="str">
        <f>IF(S168&lt;&gt;"",VLOOKUP(S168,'LibSets constants'!$B$4:$C$1000,2,FALSE),"")</f>
        <v>Imperial City</v>
      </c>
      <c r="V168" s="3" t="str">
        <f>IF(U168&lt;&gt;"",IF(U168&lt;&gt;"LIBSETS_DROP_MECHANIC_MONSTER_NAME",VLOOKUP(U168,'LibSets constants'!$I$4:$L$1000,3,FALSE),""),"")</f>
        <v/>
      </c>
      <c r="W168" s="40" t="str">
        <f>IF(U168&lt;&gt;"",IF(U168&lt;&gt;"LIBSETS_DROP_MECHANIC_MONSTER_NAME",VLOOKUP(U168,'LibSets constants'!$I$4:$L$1000,4,FALSE),""),"")</f>
        <v/>
      </c>
      <c r="X168" s="3" t="str">
        <f>IF(G168&lt;&gt;"LIBSETS_SETTYPE_BATTLEGROUND",IF(G168&lt;&gt;"LIBSETS_SETTYPE_SPECIAL",IF(Y168&lt;&gt;"",VLOOKUP(Y168,'ESO zone constants'!$D$2:$H$4950,5,FALSE),""),""),"")</f>
        <v/>
      </c>
      <c r="AA168" s="3" t="str">
        <f>IF(Z168&lt;&gt;"",IF(Z168&lt;&gt;"LIBSETS_DROP_MECHANIC_MONSTER_NAME",VLOOKUP(Z168,'LibSets constants'!$I$4:$L$1000,3,FALSE),""),"")</f>
        <v/>
      </c>
      <c r="AB168" s="3" t="str">
        <f>IF(Z168&lt;&gt;"",IF(Z168&lt;&gt;"LIBSETS_DROP_MECHANIC_MONSTER_NAME",VLOOKUP(Z168,'LibSets constants'!$I$4:$L$1000,4,FALSE),""),"")</f>
        <v/>
      </c>
      <c r="AC168" s="3" t="str">
        <f>IF(G168&lt;&gt;"LIBSETS_SETTYPE_BATTLEGROUND",IF(G168&lt;&gt;"LIBSETS_SETTYPE_SPECIAL",IF(AD168&lt;&gt;"",VLOOKUP(AD168,'ESO zone constants'!$D$2:$H$4950,5,FALSE),""),""),"")</f>
        <v/>
      </c>
      <c r="AF168" s="3" t="str">
        <f>IF(AE168&lt;&gt;"",IF(AE168&lt;&gt;"LIBSETS_DROP_MECHANIC_MONSTER_NAME",VLOOKUP(AE168,'LibSets constants'!$I$4:$L$1000,3,FALSE),""),"")</f>
        <v/>
      </c>
      <c r="AG168" s="3" t="str">
        <f>IF(AE168&lt;&gt;"",IF(AE168&lt;&gt;"LIBSETS_DROP_MECHANIC_MONSTER_NAME",VLOOKUP(AE168,'LibSets constants'!$I$4:$L$1000,4,FALSE),""),"")</f>
        <v/>
      </c>
      <c r="AH168" s="3" t="str">
        <f>IF(G168&lt;&gt;"LIBSETS_SETTYPE_BATTLEGROUND",IF(G168&lt;&gt;"LIBSETS_SETTYPE_SPECIAL",IF(AI168&lt;&gt;"",VLOOKUP(AI168,'ESO zone constants'!$D$2:$H$4950,5,FALSE),""),""),"")</f>
        <v/>
      </c>
      <c r="AK168" s="3" t="str">
        <f>IF(AJ168&lt;&gt;"",IF(AJ168&lt;&gt;"LIBSETS_DROP_MECHANIC_MONSTER_NAME",VLOOKUP(AJ168,'LibSets constants'!$I$4:$L$1000,3,FALSE),""),"")</f>
        <v/>
      </c>
      <c r="AL168" s="3" t="str">
        <f>IF(AJ168&lt;&gt;"",IF(AJ168&lt;&gt;"LIBSETS_DROP_MECHANIC_MONSTER_NAME",VLOOKUP(AJ168,'LibSets constants'!$I$4:$L$1000,4,FALSE),""),"")</f>
        <v/>
      </c>
      <c r="AM168" s="3" t="str">
        <f>IF(G168&lt;&gt;"LIBSETS_SETTYPE_BATTLEGROUND",IF(G168&lt;&gt;"LIBSETS_SETTYPE_SPECIAL",IF(AN168&lt;&gt;"",VLOOKUP(AN168,'ESO zone constants'!$D$2:$H$4950,5,FALSE),""),""),"")</f>
        <v/>
      </c>
      <c r="AP168" s="3" t="str">
        <f>IF(AO168&lt;&gt;"",IF(AO168&lt;&gt;"LIBSETS_DROP_MECHANIC_MONSTER_NAME",VLOOKUP(AO168,'LibSets constants'!$I$4:$L$1000,3,FALSE),""),"")</f>
        <v/>
      </c>
      <c r="AQ168" s="3" t="str">
        <f>IF(AO168&lt;&gt;"",IF(AO168&lt;&gt;"LIBSETS_DROP_MECHANIC_MONSTER_NAME",VLOOKUP(AO168,'LibSets constants'!$I$4:$L$1000,4,FALSE),""),"")</f>
        <v/>
      </c>
      <c r="AR168" s="3" t="str">
        <f>IF(G168&lt;&gt;"LIBSETS_SETTYPE_BATTLEGROUND",IF(G168&lt;&gt;"LIBSETS_SETTYPE_SPECIAL",IF(AS168&lt;&gt;"",VLOOKUP(AS168,'ESO zone constants'!$D$2:$H$4950,5,FALSE),""),""),"")</f>
        <v/>
      </c>
      <c r="AU168" s="3" t="str">
        <f>IF(AT168&lt;&gt;"",IF(AT168&lt;&gt;"LIBSETS_DROP_MECHANIC_MONSTER_NAME",VLOOKUP(AT168,'LibSets constants'!$I$4:$L$1000,3,FALSE),""),"")</f>
        <v/>
      </c>
      <c r="AV168" s="3" t="str">
        <f>IF(AT168&lt;&gt;"",IF(AT168&lt;&gt;"LIBSETS_DROP_MECHANIC_MONSTER_NAME",VLOOKUP(AT168,'LibSets constants'!$I$4:$L$1000,4,FALSE),""),"")</f>
        <v/>
      </c>
      <c r="AW168" s="21" t="str">
        <f>IF(A168="???","--","")&amp;IF(F168&lt;&gt;"Not in the game (anymore)",IF(A168&lt;&gt;"",CONCATENATE("[",A168,"] = {wayshrines={")&amp;IF(K168&lt;&gt;"",CONCATENATE(K168,","),"")&amp;IF(L168&lt;&gt;"",CONCATENATE(L168,","),"")&amp;IF(M168&lt;&gt;"",CONCATENATE(M168,","),"")&amp;CONCATENATE("}")&amp;IF(VALUE(N168)&gt;0,CONCATENATE(", traitsNeeded=",N168),"")&amp;CONCATENATE(", dlcId=",IF(S168&lt;&gt;"",S168,"DLC_BASE_GAME")),""),"")</f>
        <v>[199] = {wayshrines={-1,-1,-1,}, dlcId=DLC_IMPERIAL_CITY</v>
      </c>
      <c r="AX168" s="21" t="str">
        <f>IF(F168&lt;&gt;"Not in the game (anymore)",IF(A168&lt;&gt;"",IF(P168&lt;&gt;"",CONCATENATE(", zoneIds={",P168),"")&amp;IF(X168&lt;&gt;"",CONCATENATE(",",X168),"")&amp;IF(AC168&lt;&gt;"",CONCATENATE(",",AC168),"")&amp;IF(AH168&lt;&gt;"",CONCATENATE(",",AH168),"")&amp;IF(AM168&lt;&gt;"",CONCATENATE(",",AM168),"")&amp;IF(AR168&lt;&gt;"",CONCATENATE(",",AR168),"")&amp;IF(P168&lt;&gt;"",CONCATENATE("}",""),"")&amp;IF(OR(I168="true",I168="false",I168&lt;&gt;""), CONCATENATE(", veteran=", I168), ""),""),"")</f>
        <v>, zoneIds={643}, veteran=false</v>
      </c>
      <c r="AY168" s="21" t="str">
        <f>IF(F168&lt;&gt;"Not in the game (anymore)",IF(A168&lt;&gt;"",", setType="&amp;G168,"")&amp;IF(J168="true",", multiTrialSet=true",""),"")</f>
        <v>, setType=LIBSETS_SETTYPE_IMPERIALCITY</v>
      </c>
      <c r="AZ168" s="21" t="str">
        <f>IF(F168&lt;&gt;"Not in the game (anymore)",IF(U168&lt;&gt;"",", dropMechanic={"&amp;U168&amp;IF(Z168&lt;&gt;"",","&amp;Z168,"")&amp;IF(AE168&lt;&gt;"",","&amp;AE168,"")&amp;IF(AJ168&lt;&gt;"",","&amp;AJ168,"")&amp;IF(AO168&lt;&gt;"",","&amp;AO168,"")&amp;IF(AT168&lt;&gt;"",","&amp;AT168,"")&amp;"}"&amp;IF(U168="LIBSETS_DROP_MECHANIC_MONSTER_NAME",", dropMechanicNames={" &amp; IF(V168&lt;&gt;"","['en']='"&amp;V168&amp;"'","") &amp; IF(W168&lt;&gt;"",", ['de']='" &amp; W168&amp;"'","") &amp; "}",""),"")&amp;"},","")</f>
        <v>},</v>
      </c>
      <c r="BA168" s="21" t="str">
        <f>IF(F168&lt;&gt;"Not in the game (anymore)",IF(C168&lt;&gt;"",CONCATENATE(" --",C168," / ",B168,"   [",IF(Q168&lt;&gt;"",Q168,""),IF(Y168&lt;&gt;"",", "&amp;Y168,""),IF(AD168&lt;&gt;"",", "&amp;AD168,""),IF(AI168&lt;&gt;"",", "&amp;AI168,""),IF(AN168&lt;&gt;"",", "&amp;AN168,""),IF(AS168&lt;&gt;"",", "&amp;AS168,""),"]")),"")</f>
        <v xml:space="preserve"> --Shield Breaker / Schildbrecher   [Imperial Sewers]</v>
      </c>
    </row>
    <row r="169" spans="1:53" x14ac:dyDescent="0.25">
      <c r="A169" s="12">
        <v>200</v>
      </c>
      <c r="B169" t="s">
        <v>1050</v>
      </c>
      <c r="C169" t="s">
        <v>1051</v>
      </c>
      <c r="D169" s="3">
        <f>A169</f>
        <v>200</v>
      </c>
      <c r="F169" t="s">
        <v>39</v>
      </c>
      <c r="G169" s="8" t="s">
        <v>1653</v>
      </c>
      <c r="I169" t="s">
        <v>97</v>
      </c>
      <c r="J169" t="s">
        <v>97</v>
      </c>
      <c r="K169">
        <v>-1</v>
      </c>
      <c r="L169">
        <v>-1</v>
      </c>
      <c r="M169">
        <v>-1</v>
      </c>
      <c r="N169">
        <v>0</v>
      </c>
      <c r="O169" s="70" t="s">
        <v>454</v>
      </c>
      <c r="P169" s="3">
        <f>IF(AND(G169&lt;&gt;"LIBSETS_SETTYPE_BATTLEGROUND",G169&lt;&gt;"LIBSETS_SETTYPE_SPECIAL",G169&lt;&gt;"LIBSETS_SETTYPE_MYTHIC"), IF(Q169&lt;&gt;"",VLOOKUP(Q169,'ESO zone constants'!$D$2:$H$4950,5,FALSE),""),"")</f>
        <v>643</v>
      </c>
      <c r="Q169" t="str">
        <f>IF(OR(K169="",K169&lt;=0,ISERROR(K169)),IF(AND(O169&lt;&gt;"",NOT(ISERROR(O169))),O169, ""),VLOOKUP(K169,'ESO wayshrine node constants'!$A$3:$D$9993,4,FALSE))</f>
        <v>Imperial Sewers</v>
      </c>
      <c r="S169" s="19" t="str">
        <f>IF(AND(R169&lt;&gt;"",NOT(ISERROR(R169))),R169,IF(P169&lt;&gt;"",IF(NOT(ISERROR(VLOOKUP(P169,'ESO Dungeon constants'!$D$3:$H$9999,5,FALSE))),VLOOKUP(P169,'ESO Dungeon constants'!$D$3:$I$9999,6,FALSE),VLOOKUP(P169,'ESO zone constants'!$H$2:$K$9984,4,FALSE)),""))</f>
        <v>DLC_IMPERIAL_CITY</v>
      </c>
      <c r="T169" s="3" t="str">
        <f>IF(S169&lt;&gt;"",VLOOKUP(S169,'LibSets constants'!$B$4:$C$1000,2,FALSE),"")</f>
        <v>Imperial City</v>
      </c>
      <c r="V169" s="44" t="str">
        <f>IF(U169&lt;&gt;"",IF(U169&lt;&gt;"LIBSETS_DROP_MECHANIC_MONSTER_NAME",VLOOKUP(U169,'LibSets constants'!$I$4:$L$1000,3,FALSE),""),"")</f>
        <v/>
      </c>
      <c r="W169" s="40" t="str">
        <f>IF(U169&lt;&gt;"",IF(U169&lt;&gt;"LIBSETS_DROP_MECHANIC_MONSTER_NAME",VLOOKUP(U169,'LibSets constants'!$I$4:$L$1000,4,FALSE),""),"")</f>
        <v/>
      </c>
      <c r="X169" s="3" t="str">
        <f>IF(G169&lt;&gt;"LIBSETS_SETTYPE_BATTLEGROUND",IF(G169&lt;&gt;"LIBSETS_SETTYPE_SPECIAL",IF(Y169&lt;&gt;"",VLOOKUP(Y169,'ESO zone constants'!$D$2:$H$4950,5,FALSE),""),""),"")</f>
        <v/>
      </c>
      <c r="Z169" s="45"/>
      <c r="AA169" s="44" t="str">
        <f>IF(Z169&lt;&gt;"",IF(Z169&lt;&gt;"LIBSETS_DROP_MECHANIC_MONSTER_NAME",VLOOKUP(Z169,'LibSets constants'!$I$4:$L$1000,3,FALSE),""),"")</f>
        <v/>
      </c>
      <c r="AB169" s="44" t="str">
        <f>IF(Z169&lt;&gt;"",IF(Z169&lt;&gt;"LIBSETS_DROP_MECHANIC_MONSTER_NAME",VLOOKUP(Z169,'LibSets constants'!$I$4:$L$1000,4,FALSE),""),"")</f>
        <v/>
      </c>
      <c r="AC169" s="3" t="str">
        <f>IF(G169&lt;&gt;"LIBSETS_SETTYPE_BATTLEGROUND",IF(G169&lt;&gt;"LIBSETS_SETTYPE_SPECIAL",IF(AD169&lt;&gt;"",VLOOKUP(AD169,'ESO zone constants'!$D$2:$H$4950,5,FALSE),""),""),"")</f>
        <v/>
      </c>
      <c r="AE169" s="45"/>
      <c r="AF169" s="44" t="str">
        <f>IF(AE169&lt;&gt;"",IF(AE169&lt;&gt;"LIBSETS_DROP_MECHANIC_MONSTER_NAME",VLOOKUP(AE169,'LibSets constants'!$I$4:$L$1000,3,FALSE),""),"")</f>
        <v/>
      </c>
      <c r="AG169" s="44" t="str">
        <f>IF(AE169&lt;&gt;"",IF(AE169&lt;&gt;"LIBSETS_DROP_MECHANIC_MONSTER_NAME",VLOOKUP(AE169,'LibSets constants'!$I$4:$L$1000,4,FALSE),""),"")</f>
        <v/>
      </c>
      <c r="AH169" s="3" t="str">
        <f>IF(G169&lt;&gt;"LIBSETS_SETTYPE_BATTLEGROUND",IF(G169&lt;&gt;"LIBSETS_SETTYPE_SPECIAL",IF(AI169&lt;&gt;"",VLOOKUP(AI169,'ESO zone constants'!$D$2:$H$4950,5,FALSE),""),""),"")</f>
        <v/>
      </c>
      <c r="AJ169" s="45"/>
      <c r="AK169" s="44" t="str">
        <f>IF(AJ169&lt;&gt;"",IF(AJ169&lt;&gt;"LIBSETS_DROP_MECHANIC_MONSTER_NAME",VLOOKUP(AJ169,'LibSets constants'!$I$4:$L$1000,3,FALSE),""),"")</f>
        <v/>
      </c>
      <c r="AL169" s="44" t="str">
        <f>IF(AJ169&lt;&gt;"",IF(AJ169&lt;&gt;"LIBSETS_DROP_MECHANIC_MONSTER_NAME",VLOOKUP(AJ169,'LibSets constants'!$I$4:$L$1000,4,FALSE),""),"")</f>
        <v/>
      </c>
      <c r="AM169" s="3" t="str">
        <f>IF(G169&lt;&gt;"LIBSETS_SETTYPE_BATTLEGROUND",IF(G169&lt;&gt;"LIBSETS_SETTYPE_SPECIAL",IF(AN169&lt;&gt;"",VLOOKUP(AN169,'ESO zone constants'!$D$2:$H$4950,5,FALSE),""),""),"")</f>
        <v/>
      </c>
      <c r="AO169" s="45"/>
      <c r="AP169" s="44" t="str">
        <f>IF(AO169&lt;&gt;"",IF(AO169&lt;&gt;"LIBSETS_DROP_MECHANIC_MONSTER_NAME",VLOOKUP(AO169,'LibSets constants'!$I$4:$L$1000,3,FALSE),""),"")</f>
        <v/>
      </c>
      <c r="AQ169" s="44" t="str">
        <f>IF(AO169&lt;&gt;"",IF(AO169&lt;&gt;"LIBSETS_DROP_MECHANIC_MONSTER_NAME",VLOOKUP(AO169,'LibSets constants'!$I$4:$L$1000,4,FALSE),""),"")</f>
        <v/>
      </c>
      <c r="AR169" s="3" t="str">
        <f>IF(G169&lt;&gt;"LIBSETS_SETTYPE_BATTLEGROUND",IF(G169&lt;&gt;"LIBSETS_SETTYPE_SPECIAL",IF(AS169&lt;&gt;"",VLOOKUP(AS169,'ESO zone constants'!$D$2:$H$4950,5,FALSE),""),""),"")</f>
        <v/>
      </c>
      <c r="AT169" s="45"/>
      <c r="AU169" s="44" t="str">
        <f>IF(AT169&lt;&gt;"",IF(AT169&lt;&gt;"LIBSETS_DROP_MECHANIC_MONSTER_NAME",VLOOKUP(AT169,'LibSets constants'!$I$4:$L$1000,3,FALSE),""),"")</f>
        <v/>
      </c>
      <c r="AV169" s="44" t="str">
        <f>IF(AT169&lt;&gt;"",IF(AT169&lt;&gt;"LIBSETS_DROP_MECHANIC_MONSTER_NAME",VLOOKUP(AT169,'LibSets constants'!$I$4:$L$1000,4,FALSE),""),"")</f>
        <v/>
      </c>
      <c r="AW169" s="21" t="str">
        <f>IF(A169="???","--","")&amp;IF(F169&lt;&gt;"Not in the game (anymore)",IF(A169&lt;&gt;"",CONCATENATE("[",A169,"] = {wayshrines={")&amp;IF(K169&lt;&gt;"",CONCATENATE(K169,","),"")&amp;IF(L169&lt;&gt;"",CONCATENATE(L169,","),"")&amp;IF(M169&lt;&gt;"",CONCATENATE(M169,","),"")&amp;CONCATENATE("}")&amp;IF(VALUE(N169)&gt;0,CONCATENATE(", traitsNeeded=",N169),"")&amp;CONCATENATE(", dlcId=",IF(S169&lt;&gt;"",S169,"DLC_BASE_GAME")),""),"")</f>
        <v>[200] = {wayshrines={-1,-1,-1,}, dlcId=DLC_IMPERIAL_CITY</v>
      </c>
      <c r="AX169" s="21" t="str">
        <f>IF(F169&lt;&gt;"Not in the game (anymore)",IF(A169&lt;&gt;"",IF(P169&lt;&gt;"",CONCATENATE(", zoneIds={",P169),"")&amp;IF(X169&lt;&gt;"",CONCATENATE(",",X169),"")&amp;IF(AC169&lt;&gt;"",CONCATENATE(",",AC169),"")&amp;IF(AH169&lt;&gt;"",CONCATENATE(",",AH169),"")&amp;IF(AM169&lt;&gt;"",CONCATENATE(",",AM169),"")&amp;IF(AR169&lt;&gt;"",CONCATENATE(",",AR169),"")&amp;IF(P169&lt;&gt;"",CONCATENATE("}",""),"")&amp;IF(OR(I169="true",I169="false",I169&lt;&gt;""), CONCATENATE(", veteran=", I169), ""),""),"")</f>
        <v>, zoneIds={643}, veteran=false</v>
      </c>
      <c r="AY169" s="21" t="str">
        <f>IF(F169&lt;&gt;"Not in the game (anymore)",IF(A169&lt;&gt;"",", setType="&amp;G169,"")&amp;IF(J169="true",", multiTrialSet=true",""),"")</f>
        <v>, setType=LIBSETS_SETTYPE_IMPERIALCITY</v>
      </c>
      <c r="AZ169" s="21" t="str">
        <f>IF(F169&lt;&gt;"Not in the game (anymore)",IF(U169&lt;&gt;"",", dropMechanic={"&amp;U169&amp;IF(Z169&lt;&gt;"",","&amp;Z169,"")&amp;IF(AE169&lt;&gt;"",","&amp;AE169,"")&amp;IF(AJ169&lt;&gt;"",","&amp;AJ169,"")&amp;IF(AO169&lt;&gt;"",","&amp;AO169,"")&amp;IF(AT169&lt;&gt;"",","&amp;AT169,"")&amp;"}"&amp;IF(U169="LIBSETS_DROP_MECHANIC_MONSTER_NAME",", dropMechanicNames={" &amp; IF(V169&lt;&gt;"","['en']='"&amp;V169&amp;"'","") &amp; IF(W169&lt;&gt;"",", ['de']='" &amp; W169&amp;"'","") &amp; "}",""),"")&amp;"},","")</f>
        <v>},</v>
      </c>
      <c r="BA169" s="21" t="str">
        <f>IF(F169&lt;&gt;"Not in the game (anymore)",IF(C169&lt;&gt;"",CONCATENATE(" --",C169," / ",B169,"   [",IF(Q169&lt;&gt;"",Q169,""),IF(Y169&lt;&gt;"",", "&amp;Y169,""),IF(AD169&lt;&gt;"",", "&amp;AD169,""),IF(AI169&lt;&gt;"",", "&amp;AI169,""),IF(AN169&lt;&gt;"",", "&amp;AN169,""),IF(AS169&lt;&gt;"",", "&amp;AS169,""),"]")),"")</f>
        <v xml:space="preserve"> --Phoenix / Phönix   [Imperial Sewers]</v>
      </c>
    </row>
    <row r="170" spans="1:53" x14ac:dyDescent="0.25">
      <c r="A170" s="12">
        <v>201</v>
      </c>
      <c r="B170" t="s">
        <v>1052</v>
      </c>
      <c r="C170" t="s">
        <v>1053</v>
      </c>
      <c r="D170" s="3">
        <f>A170</f>
        <v>201</v>
      </c>
      <c r="F170" t="s">
        <v>39</v>
      </c>
      <c r="G170" s="8" t="s">
        <v>1653</v>
      </c>
      <c r="I170" t="s">
        <v>97</v>
      </c>
      <c r="J170" t="s">
        <v>97</v>
      </c>
      <c r="K170">
        <v>-1</v>
      </c>
      <c r="L170">
        <v>-1</v>
      </c>
      <c r="M170">
        <v>-1</v>
      </c>
      <c r="N170">
        <v>0</v>
      </c>
      <c r="O170" s="70" t="s">
        <v>454</v>
      </c>
      <c r="P170" s="3">
        <f>IF(AND(G170&lt;&gt;"LIBSETS_SETTYPE_BATTLEGROUND",G170&lt;&gt;"LIBSETS_SETTYPE_SPECIAL",G170&lt;&gt;"LIBSETS_SETTYPE_MYTHIC"), IF(Q170&lt;&gt;"",VLOOKUP(Q170,'ESO zone constants'!$D$2:$H$4950,5,FALSE),""),"")</f>
        <v>643</v>
      </c>
      <c r="Q170" t="str">
        <f>IF(OR(K170="",K170&lt;=0,ISERROR(K170)),IF(AND(O170&lt;&gt;"",NOT(ISERROR(O170))),O170, ""),VLOOKUP(K170,'ESO wayshrine node constants'!$A$3:$D$9993,4,FALSE))</f>
        <v>Imperial Sewers</v>
      </c>
      <c r="S170" s="19" t="str">
        <f>IF(AND(R170&lt;&gt;"",NOT(ISERROR(R170))),R170,IF(P170&lt;&gt;"",IF(NOT(ISERROR(VLOOKUP(P170,'ESO Dungeon constants'!$D$3:$H$9999,5,FALSE))),VLOOKUP(P170,'ESO Dungeon constants'!$D$3:$I$9999,6,FALSE),VLOOKUP(P170,'ESO zone constants'!$H$2:$K$9984,4,FALSE)),""))</f>
        <v>DLC_IMPERIAL_CITY</v>
      </c>
      <c r="T170" s="3" t="str">
        <f>IF(S170&lt;&gt;"",VLOOKUP(S170,'LibSets constants'!$B$4:$C$1000,2,FALSE),"")</f>
        <v>Imperial City</v>
      </c>
      <c r="V170" s="3" t="str">
        <f>IF(U170&lt;&gt;"",IF(U170&lt;&gt;"LIBSETS_DROP_MECHANIC_MONSTER_NAME",VLOOKUP(U170,'LibSets constants'!$I$4:$L$1000,3,FALSE),""),"")</f>
        <v/>
      </c>
      <c r="W170" s="40" t="str">
        <f>IF(U170&lt;&gt;"",IF(U170&lt;&gt;"LIBSETS_DROP_MECHANIC_MONSTER_NAME",VLOOKUP(U170,'LibSets constants'!$I$4:$L$1000,4,FALSE),""),"")</f>
        <v/>
      </c>
      <c r="X170" s="3" t="str">
        <f>IF(G170&lt;&gt;"LIBSETS_SETTYPE_BATTLEGROUND",IF(G170&lt;&gt;"LIBSETS_SETTYPE_SPECIAL",IF(Y170&lt;&gt;"",VLOOKUP(Y170,'ESO zone constants'!$D$2:$H$4950,5,FALSE),""),""),"")</f>
        <v/>
      </c>
      <c r="AA170" s="3" t="str">
        <f>IF(Z170&lt;&gt;"",IF(Z170&lt;&gt;"LIBSETS_DROP_MECHANIC_MONSTER_NAME",VLOOKUP(Z170,'LibSets constants'!$I$4:$L$1000,3,FALSE),""),"")</f>
        <v/>
      </c>
      <c r="AB170" s="3" t="str">
        <f>IF(Z170&lt;&gt;"",IF(Z170&lt;&gt;"LIBSETS_DROP_MECHANIC_MONSTER_NAME",VLOOKUP(Z170,'LibSets constants'!$I$4:$L$1000,4,FALSE),""),"")</f>
        <v/>
      </c>
      <c r="AC170" s="3" t="str">
        <f>IF(G170&lt;&gt;"LIBSETS_SETTYPE_BATTLEGROUND",IF(G170&lt;&gt;"LIBSETS_SETTYPE_SPECIAL",IF(AD170&lt;&gt;"",VLOOKUP(AD170,'ESO zone constants'!$D$2:$H$4950,5,FALSE),""),""),"")</f>
        <v/>
      </c>
      <c r="AF170" s="3" t="str">
        <f>IF(AE170&lt;&gt;"",IF(AE170&lt;&gt;"LIBSETS_DROP_MECHANIC_MONSTER_NAME",VLOOKUP(AE170,'LibSets constants'!$I$4:$L$1000,3,FALSE),""),"")</f>
        <v/>
      </c>
      <c r="AG170" s="3" t="str">
        <f>IF(AE170&lt;&gt;"",IF(AE170&lt;&gt;"LIBSETS_DROP_MECHANIC_MONSTER_NAME",VLOOKUP(AE170,'LibSets constants'!$I$4:$L$1000,4,FALSE),""),"")</f>
        <v/>
      </c>
      <c r="AH170" s="3" t="str">
        <f>IF(G170&lt;&gt;"LIBSETS_SETTYPE_BATTLEGROUND",IF(G170&lt;&gt;"LIBSETS_SETTYPE_SPECIAL",IF(AI170&lt;&gt;"",VLOOKUP(AI170,'ESO zone constants'!$D$2:$H$4950,5,FALSE),""),""),"")</f>
        <v/>
      </c>
      <c r="AK170" s="3" t="str">
        <f>IF(AJ170&lt;&gt;"",IF(AJ170&lt;&gt;"LIBSETS_DROP_MECHANIC_MONSTER_NAME",VLOOKUP(AJ170,'LibSets constants'!$I$4:$L$1000,3,FALSE),""),"")</f>
        <v/>
      </c>
      <c r="AL170" s="3" t="str">
        <f>IF(AJ170&lt;&gt;"",IF(AJ170&lt;&gt;"LIBSETS_DROP_MECHANIC_MONSTER_NAME",VLOOKUP(AJ170,'LibSets constants'!$I$4:$L$1000,4,FALSE),""),"")</f>
        <v/>
      </c>
      <c r="AM170" s="3" t="str">
        <f>IF(G170&lt;&gt;"LIBSETS_SETTYPE_BATTLEGROUND",IF(G170&lt;&gt;"LIBSETS_SETTYPE_SPECIAL",IF(AN170&lt;&gt;"",VLOOKUP(AN170,'ESO zone constants'!$D$2:$H$4950,5,FALSE),""),""),"")</f>
        <v/>
      </c>
      <c r="AP170" s="3" t="str">
        <f>IF(AO170&lt;&gt;"",IF(AO170&lt;&gt;"LIBSETS_DROP_MECHANIC_MONSTER_NAME",VLOOKUP(AO170,'LibSets constants'!$I$4:$L$1000,3,FALSE),""),"")</f>
        <v/>
      </c>
      <c r="AQ170" s="3" t="str">
        <f>IF(AO170&lt;&gt;"",IF(AO170&lt;&gt;"LIBSETS_DROP_MECHANIC_MONSTER_NAME",VLOOKUP(AO170,'LibSets constants'!$I$4:$L$1000,4,FALSE),""),"")</f>
        <v/>
      </c>
      <c r="AR170" s="3" t="str">
        <f>IF(G170&lt;&gt;"LIBSETS_SETTYPE_BATTLEGROUND",IF(G170&lt;&gt;"LIBSETS_SETTYPE_SPECIAL",IF(AS170&lt;&gt;"",VLOOKUP(AS170,'ESO zone constants'!$D$2:$H$4950,5,FALSE),""),""),"")</f>
        <v/>
      </c>
      <c r="AU170" s="3" t="str">
        <f>IF(AT170&lt;&gt;"",IF(AT170&lt;&gt;"LIBSETS_DROP_MECHANIC_MONSTER_NAME",VLOOKUP(AT170,'LibSets constants'!$I$4:$L$1000,3,FALSE),""),"")</f>
        <v/>
      </c>
      <c r="AV170" s="3" t="str">
        <f>IF(AT170&lt;&gt;"",IF(AT170&lt;&gt;"LIBSETS_DROP_MECHANIC_MONSTER_NAME",VLOOKUP(AT170,'LibSets constants'!$I$4:$L$1000,4,FALSE),""),"")</f>
        <v/>
      </c>
      <c r="AW170" s="21" t="str">
        <f>IF(A170="???","--","")&amp;IF(F170&lt;&gt;"Not in the game (anymore)",IF(A170&lt;&gt;"",CONCATENATE("[",A170,"] = {wayshrines={")&amp;IF(K170&lt;&gt;"",CONCATENATE(K170,","),"")&amp;IF(L170&lt;&gt;"",CONCATENATE(L170,","),"")&amp;IF(M170&lt;&gt;"",CONCATENATE(M170,","),"")&amp;CONCATENATE("}")&amp;IF(VALUE(N170)&gt;0,CONCATENATE(", traitsNeeded=",N170),"")&amp;CONCATENATE(", dlcId=",IF(S170&lt;&gt;"",S170,"DLC_BASE_GAME")),""),"")</f>
        <v>[201] = {wayshrines={-1,-1,-1,}, dlcId=DLC_IMPERIAL_CITY</v>
      </c>
      <c r="AX170" s="21" t="str">
        <f>IF(F170&lt;&gt;"Not in the game (anymore)",IF(A170&lt;&gt;"",IF(P170&lt;&gt;"",CONCATENATE(", zoneIds={",P170),"")&amp;IF(X170&lt;&gt;"",CONCATENATE(",",X170),"")&amp;IF(AC170&lt;&gt;"",CONCATENATE(",",AC170),"")&amp;IF(AH170&lt;&gt;"",CONCATENATE(",",AH170),"")&amp;IF(AM170&lt;&gt;"",CONCATENATE(",",AM170),"")&amp;IF(AR170&lt;&gt;"",CONCATENATE(",",AR170),"")&amp;IF(P170&lt;&gt;"",CONCATENATE("}",""),"")&amp;IF(OR(I170="true",I170="false",I170&lt;&gt;""), CONCATENATE(", veteran=", I170), ""),""),"")</f>
        <v>, zoneIds={643}, veteran=false</v>
      </c>
      <c r="AY170" s="21" t="str">
        <f>IF(F170&lt;&gt;"Not in the game (anymore)",IF(A170&lt;&gt;"",", setType="&amp;G170,"")&amp;IF(J170="true",", multiTrialSet=true",""),"")</f>
        <v>, setType=LIBSETS_SETTYPE_IMPERIALCITY</v>
      </c>
      <c r="AZ170" s="21" t="str">
        <f>IF(F170&lt;&gt;"Not in the game (anymore)",IF(U170&lt;&gt;"",", dropMechanic={"&amp;U170&amp;IF(Z170&lt;&gt;"",","&amp;Z170,"")&amp;IF(AE170&lt;&gt;"",","&amp;AE170,"")&amp;IF(AJ170&lt;&gt;"",","&amp;AJ170,"")&amp;IF(AO170&lt;&gt;"",","&amp;AO170,"")&amp;IF(AT170&lt;&gt;"",","&amp;AT170,"")&amp;"}"&amp;IF(U170="LIBSETS_DROP_MECHANIC_MONSTER_NAME",", dropMechanicNames={" &amp; IF(V170&lt;&gt;"","['en']='"&amp;V170&amp;"'","") &amp; IF(W170&lt;&gt;"",", ['de']='" &amp; W170&amp;"'","") &amp; "}",""),"")&amp;"},","")</f>
        <v>},</v>
      </c>
      <c r="BA170" s="21" t="str">
        <f>IF(F170&lt;&gt;"Not in the game (anymore)",IF(C170&lt;&gt;"",CONCATENATE(" --",C170," / ",B170,"   [",IF(Q170&lt;&gt;"",Q170,""),IF(Y170&lt;&gt;"",", "&amp;Y170,""),IF(AD170&lt;&gt;"",", "&amp;AD170,""),IF(AI170&lt;&gt;"",", "&amp;AI170,""),IF(AN170&lt;&gt;"",", "&amp;AN170,""),IF(AS170&lt;&gt;"",", "&amp;AS170,""),"]")),"")</f>
        <v xml:space="preserve"> --Reactive Armor / Reaktive Rüstung   [Imperial Sewers]</v>
      </c>
    </row>
    <row r="171" spans="1:53" x14ac:dyDescent="0.25">
      <c r="A171" s="12">
        <v>204</v>
      </c>
      <c r="B171" t="s">
        <v>1054</v>
      </c>
      <c r="C171" t="s">
        <v>1055</v>
      </c>
      <c r="D171" s="3">
        <f>A171</f>
        <v>204</v>
      </c>
      <c r="F171" t="s">
        <v>1602</v>
      </c>
      <c r="G171" s="8" t="s">
        <v>1651</v>
      </c>
      <c r="I171" t="s">
        <v>97</v>
      </c>
      <c r="J171" t="s">
        <v>97</v>
      </c>
      <c r="K171">
        <v>-1</v>
      </c>
      <c r="L171">
        <v>-1</v>
      </c>
      <c r="M171">
        <v>-1</v>
      </c>
      <c r="N171">
        <v>0</v>
      </c>
      <c r="O171" s="70" t="s">
        <v>39</v>
      </c>
      <c r="P171" s="3">
        <f>IF(AND(G171&lt;&gt;"LIBSETS_SETTYPE_BATTLEGROUND",G171&lt;&gt;"LIBSETS_SETTYPE_SPECIAL",G171&lt;&gt;"LIBSETS_SETTYPE_MYTHIC"), IF(Q171&lt;&gt;"",VLOOKUP(Q171,'ESO zone constants'!$D$2:$H$4950,5,FALSE),""),"")</f>
        <v>584</v>
      </c>
      <c r="Q171" t="str">
        <f>IF(OR(K171="",K171&lt;=0,ISERROR(K171)),IF(AND(O171&lt;&gt;"",NOT(ISERROR(O171))),O171, ""),VLOOKUP(K171,'ESO wayshrine node constants'!$A$3:$D$9993,4,FALSE))</f>
        <v>Imperial City</v>
      </c>
      <c r="S171" s="19" t="str">
        <f>IF(AND(R171&lt;&gt;"",NOT(ISERROR(R171))),R171,IF(P171&lt;&gt;"",IF(NOT(ISERROR(VLOOKUP(P171,'ESO Dungeon constants'!$D$3:$H$9999,5,FALSE))),VLOOKUP(P171,'ESO Dungeon constants'!$D$3:$I$9999,6,FALSE),VLOOKUP(P171,'ESO zone constants'!$H$2:$K$9984,4,FALSE)),""))</f>
        <v>DLC_IMPERIAL_CITY</v>
      </c>
      <c r="T171" s="3" t="str">
        <f>IF(S171&lt;&gt;"",VLOOKUP(S171,'LibSets constants'!$B$4:$C$1000,2,FALSE),"")</f>
        <v>Imperial City</v>
      </c>
      <c r="U171" s="33" t="s">
        <v>1760</v>
      </c>
      <c r="V171" s="3" t="str">
        <f>IF(U171&lt;&gt;"",IF(U171&lt;&gt;"LIBSETS_DROP_MECHANIC_MONSTER_NAME",VLOOKUP(U171,'LibSets constants'!$I$4:$L$1000,3,FALSE),""),"")</f>
        <v>Daily random dungeon reward mail</v>
      </c>
      <c r="W171" s="40" t="str">
        <f>IF(U171&lt;&gt;"",IF(U171&lt;&gt;"LIBSETS_DROP_MECHANIC_MONSTER_NAME",VLOOKUP(U171,'LibSets constants'!$I$4:$L$1000,4,FALSE),""),"")</f>
        <v>Tägliches Zufallsverlies Belohnungsemail</v>
      </c>
      <c r="X171" s="3" t="str">
        <f>IF(G171&lt;&gt;"LIBSETS_SETTYPE_BATTLEGROUND",IF(G171&lt;&gt;"LIBSETS_SETTYPE_SPECIAL",IF(Y171&lt;&gt;"",VLOOKUP(Y171,'ESO zone constants'!$D$2:$H$4950,5,FALSE),""),""),"")</f>
        <v/>
      </c>
      <c r="Z171" s="33" t="s">
        <v>1763</v>
      </c>
      <c r="AA171" s="3" t="str">
        <f>IF(Z171&lt;&gt;"",IF(Z171&lt;&gt;"LIBSETS_DROP_MECHANIC_MONSTER_NAME",VLOOKUP(Z171,'LibSets constants'!$I$4:$L$1000,3,FALSE),""),"")</f>
        <v>Imperial city vaults</v>
      </c>
      <c r="AB171" s="3" t="str">
        <f>IF(Z171&lt;&gt;"",IF(Z171&lt;&gt;"LIBSETS_DROP_MECHANIC_MONSTER_NAME",VLOOKUP(Z171,'LibSets constants'!$I$4:$L$1000,4,FALSE),""),"")</f>
        <v>Kaiserstadt Bunker</v>
      </c>
      <c r="AC171" s="3" t="str">
        <f>IF(G171&lt;&gt;"LIBSETS_SETTYPE_BATTLEGROUND",IF(G171&lt;&gt;"LIBSETS_SETTYPE_SPECIAL",IF(AD171&lt;&gt;"",VLOOKUP(AD171,'ESO zone constants'!$D$2:$H$4950,5,FALSE),""),""),"")</f>
        <v/>
      </c>
      <c r="AF171" s="3" t="str">
        <f>IF(AE171&lt;&gt;"",IF(AE171&lt;&gt;"LIBSETS_DROP_MECHANIC_MONSTER_NAME",VLOOKUP(AE171,'LibSets constants'!$I$4:$L$1000,3,FALSE),""),"")</f>
        <v/>
      </c>
      <c r="AG171" s="3" t="str">
        <f>IF(AE171&lt;&gt;"",IF(AE171&lt;&gt;"LIBSETS_DROP_MECHANIC_MONSTER_NAME",VLOOKUP(AE171,'LibSets constants'!$I$4:$L$1000,4,FALSE),""),"")</f>
        <v/>
      </c>
      <c r="AH171" s="3" t="str">
        <f>IF(G171&lt;&gt;"LIBSETS_SETTYPE_BATTLEGROUND",IF(G171&lt;&gt;"LIBSETS_SETTYPE_SPECIAL",IF(AI171&lt;&gt;"",VLOOKUP(AI171,'ESO zone constants'!$D$2:$H$4950,5,FALSE),""),""),"")</f>
        <v/>
      </c>
      <c r="AK171" s="3" t="str">
        <f>IF(AJ171&lt;&gt;"",IF(AJ171&lt;&gt;"LIBSETS_DROP_MECHANIC_MONSTER_NAME",VLOOKUP(AJ171,'LibSets constants'!$I$4:$L$1000,3,FALSE),""),"")</f>
        <v/>
      </c>
      <c r="AL171" s="3" t="str">
        <f>IF(AJ171&lt;&gt;"",IF(AJ171&lt;&gt;"LIBSETS_DROP_MECHANIC_MONSTER_NAME",VLOOKUP(AJ171,'LibSets constants'!$I$4:$L$1000,4,FALSE),""),"")</f>
        <v/>
      </c>
      <c r="AM171" s="3" t="str">
        <f>IF(G171&lt;&gt;"LIBSETS_SETTYPE_BATTLEGROUND",IF(G171&lt;&gt;"LIBSETS_SETTYPE_SPECIAL",IF(AN171&lt;&gt;"",VLOOKUP(AN171,'ESO zone constants'!$D$2:$H$4950,5,FALSE),""),""),"")</f>
        <v/>
      </c>
      <c r="AP171" s="3" t="str">
        <f>IF(AO171&lt;&gt;"",IF(AO171&lt;&gt;"LIBSETS_DROP_MECHANIC_MONSTER_NAME",VLOOKUP(AO171,'LibSets constants'!$I$4:$L$1000,3,FALSE),""),"")</f>
        <v/>
      </c>
      <c r="AQ171" s="3" t="str">
        <f>IF(AO171&lt;&gt;"",IF(AO171&lt;&gt;"LIBSETS_DROP_MECHANIC_MONSTER_NAME",VLOOKUP(AO171,'LibSets constants'!$I$4:$L$1000,4,FALSE),""),"")</f>
        <v/>
      </c>
      <c r="AR171" s="3" t="str">
        <f>IF(G171&lt;&gt;"LIBSETS_SETTYPE_BATTLEGROUND",IF(G171&lt;&gt;"LIBSETS_SETTYPE_SPECIAL",IF(AS171&lt;&gt;"",VLOOKUP(AS171,'ESO zone constants'!$D$2:$H$4950,5,FALSE),""),""),"")</f>
        <v/>
      </c>
      <c r="AU171" s="3" t="str">
        <f>IF(AT171&lt;&gt;"",IF(AT171&lt;&gt;"LIBSETS_DROP_MECHANIC_MONSTER_NAME",VLOOKUP(AT171,'LibSets constants'!$I$4:$L$1000,3,FALSE),""),"")</f>
        <v/>
      </c>
      <c r="AV171" s="3" t="str">
        <f>IF(AT171&lt;&gt;"",IF(AT171&lt;&gt;"LIBSETS_DROP_MECHANIC_MONSTER_NAME",VLOOKUP(AT171,'LibSets constants'!$I$4:$L$1000,4,FALSE),""),"")</f>
        <v/>
      </c>
      <c r="AW171" s="21" t="str">
        <f>IF(A171="???","--","")&amp;IF(F171&lt;&gt;"Not in the game (anymore)",IF(A171&lt;&gt;"",CONCATENATE("[",A171,"] = {wayshrines={")&amp;IF(K171&lt;&gt;"",CONCATENATE(K171,","),"")&amp;IF(L171&lt;&gt;"",CONCATENATE(L171,","),"")&amp;IF(M171&lt;&gt;"",CONCATENATE(M171,","),"")&amp;CONCATENATE("}")&amp;IF(VALUE(N171)&gt;0,CONCATENATE(", traitsNeeded=",N171),"")&amp;CONCATENATE(", dlcId=",IF(S171&lt;&gt;"",S171,"DLC_BASE_GAME")),""),"")</f>
        <v>[204] = {wayshrines={-1,-1,-1,}, dlcId=DLC_IMPERIAL_CITY</v>
      </c>
      <c r="AX171" s="21" t="str">
        <f>IF(F171&lt;&gt;"Not in the game (anymore)",IF(A171&lt;&gt;"",IF(P171&lt;&gt;"",CONCATENATE(", zoneIds={",P171),"")&amp;IF(X171&lt;&gt;"",CONCATENATE(",",X171),"")&amp;IF(AC171&lt;&gt;"",CONCATENATE(",",AC171),"")&amp;IF(AH171&lt;&gt;"",CONCATENATE(",",AH171),"")&amp;IF(AM171&lt;&gt;"",CONCATENATE(",",AM171),"")&amp;IF(AR171&lt;&gt;"",CONCATENATE(",",AR171),"")&amp;IF(P171&lt;&gt;"",CONCATENATE("}",""),"")&amp;IF(OR(I171="true",I171="false",I171&lt;&gt;""), CONCATENATE(", veteran=", I171), ""),""),"")</f>
        <v>, zoneIds={584}, veteran=false</v>
      </c>
      <c r="AY171" s="21" t="str">
        <f>IF(F171&lt;&gt;"Not in the game (anymore)",IF(A171&lt;&gt;"",", setType="&amp;G171,"")&amp;IF(J171="true",", multiTrialSet=true",""),"")</f>
        <v>, setType=LIBSETS_SETTYPE_DAILYRANDOMDUNGEONANDICREWARD</v>
      </c>
      <c r="AZ171" s="21" t="str">
        <f>IF(F171&lt;&gt;"Not in the game (anymore)",IF(U171&lt;&gt;"",", dropMechanic={"&amp;U171&amp;IF(Z171&lt;&gt;"",","&amp;Z171,"")&amp;IF(AE171&lt;&gt;"",","&amp;AE171,"")&amp;IF(AJ171&lt;&gt;"",","&amp;AJ171,"")&amp;IF(AO171&lt;&gt;"",","&amp;AO171,"")&amp;IF(AT171&lt;&gt;"",","&amp;AT171,"")&amp;"}"&amp;IF(U171="LIBSETS_DROP_MECHANIC_MONSTER_NAME",", dropMechanicNames={" &amp; IF(V171&lt;&gt;"","['en']='"&amp;V171&amp;"'","") &amp; IF(W171&lt;&gt;"",", ['de']='" &amp; W171&amp;"'","") &amp; "}",""),"")&amp;"},","")</f>
        <v>, dropMechanic={LIBSETS_DROP_MECHANIC_MAIL_DAILY_RANDOM_DUNGEON_REWARD,LIBSETS_DROP_MECHANIC_IMPERIAL_CITY_VAULTS}},</v>
      </c>
      <c r="BA171" s="21" t="str">
        <f>IF(F171&lt;&gt;"Not in the game (anymore)",IF(C171&lt;&gt;"",CONCATENATE(" --",C171," / ",B171,"   [",IF(Q171&lt;&gt;"",Q171,""),IF(Y171&lt;&gt;"",", "&amp;Y171,""),IF(AD171&lt;&gt;"",", "&amp;AD171,""),IF(AI171&lt;&gt;"",", "&amp;AI171,""),IF(AN171&lt;&gt;"",", "&amp;AN171,""),IF(AS171&lt;&gt;"",", "&amp;AS171,""),"]")),"")</f>
        <v xml:space="preserve"> --Endurance / Beständigkeit   [Imperial City]</v>
      </c>
    </row>
    <row r="172" spans="1:53" x14ac:dyDescent="0.25">
      <c r="A172" s="12">
        <v>205</v>
      </c>
      <c r="B172" t="s">
        <v>1056</v>
      </c>
      <c r="C172" t="s">
        <v>1057</v>
      </c>
      <c r="D172" s="3">
        <f>A172</f>
        <v>205</v>
      </c>
      <c r="F172" t="s">
        <v>1602</v>
      </c>
      <c r="G172" s="8" t="s">
        <v>1651</v>
      </c>
      <c r="I172" t="s">
        <v>97</v>
      </c>
      <c r="J172" t="s">
        <v>97</v>
      </c>
      <c r="K172">
        <v>-1</v>
      </c>
      <c r="L172">
        <v>-1</v>
      </c>
      <c r="M172">
        <v>-1</v>
      </c>
      <c r="N172">
        <v>0</v>
      </c>
      <c r="O172" s="70" t="s">
        <v>39</v>
      </c>
      <c r="P172" s="3">
        <f>IF(AND(G172&lt;&gt;"LIBSETS_SETTYPE_BATTLEGROUND",G172&lt;&gt;"LIBSETS_SETTYPE_SPECIAL",G172&lt;&gt;"LIBSETS_SETTYPE_MYTHIC"), IF(Q172&lt;&gt;"",VLOOKUP(Q172,'ESO zone constants'!$D$2:$H$4950,5,FALSE),""),"")</f>
        <v>584</v>
      </c>
      <c r="Q172" t="str">
        <f>IF(OR(K172="",K172&lt;=0,ISERROR(K172)),IF(AND(O172&lt;&gt;"",NOT(ISERROR(O172))),O172, ""),VLOOKUP(K172,'ESO wayshrine node constants'!$A$3:$D$9993,4,FALSE))</f>
        <v>Imperial City</v>
      </c>
      <c r="S172" s="19" t="str">
        <f>IF(AND(R172&lt;&gt;"",NOT(ISERROR(R172))),R172,IF(P172&lt;&gt;"",IF(NOT(ISERROR(VLOOKUP(P172,'ESO Dungeon constants'!$D$3:$H$9999,5,FALSE))),VLOOKUP(P172,'ESO Dungeon constants'!$D$3:$I$9999,6,FALSE),VLOOKUP(P172,'ESO zone constants'!$H$2:$K$9984,4,FALSE)),""))</f>
        <v>DLC_IMPERIAL_CITY</v>
      </c>
      <c r="T172" s="3" t="str">
        <f>IF(S172&lt;&gt;"",VLOOKUP(S172,'LibSets constants'!$B$4:$C$1000,2,FALSE),"")</f>
        <v>Imperial City</v>
      </c>
      <c r="U172" s="33" t="s">
        <v>1760</v>
      </c>
      <c r="V172" s="3" t="str">
        <f>IF(U172&lt;&gt;"",IF(U172&lt;&gt;"LIBSETS_DROP_MECHANIC_MONSTER_NAME",VLOOKUP(U172,'LibSets constants'!$I$4:$L$1000,3,FALSE),""),"")</f>
        <v>Daily random dungeon reward mail</v>
      </c>
      <c r="W172" s="40" t="str">
        <f>IF(U172&lt;&gt;"",IF(U172&lt;&gt;"LIBSETS_DROP_MECHANIC_MONSTER_NAME",VLOOKUP(U172,'LibSets constants'!$I$4:$L$1000,4,FALSE),""),"")</f>
        <v>Tägliches Zufallsverlies Belohnungsemail</v>
      </c>
      <c r="X172" s="3" t="str">
        <f>IF(G172&lt;&gt;"LIBSETS_SETTYPE_BATTLEGROUND",IF(G172&lt;&gt;"LIBSETS_SETTYPE_SPECIAL",IF(Y172&lt;&gt;"",VLOOKUP(Y172,'ESO zone constants'!$D$2:$H$4950,5,FALSE),""),""),"")</f>
        <v/>
      </c>
      <c r="Z172" s="33" t="s">
        <v>1763</v>
      </c>
      <c r="AA172" s="3" t="str">
        <f>IF(Z172&lt;&gt;"",IF(Z172&lt;&gt;"LIBSETS_DROP_MECHANIC_MONSTER_NAME",VLOOKUP(Z172,'LibSets constants'!$I$4:$L$1000,3,FALSE),""),"")</f>
        <v>Imperial city vaults</v>
      </c>
      <c r="AB172" s="3" t="str">
        <f>IF(Z172&lt;&gt;"",IF(Z172&lt;&gt;"LIBSETS_DROP_MECHANIC_MONSTER_NAME",VLOOKUP(Z172,'LibSets constants'!$I$4:$L$1000,4,FALSE),""),"")</f>
        <v>Kaiserstadt Bunker</v>
      </c>
      <c r="AC172" s="3" t="str">
        <f>IF(G172&lt;&gt;"LIBSETS_SETTYPE_BATTLEGROUND",IF(G172&lt;&gt;"LIBSETS_SETTYPE_SPECIAL",IF(AD172&lt;&gt;"",VLOOKUP(AD172,'ESO zone constants'!$D$2:$H$4950,5,FALSE),""),""),"")</f>
        <v/>
      </c>
      <c r="AF172" s="3" t="str">
        <f>IF(AE172&lt;&gt;"",IF(AE172&lt;&gt;"LIBSETS_DROP_MECHANIC_MONSTER_NAME",VLOOKUP(AE172,'LibSets constants'!$I$4:$L$1000,3,FALSE),""),"")</f>
        <v/>
      </c>
      <c r="AG172" s="3" t="str">
        <f>IF(AE172&lt;&gt;"",IF(AE172&lt;&gt;"LIBSETS_DROP_MECHANIC_MONSTER_NAME",VLOOKUP(AE172,'LibSets constants'!$I$4:$L$1000,4,FALSE),""),"")</f>
        <v/>
      </c>
      <c r="AH172" s="3" t="str">
        <f>IF(G172&lt;&gt;"LIBSETS_SETTYPE_BATTLEGROUND",IF(G172&lt;&gt;"LIBSETS_SETTYPE_SPECIAL",IF(AI172&lt;&gt;"",VLOOKUP(AI172,'ESO zone constants'!$D$2:$H$4950,5,FALSE),""),""),"")</f>
        <v/>
      </c>
      <c r="AK172" s="3" t="str">
        <f>IF(AJ172&lt;&gt;"",IF(AJ172&lt;&gt;"LIBSETS_DROP_MECHANIC_MONSTER_NAME",VLOOKUP(AJ172,'LibSets constants'!$I$4:$L$1000,3,FALSE),""),"")</f>
        <v/>
      </c>
      <c r="AL172" s="3" t="str">
        <f>IF(AJ172&lt;&gt;"",IF(AJ172&lt;&gt;"LIBSETS_DROP_MECHANIC_MONSTER_NAME",VLOOKUP(AJ172,'LibSets constants'!$I$4:$L$1000,4,FALSE),""),"")</f>
        <v/>
      </c>
      <c r="AM172" s="3" t="str">
        <f>IF(G172&lt;&gt;"LIBSETS_SETTYPE_BATTLEGROUND",IF(G172&lt;&gt;"LIBSETS_SETTYPE_SPECIAL",IF(AN172&lt;&gt;"",VLOOKUP(AN172,'ESO zone constants'!$D$2:$H$4950,5,FALSE),""),""),"")</f>
        <v/>
      </c>
      <c r="AP172" s="3" t="str">
        <f>IF(AO172&lt;&gt;"",IF(AO172&lt;&gt;"LIBSETS_DROP_MECHANIC_MONSTER_NAME",VLOOKUP(AO172,'LibSets constants'!$I$4:$L$1000,3,FALSE),""),"")</f>
        <v/>
      </c>
      <c r="AQ172" s="3" t="str">
        <f>IF(AO172&lt;&gt;"",IF(AO172&lt;&gt;"LIBSETS_DROP_MECHANIC_MONSTER_NAME",VLOOKUP(AO172,'LibSets constants'!$I$4:$L$1000,4,FALSE),""),"")</f>
        <v/>
      </c>
      <c r="AR172" s="3" t="str">
        <f>IF(G172&lt;&gt;"LIBSETS_SETTYPE_BATTLEGROUND",IF(G172&lt;&gt;"LIBSETS_SETTYPE_SPECIAL",IF(AS172&lt;&gt;"",VLOOKUP(AS172,'ESO zone constants'!$D$2:$H$4950,5,FALSE),""),""),"")</f>
        <v/>
      </c>
      <c r="AU172" s="3" t="str">
        <f>IF(AT172&lt;&gt;"",IF(AT172&lt;&gt;"LIBSETS_DROP_MECHANIC_MONSTER_NAME",VLOOKUP(AT172,'LibSets constants'!$I$4:$L$1000,3,FALSE),""),"")</f>
        <v/>
      </c>
      <c r="AV172" s="3" t="str">
        <f>IF(AT172&lt;&gt;"",IF(AT172&lt;&gt;"LIBSETS_DROP_MECHANIC_MONSTER_NAME",VLOOKUP(AT172,'LibSets constants'!$I$4:$L$1000,4,FALSE),""),"")</f>
        <v/>
      </c>
      <c r="AW172" s="21" t="str">
        <f>IF(A172="???","--","")&amp;IF(F172&lt;&gt;"Not in the game (anymore)",IF(A172&lt;&gt;"",CONCATENATE("[",A172,"] = {wayshrines={")&amp;IF(K172&lt;&gt;"",CONCATENATE(K172,","),"")&amp;IF(L172&lt;&gt;"",CONCATENATE(L172,","),"")&amp;IF(M172&lt;&gt;"",CONCATENATE(M172,","),"")&amp;CONCATENATE("}")&amp;IF(VALUE(N172)&gt;0,CONCATENATE(", traitsNeeded=",N172),"")&amp;CONCATENATE(", dlcId=",IF(S172&lt;&gt;"",S172,"DLC_BASE_GAME")),""),"")</f>
        <v>[205] = {wayshrines={-1,-1,-1,}, dlcId=DLC_IMPERIAL_CITY</v>
      </c>
      <c r="AX172" s="21" t="str">
        <f>IF(F172&lt;&gt;"Not in the game (anymore)",IF(A172&lt;&gt;"",IF(P172&lt;&gt;"",CONCATENATE(", zoneIds={",P172),"")&amp;IF(X172&lt;&gt;"",CONCATENATE(",",X172),"")&amp;IF(AC172&lt;&gt;"",CONCATENATE(",",AC172),"")&amp;IF(AH172&lt;&gt;"",CONCATENATE(",",AH172),"")&amp;IF(AM172&lt;&gt;"",CONCATENATE(",",AM172),"")&amp;IF(AR172&lt;&gt;"",CONCATENATE(",",AR172),"")&amp;IF(P172&lt;&gt;"",CONCATENATE("}",""),"")&amp;IF(OR(I172="true",I172="false",I172&lt;&gt;""), CONCATENATE(", veteran=", I172), ""),""),"")</f>
        <v>, zoneIds={584}, veteran=false</v>
      </c>
      <c r="AY172" s="21" t="str">
        <f>IF(F172&lt;&gt;"Not in the game (anymore)",IF(A172&lt;&gt;"",", setType="&amp;G172,"")&amp;IF(J172="true",", multiTrialSet=true",""),"")</f>
        <v>, setType=LIBSETS_SETTYPE_DAILYRANDOMDUNGEONANDICREWARD</v>
      </c>
      <c r="AZ172" s="21" t="str">
        <f>IF(F172&lt;&gt;"Not in the game (anymore)",IF(U172&lt;&gt;"",", dropMechanic={"&amp;U172&amp;IF(Z172&lt;&gt;"",","&amp;Z172,"")&amp;IF(AE172&lt;&gt;"",","&amp;AE172,"")&amp;IF(AJ172&lt;&gt;"",","&amp;AJ172,"")&amp;IF(AO172&lt;&gt;"",","&amp;AO172,"")&amp;IF(AT172&lt;&gt;"",","&amp;AT172,"")&amp;"}"&amp;IF(U172="LIBSETS_DROP_MECHANIC_MONSTER_NAME",", dropMechanicNames={" &amp; IF(V172&lt;&gt;"","['en']='"&amp;V172&amp;"'","") &amp; IF(W172&lt;&gt;"",", ['de']='" &amp; W172&amp;"'","") &amp; "}",""),"")&amp;"},","")</f>
        <v>, dropMechanic={LIBSETS_DROP_MECHANIC_MAIL_DAILY_RANDOM_DUNGEON_REWARD,LIBSETS_DROP_MECHANIC_IMPERIAL_CITY_VAULTS}},</v>
      </c>
      <c r="BA172" s="21" t="str">
        <f>IF(F172&lt;&gt;"Not in the game (anymore)",IF(C172&lt;&gt;"",CONCATENATE(" --",C172," / ",B172,"   [",IF(Q172&lt;&gt;"",Q172,""),IF(Y172&lt;&gt;"",", "&amp;Y172,""),IF(AD172&lt;&gt;"",", "&amp;AD172,""),IF(AI172&lt;&gt;"",", "&amp;AI172,""),IF(AN172&lt;&gt;"",", "&amp;AN172,""),IF(AS172&lt;&gt;"",", "&amp;AS172,""),"]")),"")</f>
        <v xml:space="preserve"> --Willpower / Willenskraft   [Imperial City]</v>
      </c>
    </row>
    <row r="173" spans="1:53" x14ac:dyDescent="0.25">
      <c r="A173" s="12">
        <v>206</v>
      </c>
      <c r="B173" t="s">
        <v>1058</v>
      </c>
      <c r="C173" t="s">
        <v>1059</v>
      </c>
      <c r="D173" s="3">
        <f>A173</f>
        <v>206</v>
      </c>
      <c r="F173" t="s">
        <v>1602</v>
      </c>
      <c r="G173" s="8" t="s">
        <v>1651</v>
      </c>
      <c r="I173" t="s">
        <v>97</v>
      </c>
      <c r="J173" t="s">
        <v>97</v>
      </c>
      <c r="K173">
        <v>-1</v>
      </c>
      <c r="L173">
        <v>-1</v>
      </c>
      <c r="M173">
        <v>-1</v>
      </c>
      <c r="N173">
        <v>0</v>
      </c>
      <c r="O173" s="70" t="s">
        <v>39</v>
      </c>
      <c r="P173" s="3">
        <f>IF(AND(G173&lt;&gt;"LIBSETS_SETTYPE_BATTLEGROUND",G173&lt;&gt;"LIBSETS_SETTYPE_SPECIAL",G173&lt;&gt;"LIBSETS_SETTYPE_MYTHIC"), IF(Q173&lt;&gt;"",VLOOKUP(Q173,'ESO zone constants'!$D$2:$H$4950,5,FALSE),""),"")</f>
        <v>584</v>
      </c>
      <c r="Q173" t="str">
        <f>IF(OR(K173="",K173&lt;=0,ISERROR(K173)),IF(AND(O173&lt;&gt;"",NOT(ISERROR(O173))),O173, ""),VLOOKUP(K173,'ESO wayshrine node constants'!$A$3:$D$9993,4,FALSE))</f>
        <v>Imperial City</v>
      </c>
      <c r="S173" s="19" t="str">
        <f>IF(AND(R173&lt;&gt;"",NOT(ISERROR(R173))),R173,IF(P173&lt;&gt;"",IF(NOT(ISERROR(VLOOKUP(P173,'ESO Dungeon constants'!$D$3:$H$9999,5,FALSE))),VLOOKUP(P173,'ESO Dungeon constants'!$D$3:$I$9999,6,FALSE),VLOOKUP(P173,'ESO zone constants'!$H$2:$K$9984,4,FALSE)),""))</f>
        <v>DLC_IMPERIAL_CITY</v>
      </c>
      <c r="T173" s="3" t="str">
        <f>IF(S173&lt;&gt;"",VLOOKUP(S173,'LibSets constants'!$B$4:$C$1000,2,FALSE),"")</f>
        <v>Imperial City</v>
      </c>
      <c r="U173" s="33" t="s">
        <v>1760</v>
      </c>
      <c r="V173" s="3" t="str">
        <f>IF(U173&lt;&gt;"",IF(U173&lt;&gt;"LIBSETS_DROP_MECHANIC_MONSTER_NAME",VLOOKUP(U173,'LibSets constants'!$I$4:$L$1000,3,FALSE),""),"")</f>
        <v>Daily random dungeon reward mail</v>
      </c>
      <c r="W173" s="40" t="str">
        <f>IF(U173&lt;&gt;"",IF(U173&lt;&gt;"LIBSETS_DROP_MECHANIC_MONSTER_NAME",VLOOKUP(U173,'LibSets constants'!$I$4:$L$1000,4,FALSE),""),"")</f>
        <v>Tägliches Zufallsverlies Belohnungsemail</v>
      </c>
      <c r="X173" s="3" t="str">
        <f>IF(G173&lt;&gt;"LIBSETS_SETTYPE_BATTLEGROUND",IF(G173&lt;&gt;"LIBSETS_SETTYPE_SPECIAL",IF(Y173&lt;&gt;"",VLOOKUP(Y173,'ESO zone constants'!$D$2:$H$4950,5,FALSE),""),""),"")</f>
        <v/>
      </c>
      <c r="Z173" s="33" t="s">
        <v>1763</v>
      </c>
      <c r="AA173" s="3" t="str">
        <f>IF(Z173&lt;&gt;"",IF(Z173&lt;&gt;"LIBSETS_DROP_MECHANIC_MONSTER_NAME",VLOOKUP(Z173,'LibSets constants'!$I$4:$L$1000,3,FALSE),""),"")</f>
        <v>Imperial city vaults</v>
      </c>
      <c r="AB173" s="3" t="str">
        <f>IF(Z173&lt;&gt;"",IF(Z173&lt;&gt;"LIBSETS_DROP_MECHANIC_MONSTER_NAME",VLOOKUP(Z173,'LibSets constants'!$I$4:$L$1000,4,FALSE),""),"")</f>
        <v>Kaiserstadt Bunker</v>
      </c>
      <c r="AC173" s="3" t="str">
        <f>IF(G173&lt;&gt;"LIBSETS_SETTYPE_BATTLEGROUND",IF(G173&lt;&gt;"LIBSETS_SETTYPE_SPECIAL",IF(AD173&lt;&gt;"",VLOOKUP(AD173,'ESO zone constants'!$D$2:$H$4950,5,FALSE),""),""),"")</f>
        <v/>
      </c>
      <c r="AF173" s="3" t="str">
        <f>IF(AE173&lt;&gt;"",IF(AE173&lt;&gt;"LIBSETS_DROP_MECHANIC_MONSTER_NAME",VLOOKUP(AE173,'LibSets constants'!$I$4:$L$1000,3,FALSE),""),"")</f>
        <v/>
      </c>
      <c r="AG173" s="3" t="str">
        <f>IF(AE173&lt;&gt;"",IF(AE173&lt;&gt;"LIBSETS_DROP_MECHANIC_MONSTER_NAME",VLOOKUP(AE173,'LibSets constants'!$I$4:$L$1000,4,FALSE),""),"")</f>
        <v/>
      </c>
      <c r="AH173" s="3" t="str">
        <f>IF(G173&lt;&gt;"LIBSETS_SETTYPE_BATTLEGROUND",IF(G173&lt;&gt;"LIBSETS_SETTYPE_SPECIAL",IF(AI173&lt;&gt;"",VLOOKUP(AI173,'ESO zone constants'!$D$2:$H$4950,5,FALSE),""),""),"")</f>
        <v/>
      </c>
      <c r="AK173" s="3" t="str">
        <f>IF(AJ173&lt;&gt;"",IF(AJ173&lt;&gt;"LIBSETS_DROP_MECHANIC_MONSTER_NAME",VLOOKUP(AJ173,'LibSets constants'!$I$4:$L$1000,3,FALSE),""),"")</f>
        <v/>
      </c>
      <c r="AL173" s="3" t="str">
        <f>IF(AJ173&lt;&gt;"",IF(AJ173&lt;&gt;"LIBSETS_DROP_MECHANIC_MONSTER_NAME",VLOOKUP(AJ173,'LibSets constants'!$I$4:$L$1000,4,FALSE),""),"")</f>
        <v/>
      </c>
      <c r="AM173" s="3" t="str">
        <f>IF(G173&lt;&gt;"LIBSETS_SETTYPE_BATTLEGROUND",IF(G173&lt;&gt;"LIBSETS_SETTYPE_SPECIAL",IF(AN173&lt;&gt;"",VLOOKUP(AN173,'ESO zone constants'!$D$2:$H$4950,5,FALSE),""),""),"")</f>
        <v/>
      </c>
      <c r="AP173" s="3" t="str">
        <f>IF(AO173&lt;&gt;"",IF(AO173&lt;&gt;"LIBSETS_DROP_MECHANIC_MONSTER_NAME",VLOOKUP(AO173,'LibSets constants'!$I$4:$L$1000,3,FALSE),""),"")</f>
        <v/>
      </c>
      <c r="AQ173" s="3" t="str">
        <f>IF(AO173&lt;&gt;"",IF(AO173&lt;&gt;"LIBSETS_DROP_MECHANIC_MONSTER_NAME",VLOOKUP(AO173,'LibSets constants'!$I$4:$L$1000,4,FALSE),""),"")</f>
        <v/>
      </c>
      <c r="AR173" s="3" t="str">
        <f>IF(G173&lt;&gt;"LIBSETS_SETTYPE_BATTLEGROUND",IF(G173&lt;&gt;"LIBSETS_SETTYPE_SPECIAL",IF(AS173&lt;&gt;"",VLOOKUP(AS173,'ESO zone constants'!$D$2:$H$4950,5,FALSE),""),""),"")</f>
        <v/>
      </c>
      <c r="AU173" s="3" t="str">
        <f>IF(AT173&lt;&gt;"",IF(AT173&lt;&gt;"LIBSETS_DROP_MECHANIC_MONSTER_NAME",VLOOKUP(AT173,'LibSets constants'!$I$4:$L$1000,3,FALSE),""),"")</f>
        <v/>
      </c>
      <c r="AV173" s="3" t="str">
        <f>IF(AT173&lt;&gt;"",IF(AT173&lt;&gt;"LIBSETS_DROP_MECHANIC_MONSTER_NAME",VLOOKUP(AT173,'LibSets constants'!$I$4:$L$1000,4,FALSE),""),"")</f>
        <v/>
      </c>
      <c r="AW173" s="21" t="str">
        <f>IF(A173="???","--","")&amp;IF(F173&lt;&gt;"Not in the game (anymore)",IF(A173&lt;&gt;"",CONCATENATE("[",A173,"] = {wayshrines={")&amp;IF(K173&lt;&gt;"",CONCATENATE(K173,","),"")&amp;IF(L173&lt;&gt;"",CONCATENATE(L173,","),"")&amp;IF(M173&lt;&gt;"",CONCATENATE(M173,","),"")&amp;CONCATENATE("}")&amp;IF(VALUE(N173)&gt;0,CONCATENATE(", traitsNeeded=",N173),"")&amp;CONCATENATE(", dlcId=",IF(S173&lt;&gt;"",S173,"DLC_BASE_GAME")),""),"")</f>
        <v>[206] = {wayshrines={-1,-1,-1,}, dlcId=DLC_IMPERIAL_CITY</v>
      </c>
      <c r="AX173" s="21" t="str">
        <f>IF(F173&lt;&gt;"Not in the game (anymore)",IF(A173&lt;&gt;"",IF(P173&lt;&gt;"",CONCATENATE(", zoneIds={",P173),"")&amp;IF(X173&lt;&gt;"",CONCATENATE(",",X173),"")&amp;IF(AC173&lt;&gt;"",CONCATENATE(",",AC173),"")&amp;IF(AH173&lt;&gt;"",CONCATENATE(",",AH173),"")&amp;IF(AM173&lt;&gt;"",CONCATENATE(",",AM173),"")&amp;IF(AR173&lt;&gt;"",CONCATENATE(",",AR173),"")&amp;IF(P173&lt;&gt;"",CONCATENATE("}",""),"")&amp;IF(OR(I173="true",I173="false",I173&lt;&gt;""), CONCATENATE(", veteran=", I173), ""),""),"")</f>
        <v>, zoneIds={584}, veteran=false</v>
      </c>
      <c r="AY173" s="21" t="str">
        <f>IF(F173&lt;&gt;"Not in the game (anymore)",IF(A173&lt;&gt;"",", setType="&amp;G173,"")&amp;IF(J173="true",", multiTrialSet=true",""),"")</f>
        <v>, setType=LIBSETS_SETTYPE_DAILYRANDOMDUNGEONANDICREWARD</v>
      </c>
      <c r="AZ173" s="21" t="str">
        <f>IF(F173&lt;&gt;"Not in the game (anymore)",IF(U173&lt;&gt;"",", dropMechanic={"&amp;U173&amp;IF(Z173&lt;&gt;"",","&amp;Z173,"")&amp;IF(AE173&lt;&gt;"",","&amp;AE173,"")&amp;IF(AJ173&lt;&gt;"",","&amp;AJ173,"")&amp;IF(AO173&lt;&gt;"",","&amp;AO173,"")&amp;IF(AT173&lt;&gt;"",","&amp;AT173,"")&amp;"}"&amp;IF(U173="LIBSETS_DROP_MECHANIC_MONSTER_NAME",", dropMechanicNames={" &amp; IF(V173&lt;&gt;"","['en']='"&amp;V173&amp;"'","") &amp; IF(W173&lt;&gt;"",", ['de']='" &amp; W173&amp;"'","") &amp; "}",""),"")&amp;"},","")</f>
        <v>, dropMechanic={LIBSETS_DROP_MECHANIC_MAIL_DAILY_RANDOM_DUNGEON_REWARD,LIBSETS_DROP_MECHANIC_IMPERIAL_CITY_VAULTS}},</v>
      </c>
      <c r="BA173" s="21" t="str">
        <f>IF(F173&lt;&gt;"Not in the game (anymore)",IF(C173&lt;&gt;"",CONCATENATE(" --",C173," / ",B173,"   [",IF(Q173&lt;&gt;"",Q173,""),IF(Y173&lt;&gt;"",", "&amp;Y173,""),IF(AD173&lt;&gt;"",", "&amp;AD173,""),IF(AI173&lt;&gt;"",", "&amp;AI173,""),IF(AN173&lt;&gt;"",", "&amp;AN173,""),IF(AS173&lt;&gt;"",", "&amp;AS173,""),"]")),"")</f>
        <v xml:space="preserve"> --Agility / Agilität   [Imperial City]</v>
      </c>
    </row>
    <row r="174" spans="1:53" x14ac:dyDescent="0.25">
      <c r="A174" s="5">
        <v>207</v>
      </c>
      <c r="B174" t="s">
        <v>1060</v>
      </c>
      <c r="C174" t="s">
        <v>1061</v>
      </c>
      <c r="D174" s="3">
        <f>A174</f>
        <v>207</v>
      </c>
      <c r="G174" s="8" t="s">
        <v>1649</v>
      </c>
      <c r="I174" t="s">
        <v>97</v>
      </c>
      <c r="J174" t="s">
        <v>97</v>
      </c>
      <c r="K174">
        <v>241</v>
      </c>
      <c r="L174">
        <v>241</v>
      </c>
      <c r="M174">
        <v>241</v>
      </c>
      <c r="N174">
        <v>6</v>
      </c>
      <c r="P174" s="3">
        <f>IF(AND(G174&lt;&gt;"LIBSETS_SETTYPE_BATTLEGROUND",G174&lt;&gt;"LIBSETS_SETTYPE_SPECIAL",G174&lt;&gt;"LIBSETS_SETTYPE_MYTHIC"), IF(Q174&lt;&gt;"",VLOOKUP(Q174,'ESO zone constants'!$D$2:$H$4950,5,FALSE),""),"")</f>
        <v>684</v>
      </c>
      <c r="Q174" t="str">
        <f>IF(OR(K174="",K174&lt;=0,ISERROR(K174)),IF(AND(O174&lt;&gt;"",NOT(ISERROR(O174))),O174, ""),VLOOKUP(K174,'ESO wayshrine node constants'!$A$3:$D$9993,4,FALSE))</f>
        <v>Wrothgar</v>
      </c>
      <c r="S174" s="19" t="str">
        <f>IF(AND(R174&lt;&gt;"",NOT(ISERROR(R174))),R174,IF(P174&lt;&gt;"",IF(NOT(ISERROR(VLOOKUP(P174,'ESO Dungeon constants'!$D$3:$H$9999,5,FALSE))),VLOOKUP(P174,'ESO Dungeon constants'!$D$3:$I$9999,6,FALSE),VLOOKUP(P174,'ESO zone constants'!$H$2:$K$9984,4,FALSE)),""))</f>
        <v>DLC_ORSINIUM</v>
      </c>
      <c r="T174" s="3" t="str">
        <f>IF(S174&lt;&gt;"",VLOOKUP(S174,'LibSets constants'!$B$4:$C$1000,2,FALSE),"")</f>
        <v>Orsinium</v>
      </c>
      <c r="V174" s="3" t="str">
        <f>IF(U174&lt;&gt;"",IF(U174&lt;&gt;"LIBSETS_DROP_MECHANIC_MONSTER_NAME",VLOOKUP(U174,'LibSets constants'!$I$4:$L$1000,3,FALSE),""),"")</f>
        <v/>
      </c>
      <c r="W174" s="40" t="str">
        <f>IF(U174&lt;&gt;"",IF(U174&lt;&gt;"LIBSETS_DROP_MECHANIC_MONSTER_NAME",VLOOKUP(U174,'LibSets constants'!$I$4:$L$1000,4,FALSE),""),"")</f>
        <v/>
      </c>
      <c r="X174" s="3">
        <f>IF(G174&lt;&gt;"LIBSETS_SETTYPE_BATTLEGROUND",IF(G174&lt;&gt;"LIBSETS_SETTYPE_SPECIAL",IF(Y174&lt;&gt;"",VLOOKUP(Y174,'ESO zone constants'!$D$2:$H$4950,5,FALSE),""),""),"")</f>
        <v>684</v>
      </c>
      <c r="Y174" t="str">
        <f>VLOOKUP(L174,'ESO wayshrine node constants'!$A$3:$D$9993,4,FALSE)</f>
        <v>Wrothgar</v>
      </c>
      <c r="AA174" s="3" t="str">
        <f>IF(Z174&lt;&gt;"",IF(Z174&lt;&gt;"LIBSETS_DROP_MECHANIC_MONSTER_NAME",VLOOKUP(Z174,'LibSets constants'!$I$4:$L$1000,3,FALSE),""),"")</f>
        <v/>
      </c>
      <c r="AB174" s="3" t="str">
        <f>IF(Z174&lt;&gt;"",IF(Z174&lt;&gt;"LIBSETS_DROP_MECHANIC_MONSTER_NAME",VLOOKUP(Z174,'LibSets constants'!$I$4:$L$1000,4,FALSE),""),"")</f>
        <v/>
      </c>
      <c r="AC174" s="3">
        <f>IF(G174&lt;&gt;"LIBSETS_SETTYPE_BATTLEGROUND",IF(G174&lt;&gt;"LIBSETS_SETTYPE_SPECIAL",IF(AD174&lt;&gt;"",VLOOKUP(AD174,'ESO zone constants'!$D$2:$H$4950,5,FALSE),""),""),"")</f>
        <v>684</v>
      </c>
      <c r="AD174" t="str">
        <f>VLOOKUP(M174,'ESO wayshrine node constants'!$A$3:$D$9993,4,FALSE)</f>
        <v>Wrothgar</v>
      </c>
      <c r="AF174" s="3" t="str">
        <f>IF(AE174&lt;&gt;"",IF(AE174&lt;&gt;"LIBSETS_DROP_MECHANIC_MONSTER_NAME",VLOOKUP(AE174,'LibSets constants'!$I$4:$L$1000,3,FALSE),""),"")</f>
        <v/>
      </c>
      <c r="AG174" s="3" t="str">
        <f>IF(AE174&lt;&gt;"",IF(AE174&lt;&gt;"LIBSETS_DROP_MECHANIC_MONSTER_NAME",VLOOKUP(AE174,'LibSets constants'!$I$4:$L$1000,4,FALSE),""),"")</f>
        <v/>
      </c>
      <c r="AH174" s="3" t="str">
        <f>IF(G174&lt;&gt;"LIBSETS_SETTYPE_BATTLEGROUND",IF(G174&lt;&gt;"LIBSETS_SETTYPE_SPECIAL",IF(AI174&lt;&gt;"",VLOOKUP(AI174,'ESO zone constants'!$D$2:$H$4950,5,FALSE),""),""),"")</f>
        <v/>
      </c>
      <c r="AK174" s="3" t="str">
        <f>IF(AJ174&lt;&gt;"",IF(AJ174&lt;&gt;"LIBSETS_DROP_MECHANIC_MONSTER_NAME",VLOOKUP(AJ174,'LibSets constants'!$I$4:$L$1000,3,FALSE),""),"")</f>
        <v/>
      </c>
      <c r="AL174" s="3" t="str">
        <f>IF(AJ174&lt;&gt;"",IF(AJ174&lt;&gt;"LIBSETS_DROP_MECHANIC_MONSTER_NAME",VLOOKUP(AJ174,'LibSets constants'!$I$4:$L$1000,4,FALSE),""),"")</f>
        <v/>
      </c>
      <c r="AM174" s="3" t="str">
        <f>IF(G174&lt;&gt;"LIBSETS_SETTYPE_BATTLEGROUND",IF(G174&lt;&gt;"LIBSETS_SETTYPE_SPECIAL",IF(AN174&lt;&gt;"",VLOOKUP(AN174,'ESO zone constants'!$D$2:$H$4950,5,FALSE),""),""),"")</f>
        <v/>
      </c>
      <c r="AP174" s="3" t="str">
        <f>IF(AO174&lt;&gt;"",IF(AO174&lt;&gt;"LIBSETS_DROP_MECHANIC_MONSTER_NAME",VLOOKUP(AO174,'LibSets constants'!$I$4:$L$1000,3,FALSE),""),"")</f>
        <v/>
      </c>
      <c r="AQ174" s="3" t="str">
        <f>IF(AO174&lt;&gt;"",IF(AO174&lt;&gt;"LIBSETS_DROP_MECHANIC_MONSTER_NAME",VLOOKUP(AO174,'LibSets constants'!$I$4:$L$1000,4,FALSE),""),"")</f>
        <v/>
      </c>
      <c r="AR174" s="3" t="str">
        <f>IF(G174&lt;&gt;"LIBSETS_SETTYPE_BATTLEGROUND",IF(G174&lt;&gt;"LIBSETS_SETTYPE_SPECIAL",IF(AS174&lt;&gt;"",VLOOKUP(AS174,'ESO zone constants'!$D$2:$H$4950,5,FALSE),""),""),"")</f>
        <v/>
      </c>
      <c r="AU174" s="3" t="str">
        <f>IF(AT174&lt;&gt;"",IF(AT174&lt;&gt;"LIBSETS_DROP_MECHANIC_MONSTER_NAME",VLOOKUP(AT174,'LibSets constants'!$I$4:$L$1000,3,FALSE),""),"")</f>
        <v/>
      </c>
      <c r="AV174" s="3" t="str">
        <f>IF(AT174&lt;&gt;"",IF(AT174&lt;&gt;"LIBSETS_DROP_MECHANIC_MONSTER_NAME",VLOOKUP(AT174,'LibSets constants'!$I$4:$L$1000,4,FALSE),""),"")</f>
        <v/>
      </c>
      <c r="AW174" s="21" t="str">
        <f>IF(A174="???","--","")&amp;IF(F174&lt;&gt;"Not in the game (anymore)",IF(A174&lt;&gt;"",CONCATENATE("[",A174,"] = {wayshrines={")&amp;IF(K174&lt;&gt;"",CONCATENATE(K174,","),"")&amp;IF(L174&lt;&gt;"",CONCATENATE(L174,","),"")&amp;IF(M174&lt;&gt;"",CONCATENATE(M174,","),"")&amp;CONCATENATE("}")&amp;IF(VALUE(N174)&gt;0,CONCATENATE(", traitsNeeded=",N174),"")&amp;CONCATENATE(", dlcId=",IF(S174&lt;&gt;"",S174,"DLC_BASE_GAME")),""),"")</f>
        <v>[207] = {wayshrines={241,241,241,}, traitsNeeded=6, dlcId=DLC_ORSINIUM</v>
      </c>
      <c r="AX174" s="21" t="str">
        <f>IF(F174&lt;&gt;"Not in the game (anymore)",IF(A174&lt;&gt;"",IF(P174&lt;&gt;"",CONCATENATE(", zoneIds={",P174),"")&amp;IF(X174&lt;&gt;"",CONCATENATE(",",X174),"")&amp;IF(AC174&lt;&gt;"",CONCATENATE(",",AC174),"")&amp;IF(AH174&lt;&gt;"",CONCATENATE(",",AH174),"")&amp;IF(AM174&lt;&gt;"",CONCATENATE(",",AM174),"")&amp;IF(AR174&lt;&gt;"",CONCATENATE(",",AR174),"")&amp;IF(P174&lt;&gt;"",CONCATENATE("}",""),"")&amp;IF(OR(I174="true",I174="false",I174&lt;&gt;""), CONCATENATE(", veteran=", I174), ""),""),"")</f>
        <v>, zoneIds={684,684,684}, veteran=false</v>
      </c>
      <c r="AY174" s="21" t="str">
        <f>IF(F174&lt;&gt;"Not in the game (anymore)",IF(A174&lt;&gt;"",", setType="&amp;G174,"")&amp;IF(J174="true",", multiTrialSet=true",""),"")</f>
        <v>, setType=LIBSETS_SETTYPE_CRAFTED</v>
      </c>
      <c r="AZ174" s="21" t="str">
        <f>IF(F174&lt;&gt;"Not in the game (anymore)",IF(U174&lt;&gt;"",", dropMechanic={"&amp;U174&amp;IF(Z174&lt;&gt;"",","&amp;Z174,"")&amp;IF(AE174&lt;&gt;"",","&amp;AE174,"")&amp;IF(AJ174&lt;&gt;"",","&amp;AJ174,"")&amp;IF(AO174&lt;&gt;"",","&amp;AO174,"")&amp;IF(AT174&lt;&gt;"",","&amp;AT174,"")&amp;"}"&amp;IF(U174="LIBSETS_DROP_MECHANIC_MONSTER_NAME",", dropMechanicNames={" &amp; IF(V174&lt;&gt;"","['en']='"&amp;V174&amp;"'","") &amp; IF(W174&lt;&gt;"",", ['de']='" &amp; W174&amp;"'","") &amp; "}",""),"")&amp;"},","")</f>
        <v>},</v>
      </c>
      <c r="BA174" s="21" t="str">
        <f>IF(F174&lt;&gt;"Not in the game (anymore)",IF(C174&lt;&gt;"",CONCATENATE(" --",C174," / ",B174,"   [",IF(Q174&lt;&gt;"",Q174,""),IF(Y174&lt;&gt;"",", "&amp;Y174,""),IF(AD174&lt;&gt;"",", "&amp;AD174,""),IF(AI174&lt;&gt;"",", "&amp;AI174,""),IF(AN174&lt;&gt;"",", "&amp;AN174,""),IF(AS174&lt;&gt;"",", "&amp;AS174,""),"]")),"")</f>
        <v xml:space="preserve"> --Law of Julianos / Gesetz von Julianos   [Wrothgar, Wrothgar, Wrothgar]</v>
      </c>
    </row>
    <row r="175" spans="1:53" x14ac:dyDescent="0.25">
      <c r="A175" s="5">
        <v>208</v>
      </c>
      <c r="B175" t="s">
        <v>1062</v>
      </c>
      <c r="C175" t="s">
        <v>1063</v>
      </c>
      <c r="D175" s="3">
        <f>A175</f>
        <v>208</v>
      </c>
      <c r="G175" s="8" t="s">
        <v>1649</v>
      </c>
      <c r="I175" t="s">
        <v>97</v>
      </c>
      <c r="J175" t="s">
        <v>97</v>
      </c>
      <c r="K175">
        <v>237</v>
      </c>
      <c r="L175">
        <v>237</v>
      </c>
      <c r="M175">
        <v>237</v>
      </c>
      <c r="N175">
        <v>3</v>
      </c>
      <c r="P175" s="3">
        <f>IF(AND(G175&lt;&gt;"LIBSETS_SETTYPE_BATTLEGROUND",G175&lt;&gt;"LIBSETS_SETTYPE_SPECIAL",G175&lt;&gt;"LIBSETS_SETTYPE_MYTHIC"), IF(Q175&lt;&gt;"",VLOOKUP(Q175,'ESO zone constants'!$D$2:$H$4950,5,FALSE),""),"")</f>
        <v>684</v>
      </c>
      <c r="Q175" t="str">
        <f>IF(OR(K175="",K175&lt;=0,ISERROR(K175)),IF(AND(O175&lt;&gt;"",NOT(ISERROR(O175))),O175, ""),VLOOKUP(K175,'ESO wayshrine node constants'!$A$3:$D$9993,4,FALSE))</f>
        <v>Wrothgar</v>
      </c>
      <c r="S175" s="19" t="str">
        <f>IF(AND(R175&lt;&gt;"",NOT(ISERROR(R175))),R175,IF(P175&lt;&gt;"",IF(NOT(ISERROR(VLOOKUP(P175,'ESO Dungeon constants'!$D$3:$H$9999,5,FALSE))),VLOOKUP(P175,'ESO Dungeon constants'!$D$3:$I$9999,6,FALSE),VLOOKUP(P175,'ESO zone constants'!$H$2:$K$9984,4,FALSE)),""))</f>
        <v>DLC_ORSINIUM</v>
      </c>
      <c r="T175" s="3" t="str">
        <f>IF(S175&lt;&gt;"",VLOOKUP(S175,'LibSets constants'!$B$4:$C$1000,2,FALSE),"")</f>
        <v>Orsinium</v>
      </c>
      <c r="V175" s="44" t="str">
        <f>IF(U175&lt;&gt;"",IF(U175&lt;&gt;"LIBSETS_DROP_MECHANIC_MONSTER_NAME",VLOOKUP(U175,'LibSets constants'!$I$4:$L$1000,3,FALSE),""),"")</f>
        <v/>
      </c>
      <c r="W175" s="40" t="str">
        <f>IF(U175&lt;&gt;"",IF(U175&lt;&gt;"LIBSETS_DROP_MECHANIC_MONSTER_NAME",VLOOKUP(U175,'LibSets constants'!$I$4:$L$1000,4,FALSE),""),"")</f>
        <v/>
      </c>
      <c r="X175" s="3">
        <f>IF(G175&lt;&gt;"LIBSETS_SETTYPE_BATTLEGROUND",IF(G175&lt;&gt;"LIBSETS_SETTYPE_SPECIAL",IF(Y175&lt;&gt;"",VLOOKUP(Y175,'ESO zone constants'!$D$2:$H$4950,5,FALSE),""),""),"")</f>
        <v>684</v>
      </c>
      <c r="Y175" t="str">
        <f>VLOOKUP(L175,'ESO wayshrine node constants'!$A$3:$D$9993,4,FALSE)</f>
        <v>Wrothgar</v>
      </c>
      <c r="Z175" s="45"/>
      <c r="AA175" s="44" t="str">
        <f>IF(Z175&lt;&gt;"",IF(Z175&lt;&gt;"LIBSETS_DROP_MECHANIC_MONSTER_NAME",VLOOKUP(Z175,'LibSets constants'!$I$4:$L$1000,3,FALSE),""),"")</f>
        <v/>
      </c>
      <c r="AB175" s="44" t="str">
        <f>IF(Z175&lt;&gt;"",IF(Z175&lt;&gt;"LIBSETS_DROP_MECHANIC_MONSTER_NAME",VLOOKUP(Z175,'LibSets constants'!$I$4:$L$1000,4,FALSE),""),"")</f>
        <v/>
      </c>
      <c r="AC175" s="3">
        <f>IF(G175&lt;&gt;"LIBSETS_SETTYPE_BATTLEGROUND",IF(G175&lt;&gt;"LIBSETS_SETTYPE_SPECIAL",IF(AD175&lt;&gt;"",VLOOKUP(AD175,'ESO zone constants'!$D$2:$H$4950,5,FALSE),""),""),"")</f>
        <v>684</v>
      </c>
      <c r="AD175" t="str">
        <f>VLOOKUP(M175,'ESO wayshrine node constants'!$A$3:$D$9993,4,FALSE)</f>
        <v>Wrothgar</v>
      </c>
      <c r="AE175" s="45"/>
      <c r="AF175" s="44" t="str">
        <f>IF(AE175&lt;&gt;"",IF(AE175&lt;&gt;"LIBSETS_DROP_MECHANIC_MONSTER_NAME",VLOOKUP(AE175,'LibSets constants'!$I$4:$L$1000,3,FALSE),""),"")</f>
        <v/>
      </c>
      <c r="AG175" s="44" t="str">
        <f>IF(AE175&lt;&gt;"",IF(AE175&lt;&gt;"LIBSETS_DROP_MECHANIC_MONSTER_NAME",VLOOKUP(AE175,'LibSets constants'!$I$4:$L$1000,4,FALSE),""),"")</f>
        <v/>
      </c>
      <c r="AH175" s="3" t="str">
        <f>IF(G175&lt;&gt;"LIBSETS_SETTYPE_BATTLEGROUND",IF(G175&lt;&gt;"LIBSETS_SETTYPE_SPECIAL",IF(AI175&lt;&gt;"",VLOOKUP(AI175,'ESO zone constants'!$D$2:$H$4950,5,FALSE),""),""),"")</f>
        <v/>
      </c>
      <c r="AJ175" s="45"/>
      <c r="AK175" s="44" t="str">
        <f>IF(AJ175&lt;&gt;"",IF(AJ175&lt;&gt;"LIBSETS_DROP_MECHANIC_MONSTER_NAME",VLOOKUP(AJ175,'LibSets constants'!$I$4:$L$1000,3,FALSE),""),"")</f>
        <v/>
      </c>
      <c r="AL175" s="44" t="str">
        <f>IF(AJ175&lt;&gt;"",IF(AJ175&lt;&gt;"LIBSETS_DROP_MECHANIC_MONSTER_NAME",VLOOKUP(AJ175,'LibSets constants'!$I$4:$L$1000,4,FALSE),""),"")</f>
        <v/>
      </c>
      <c r="AM175" s="3" t="str">
        <f>IF(G175&lt;&gt;"LIBSETS_SETTYPE_BATTLEGROUND",IF(G175&lt;&gt;"LIBSETS_SETTYPE_SPECIAL",IF(AN175&lt;&gt;"",VLOOKUP(AN175,'ESO zone constants'!$D$2:$H$4950,5,FALSE),""),""),"")</f>
        <v/>
      </c>
      <c r="AO175" s="45"/>
      <c r="AP175" s="44" t="str">
        <f>IF(AO175&lt;&gt;"",IF(AO175&lt;&gt;"LIBSETS_DROP_MECHANIC_MONSTER_NAME",VLOOKUP(AO175,'LibSets constants'!$I$4:$L$1000,3,FALSE),""),"")</f>
        <v/>
      </c>
      <c r="AQ175" s="44" t="str">
        <f>IF(AO175&lt;&gt;"",IF(AO175&lt;&gt;"LIBSETS_DROP_MECHANIC_MONSTER_NAME",VLOOKUP(AO175,'LibSets constants'!$I$4:$L$1000,4,FALSE),""),"")</f>
        <v/>
      </c>
      <c r="AR175" s="3" t="str">
        <f>IF(G175&lt;&gt;"LIBSETS_SETTYPE_BATTLEGROUND",IF(G175&lt;&gt;"LIBSETS_SETTYPE_SPECIAL",IF(AS175&lt;&gt;"",VLOOKUP(AS175,'ESO zone constants'!$D$2:$H$4950,5,FALSE),""),""),"")</f>
        <v/>
      </c>
      <c r="AT175" s="45"/>
      <c r="AU175" s="44" t="str">
        <f>IF(AT175&lt;&gt;"",IF(AT175&lt;&gt;"LIBSETS_DROP_MECHANIC_MONSTER_NAME",VLOOKUP(AT175,'LibSets constants'!$I$4:$L$1000,3,FALSE),""),"")</f>
        <v/>
      </c>
      <c r="AV175" s="44" t="str">
        <f>IF(AT175&lt;&gt;"",IF(AT175&lt;&gt;"LIBSETS_DROP_MECHANIC_MONSTER_NAME",VLOOKUP(AT175,'LibSets constants'!$I$4:$L$1000,4,FALSE),""),"")</f>
        <v/>
      </c>
      <c r="AW175" s="21" t="str">
        <f>IF(A175="???","--","")&amp;IF(F175&lt;&gt;"Not in the game (anymore)",IF(A175&lt;&gt;"",CONCATENATE("[",A175,"] = {wayshrines={")&amp;IF(K175&lt;&gt;"",CONCATENATE(K175,","),"")&amp;IF(L175&lt;&gt;"",CONCATENATE(L175,","),"")&amp;IF(M175&lt;&gt;"",CONCATENATE(M175,","),"")&amp;CONCATENATE("}")&amp;IF(VALUE(N175)&gt;0,CONCATENATE(", traitsNeeded=",N175),"")&amp;CONCATENATE(", dlcId=",IF(S175&lt;&gt;"",S175,"DLC_BASE_GAME")),""),"")</f>
        <v>[208] = {wayshrines={237,237,237,}, traitsNeeded=3, dlcId=DLC_ORSINIUM</v>
      </c>
      <c r="AX175" s="21" t="str">
        <f>IF(F175&lt;&gt;"Not in the game (anymore)",IF(A175&lt;&gt;"",IF(P175&lt;&gt;"",CONCATENATE(", zoneIds={",P175),"")&amp;IF(X175&lt;&gt;"",CONCATENATE(",",X175),"")&amp;IF(AC175&lt;&gt;"",CONCATENATE(",",AC175),"")&amp;IF(AH175&lt;&gt;"",CONCATENATE(",",AH175),"")&amp;IF(AM175&lt;&gt;"",CONCATENATE(",",AM175),"")&amp;IF(AR175&lt;&gt;"",CONCATENATE(",",AR175),"")&amp;IF(P175&lt;&gt;"",CONCATENATE("}",""),"")&amp;IF(OR(I175="true",I175="false",I175&lt;&gt;""), CONCATENATE(", veteran=", I175), ""),""),"")</f>
        <v>, zoneIds={684,684,684}, veteran=false</v>
      </c>
      <c r="AY175" s="21" t="str">
        <f>IF(F175&lt;&gt;"Not in the game (anymore)",IF(A175&lt;&gt;"",", setType="&amp;G175,"")&amp;IF(J175="true",", multiTrialSet=true",""),"")</f>
        <v>, setType=LIBSETS_SETTYPE_CRAFTED</v>
      </c>
      <c r="AZ175" s="21" t="str">
        <f>IF(F175&lt;&gt;"Not in the game (anymore)",IF(U175&lt;&gt;"",", dropMechanic={"&amp;U175&amp;IF(Z175&lt;&gt;"",","&amp;Z175,"")&amp;IF(AE175&lt;&gt;"",","&amp;AE175,"")&amp;IF(AJ175&lt;&gt;"",","&amp;AJ175,"")&amp;IF(AO175&lt;&gt;"",","&amp;AO175,"")&amp;IF(AT175&lt;&gt;"",","&amp;AT175,"")&amp;"}"&amp;IF(U175="LIBSETS_DROP_MECHANIC_MONSTER_NAME",", dropMechanicNames={" &amp; IF(V175&lt;&gt;"","['en']='"&amp;V175&amp;"'","") &amp; IF(W175&lt;&gt;"",", ['de']='" &amp; W175&amp;"'","") &amp; "}",""),"")&amp;"},","")</f>
        <v>},</v>
      </c>
      <c r="BA175" s="21" t="str">
        <f>IF(F175&lt;&gt;"Not in the game (anymore)",IF(C175&lt;&gt;"",CONCATENATE(" --",C175," / ",B175,"   [",IF(Q175&lt;&gt;"",Q175,""),IF(Y175&lt;&gt;"",", "&amp;Y175,""),IF(AD175&lt;&gt;"",", "&amp;AD175,""),IF(AI175&lt;&gt;"",", "&amp;AI175,""),IF(AN175&lt;&gt;"",", "&amp;AN175,""),IF(AS175&lt;&gt;"",", "&amp;AS175,""),"]")),"")</f>
        <v xml:space="preserve"> --Trial by Fire / Feuertaufe   [Wrothgar, Wrothgar, Wrothgar]</v>
      </c>
    </row>
    <row r="176" spans="1:53" s="14" customFormat="1" x14ac:dyDescent="0.25">
      <c r="A176" s="24">
        <v>209</v>
      </c>
      <c r="B176" s="14" t="s">
        <v>1064</v>
      </c>
      <c r="C176" s="14" t="s">
        <v>1064</v>
      </c>
      <c r="D176" s="25">
        <f>A176</f>
        <v>209</v>
      </c>
      <c r="E176" s="14" t="s">
        <v>1639</v>
      </c>
      <c r="F176" s="14" t="s">
        <v>1639</v>
      </c>
      <c r="G176" s="27" t="s">
        <v>1649</v>
      </c>
      <c r="I176" s="14" t="s">
        <v>97</v>
      </c>
      <c r="J176" s="14" t="s">
        <v>97</v>
      </c>
      <c r="K176" s="14">
        <v>-1</v>
      </c>
      <c r="L176" s="14">
        <v>-1</v>
      </c>
      <c r="M176" s="14">
        <v>-1</v>
      </c>
      <c r="N176" s="14">
        <v>0</v>
      </c>
      <c r="O176" s="70"/>
      <c r="P176" s="3" t="str">
        <f>IF(AND(G176&lt;&gt;"LIBSETS_SETTYPE_BATTLEGROUND",G176&lt;&gt;"LIBSETS_SETTYPE_SPECIAL",G176&lt;&gt;"LIBSETS_SETTYPE_MYTHIC"), IF(Q176&lt;&gt;"",VLOOKUP(Q176,'ESO zone constants'!$D$2:$H$4950,5,FALSE),""),"")</f>
        <v/>
      </c>
      <c r="Q176" t="str">
        <f>IF(OR(K176="",K176&lt;=0,ISERROR(K176)),IF(AND(O176&lt;&gt;"",NOT(ISERROR(O176))),O176, ""),VLOOKUP(K176,'ESO wayshrine node constants'!$A$3:$D$9993,4,FALSE))</f>
        <v/>
      </c>
      <c r="R176" s="70"/>
      <c r="S176" s="19" t="str">
        <f>IF(AND(R176&lt;&gt;"",NOT(ISERROR(R176))),R176,IF(P176&lt;&gt;"",IF(NOT(ISERROR(VLOOKUP(P176,'ESO Dungeon constants'!$D$3:$H$9999,5,FALSE))),VLOOKUP(P176,'ESO Dungeon constants'!$D$3:$I$9999,6,FALSE),VLOOKUP(P176,'ESO zone constants'!$H$2:$K$9984,4,FALSE)),""))</f>
        <v/>
      </c>
      <c r="T176" s="3" t="str">
        <f>IF(S176&lt;&gt;"",VLOOKUP(S176,'LibSets constants'!$B$4:$C$1000,2,FALSE),"")</f>
        <v/>
      </c>
      <c r="U176" s="33"/>
      <c r="V176" s="3" t="str">
        <f>IF(U176&lt;&gt;"",IF(U176&lt;&gt;"LIBSETS_DROP_MECHANIC_MONSTER_NAME",VLOOKUP(U176,'LibSets constants'!$I$4:$L$1000,3,FALSE),""),"")</f>
        <v/>
      </c>
      <c r="W176" s="40" t="str">
        <f>IF(U176&lt;&gt;"",IF(U176&lt;&gt;"LIBSETS_DROP_MECHANIC_MONSTER_NAME",VLOOKUP(U176,'LibSets constants'!$I$4:$L$1000,4,FALSE),""),"")</f>
        <v/>
      </c>
      <c r="X176" s="3" t="str">
        <f>IF(G176&lt;&gt;"LIBSETS_SETTYPE_BATTLEGROUND",IF(G176&lt;&gt;"LIBSETS_SETTYPE_SPECIAL",IF(Y176&lt;&gt;"",VLOOKUP(Y176,'ESO zone constants'!$D$2:$H$4950,5,FALSE),""),""),"")</f>
        <v/>
      </c>
      <c r="Z176" s="33"/>
      <c r="AA176" s="3" t="str">
        <f>IF(Z176&lt;&gt;"",IF(Z176&lt;&gt;"LIBSETS_DROP_MECHANIC_MONSTER_NAME",VLOOKUP(Z176,'LibSets constants'!$I$4:$L$1000,3,FALSE),""),"")</f>
        <v/>
      </c>
      <c r="AB176" s="3" t="str">
        <f>IF(Z176&lt;&gt;"",IF(Z176&lt;&gt;"LIBSETS_DROP_MECHANIC_MONSTER_NAME",VLOOKUP(Z176,'LibSets constants'!$I$4:$L$1000,4,FALSE),""),"")</f>
        <v/>
      </c>
      <c r="AC176" s="3" t="str">
        <f>IF(G176&lt;&gt;"LIBSETS_SETTYPE_BATTLEGROUND",IF(G176&lt;&gt;"LIBSETS_SETTYPE_SPECIAL",IF(AD176&lt;&gt;"",VLOOKUP(AD176,'ESO zone constants'!$D$2:$H$4950,5,FALSE),""),""),"")</f>
        <v/>
      </c>
      <c r="AE176" s="33"/>
      <c r="AF176" s="3" t="str">
        <f>IF(AE176&lt;&gt;"",IF(AE176&lt;&gt;"LIBSETS_DROP_MECHANIC_MONSTER_NAME",VLOOKUP(AE176,'LibSets constants'!$I$4:$L$1000,3,FALSE),""),"")</f>
        <v/>
      </c>
      <c r="AG176" s="3" t="str">
        <f>IF(AE176&lt;&gt;"",IF(AE176&lt;&gt;"LIBSETS_DROP_MECHANIC_MONSTER_NAME",VLOOKUP(AE176,'LibSets constants'!$I$4:$L$1000,4,FALSE),""),"")</f>
        <v/>
      </c>
      <c r="AH176" s="3" t="str">
        <f>IF(G176&lt;&gt;"LIBSETS_SETTYPE_BATTLEGROUND",IF(G176&lt;&gt;"LIBSETS_SETTYPE_SPECIAL",IF(AI176&lt;&gt;"",VLOOKUP(AI176,'ESO zone constants'!$D$2:$H$4950,5,FALSE),""),""),"")</f>
        <v/>
      </c>
      <c r="AJ176" s="33"/>
      <c r="AK176" s="3" t="str">
        <f>IF(AJ176&lt;&gt;"",IF(AJ176&lt;&gt;"LIBSETS_DROP_MECHANIC_MONSTER_NAME",VLOOKUP(AJ176,'LibSets constants'!$I$4:$L$1000,3,FALSE),""),"")</f>
        <v/>
      </c>
      <c r="AL176" s="3" t="str">
        <f>IF(AJ176&lt;&gt;"",IF(AJ176&lt;&gt;"LIBSETS_DROP_MECHANIC_MONSTER_NAME",VLOOKUP(AJ176,'LibSets constants'!$I$4:$L$1000,4,FALSE),""),"")</f>
        <v/>
      </c>
      <c r="AM176" s="3" t="str">
        <f>IF(G176&lt;&gt;"LIBSETS_SETTYPE_BATTLEGROUND",IF(G176&lt;&gt;"LIBSETS_SETTYPE_SPECIAL",IF(AN176&lt;&gt;"",VLOOKUP(AN176,'ESO zone constants'!$D$2:$H$4950,5,FALSE),""),""),"")</f>
        <v/>
      </c>
      <c r="AO176" s="33"/>
      <c r="AP176" s="3" t="str">
        <f>IF(AO176&lt;&gt;"",IF(AO176&lt;&gt;"LIBSETS_DROP_MECHANIC_MONSTER_NAME",VLOOKUP(AO176,'LibSets constants'!$I$4:$L$1000,3,FALSE),""),"")</f>
        <v/>
      </c>
      <c r="AQ176" s="3" t="str">
        <f>IF(AO176&lt;&gt;"",IF(AO176&lt;&gt;"LIBSETS_DROP_MECHANIC_MONSTER_NAME",VLOOKUP(AO176,'LibSets constants'!$I$4:$L$1000,4,FALSE),""),"")</f>
        <v/>
      </c>
      <c r="AR176" s="3" t="str">
        <f>IF(G176&lt;&gt;"LIBSETS_SETTYPE_BATTLEGROUND",IF(G176&lt;&gt;"LIBSETS_SETTYPE_SPECIAL",IF(AS176&lt;&gt;"",VLOOKUP(AS176,'ESO zone constants'!$D$2:$H$4950,5,FALSE),""),""),"")</f>
        <v/>
      </c>
      <c r="AT176" s="33"/>
      <c r="AU176" s="3" t="str">
        <f>IF(AT176&lt;&gt;"",IF(AT176&lt;&gt;"LIBSETS_DROP_MECHANIC_MONSTER_NAME",VLOOKUP(AT176,'LibSets constants'!$I$4:$L$1000,3,FALSE),""),"")</f>
        <v/>
      </c>
      <c r="AV176" s="3" t="str">
        <f>IF(AT176&lt;&gt;"",IF(AT176&lt;&gt;"LIBSETS_DROP_MECHANIC_MONSTER_NAME",VLOOKUP(AT176,'LibSets constants'!$I$4:$L$1000,4,FALSE),""),"")</f>
        <v/>
      </c>
      <c r="AW176" s="21" t="str">
        <f>IF(A176="???","--","")&amp;IF(F176&lt;&gt;"Not in the game (anymore)",IF(A176&lt;&gt;"",CONCATENATE("[",A176,"] = {wayshrines={")&amp;IF(K176&lt;&gt;"",CONCATENATE(K176,","),"")&amp;IF(L176&lt;&gt;"",CONCATENATE(L176,","),"")&amp;IF(M176&lt;&gt;"",CONCATENATE(M176,","),"")&amp;CONCATENATE("}")&amp;IF(VALUE(N176)&gt;0,CONCATENATE(", traitsNeeded=",N176),"")&amp;CONCATENATE(", dlcId=",IF(S176&lt;&gt;"",S176,"DLC_BASE_GAME")),""),"")</f>
        <v/>
      </c>
      <c r="AX176" s="21" t="str">
        <f>IF(F176&lt;&gt;"Not in the game (anymore)",IF(A176&lt;&gt;"",IF(P176&lt;&gt;"",CONCATENATE(", zoneIds={",P176),"")&amp;IF(X176&lt;&gt;"",CONCATENATE(",",X176),"")&amp;IF(AC176&lt;&gt;"",CONCATENATE(",",AC176),"")&amp;IF(AH176&lt;&gt;"",CONCATENATE(",",AH176),"")&amp;IF(AM176&lt;&gt;"",CONCATENATE(",",AM176),"")&amp;IF(AR176&lt;&gt;"",CONCATENATE(",",AR176),"")&amp;IF(P176&lt;&gt;"",CONCATENATE("}",""),"")&amp;IF(OR(I176="true",I176="false",I176&lt;&gt;""), CONCATENATE(", veteran=", I176), ""),""),"")</f>
        <v/>
      </c>
      <c r="AY176" s="21" t="str">
        <f>IF(F176&lt;&gt;"Not in the game (anymore)",IF(A176&lt;&gt;"",", setType="&amp;G176,"")&amp;IF(J176="true",", multiTrialSet=true",""),"")</f>
        <v/>
      </c>
      <c r="AZ176" s="21" t="str">
        <f>IF(F176&lt;&gt;"Not in the game (anymore)",IF(U176&lt;&gt;"",", dropMechanic={"&amp;U176&amp;IF(Z176&lt;&gt;"",","&amp;Z176,"")&amp;IF(AE176&lt;&gt;"",","&amp;AE176,"")&amp;IF(AJ176&lt;&gt;"",","&amp;AJ176,"")&amp;IF(AO176&lt;&gt;"",","&amp;AO176,"")&amp;IF(AT176&lt;&gt;"",","&amp;AT176,"")&amp;"}"&amp;IF(U176="LIBSETS_DROP_MECHANIC_MONSTER_NAME",", dropMechanicNames={" &amp; IF(V176&lt;&gt;"","['en']='"&amp;V176&amp;"'","") &amp; IF(W176&lt;&gt;"",", ['de']='" &amp; W176&amp;"'","") &amp; "}",""),"")&amp;"},","")</f>
        <v/>
      </c>
      <c r="BA176" s="21" t="str">
        <f>IF(F176&lt;&gt;"Not in the game (anymore)",IF(C176&lt;&gt;"",CONCATENATE(" --",C176," / ",B176,"   [",IF(Q176&lt;&gt;"",Q176,""),IF(Y176&lt;&gt;"",", "&amp;Y176,""),IF(AD176&lt;&gt;"",", "&amp;AD176,""),IF(AI176&lt;&gt;"",", "&amp;AI176,""),IF(AN176&lt;&gt;"",", "&amp;AN176,""),IF(AS176&lt;&gt;"",", "&amp;AS176,""),"]")),"")</f>
        <v/>
      </c>
    </row>
    <row r="177" spans="1:53" x14ac:dyDescent="0.25">
      <c r="A177" s="12">
        <v>210</v>
      </c>
      <c r="B177" t="s">
        <v>1065</v>
      </c>
      <c r="C177" t="s">
        <v>1066</v>
      </c>
      <c r="D177" s="3">
        <f>A177</f>
        <v>210</v>
      </c>
      <c r="G177" s="8" t="s">
        <v>1655</v>
      </c>
      <c r="I177" t="s">
        <v>97</v>
      </c>
      <c r="J177" t="s">
        <v>97</v>
      </c>
      <c r="K177">
        <v>-1</v>
      </c>
      <c r="L177">
        <v>-1</v>
      </c>
      <c r="M177">
        <v>-1</v>
      </c>
      <c r="N177">
        <v>0</v>
      </c>
      <c r="O177" s="70" t="s">
        <v>458</v>
      </c>
      <c r="P177" s="3">
        <f>IF(AND(G177&lt;&gt;"LIBSETS_SETTYPE_BATTLEGROUND",G177&lt;&gt;"LIBSETS_SETTYPE_SPECIAL",G177&lt;&gt;"LIBSETS_SETTYPE_MYTHIC"), IF(Q177&lt;&gt;"",VLOOKUP(Q177,'ESO zone constants'!$D$2:$H$4950,5,FALSE),""),"")</f>
        <v>684</v>
      </c>
      <c r="Q177" t="str">
        <f>IF(OR(K177="",K177&lt;=0,ISERROR(K177)),IF(AND(O177&lt;&gt;"",NOT(ISERROR(O177))),O177, ""),VLOOKUP(K177,'ESO wayshrine node constants'!$A$3:$D$9993,4,FALSE))</f>
        <v>Wrothgar</v>
      </c>
      <c r="S177" s="19" t="str">
        <f>IF(AND(R177&lt;&gt;"",NOT(ISERROR(R177))),R177,IF(P177&lt;&gt;"",IF(NOT(ISERROR(VLOOKUP(P177,'ESO Dungeon constants'!$D$3:$H$9999,5,FALSE))),VLOOKUP(P177,'ESO Dungeon constants'!$D$3:$I$9999,6,FALSE),VLOOKUP(P177,'ESO zone constants'!$H$2:$K$9984,4,FALSE)),""))</f>
        <v>DLC_ORSINIUM</v>
      </c>
      <c r="T177" s="3" t="str">
        <f>IF(S177&lt;&gt;"",VLOOKUP(S177,'LibSets constants'!$B$4:$C$1000,2,FALSE),"")</f>
        <v>Orsinium</v>
      </c>
      <c r="U177" s="33" t="s">
        <v>1742</v>
      </c>
      <c r="V177" s="3" t="str">
        <f>IF(U177&lt;&gt;"",IF(U177&lt;&gt;"LIBSETS_DROP_MECHANIC_MONSTER_NAME",VLOOKUP(U177,'LibSets constants'!$I$4:$L$1000,3,FALSE),""),"")</f>
        <v>Delve bosses have a chance to drop a waist or feet.</v>
      </c>
      <c r="W177" s="3" t="str">
        <f>IF(U177&lt;&gt;"",IF(U177&lt;&gt;"LIBSETS_DROP_MECHANIC_MONSTER_NAME",VLOOKUP(U177,'LibSets constants'!$I$4:$L$1000,4,FALSE),""),"")</f>
        <v>Bosse in Gewölben haben die Chance, eine Taille oder Füße fallen zu lassen.</v>
      </c>
      <c r="X177" s="3" t="str">
        <f>IF(G177&lt;&gt;"LIBSETS_SETTYPE_BATTLEGROUND",IF(G177&lt;&gt;"LIBSETS_SETTYPE_SPECIAL",IF(Y177&lt;&gt;"",VLOOKUP(Y177,'ESO zone constants'!$D$2:$H$4950,5,FALSE),""),""),"")</f>
        <v/>
      </c>
      <c r="Z177" s="33" t="s">
        <v>1743</v>
      </c>
      <c r="AA177" s="3" t="str">
        <f>IF(Z177&lt;&gt;"",IF(Z177&lt;&gt;"LIBSETS_DROP_MECHANIC_MONSTER_NAME",VLOOKUP(Z177,'LibSets constants'!$I$4:$L$1000,3,FALSE),""),"")</f>
        <v>Overland group bosses have a 100% chance to drop head, chest, legs, or weapon.</v>
      </c>
      <c r="AB177" s="3" t="str">
        <f>IF(Z177&lt;&gt;"",IF(Z177&lt;&gt;"LIBSETS_DROP_MECHANIC_MONSTER_NAME",VLOOKUP(Z177,'LibSets constants'!$I$4:$L$1000,4,FALSE),""),"")</f>
        <v>Überland Gruppenbosse haben eine Chance von 100%, Kopf, Brust, Beine oder Waffen fallen zu lassen.</v>
      </c>
      <c r="AC177" s="3" t="str">
        <f>IF(G177&lt;&gt;"LIBSETS_SETTYPE_BATTLEGROUND",IF(G177&lt;&gt;"LIBSETS_SETTYPE_SPECIAL",IF(AD177&lt;&gt;"",VLOOKUP(AD177,'ESO zone constants'!$D$2:$H$4950,5,FALSE),""),""),"")</f>
        <v/>
      </c>
      <c r="AE177" s="33" t="s">
        <v>1744</v>
      </c>
      <c r="AF177" s="3" t="str">
        <f>IF(AE177&lt;&gt;"",IF(AE177&lt;&gt;"LIBSETS_DROP_MECHANIC_MONSTER_NAME",VLOOKUP(AE177,'LibSets constants'!$I$4:$L$1000,3,FALSE),""),"")</f>
        <v>Public dungeon bosses have a chance to drop a shoulder, hand, or weapon.</v>
      </c>
      <c r="AG177" s="3" t="str">
        <f>IF(AE177&lt;&gt;"",IF(AE177&lt;&gt;"LIBSETS_DROP_MECHANIC_MONSTER_NAME",VLOOKUP(AE177,'LibSets constants'!$I$4:$L$1000,4,FALSE),""),"")</f>
        <v>Öffentliche Dungeon-Bosse haben die Möglichkeit, eine Schulter, Handschuhe oder eine Waffe fallen zu lassen.</v>
      </c>
      <c r="AH177" s="3" t="str">
        <f>IF(G177&lt;&gt;"LIBSETS_SETTYPE_BATTLEGROUND",IF(G177&lt;&gt;"LIBSETS_SETTYPE_SPECIAL",IF(AI177&lt;&gt;"",VLOOKUP(AI177,'ESO zone constants'!$D$2:$H$4950,5,FALSE),""),""),"")</f>
        <v/>
      </c>
      <c r="AJ177" s="33" t="s">
        <v>1745</v>
      </c>
      <c r="AK177" s="3" t="str">
        <f>IF(AJ177&lt;&gt;"",IF(AJ177&lt;&gt;"LIBSETS_DROP_MECHANIC_MONSTER_NAME",VLOOKUP(AJ177,'LibSets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3" t="str">
        <f>IF(AJ177&lt;&gt;"",IF(AJ177&lt;&gt;"LIBSETS_DROP_MECHANIC_MONSTER_NAME",VLOOKUP(AJ177,'LibSets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constants'!$D$2:$H$4950,5,FALSE),""),""),"")</f>
        <v/>
      </c>
      <c r="AP177" s="3" t="str">
        <f>IF(AO177&lt;&gt;"",IF(AO177&lt;&gt;"LIBSETS_DROP_MECHANIC_MONSTER_NAME",VLOOKUP(AO177,'LibSets constants'!$I$4:$L$1000,3,FALSE),""),"")</f>
        <v/>
      </c>
      <c r="AQ177" s="3" t="str">
        <f>IF(AO177&lt;&gt;"",IF(AO177&lt;&gt;"LIBSETS_DROP_MECHANIC_MONSTER_NAME",VLOOKUP(AO177,'LibSets constants'!$I$4:$L$1000,4,FALSE),""),"")</f>
        <v/>
      </c>
      <c r="AR177" s="3" t="str">
        <f>IF(G177&lt;&gt;"LIBSETS_SETTYPE_BATTLEGROUND",IF(G177&lt;&gt;"LIBSETS_SETTYPE_SPECIAL",IF(AS177&lt;&gt;"",VLOOKUP(AS177,'ESO zone constants'!$D$2:$H$4950,5,FALSE),""),""),"")</f>
        <v/>
      </c>
      <c r="AU177" s="3" t="str">
        <f>IF(AT177&lt;&gt;"",IF(AT177&lt;&gt;"LIBSETS_DROP_MECHANIC_MONSTER_NAME",VLOOKUP(AT177,'LibSets constants'!$I$4:$L$1000,3,FALSE),""),"")</f>
        <v/>
      </c>
      <c r="AV177" s="3" t="str">
        <f>IF(AT177&lt;&gt;"",IF(AT177&lt;&gt;"LIBSETS_DROP_MECHANIC_MONSTER_NAME",VLOOKUP(AT177,'LibSets constants'!$I$4:$L$1000,4,FALSE),""),"")</f>
        <v/>
      </c>
      <c r="AW177" s="21" t="str">
        <f>IF(A177="???","--","")&amp;IF(F177&lt;&gt;"Not in the game (anymore)",IF(A177&lt;&gt;"",CONCATENATE("[",A177,"] = {wayshrines={")&amp;IF(K177&lt;&gt;"",CONCATENATE(K177,","),"")&amp;IF(L177&lt;&gt;"",CONCATENATE(L177,","),"")&amp;IF(M177&lt;&gt;"",CONCATENATE(M177,","),"")&amp;CONCATENATE("}")&amp;IF(VALUE(N177)&gt;0,CONCATENATE(", traitsNeeded=",N177),"")&amp;CONCATENATE(", dlcId=",IF(S177&lt;&gt;"",S177,"DLC_BASE_GAME")),""),"")</f>
        <v>[210] = {wayshrines={-1,-1,-1,}, dlcId=DLC_ORSINIUM</v>
      </c>
      <c r="AX177" s="21" t="str">
        <f>IF(F177&lt;&gt;"Not in the game (anymore)",IF(A177&lt;&gt;"",IF(P177&lt;&gt;"",CONCATENATE(", zoneIds={",P177),"")&amp;IF(X177&lt;&gt;"",CONCATENATE(",",X177),"")&amp;IF(AC177&lt;&gt;"",CONCATENATE(",",AC177),"")&amp;IF(AH177&lt;&gt;"",CONCATENATE(",",AH177),"")&amp;IF(AM177&lt;&gt;"",CONCATENATE(",",AM177),"")&amp;IF(AR177&lt;&gt;"",CONCATENATE(",",AR177),"")&amp;IF(P177&lt;&gt;"",CONCATENATE("}",""),"")&amp;IF(OR(I177="true",I177="false",I177&lt;&gt;""), CONCATENATE(", veteran=", I177), ""),""),"")</f>
        <v>, zoneIds={684}, veteran=false</v>
      </c>
      <c r="AY177" s="21" t="str">
        <f>IF(F177&lt;&gt;"Not in the game (anymore)",IF(A177&lt;&gt;"",", setType="&amp;G177,"")&amp;IF(J177="true",", multiTrialSet=true",""),"")</f>
        <v>, setType=LIBSETS_SETTYPE_OVERLAND</v>
      </c>
      <c r="AZ177" s="21" t="str">
        <f>IF(F177&lt;&gt;"Not in the game (anymore)",IF(U177&lt;&gt;"",", dropMechanic={"&amp;U177&amp;IF(Z177&lt;&gt;"",","&amp;Z177,"")&amp;IF(AE177&lt;&gt;"",","&amp;AE177,"")&amp;IF(AJ177&lt;&gt;"",","&amp;AJ177,"")&amp;IF(AO177&lt;&gt;"",","&amp;AO177,"")&amp;IF(AT177&lt;&gt;"",","&amp;AT177,"")&amp;"}"&amp;IF(U177="LIBSETS_DROP_MECHANIC_MONSTER_NAME",", dropMechanicNames={" &amp; IF(V177&lt;&gt;"","['en']='"&amp;V177&amp;"'","") &amp; IF(W177&lt;&gt;"",", ['de']='" &amp; W177&amp;"'","") &amp; "}",""),"")&amp;"},","")</f>
        <v>, dropMechanic={LIBSETS_DROP_MECHANIC_OVERLAND_BOSS_DELVE,LIBSETS_DROP_MECHANIC_OVERLAND_WORLDBOSS,LIBSETS_DROP_MECHANIC_OVERLAND_BOSS_PUBLIC_DUNGEON,LIBSETS_DROP_MECHANIC_OVERLAND_CHEST}},</v>
      </c>
      <c r="BA177" s="21" t="str">
        <f>IF(F177&lt;&gt;"Not in the game (anymore)",IF(C177&lt;&gt;"",CONCATENATE(" --",C177," / ",B177,"   [",IF(Q177&lt;&gt;"",Q177,""),IF(Y177&lt;&gt;"",", "&amp;Y177,""),IF(AD177&lt;&gt;"",", "&amp;AD177,""),IF(AI177&lt;&gt;"",", "&amp;AI177,""),IF(AN177&lt;&gt;"",", "&amp;AN177,""),IF(AS177&lt;&gt;"",", "&amp;AS177,""),"]")),"")</f>
        <v xml:space="preserve"> --Mark of the Pariah / Zeichen des Ausgestoßenen   [Wrothgar]</v>
      </c>
    </row>
    <row r="178" spans="1:53" x14ac:dyDescent="0.25">
      <c r="A178" s="12">
        <v>211</v>
      </c>
      <c r="B178" t="s">
        <v>1067</v>
      </c>
      <c r="C178" t="s">
        <v>1067</v>
      </c>
      <c r="D178" s="3">
        <f>A178</f>
        <v>211</v>
      </c>
      <c r="G178" s="8" t="s">
        <v>1647</v>
      </c>
      <c r="I178" t="s">
        <v>97</v>
      </c>
      <c r="J178" t="s">
        <v>97</v>
      </c>
      <c r="K178">
        <v>-1</v>
      </c>
      <c r="L178">
        <v>-1</v>
      </c>
      <c r="M178">
        <v>-1</v>
      </c>
      <c r="N178">
        <v>0</v>
      </c>
      <c r="O178" s="70" t="s">
        <v>457</v>
      </c>
      <c r="P178" s="3">
        <f>IF(AND(G178&lt;&gt;"LIBSETS_SETTYPE_BATTLEGROUND",G178&lt;&gt;"LIBSETS_SETTYPE_SPECIAL",G178&lt;&gt;"LIBSETS_SETTYPE_MYTHIC"), IF(Q178&lt;&gt;"",VLOOKUP(Q178,'ESO zone constants'!$D$2:$H$4950,5,FALSE),""),"")</f>
        <v>677</v>
      </c>
      <c r="Q178" t="str">
        <f>IF(OR(K178="",K178&lt;=0,ISERROR(K178)),IF(AND(O178&lt;&gt;"",NOT(ISERROR(O178))),O178, ""),VLOOKUP(K178,'ESO wayshrine node constants'!$A$3:$D$9993,4,FALSE))</f>
        <v>Maelstrom Arena</v>
      </c>
      <c r="S178" s="19" t="str">
        <f>IF(AND(R178&lt;&gt;"",NOT(ISERROR(R178))),R178,IF(P178&lt;&gt;"",IF(NOT(ISERROR(VLOOKUP(P178,'ESO Dungeon constants'!$D$3:$H$9999,5,FALSE))),VLOOKUP(P178,'ESO Dungeon constants'!$D$3:$I$9999,6,FALSE),VLOOKUP(P178,'ESO zone constants'!$H$2:$K$9984,4,FALSE)),""))</f>
        <v>DLC_ORSINIUM</v>
      </c>
      <c r="T178" s="3" t="str">
        <f>IF(S178&lt;&gt;"",VLOOKUP(S178,'LibSets constants'!$B$4:$C$1000,2,FALSE),"")</f>
        <v>Orsinium</v>
      </c>
      <c r="U178" s="33" t="s">
        <v>1738</v>
      </c>
      <c r="V178" s="44" t="str">
        <f>IF(U178&lt;&gt;"",IF(U178&lt;&gt;"LIBSETS_DROP_MECHANIC_MONSTER_NAME",VLOOKUP(U178,'LibSets constants'!$I$4:$L$1000,3,FALSE),""),"")</f>
        <v>Arena stage chest</v>
      </c>
      <c r="W178" s="3" t="str">
        <f>IF(U178&lt;&gt;"",IF(U178&lt;&gt;"LIBSETS_DROP_MECHANIC_MONSTER_NAME",VLOOKUP(U178,'LibSets constants'!$I$4:$L$1000,4,FALSE),""),"")</f>
        <v>Arena-Phasen Schatztruhe</v>
      </c>
      <c r="X178" s="3" t="str">
        <f>IF(G178&lt;&gt;"LIBSETS_SETTYPE_BATTLEGROUND",IF(G178&lt;&gt;"LIBSETS_SETTYPE_SPECIAL",IF(Y178&lt;&gt;"",VLOOKUP(Y178,'ESO zone constants'!$D$2:$H$4950,5,FALSE),""),""),"")</f>
        <v/>
      </c>
      <c r="Z178" s="45"/>
      <c r="AA178" s="44" t="str">
        <f>IF(Z178&lt;&gt;"",IF(Z178&lt;&gt;"LIBSETS_DROP_MECHANIC_MONSTER_NAME",VLOOKUP(Z178,'LibSets constants'!$I$4:$L$1000,3,FALSE),""),"")</f>
        <v/>
      </c>
      <c r="AB178" s="44" t="str">
        <f>IF(Z178&lt;&gt;"",IF(Z178&lt;&gt;"LIBSETS_DROP_MECHANIC_MONSTER_NAME",VLOOKUP(Z178,'LibSets constants'!$I$4:$L$1000,4,FALSE),""),"")</f>
        <v/>
      </c>
      <c r="AC178" s="3" t="str">
        <f>IF(G178&lt;&gt;"LIBSETS_SETTYPE_BATTLEGROUND",IF(G178&lt;&gt;"LIBSETS_SETTYPE_SPECIAL",IF(AD178&lt;&gt;"",VLOOKUP(AD178,'ESO zone constants'!$D$2:$H$4950,5,FALSE),""),""),"")</f>
        <v/>
      </c>
      <c r="AE178" s="45"/>
      <c r="AF178" s="44" t="str">
        <f>IF(AE178&lt;&gt;"",IF(AE178&lt;&gt;"LIBSETS_DROP_MECHANIC_MONSTER_NAME",VLOOKUP(AE178,'LibSets constants'!$I$4:$L$1000,3,FALSE),""),"")</f>
        <v/>
      </c>
      <c r="AG178" s="44" t="str">
        <f>IF(AE178&lt;&gt;"",IF(AE178&lt;&gt;"LIBSETS_DROP_MECHANIC_MONSTER_NAME",VLOOKUP(AE178,'LibSets constants'!$I$4:$L$1000,4,FALSE),""),"")</f>
        <v/>
      </c>
      <c r="AH178" s="3" t="str">
        <f>IF(G178&lt;&gt;"LIBSETS_SETTYPE_BATTLEGROUND",IF(G178&lt;&gt;"LIBSETS_SETTYPE_SPECIAL",IF(AI178&lt;&gt;"",VLOOKUP(AI178,'ESO zone constants'!$D$2:$H$4950,5,FALSE),""),""),"")</f>
        <v/>
      </c>
      <c r="AJ178" s="45"/>
      <c r="AK178" s="44" t="str">
        <f>IF(AJ178&lt;&gt;"",IF(AJ178&lt;&gt;"LIBSETS_DROP_MECHANIC_MONSTER_NAME",VLOOKUP(AJ178,'LibSets constants'!$I$4:$L$1000,3,FALSE),""),"")</f>
        <v/>
      </c>
      <c r="AL178" s="44" t="str">
        <f>IF(AJ178&lt;&gt;"",IF(AJ178&lt;&gt;"LIBSETS_DROP_MECHANIC_MONSTER_NAME",VLOOKUP(AJ178,'LibSets constants'!$I$4:$L$1000,4,FALSE),""),"")</f>
        <v/>
      </c>
      <c r="AM178" s="3" t="str">
        <f>IF(G178&lt;&gt;"LIBSETS_SETTYPE_BATTLEGROUND",IF(G178&lt;&gt;"LIBSETS_SETTYPE_SPECIAL",IF(AN178&lt;&gt;"",VLOOKUP(AN178,'ESO zone constants'!$D$2:$H$4950,5,FALSE),""),""),"")</f>
        <v/>
      </c>
      <c r="AO178" s="45"/>
      <c r="AP178" s="44" t="str">
        <f>IF(AO178&lt;&gt;"",IF(AO178&lt;&gt;"LIBSETS_DROP_MECHANIC_MONSTER_NAME",VLOOKUP(AO178,'LibSets constants'!$I$4:$L$1000,3,FALSE),""),"")</f>
        <v/>
      </c>
      <c r="AQ178" s="44" t="str">
        <f>IF(AO178&lt;&gt;"",IF(AO178&lt;&gt;"LIBSETS_DROP_MECHANIC_MONSTER_NAME",VLOOKUP(AO178,'LibSets constants'!$I$4:$L$1000,4,FALSE),""),"")</f>
        <v/>
      </c>
      <c r="AR178" s="3" t="str">
        <f>IF(G178&lt;&gt;"LIBSETS_SETTYPE_BATTLEGROUND",IF(G178&lt;&gt;"LIBSETS_SETTYPE_SPECIAL",IF(AS178&lt;&gt;"",VLOOKUP(AS178,'ESO zone constants'!$D$2:$H$4950,5,FALSE),""),""),"")</f>
        <v/>
      </c>
      <c r="AT178" s="45"/>
      <c r="AU178" s="44" t="str">
        <f>IF(AT178&lt;&gt;"",IF(AT178&lt;&gt;"LIBSETS_DROP_MECHANIC_MONSTER_NAME",VLOOKUP(AT178,'LibSets constants'!$I$4:$L$1000,3,FALSE),""),"")</f>
        <v/>
      </c>
      <c r="AV178" s="44" t="str">
        <f>IF(AT178&lt;&gt;"",IF(AT178&lt;&gt;"LIBSETS_DROP_MECHANIC_MONSTER_NAME",VLOOKUP(AT178,'LibSets constants'!$I$4:$L$1000,4,FALSE),""),"")</f>
        <v/>
      </c>
      <c r="AW178" s="21" t="str">
        <f>IF(A178="???","--","")&amp;IF(F178&lt;&gt;"Not in the game (anymore)",IF(A178&lt;&gt;"",CONCATENATE("[",A178,"] = {wayshrines={")&amp;IF(K178&lt;&gt;"",CONCATENATE(K178,","),"")&amp;IF(L178&lt;&gt;"",CONCATENATE(L178,","),"")&amp;IF(M178&lt;&gt;"",CONCATENATE(M178,","),"")&amp;CONCATENATE("}")&amp;IF(VALUE(N178)&gt;0,CONCATENATE(", traitsNeeded=",N178),"")&amp;CONCATENATE(", dlcId=",IF(S178&lt;&gt;"",S178,"DLC_BASE_GAME")),""),"")</f>
        <v>[211] = {wayshrines={-1,-1,-1,}, dlcId=DLC_ORSINIUM</v>
      </c>
      <c r="AX178" s="21" t="str">
        <f>IF(F178&lt;&gt;"Not in the game (anymore)",IF(A178&lt;&gt;"",IF(P178&lt;&gt;"",CONCATENATE(", zoneIds={",P178),"")&amp;IF(X178&lt;&gt;"",CONCATENATE(",",X178),"")&amp;IF(AC178&lt;&gt;"",CONCATENATE(",",AC178),"")&amp;IF(AH178&lt;&gt;"",CONCATENATE(",",AH178),"")&amp;IF(AM178&lt;&gt;"",CONCATENATE(",",AM178),"")&amp;IF(AR178&lt;&gt;"",CONCATENATE(",",AR178),"")&amp;IF(P178&lt;&gt;"",CONCATENATE("}",""),"")&amp;IF(OR(I178="true",I178="false",I178&lt;&gt;""), CONCATENATE(", veteran=", I178), ""),""),"")</f>
        <v>, zoneIds={677}, veteran=false</v>
      </c>
      <c r="AY178" s="21" t="str">
        <f>IF(F178&lt;&gt;"Not in the game (anymore)",IF(A178&lt;&gt;"",", setType="&amp;G178,"")&amp;IF(J178="true",", multiTrialSet=true",""),"")</f>
        <v>, setType=LIBSETS_SETTYPE_ARENA</v>
      </c>
      <c r="AZ178" s="21" t="str">
        <f>IF(F178&lt;&gt;"Not in the game (anymore)",IF(U178&lt;&gt;"",", dropMechanic={"&amp;U178&amp;IF(Z178&lt;&gt;"",","&amp;Z178,"")&amp;IF(AE178&lt;&gt;"",","&amp;AE178,"")&amp;IF(AJ178&lt;&gt;"",","&amp;AJ178,"")&amp;IF(AO178&lt;&gt;"",","&amp;AO178,"")&amp;IF(AT178&lt;&gt;"",","&amp;AT178,"")&amp;"}"&amp;IF(U178="LIBSETS_DROP_MECHANIC_MONSTER_NAME",", dropMechanicNames={" &amp; IF(V178&lt;&gt;"","['en']='"&amp;V178&amp;"'","") &amp; IF(W178&lt;&gt;"",", ['de']='" &amp; W178&amp;"'","") &amp; "}",""),"")&amp;"},","")</f>
        <v>, dropMechanic={LIBSETS_DROP_MECHANIC_ARENA_STAGE_CHEST}},</v>
      </c>
      <c r="BA178" s="21" t="str">
        <f>IF(F178&lt;&gt;"Not in the game (anymore)",IF(C178&lt;&gt;"",CONCATENATE(" --",C178," / ",B178,"   [",IF(Q178&lt;&gt;"",Q178,""),IF(Y178&lt;&gt;"",", "&amp;Y178,""),IF(AD178&lt;&gt;"",", "&amp;AD178,""),IF(AI178&lt;&gt;"",", "&amp;AI178,""),IF(AN178&lt;&gt;"",", "&amp;AN178,""),IF(AS178&lt;&gt;"",", "&amp;AS178,""),"]")),"")</f>
        <v xml:space="preserve"> --Permafrost / Permafrost   [Maelstrom Arena]</v>
      </c>
    </row>
    <row r="179" spans="1:53" x14ac:dyDescent="0.25">
      <c r="A179" s="12">
        <v>212</v>
      </c>
      <c r="B179" t="s">
        <v>1068</v>
      </c>
      <c r="C179" t="s">
        <v>1069</v>
      </c>
      <c r="D179" s="3">
        <f>A179</f>
        <v>212</v>
      </c>
      <c r="G179" s="8" t="s">
        <v>1655</v>
      </c>
      <c r="I179" t="s">
        <v>97</v>
      </c>
      <c r="J179" t="s">
        <v>97</v>
      </c>
      <c r="K179">
        <v>-1</v>
      </c>
      <c r="L179">
        <v>-1</v>
      </c>
      <c r="M179">
        <v>-1</v>
      </c>
      <c r="N179">
        <v>0</v>
      </c>
      <c r="O179" s="70" t="s">
        <v>458</v>
      </c>
      <c r="P179" s="3">
        <f>IF(AND(G179&lt;&gt;"LIBSETS_SETTYPE_BATTLEGROUND",G179&lt;&gt;"LIBSETS_SETTYPE_SPECIAL",G179&lt;&gt;"LIBSETS_SETTYPE_MYTHIC"), IF(Q179&lt;&gt;"",VLOOKUP(Q179,'ESO zone constants'!$D$2:$H$4950,5,FALSE),""),"")</f>
        <v>684</v>
      </c>
      <c r="Q179" t="str">
        <f>IF(OR(K179="",K179&lt;=0,ISERROR(K179)),IF(AND(O179&lt;&gt;"",NOT(ISERROR(O179))),O179, ""),VLOOKUP(K179,'ESO wayshrine node constants'!$A$3:$D$9993,4,FALSE))</f>
        <v>Wrothgar</v>
      </c>
      <c r="S179" s="19" t="str">
        <f>IF(AND(R179&lt;&gt;"",NOT(ISERROR(R179))),R179,IF(P179&lt;&gt;"",IF(NOT(ISERROR(VLOOKUP(P179,'ESO Dungeon constants'!$D$3:$H$9999,5,FALSE))),VLOOKUP(P179,'ESO Dungeon constants'!$D$3:$I$9999,6,FALSE),VLOOKUP(P179,'ESO zone constants'!$H$2:$K$9984,4,FALSE)),""))</f>
        <v>DLC_ORSINIUM</v>
      </c>
      <c r="T179" s="3" t="str">
        <f>IF(S179&lt;&gt;"",VLOOKUP(S179,'LibSets constants'!$B$4:$C$1000,2,FALSE),"")</f>
        <v>Orsinium</v>
      </c>
      <c r="U179" s="33" t="s">
        <v>1742</v>
      </c>
      <c r="V179" s="3" t="str">
        <f>IF(U179&lt;&gt;"",IF(U179&lt;&gt;"LIBSETS_DROP_MECHANIC_MONSTER_NAME",VLOOKUP(U179,'LibSets constants'!$I$4:$L$1000,3,FALSE),""),"")</f>
        <v>Delve bosses have a chance to drop a waist or feet.</v>
      </c>
      <c r="W179" s="3" t="str">
        <f>IF(U179&lt;&gt;"",IF(U179&lt;&gt;"LIBSETS_DROP_MECHANIC_MONSTER_NAME",VLOOKUP(U179,'LibSets constants'!$I$4:$L$1000,4,FALSE),""),"")</f>
        <v>Bosse in Gewölben haben die Chance, eine Taille oder Füße fallen zu lassen.</v>
      </c>
      <c r="X179" s="3" t="str">
        <f>IF(G179&lt;&gt;"LIBSETS_SETTYPE_BATTLEGROUND",IF(G179&lt;&gt;"LIBSETS_SETTYPE_SPECIAL",IF(Y179&lt;&gt;"",VLOOKUP(Y179,'ESO zone constants'!$D$2:$H$4950,5,FALSE),""),""),"")</f>
        <v/>
      </c>
      <c r="Z179" s="33" t="s">
        <v>1743</v>
      </c>
      <c r="AA179" s="3" t="str">
        <f>IF(Z179&lt;&gt;"",IF(Z179&lt;&gt;"LIBSETS_DROP_MECHANIC_MONSTER_NAME",VLOOKUP(Z179,'LibSets constants'!$I$4:$L$1000,3,FALSE),""),"")</f>
        <v>Overland group bosses have a 100% chance to drop head, chest, legs, or weapon.</v>
      </c>
      <c r="AB179" s="3" t="str">
        <f>IF(Z179&lt;&gt;"",IF(Z179&lt;&gt;"LIBSETS_DROP_MECHANIC_MONSTER_NAME",VLOOKUP(Z179,'LibSets constants'!$I$4:$L$1000,4,FALSE),""),"")</f>
        <v>Überland Gruppenbosse haben eine Chance von 100%, Kopf, Brust, Beine oder Waffen fallen zu lassen.</v>
      </c>
      <c r="AC179" s="3" t="str">
        <f>IF(G179&lt;&gt;"LIBSETS_SETTYPE_BATTLEGROUND",IF(G179&lt;&gt;"LIBSETS_SETTYPE_SPECIAL",IF(AD179&lt;&gt;"",VLOOKUP(AD179,'ESO zone constants'!$D$2:$H$4950,5,FALSE),""),""),"")</f>
        <v/>
      </c>
      <c r="AE179" s="33" t="s">
        <v>1744</v>
      </c>
      <c r="AF179" s="3" t="str">
        <f>IF(AE179&lt;&gt;"",IF(AE179&lt;&gt;"LIBSETS_DROP_MECHANIC_MONSTER_NAME",VLOOKUP(AE179,'LibSets constants'!$I$4:$L$1000,3,FALSE),""),"")</f>
        <v>Public dungeon bosses have a chance to drop a shoulder, hand, or weapon.</v>
      </c>
      <c r="AG179" s="3" t="str">
        <f>IF(AE179&lt;&gt;"",IF(AE179&lt;&gt;"LIBSETS_DROP_MECHANIC_MONSTER_NAME",VLOOKUP(AE179,'LibSets constants'!$I$4:$L$1000,4,FALSE),""),"")</f>
        <v>Öffentliche Dungeon-Bosse haben die Möglichkeit, eine Schulter, Handschuhe oder eine Waffe fallen zu lassen.</v>
      </c>
      <c r="AH179" s="3" t="str">
        <f>IF(G179&lt;&gt;"LIBSETS_SETTYPE_BATTLEGROUND",IF(G179&lt;&gt;"LIBSETS_SETTYPE_SPECIAL",IF(AI179&lt;&gt;"",VLOOKUP(AI179,'ESO zone constants'!$D$2:$H$4950,5,FALSE),""),""),"")</f>
        <v/>
      </c>
      <c r="AJ179" s="33" t="s">
        <v>1745</v>
      </c>
      <c r="AK179" s="3" t="str">
        <f>IF(AJ179&lt;&gt;"",IF(AJ179&lt;&gt;"LIBSETS_DROP_MECHANIC_MONSTER_NAME",VLOOKUP(AJ179,'LibSets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3" t="str">
        <f>IF(AJ179&lt;&gt;"",IF(AJ179&lt;&gt;"LIBSETS_DROP_MECHANIC_MONSTER_NAME",VLOOKUP(AJ179,'LibSets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constants'!$D$2:$H$4950,5,FALSE),""),""),"")</f>
        <v/>
      </c>
      <c r="AP179" s="3" t="str">
        <f>IF(AO179&lt;&gt;"",IF(AO179&lt;&gt;"LIBSETS_DROP_MECHANIC_MONSTER_NAME",VLOOKUP(AO179,'LibSets constants'!$I$4:$L$1000,3,FALSE),""),"")</f>
        <v/>
      </c>
      <c r="AQ179" s="3" t="str">
        <f>IF(AO179&lt;&gt;"",IF(AO179&lt;&gt;"LIBSETS_DROP_MECHANIC_MONSTER_NAME",VLOOKUP(AO179,'LibSets constants'!$I$4:$L$1000,4,FALSE),""),"")</f>
        <v/>
      </c>
      <c r="AR179" s="3" t="str">
        <f>IF(G179&lt;&gt;"LIBSETS_SETTYPE_BATTLEGROUND",IF(G179&lt;&gt;"LIBSETS_SETTYPE_SPECIAL",IF(AS179&lt;&gt;"",VLOOKUP(AS179,'ESO zone constants'!$D$2:$H$4950,5,FALSE),""),""),"")</f>
        <v/>
      </c>
      <c r="AU179" s="3" t="str">
        <f>IF(AT179&lt;&gt;"",IF(AT179&lt;&gt;"LIBSETS_DROP_MECHANIC_MONSTER_NAME",VLOOKUP(AT179,'LibSets constants'!$I$4:$L$1000,3,FALSE),""),"")</f>
        <v/>
      </c>
      <c r="AV179" s="3" t="str">
        <f>IF(AT179&lt;&gt;"",IF(AT179&lt;&gt;"LIBSETS_DROP_MECHANIC_MONSTER_NAME",VLOOKUP(AT179,'LibSets constants'!$I$4:$L$1000,4,FALSE),""),"")</f>
        <v/>
      </c>
      <c r="AW179" s="21" t="str">
        <f>IF(A179="???","--","")&amp;IF(F179&lt;&gt;"Not in the game (anymore)",IF(A179&lt;&gt;"",CONCATENATE("[",A179,"] = {wayshrines={")&amp;IF(K179&lt;&gt;"",CONCATENATE(K179,","),"")&amp;IF(L179&lt;&gt;"",CONCATENATE(L179,","),"")&amp;IF(M179&lt;&gt;"",CONCATENATE(M179,","),"")&amp;CONCATENATE("}")&amp;IF(VALUE(N179)&gt;0,CONCATENATE(", traitsNeeded=",N179),"")&amp;CONCATENATE(", dlcId=",IF(S179&lt;&gt;"",S179,"DLC_BASE_GAME")),""),"")</f>
        <v>[212] = {wayshrines={-1,-1,-1,}, dlcId=DLC_ORSINIUM</v>
      </c>
      <c r="AX179" s="21" t="str">
        <f>IF(F179&lt;&gt;"Not in the game (anymore)",IF(A179&lt;&gt;"",IF(P179&lt;&gt;"",CONCATENATE(", zoneIds={",P179),"")&amp;IF(X179&lt;&gt;"",CONCATENATE(",",X179),"")&amp;IF(AC179&lt;&gt;"",CONCATENATE(",",AC179),"")&amp;IF(AH179&lt;&gt;"",CONCATENATE(",",AH179),"")&amp;IF(AM179&lt;&gt;"",CONCATENATE(",",AM179),"")&amp;IF(AR179&lt;&gt;"",CONCATENATE(",",AR179),"")&amp;IF(P179&lt;&gt;"",CONCATENATE("}",""),"")&amp;IF(OR(I179="true",I179="false",I179&lt;&gt;""), CONCATENATE(", veteran=", I179), ""),""),"")</f>
        <v>, zoneIds={684}, veteran=false</v>
      </c>
      <c r="AY179" s="21" t="str">
        <f>IF(F179&lt;&gt;"Not in the game (anymore)",IF(A179&lt;&gt;"",", setType="&amp;G179,"")&amp;IF(J179="true",", multiTrialSet=true",""),"")</f>
        <v>, setType=LIBSETS_SETTYPE_OVERLAND</v>
      </c>
      <c r="AZ179" s="21" t="str">
        <f>IF(F179&lt;&gt;"Not in the game (anymore)",IF(U179&lt;&gt;"",", dropMechanic={"&amp;U179&amp;IF(Z179&lt;&gt;"",","&amp;Z179,"")&amp;IF(AE179&lt;&gt;"",","&amp;AE179,"")&amp;IF(AJ179&lt;&gt;"",","&amp;AJ179,"")&amp;IF(AO179&lt;&gt;"",","&amp;AO179,"")&amp;IF(AT179&lt;&gt;"",","&amp;AT179,"")&amp;"}"&amp;IF(U179="LIBSETS_DROP_MECHANIC_MONSTER_NAME",", dropMechanicNames={" &amp; IF(V179&lt;&gt;"","['en']='"&amp;V179&amp;"'","") &amp; IF(W179&lt;&gt;"",", ['de']='" &amp; W179&amp;"'","") &amp; "}",""),"")&amp;"},","")</f>
        <v>, dropMechanic={LIBSETS_DROP_MECHANIC_OVERLAND_BOSS_DELVE,LIBSETS_DROP_MECHANIC_OVERLAND_WORLDBOSS,LIBSETS_DROP_MECHANIC_OVERLAND_BOSS_PUBLIC_DUNGEON,LIBSETS_DROP_MECHANIC_OVERLAND_CHEST}},</v>
      </c>
      <c r="BA179" s="21" t="str">
        <f>IF(F179&lt;&gt;"Not in the game (anymore)",IF(C179&lt;&gt;"",CONCATENATE(" --",C179," / ",B179,"   [",IF(Q179&lt;&gt;"",Q179,""),IF(Y179&lt;&gt;"",", "&amp;Y179,""),IF(AD179&lt;&gt;"",", "&amp;AD179,""),IF(AI179&lt;&gt;"",", "&amp;AI179,""),IF(AN179&lt;&gt;"",", "&amp;AN179,""),IF(AS179&lt;&gt;"",", "&amp;AS179,""),"]")),"")</f>
        <v xml:space="preserve"> --Briarheart / Dornenherz   [Wrothgar]</v>
      </c>
    </row>
    <row r="180" spans="1:53" x14ac:dyDescent="0.25">
      <c r="A180" s="12">
        <v>213</v>
      </c>
      <c r="B180" t="s">
        <v>1070</v>
      </c>
      <c r="C180" t="s">
        <v>1071</v>
      </c>
      <c r="D180" s="3">
        <f>A180</f>
        <v>213</v>
      </c>
      <c r="G180" s="8" t="s">
        <v>1647</v>
      </c>
      <c r="I180" t="s">
        <v>97</v>
      </c>
      <c r="J180" t="s">
        <v>97</v>
      </c>
      <c r="K180">
        <v>-1</v>
      </c>
      <c r="L180">
        <v>-1</v>
      </c>
      <c r="M180">
        <v>-1</v>
      </c>
      <c r="N180">
        <v>0</v>
      </c>
      <c r="O180" s="70" t="s">
        <v>457</v>
      </c>
      <c r="P180" s="3">
        <f>IF(AND(G180&lt;&gt;"LIBSETS_SETTYPE_BATTLEGROUND",G180&lt;&gt;"LIBSETS_SETTYPE_SPECIAL",G180&lt;&gt;"LIBSETS_SETTYPE_MYTHIC"), IF(Q180&lt;&gt;"",VLOOKUP(Q180,'ESO zone constants'!$D$2:$H$4950,5,FALSE),""),"")</f>
        <v>677</v>
      </c>
      <c r="Q180" t="str">
        <f>IF(OR(K180="",K180&lt;=0,ISERROR(K180)),IF(AND(O180&lt;&gt;"",NOT(ISERROR(O180))),O180, ""),VLOOKUP(K180,'ESO wayshrine node constants'!$A$3:$D$9993,4,FALSE))</f>
        <v>Maelstrom Arena</v>
      </c>
      <c r="S180" s="19" t="str">
        <f>IF(AND(R180&lt;&gt;"",NOT(ISERROR(R180))),R180,IF(P180&lt;&gt;"",IF(NOT(ISERROR(VLOOKUP(P180,'ESO Dungeon constants'!$D$3:$H$9999,5,FALSE))),VLOOKUP(P180,'ESO Dungeon constants'!$D$3:$I$9999,6,FALSE),VLOOKUP(P180,'ESO zone constants'!$H$2:$K$9984,4,FALSE)),""))</f>
        <v>DLC_ORSINIUM</v>
      </c>
      <c r="T180" s="3" t="str">
        <f>IF(S180&lt;&gt;"",VLOOKUP(S180,'LibSets constants'!$B$4:$C$1000,2,FALSE),"")</f>
        <v>Orsinium</v>
      </c>
      <c r="U180" s="33" t="s">
        <v>1738</v>
      </c>
      <c r="V180" s="3" t="str">
        <f>IF(U180&lt;&gt;"",IF(U180&lt;&gt;"LIBSETS_DROP_MECHANIC_MONSTER_NAME",VLOOKUP(U180,'LibSets constants'!$I$4:$L$1000,3,FALSE),""),"")</f>
        <v>Arena stage chest</v>
      </c>
      <c r="W180" s="3" t="str">
        <f>IF(U180&lt;&gt;"",IF(U180&lt;&gt;"LIBSETS_DROP_MECHANIC_MONSTER_NAME",VLOOKUP(U180,'LibSets constants'!$I$4:$L$1000,4,FALSE),""),"")</f>
        <v>Arena-Phasen Schatztruhe</v>
      </c>
      <c r="X180" s="3" t="str">
        <f>IF(G180&lt;&gt;"LIBSETS_SETTYPE_BATTLEGROUND",IF(G180&lt;&gt;"LIBSETS_SETTYPE_SPECIAL",IF(Y180&lt;&gt;"",VLOOKUP(Y180,'ESO zone constants'!$D$2:$H$4950,5,FALSE),""),""),"")</f>
        <v/>
      </c>
      <c r="AA180" s="3" t="str">
        <f>IF(Z180&lt;&gt;"",IF(Z180&lt;&gt;"LIBSETS_DROP_MECHANIC_MONSTER_NAME",VLOOKUP(Z180,'LibSets constants'!$I$4:$L$1000,3,FALSE),""),"")</f>
        <v/>
      </c>
      <c r="AB180" s="3" t="str">
        <f>IF(Z180&lt;&gt;"",IF(Z180&lt;&gt;"LIBSETS_DROP_MECHANIC_MONSTER_NAME",VLOOKUP(Z180,'LibSets constants'!$I$4:$L$1000,4,FALSE),""),"")</f>
        <v/>
      </c>
      <c r="AC180" s="3" t="str">
        <f>IF(G180&lt;&gt;"LIBSETS_SETTYPE_BATTLEGROUND",IF(G180&lt;&gt;"LIBSETS_SETTYPE_SPECIAL",IF(AD180&lt;&gt;"",VLOOKUP(AD180,'ESO zone constants'!$D$2:$H$4950,5,FALSE),""),""),"")</f>
        <v/>
      </c>
      <c r="AF180" s="3" t="str">
        <f>IF(AE180&lt;&gt;"",IF(AE180&lt;&gt;"LIBSETS_DROP_MECHANIC_MONSTER_NAME",VLOOKUP(AE180,'LibSets constants'!$I$4:$L$1000,3,FALSE),""),"")</f>
        <v/>
      </c>
      <c r="AG180" s="3" t="str">
        <f>IF(AE180&lt;&gt;"",IF(AE180&lt;&gt;"LIBSETS_DROP_MECHANIC_MONSTER_NAME",VLOOKUP(AE180,'LibSets constants'!$I$4:$L$1000,4,FALSE),""),"")</f>
        <v/>
      </c>
      <c r="AH180" s="3" t="str">
        <f>IF(G180&lt;&gt;"LIBSETS_SETTYPE_BATTLEGROUND",IF(G180&lt;&gt;"LIBSETS_SETTYPE_SPECIAL",IF(AI180&lt;&gt;"",VLOOKUP(AI180,'ESO zone constants'!$D$2:$H$4950,5,FALSE),""),""),"")</f>
        <v/>
      </c>
      <c r="AK180" s="3" t="str">
        <f>IF(AJ180&lt;&gt;"",IF(AJ180&lt;&gt;"LIBSETS_DROP_MECHANIC_MONSTER_NAME",VLOOKUP(AJ180,'LibSets constants'!$I$4:$L$1000,3,FALSE),""),"")</f>
        <v/>
      </c>
      <c r="AL180" s="3" t="str">
        <f>IF(AJ180&lt;&gt;"",IF(AJ180&lt;&gt;"LIBSETS_DROP_MECHANIC_MONSTER_NAME",VLOOKUP(AJ180,'LibSets constants'!$I$4:$L$1000,4,FALSE),""),"")</f>
        <v/>
      </c>
      <c r="AM180" s="3" t="str">
        <f>IF(G180&lt;&gt;"LIBSETS_SETTYPE_BATTLEGROUND",IF(G180&lt;&gt;"LIBSETS_SETTYPE_SPECIAL",IF(AN180&lt;&gt;"",VLOOKUP(AN180,'ESO zone constants'!$D$2:$H$4950,5,FALSE),""),""),"")</f>
        <v/>
      </c>
      <c r="AP180" s="3" t="str">
        <f>IF(AO180&lt;&gt;"",IF(AO180&lt;&gt;"LIBSETS_DROP_MECHANIC_MONSTER_NAME",VLOOKUP(AO180,'LibSets constants'!$I$4:$L$1000,3,FALSE),""),"")</f>
        <v/>
      </c>
      <c r="AQ180" s="3" t="str">
        <f>IF(AO180&lt;&gt;"",IF(AO180&lt;&gt;"LIBSETS_DROP_MECHANIC_MONSTER_NAME",VLOOKUP(AO180,'LibSets constants'!$I$4:$L$1000,4,FALSE),""),"")</f>
        <v/>
      </c>
      <c r="AR180" s="3" t="str">
        <f>IF(G180&lt;&gt;"LIBSETS_SETTYPE_BATTLEGROUND",IF(G180&lt;&gt;"LIBSETS_SETTYPE_SPECIAL",IF(AS180&lt;&gt;"",VLOOKUP(AS180,'ESO zone constants'!$D$2:$H$4950,5,FALSE),""),""),"")</f>
        <v/>
      </c>
      <c r="AU180" s="3" t="str">
        <f>IF(AT180&lt;&gt;"",IF(AT180&lt;&gt;"LIBSETS_DROP_MECHANIC_MONSTER_NAME",VLOOKUP(AT180,'LibSets constants'!$I$4:$L$1000,3,FALSE),""),"")</f>
        <v/>
      </c>
      <c r="AV180" s="3" t="str">
        <f>IF(AT180&lt;&gt;"",IF(AT180&lt;&gt;"LIBSETS_DROP_MECHANIC_MONSTER_NAME",VLOOKUP(AT180,'LibSets constants'!$I$4:$L$1000,4,FALSE),""),"")</f>
        <v/>
      </c>
      <c r="AW180" s="21" t="str">
        <f>IF(A180="???","--","")&amp;IF(F180&lt;&gt;"Not in the game (anymore)",IF(A180&lt;&gt;"",CONCATENATE("[",A180,"] = {wayshrines={")&amp;IF(K180&lt;&gt;"",CONCATENATE(K180,","),"")&amp;IF(L180&lt;&gt;"",CONCATENATE(L180,","),"")&amp;IF(M180&lt;&gt;"",CONCATENATE(M180,","),"")&amp;CONCATENATE("}")&amp;IF(VALUE(N180)&gt;0,CONCATENATE(", traitsNeeded=",N180),"")&amp;CONCATENATE(", dlcId=",IF(S180&lt;&gt;"",S180,"DLC_BASE_GAME")),""),"")</f>
        <v>[213] = {wayshrines={-1,-1,-1,}, dlcId=DLC_ORSINIUM</v>
      </c>
      <c r="AX180" s="21" t="str">
        <f>IF(F180&lt;&gt;"Not in the game (anymore)",IF(A180&lt;&gt;"",IF(P180&lt;&gt;"",CONCATENATE(", zoneIds={",P180),"")&amp;IF(X180&lt;&gt;"",CONCATENATE(",",X180),"")&amp;IF(AC180&lt;&gt;"",CONCATENATE(",",AC180),"")&amp;IF(AH180&lt;&gt;"",CONCATENATE(",",AH180),"")&amp;IF(AM180&lt;&gt;"",CONCATENATE(",",AM180),"")&amp;IF(AR180&lt;&gt;"",CONCATENATE(",",AR180),"")&amp;IF(P180&lt;&gt;"",CONCATENATE("}",""),"")&amp;IF(OR(I180="true",I180="false",I180&lt;&gt;""), CONCATENATE(", veteran=", I180), ""),""),"")</f>
        <v>, zoneIds={677}, veteran=false</v>
      </c>
      <c r="AY180" s="21" t="str">
        <f>IF(F180&lt;&gt;"Not in the game (anymore)",IF(A180&lt;&gt;"",", setType="&amp;G180,"")&amp;IF(J180="true",", multiTrialSet=true",""),"")</f>
        <v>, setType=LIBSETS_SETTYPE_ARENA</v>
      </c>
      <c r="AZ180" s="21" t="str">
        <f>IF(F180&lt;&gt;"Not in the game (anymore)",IF(U180&lt;&gt;"",", dropMechanic={"&amp;U180&amp;IF(Z180&lt;&gt;"",","&amp;Z180,"")&amp;IF(AE180&lt;&gt;"",","&amp;AE180,"")&amp;IF(AJ180&lt;&gt;"",","&amp;AJ180,"")&amp;IF(AO180&lt;&gt;"",","&amp;AO180,"")&amp;IF(AT180&lt;&gt;"",","&amp;AT180,"")&amp;"}"&amp;IF(U180="LIBSETS_DROP_MECHANIC_MONSTER_NAME",", dropMechanicNames={" &amp; IF(V180&lt;&gt;"","['en']='"&amp;V180&amp;"'","") &amp; IF(W180&lt;&gt;"",", ['de']='" &amp; W180&amp;"'","") &amp; "}",""),"")&amp;"},","")</f>
        <v>, dropMechanic={LIBSETS_DROP_MECHANIC_ARENA_STAGE_CHEST}},</v>
      </c>
      <c r="BA180" s="21" t="str">
        <f>IF(F180&lt;&gt;"Not in the game (anymore)",IF(C180&lt;&gt;"",CONCATENATE(" --",C180," / ",B180,"   [",IF(Q180&lt;&gt;"",Q180,""),IF(Y180&lt;&gt;"",", "&amp;Y180,""),IF(AD180&lt;&gt;"",", "&amp;AD180,""),IF(AI180&lt;&gt;"",", "&amp;AI180,""),IF(AN180&lt;&gt;"",", "&amp;AN180,""),IF(AS180&lt;&gt;"",", "&amp;AS180,""),"]")),"")</f>
        <v xml:space="preserve"> --Glorious Defender / Ruhmreicher Verteidiger   [Maelstrom Arena]</v>
      </c>
    </row>
    <row r="181" spans="1:53" x14ac:dyDescent="0.25">
      <c r="A181" s="12">
        <v>214</v>
      </c>
      <c r="B181" t="s">
        <v>1072</v>
      </c>
      <c r="C181" t="s">
        <v>1072</v>
      </c>
      <c r="D181" s="3">
        <f>A181</f>
        <v>214</v>
      </c>
      <c r="G181" s="8" t="s">
        <v>1647</v>
      </c>
      <c r="I181" t="s">
        <v>97</v>
      </c>
      <c r="J181" t="s">
        <v>97</v>
      </c>
      <c r="K181">
        <v>-1</v>
      </c>
      <c r="L181">
        <v>-1</v>
      </c>
      <c r="M181">
        <v>-1</v>
      </c>
      <c r="N181">
        <v>0</v>
      </c>
      <c r="O181" s="70" t="s">
        <v>457</v>
      </c>
      <c r="P181" s="3">
        <f>IF(AND(G181&lt;&gt;"LIBSETS_SETTYPE_BATTLEGROUND",G181&lt;&gt;"LIBSETS_SETTYPE_SPECIAL",G181&lt;&gt;"LIBSETS_SETTYPE_MYTHIC"), IF(Q181&lt;&gt;"",VLOOKUP(Q181,'ESO zone constants'!$D$2:$H$4950,5,FALSE),""),"")</f>
        <v>677</v>
      </c>
      <c r="Q181" t="str">
        <f>IF(OR(K181="",K181&lt;=0,ISERROR(K181)),IF(AND(O181&lt;&gt;"",NOT(ISERROR(O181))),O181, ""),VLOOKUP(K181,'ESO wayshrine node constants'!$A$3:$D$9993,4,FALSE))</f>
        <v>Maelstrom Arena</v>
      </c>
      <c r="S181" s="19" t="str">
        <f>IF(AND(R181&lt;&gt;"",NOT(ISERROR(R181))),R181,IF(P181&lt;&gt;"",IF(NOT(ISERROR(VLOOKUP(P181,'ESO Dungeon constants'!$D$3:$H$9999,5,FALSE))),VLOOKUP(P181,'ESO Dungeon constants'!$D$3:$I$9999,6,FALSE),VLOOKUP(P181,'ESO zone constants'!$H$2:$K$9984,4,FALSE)),""))</f>
        <v>DLC_ORSINIUM</v>
      </c>
      <c r="T181" s="3" t="str">
        <f>IF(S181&lt;&gt;"",VLOOKUP(S181,'LibSets constants'!$B$4:$C$1000,2,FALSE),"")</f>
        <v>Orsinium</v>
      </c>
      <c r="U181" s="33" t="s">
        <v>1738</v>
      </c>
      <c r="V181" s="44" t="str">
        <f>IF(U181&lt;&gt;"",IF(U181&lt;&gt;"LIBSETS_DROP_MECHANIC_MONSTER_NAME",VLOOKUP(U181,'LibSets constants'!$I$4:$L$1000,3,FALSE),""),"")</f>
        <v>Arena stage chest</v>
      </c>
      <c r="W181" s="3" t="str">
        <f>IF(U181&lt;&gt;"",IF(U181&lt;&gt;"LIBSETS_DROP_MECHANIC_MONSTER_NAME",VLOOKUP(U181,'LibSets constants'!$I$4:$L$1000,4,FALSE),""),"")</f>
        <v>Arena-Phasen Schatztruhe</v>
      </c>
      <c r="X181" s="3" t="str">
        <f>IF(G181&lt;&gt;"LIBSETS_SETTYPE_BATTLEGROUND",IF(G181&lt;&gt;"LIBSETS_SETTYPE_SPECIAL",IF(Y181&lt;&gt;"",VLOOKUP(Y181,'ESO zone constants'!$D$2:$H$4950,5,FALSE),""),""),"")</f>
        <v/>
      </c>
      <c r="Z181" s="45"/>
      <c r="AA181" s="44" t="str">
        <f>IF(Z181&lt;&gt;"",IF(Z181&lt;&gt;"LIBSETS_DROP_MECHANIC_MONSTER_NAME",VLOOKUP(Z181,'LibSets constants'!$I$4:$L$1000,3,FALSE),""),"")</f>
        <v/>
      </c>
      <c r="AB181" s="44" t="str">
        <f>IF(Z181&lt;&gt;"",IF(Z181&lt;&gt;"LIBSETS_DROP_MECHANIC_MONSTER_NAME",VLOOKUP(Z181,'LibSets constants'!$I$4:$L$1000,4,FALSE),""),"")</f>
        <v/>
      </c>
      <c r="AC181" s="3" t="str">
        <f>IF(G181&lt;&gt;"LIBSETS_SETTYPE_BATTLEGROUND",IF(G181&lt;&gt;"LIBSETS_SETTYPE_SPECIAL",IF(AD181&lt;&gt;"",VLOOKUP(AD181,'ESO zone constants'!$D$2:$H$4950,5,FALSE),""),""),"")</f>
        <v/>
      </c>
      <c r="AE181" s="45"/>
      <c r="AF181" s="44" t="str">
        <f>IF(AE181&lt;&gt;"",IF(AE181&lt;&gt;"LIBSETS_DROP_MECHANIC_MONSTER_NAME",VLOOKUP(AE181,'LibSets constants'!$I$4:$L$1000,3,FALSE),""),"")</f>
        <v/>
      </c>
      <c r="AG181" s="44" t="str">
        <f>IF(AE181&lt;&gt;"",IF(AE181&lt;&gt;"LIBSETS_DROP_MECHANIC_MONSTER_NAME",VLOOKUP(AE181,'LibSets constants'!$I$4:$L$1000,4,FALSE),""),"")</f>
        <v/>
      </c>
      <c r="AH181" s="3" t="str">
        <f>IF(G181&lt;&gt;"LIBSETS_SETTYPE_BATTLEGROUND",IF(G181&lt;&gt;"LIBSETS_SETTYPE_SPECIAL",IF(AI181&lt;&gt;"",VLOOKUP(AI181,'ESO zone constants'!$D$2:$H$4950,5,FALSE),""),""),"")</f>
        <v/>
      </c>
      <c r="AJ181" s="45"/>
      <c r="AK181" s="44" t="str">
        <f>IF(AJ181&lt;&gt;"",IF(AJ181&lt;&gt;"LIBSETS_DROP_MECHANIC_MONSTER_NAME",VLOOKUP(AJ181,'LibSets constants'!$I$4:$L$1000,3,FALSE),""),"")</f>
        <v/>
      </c>
      <c r="AL181" s="44" t="str">
        <f>IF(AJ181&lt;&gt;"",IF(AJ181&lt;&gt;"LIBSETS_DROP_MECHANIC_MONSTER_NAME",VLOOKUP(AJ181,'LibSets constants'!$I$4:$L$1000,4,FALSE),""),"")</f>
        <v/>
      </c>
      <c r="AM181" s="3" t="str">
        <f>IF(G181&lt;&gt;"LIBSETS_SETTYPE_BATTLEGROUND",IF(G181&lt;&gt;"LIBSETS_SETTYPE_SPECIAL",IF(AN181&lt;&gt;"",VLOOKUP(AN181,'ESO zone constants'!$D$2:$H$4950,5,FALSE),""),""),"")</f>
        <v/>
      </c>
      <c r="AO181" s="45"/>
      <c r="AP181" s="44" t="str">
        <f>IF(AO181&lt;&gt;"",IF(AO181&lt;&gt;"LIBSETS_DROP_MECHANIC_MONSTER_NAME",VLOOKUP(AO181,'LibSets constants'!$I$4:$L$1000,3,FALSE),""),"")</f>
        <v/>
      </c>
      <c r="AQ181" s="44" t="str">
        <f>IF(AO181&lt;&gt;"",IF(AO181&lt;&gt;"LIBSETS_DROP_MECHANIC_MONSTER_NAME",VLOOKUP(AO181,'LibSets constants'!$I$4:$L$1000,4,FALSE),""),"")</f>
        <v/>
      </c>
      <c r="AR181" s="3" t="str">
        <f>IF(G181&lt;&gt;"LIBSETS_SETTYPE_BATTLEGROUND",IF(G181&lt;&gt;"LIBSETS_SETTYPE_SPECIAL",IF(AS181&lt;&gt;"",VLOOKUP(AS181,'ESO zone constants'!$D$2:$H$4950,5,FALSE),""),""),"")</f>
        <v/>
      </c>
      <c r="AT181" s="45"/>
      <c r="AU181" s="44" t="str">
        <f>IF(AT181&lt;&gt;"",IF(AT181&lt;&gt;"LIBSETS_DROP_MECHANIC_MONSTER_NAME",VLOOKUP(AT181,'LibSets constants'!$I$4:$L$1000,3,FALSE),""),"")</f>
        <v/>
      </c>
      <c r="AV181" s="44" t="str">
        <f>IF(AT181&lt;&gt;"",IF(AT181&lt;&gt;"LIBSETS_DROP_MECHANIC_MONSTER_NAME",VLOOKUP(AT181,'LibSets constants'!$I$4:$L$1000,4,FALSE),""),"")</f>
        <v/>
      </c>
      <c r="AW181" s="21" t="str">
        <f>IF(A181="???","--","")&amp;IF(F181&lt;&gt;"Not in the game (anymore)",IF(A181&lt;&gt;"",CONCATENATE("[",A181,"] = {wayshrines={")&amp;IF(K181&lt;&gt;"",CONCATENATE(K181,","),"")&amp;IF(L181&lt;&gt;"",CONCATENATE(L181,","),"")&amp;IF(M181&lt;&gt;"",CONCATENATE(M181,","),"")&amp;CONCATENATE("}")&amp;IF(VALUE(N181)&gt;0,CONCATENATE(", traitsNeeded=",N181),"")&amp;CONCATENATE(", dlcId=",IF(S181&lt;&gt;"",S181,"DLC_BASE_GAME")),""),"")</f>
        <v>[214] = {wayshrines={-1,-1,-1,}, dlcId=DLC_ORSINIUM</v>
      </c>
      <c r="AX181" s="21" t="str">
        <f>IF(F181&lt;&gt;"Not in the game (anymore)",IF(A181&lt;&gt;"",IF(P181&lt;&gt;"",CONCATENATE(", zoneIds={",P181),"")&amp;IF(X181&lt;&gt;"",CONCATENATE(",",X181),"")&amp;IF(AC181&lt;&gt;"",CONCATENATE(",",AC181),"")&amp;IF(AH181&lt;&gt;"",CONCATENATE(",",AH181),"")&amp;IF(AM181&lt;&gt;"",CONCATENATE(",",AM181),"")&amp;IF(AR181&lt;&gt;"",CONCATENATE(",",AR181),"")&amp;IF(P181&lt;&gt;"",CONCATENATE("}",""),"")&amp;IF(OR(I181="true",I181="false",I181&lt;&gt;""), CONCATENATE(", veteran=", I181), ""),""),"")</f>
        <v>, zoneIds={677}, veteran=false</v>
      </c>
      <c r="AY181" s="21" t="str">
        <f>IF(F181&lt;&gt;"Not in the game (anymore)",IF(A181&lt;&gt;"",", setType="&amp;G181,"")&amp;IF(J181="true",", multiTrialSet=true",""),"")</f>
        <v>, setType=LIBSETS_SETTYPE_ARENA</v>
      </c>
      <c r="AZ181" s="21" t="str">
        <f>IF(F181&lt;&gt;"Not in the game (anymore)",IF(U181&lt;&gt;"",", dropMechanic={"&amp;U181&amp;IF(Z181&lt;&gt;"",","&amp;Z181,"")&amp;IF(AE181&lt;&gt;"",","&amp;AE181,"")&amp;IF(AJ181&lt;&gt;"",","&amp;AJ181,"")&amp;IF(AO181&lt;&gt;"",","&amp;AO181,"")&amp;IF(AT181&lt;&gt;"",","&amp;AT181,"")&amp;"}"&amp;IF(U181="LIBSETS_DROP_MECHANIC_MONSTER_NAME",", dropMechanicNames={" &amp; IF(V181&lt;&gt;"","['en']='"&amp;V181&amp;"'","") &amp; IF(W181&lt;&gt;"",", ['de']='" &amp; W181&amp;"'","") &amp; "}",""),"")&amp;"},","")</f>
        <v>, dropMechanic={LIBSETS_DROP_MECHANIC_ARENA_STAGE_CHEST}},</v>
      </c>
      <c r="BA181" s="21" t="str">
        <f>IF(F181&lt;&gt;"Not in the game (anymore)",IF(C181&lt;&gt;"",CONCATENATE(" --",C181," / ",B181,"   [",IF(Q181&lt;&gt;"",Q181,""),IF(Y181&lt;&gt;"",", "&amp;Y181,""),IF(AD181&lt;&gt;"",", "&amp;AD181,""),IF(AI181&lt;&gt;"",", "&amp;AI181,""),IF(AN181&lt;&gt;"",", "&amp;AN181,""),IF(AS181&lt;&gt;"",", "&amp;AS181,""),"]")),"")</f>
        <v xml:space="preserve"> --Para Bellum / Para Bellum   [Maelstrom Arena]</v>
      </c>
    </row>
    <row r="182" spans="1:53" x14ac:dyDescent="0.25">
      <c r="A182" s="12">
        <v>215</v>
      </c>
      <c r="B182" t="s">
        <v>1073</v>
      </c>
      <c r="C182" t="s">
        <v>1074</v>
      </c>
      <c r="D182" s="3">
        <f>A182</f>
        <v>215</v>
      </c>
      <c r="G182" s="8" t="s">
        <v>1647</v>
      </c>
      <c r="I182" t="s">
        <v>97</v>
      </c>
      <c r="J182" t="s">
        <v>97</v>
      </c>
      <c r="K182">
        <v>-1</v>
      </c>
      <c r="L182">
        <v>-1</v>
      </c>
      <c r="M182">
        <v>-1</v>
      </c>
      <c r="N182">
        <v>0</v>
      </c>
      <c r="O182" s="70" t="s">
        <v>457</v>
      </c>
      <c r="P182" s="3">
        <f>IF(AND(G182&lt;&gt;"LIBSETS_SETTYPE_BATTLEGROUND",G182&lt;&gt;"LIBSETS_SETTYPE_SPECIAL",G182&lt;&gt;"LIBSETS_SETTYPE_MYTHIC"), IF(Q182&lt;&gt;"",VLOOKUP(Q182,'ESO zone constants'!$D$2:$H$4950,5,FALSE),""),"")</f>
        <v>677</v>
      </c>
      <c r="Q182" t="str">
        <f>IF(OR(K182="",K182&lt;=0,ISERROR(K182)),IF(AND(O182&lt;&gt;"",NOT(ISERROR(O182))),O182, ""),VLOOKUP(K182,'ESO wayshrine node constants'!$A$3:$D$9993,4,FALSE))</f>
        <v>Maelstrom Arena</v>
      </c>
      <c r="S182" s="19" t="str">
        <f>IF(AND(R182&lt;&gt;"",NOT(ISERROR(R182))),R182,IF(P182&lt;&gt;"",IF(NOT(ISERROR(VLOOKUP(P182,'ESO Dungeon constants'!$D$3:$H$9999,5,FALSE))),VLOOKUP(P182,'ESO Dungeon constants'!$D$3:$I$9999,6,FALSE),VLOOKUP(P182,'ESO zone constants'!$H$2:$K$9984,4,FALSE)),""))</f>
        <v>DLC_ORSINIUM</v>
      </c>
      <c r="T182" s="3" t="str">
        <f>IF(S182&lt;&gt;"",VLOOKUP(S182,'LibSets constants'!$B$4:$C$1000,2,FALSE),"")</f>
        <v>Orsinium</v>
      </c>
      <c r="U182" s="33" t="s">
        <v>1738</v>
      </c>
      <c r="V182" s="3" t="str">
        <f>IF(U182&lt;&gt;"",IF(U182&lt;&gt;"LIBSETS_DROP_MECHANIC_MONSTER_NAME",VLOOKUP(U182,'LibSets constants'!$I$4:$L$1000,3,FALSE),""),"")</f>
        <v>Arena stage chest</v>
      </c>
      <c r="W182" s="3" t="str">
        <f>IF(U182&lt;&gt;"",IF(U182&lt;&gt;"LIBSETS_DROP_MECHANIC_MONSTER_NAME",VLOOKUP(U182,'LibSets constants'!$I$4:$L$1000,4,FALSE),""),"")</f>
        <v>Arena-Phasen Schatztruhe</v>
      </c>
      <c r="X182" s="3" t="str">
        <f>IF(G182&lt;&gt;"LIBSETS_SETTYPE_BATTLEGROUND",IF(G182&lt;&gt;"LIBSETS_SETTYPE_SPECIAL",IF(Y182&lt;&gt;"",VLOOKUP(Y182,'ESO zone constants'!$D$2:$H$4950,5,FALSE),""),""),"")</f>
        <v/>
      </c>
      <c r="AA182" s="3" t="str">
        <f>IF(Z182&lt;&gt;"",IF(Z182&lt;&gt;"LIBSETS_DROP_MECHANIC_MONSTER_NAME",VLOOKUP(Z182,'LibSets constants'!$I$4:$L$1000,3,FALSE),""),"")</f>
        <v/>
      </c>
      <c r="AB182" s="3" t="str">
        <f>IF(Z182&lt;&gt;"",IF(Z182&lt;&gt;"LIBSETS_DROP_MECHANIC_MONSTER_NAME",VLOOKUP(Z182,'LibSets constants'!$I$4:$L$1000,4,FALSE),""),"")</f>
        <v/>
      </c>
      <c r="AC182" s="3" t="str">
        <f>IF(G182&lt;&gt;"LIBSETS_SETTYPE_BATTLEGROUND",IF(G182&lt;&gt;"LIBSETS_SETTYPE_SPECIAL",IF(AD182&lt;&gt;"",VLOOKUP(AD182,'ESO zone constants'!$D$2:$H$4950,5,FALSE),""),""),"")</f>
        <v/>
      </c>
      <c r="AF182" s="3" t="str">
        <f>IF(AE182&lt;&gt;"",IF(AE182&lt;&gt;"LIBSETS_DROP_MECHANIC_MONSTER_NAME",VLOOKUP(AE182,'LibSets constants'!$I$4:$L$1000,3,FALSE),""),"")</f>
        <v/>
      </c>
      <c r="AG182" s="3" t="str">
        <f>IF(AE182&lt;&gt;"",IF(AE182&lt;&gt;"LIBSETS_DROP_MECHANIC_MONSTER_NAME",VLOOKUP(AE182,'LibSets constants'!$I$4:$L$1000,4,FALSE),""),"")</f>
        <v/>
      </c>
      <c r="AH182" s="3" t="str">
        <f>IF(G182&lt;&gt;"LIBSETS_SETTYPE_BATTLEGROUND",IF(G182&lt;&gt;"LIBSETS_SETTYPE_SPECIAL",IF(AI182&lt;&gt;"",VLOOKUP(AI182,'ESO zone constants'!$D$2:$H$4950,5,FALSE),""),""),"")</f>
        <v/>
      </c>
      <c r="AK182" s="3" t="str">
        <f>IF(AJ182&lt;&gt;"",IF(AJ182&lt;&gt;"LIBSETS_DROP_MECHANIC_MONSTER_NAME",VLOOKUP(AJ182,'LibSets constants'!$I$4:$L$1000,3,FALSE),""),"")</f>
        <v/>
      </c>
      <c r="AL182" s="3" t="str">
        <f>IF(AJ182&lt;&gt;"",IF(AJ182&lt;&gt;"LIBSETS_DROP_MECHANIC_MONSTER_NAME",VLOOKUP(AJ182,'LibSets constants'!$I$4:$L$1000,4,FALSE),""),"")</f>
        <v/>
      </c>
      <c r="AM182" s="3" t="str">
        <f>IF(G182&lt;&gt;"LIBSETS_SETTYPE_BATTLEGROUND",IF(G182&lt;&gt;"LIBSETS_SETTYPE_SPECIAL",IF(AN182&lt;&gt;"",VLOOKUP(AN182,'ESO zone constants'!$D$2:$H$4950,5,FALSE),""),""),"")</f>
        <v/>
      </c>
      <c r="AP182" s="3" t="str">
        <f>IF(AO182&lt;&gt;"",IF(AO182&lt;&gt;"LIBSETS_DROP_MECHANIC_MONSTER_NAME",VLOOKUP(AO182,'LibSets constants'!$I$4:$L$1000,3,FALSE),""),"")</f>
        <v/>
      </c>
      <c r="AQ182" s="3" t="str">
        <f>IF(AO182&lt;&gt;"",IF(AO182&lt;&gt;"LIBSETS_DROP_MECHANIC_MONSTER_NAME",VLOOKUP(AO182,'LibSets constants'!$I$4:$L$1000,4,FALSE),""),"")</f>
        <v/>
      </c>
      <c r="AR182" s="3" t="str">
        <f>IF(G182&lt;&gt;"LIBSETS_SETTYPE_BATTLEGROUND",IF(G182&lt;&gt;"LIBSETS_SETTYPE_SPECIAL",IF(AS182&lt;&gt;"",VLOOKUP(AS182,'ESO zone constants'!$D$2:$H$4950,5,FALSE),""),""),"")</f>
        <v/>
      </c>
      <c r="AU182" s="3" t="str">
        <f>IF(AT182&lt;&gt;"",IF(AT182&lt;&gt;"LIBSETS_DROP_MECHANIC_MONSTER_NAME",VLOOKUP(AT182,'LibSets constants'!$I$4:$L$1000,3,FALSE),""),"")</f>
        <v/>
      </c>
      <c r="AV182" s="3" t="str">
        <f>IF(AT182&lt;&gt;"",IF(AT182&lt;&gt;"LIBSETS_DROP_MECHANIC_MONSTER_NAME",VLOOKUP(AT182,'LibSets constants'!$I$4:$L$1000,4,FALSE),""),"")</f>
        <v/>
      </c>
      <c r="AW182" s="21" t="str">
        <f>IF(A182="???","--","")&amp;IF(F182&lt;&gt;"Not in the game (anymore)",IF(A182&lt;&gt;"",CONCATENATE("[",A182,"] = {wayshrines={")&amp;IF(K182&lt;&gt;"",CONCATENATE(K182,","),"")&amp;IF(L182&lt;&gt;"",CONCATENATE(L182,","),"")&amp;IF(M182&lt;&gt;"",CONCATENATE(M182,","),"")&amp;CONCATENATE("}")&amp;IF(VALUE(N182)&gt;0,CONCATENATE(", traitsNeeded=",N182),"")&amp;CONCATENATE(", dlcId=",IF(S182&lt;&gt;"",S182,"DLC_BASE_GAME")),""),"")</f>
        <v>[215] = {wayshrines={-1,-1,-1,}, dlcId=DLC_ORSINIUM</v>
      </c>
      <c r="AX182" s="21" t="str">
        <f>IF(F182&lt;&gt;"Not in the game (anymore)",IF(A182&lt;&gt;"",IF(P182&lt;&gt;"",CONCATENATE(", zoneIds={",P182),"")&amp;IF(X182&lt;&gt;"",CONCATENATE(",",X182),"")&amp;IF(AC182&lt;&gt;"",CONCATENATE(",",AC182),"")&amp;IF(AH182&lt;&gt;"",CONCATENATE(",",AH182),"")&amp;IF(AM182&lt;&gt;"",CONCATENATE(",",AM182),"")&amp;IF(AR182&lt;&gt;"",CONCATENATE(",",AR182),"")&amp;IF(P182&lt;&gt;"",CONCATENATE("}",""),"")&amp;IF(OR(I182="true",I182="false",I182&lt;&gt;""), CONCATENATE(", veteran=", I182), ""),""),"")</f>
        <v>, zoneIds={677}, veteran=false</v>
      </c>
      <c r="AY182" s="21" t="str">
        <f>IF(F182&lt;&gt;"Not in the game (anymore)",IF(A182&lt;&gt;"",", setType="&amp;G182,"")&amp;IF(J182="true",", multiTrialSet=true",""),"")</f>
        <v>, setType=LIBSETS_SETTYPE_ARENA</v>
      </c>
      <c r="AZ182" s="21" t="str">
        <f>IF(F182&lt;&gt;"Not in the game (anymore)",IF(U182&lt;&gt;"",", dropMechanic={"&amp;U182&amp;IF(Z182&lt;&gt;"",","&amp;Z182,"")&amp;IF(AE182&lt;&gt;"",","&amp;AE182,"")&amp;IF(AJ182&lt;&gt;"",","&amp;AJ182,"")&amp;IF(AO182&lt;&gt;"",","&amp;AO182,"")&amp;IF(AT182&lt;&gt;"",","&amp;AT182,"")&amp;"}"&amp;IF(U182="LIBSETS_DROP_MECHANIC_MONSTER_NAME",", dropMechanicNames={" &amp; IF(V182&lt;&gt;"","['en']='"&amp;V182&amp;"'","") &amp; IF(W182&lt;&gt;"",", ['de']='" &amp; W182&amp;"'","") &amp; "}",""),"")&amp;"},","")</f>
        <v>, dropMechanic={LIBSETS_DROP_MECHANIC_ARENA_STAGE_CHEST}},</v>
      </c>
      <c r="BA182" s="21" t="str">
        <f>IF(F182&lt;&gt;"Not in the game (anymore)",IF(C182&lt;&gt;"",CONCATENATE(" --",C182," / ",B182,"   [",IF(Q182&lt;&gt;"",Q182,""),IF(Y182&lt;&gt;"",", "&amp;Y182,""),IF(AD182&lt;&gt;"",", "&amp;AD182,""),IF(AI182&lt;&gt;"",", "&amp;AI182,""),IF(AN182&lt;&gt;"",", "&amp;AN182,""),IF(AS182&lt;&gt;"",", "&amp;AS182,""),"]")),"")</f>
        <v xml:space="preserve"> --Elemental Succession / Elementarfolge   [Maelstrom Arena]</v>
      </c>
    </row>
    <row r="183" spans="1:53" x14ac:dyDescent="0.25">
      <c r="A183" s="12">
        <v>216</v>
      </c>
      <c r="B183" t="s">
        <v>1075</v>
      </c>
      <c r="C183" t="s">
        <v>1076</v>
      </c>
      <c r="D183" s="3">
        <f>A183</f>
        <v>216</v>
      </c>
      <c r="G183" s="8" t="s">
        <v>1647</v>
      </c>
      <c r="I183" t="s">
        <v>97</v>
      </c>
      <c r="J183" t="s">
        <v>97</v>
      </c>
      <c r="K183">
        <v>-1</v>
      </c>
      <c r="L183">
        <v>-1</v>
      </c>
      <c r="M183">
        <v>-1</v>
      </c>
      <c r="N183">
        <v>0</v>
      </c>
      <c r="O183" s="70" t="s">
        <v>457</v>
      </c>
      <c r="P183" s="3">
        <f>IF(AND(G183&lt;&gt;"LIBSETS_SETTYPE_BATTLEGROUND",G183&lt;&gt;"LIBSETS_SETTYPE_SPECIAL",G183&lt;&gt;"LIBSETS_SETTYPE_MYTHIC"), IF(Q183&lt;&gt;"",VLOOKUP(Q183,'ESO zone constants'!$D$2:$H$4950,5,FALSE),""),"")</f>
        <v>677</v>
      </c>
      <c r="Q183" t="str">
        <f>IF(OR(K183="",K183&lt;=0,ISERROR(K183)),IF(AND(O183&lt;&gt;"",NOT(ISERROR(O183))),O183, ""),VLOOKUP(K183,'ESO wayshrine node constants'!$A$3:$D$9993,4,FALSE))</f>
        <v>Maelstrom Arena</v>
      </c>
      <c r="S183" s="19" t="str">
        <f>IF(AND(R183&lt;&gt;"",NOT(ISERROR(R183))),R183,IF(P183&lt;&gt;"",IF(NOT(ISERROR(VLOOKUP(P183,'ESO Dungeon constants'!$D$3:$H$9999,5,FALSE))),VLOOKUP(P183,'ESO Dungeon constants'!$D$3:$I$9999,6,FALSE),VLOOKUP(P183,'ESO zone constants'!$H$2:$K$9984,4,FALSE)),""))</f>
        <v>DLC_ORSINIUM</v>
      </c>
      <c r="T183" s="3" t="str">
        <f>IF(S183&lt;&gt;"",VLOOKUP(S183,'LibSets constants'!$B$4:$C$1000,2,FALSE),"")</f>
        <v>Orsinium</v>
      </c>
      <c r="U183" s="33" t="s">
        <v>1738</v>
      </c>
      <c r="V183" s="3" t="str">
        <f>IF(U183&lt;&gt;"",IF(U183&lt;&gt;"LIBSETS_DROP_MECHANIC_MONSTER_NAME",VLOOKUP(U183,'LibSets constants'!$I$4:$L$1000,3,FALSE),""),"")</f>
        <v>Arena stage chest</v>
      </c>
      <c r="W183" s="3" t="str">
        <f>IF(U183&lt;&gt;"",IF(U183&lt;&gt;"LIBSETS_DROP_MECHANIC_MONSTER_NAME",VLOOKUP(U183,'LibSets constants'!$I$4:$L$1000,4,FALSE),""),"")</f>
        <v>Arena-Phasen Schatztruhe</v>
      </c>
      <c r="X183" s="3" t="str">
        <f>IF(G183&lt;&gt;"LIBSETS_SETTYPE_BATTLEGROUND",IF(G183&lt;&gt;"LIBSETS_SETTYPE_SPECIAL",IF(Y183&lt;&gt;"",VLOOKUP(Y183,'ESO zone constants'!$D$2:$H$4950,5,FALSE),""),""),"")</f>
        <v/>
      </c>
      <c r="AA183" s="3" t="str">
        <f>IF(Z183&lt;&gt;"",IF(Z183&lt;&gt;"LIBSETS_DROP_MECHANIC_MONSTER_NAME",VLOOKUP(Z183,'LibSets constants'!$I$4:$L$1000,3,FALSE),""),"")</f>
        <v/>
      </c>
      <c r="AB183" s="3" t="str">
        <f>IF(Z183&lt;&gt;"",IF(Z183&lt;&gt;"LIBSETS_DROP_MECHANIC_MONSTER_NAME",VLOOKUP(Z183,'LibSets constants'!$I$4:$L$1000,4,FALSE),""),"")</f>
        <v/>
      </c>
      <c r="AC183" s="3" t="str">
        <f>IF(G183&lt;&gt;"LIBSETS_SETTYPE_BATTLEGROUND",IF(G183&lt;&gt;"LIBSETS_SETTYPE_SPECIAL",IF(AD183&lt;&gt;"",VLOOKUP(AD183,'ESO zone constants'!$D$2:$H$4950,5,FALSE),""),""),"")</f>
        <v/>
      </c>
      <c r="AF183" s="3" t="str">
        <f>IF(AE183&lt;&gt;"",IF(AE183&lt;&gt;"LIBSETS_DROP_MECHANIC_MONSTER_NAME",VLOOKUP(AE183,'LibSets constants'!$I$4:$L$1000,3,FALSE),""),"")</f>
        <v/>
      </c>
      <c r="AG183" s="3" t="str">
        <f>IF(AE183&lt;&gt;"",IF(AE183&lt;&gt;"LIBSETS_DROP_MECHANIC_MONSTER_NAME",VLOOKUP(AE183,'LibSets constants'!$I$4:$L$1000,4,FALSE),""),"")</f>
        <v/>
      </c>
      <c r="AH183" s="3" t="str">
        <f>IF(G183&lt;&gt;"LIBSETS_SETTYPE_BATTLEGROUND",IF(G183&lt;&gt;"LIBSETS_SETTYPE_SPECIAL",IF(AI183&lt;&gt;"",VLOOKUP(AI183,'ESO zone constants'!$D$2:$H$4950,5,FALSE),""),""),"")</f>
        <v/>
      </c>
      <c r="AK183" s="3" t="str">
        <f>IF(AJ183&lt;&gt;"",IF(AJ183&lt;&gt;"LIBSETS_DROP_MECHANIC_MONSTER_NAME",VLOOKUP(AJ183,'LibSets constants'!$I$4:$L$1000,3,FALSE),""),"")</f>
        <v/>
      </c>
      <c r="AL183" s="3" t="str">
        <f>IF(AJ183&lt;&gt;"",IF(AJ183&lt;&gt;"LIBSETS_DROP_MECHANIC_MONSTER_NAME",VLOOKUP(AJ183,'LibSets constants'!$I$4:$L$1000,4,FALSE),""),"")</f>
        <v/>
      </c>
      <c r="AM183" s="3" t="str">
        <f>IF(G183&lt;&gt;"LIBSETS_SETTYPE_BATTLEGROUND",IF(G183&lt;&gt;"LIBSETS_SETTYPE_SPECIAL",IF(AN183&lt;&gt;"",VLOOKUP(AN183,'ESO zone constants'!$D$2:$H$4950,5,FALSE),""),""),"")</f>
        <v/>
      </c>
      <c r="AP183" s="3" t="str">
        <f>IF(AO183&lt;&gt;"",IF(AO183&lt;&gt;"LIBSETS_DROP_MECHANIC_MONSTER_NAME",VLOOKUP(AO183,'LibSets constants'!$I$4:$L$1000,3,FALSE),""),"")</f>
        <v/>
      </c>
      <c r="AQ183" s="3" t="str">
        <f>IF(AO183&lt;&gt;"",IF(AO183&lt;&gt;"LIBSETS_DROP_MECHANIC_MONSTER_NAME",VLOOKUP(AO183,'LibSets constants'!$I$4:$L$1000,4,FALSE),""),"")</f>
        <v/>
      </c>
      <c r="AR183" s="3" t="str">
        <f>IF(G183&lt;&gt;"LIBSETS_SETTYPE_BATTLEGROUND",IF(G183&lt;&gt;"LIBSETS_SETTYPE_SPECIAL",IF(AS183&lt;&gt;"",VLOOKUP(AS183,'ESO zone constants'!$D$2:$H$4950,5,FALSE),""),""),"")</f>
        <v/>
      </c>
      <c r="AU183" s="3" t="str">
        <f>IF(AT183&lt;&gt;"",IF(AT183&lt;&gt;"LIBSETS_DROP_MECHANIC_MONSTER_NAME",VLOOKUP(AT183,'LibSets constants'!$I$4:$L$1000,3,FALSE),""),"")</f>
        <v/>
      </c>
      <c r="AV183" s="3" t="str">
        <f>IF(AT183&lt;&gt;"",IF(AT183&lt;&gt;"LIBSETS_DROP_MECHANIC_MONSTER_NAME",VLOOKUP(AT183,'LibSets constants'!$I$4:$L$1000,4,FALSE),""),"")</f>
        <v/>
      </c>
      <c r="AW183" s="21" t="str">
        <f>IF(A183="???","--","")&amp;IF(F183&lt;&gt;"Not in the game (anymore)",IF(A183&lt;&gt;"",CONCATENATE("[",A183,"] = {wayshrines={")&amp;IF(K183&lt;&gt;"",CONCATENATE(K183,","),"")&amp;IF(L183&lt;&gt;"",CONCATENATE(L183,","),"")&amp;IF(M183&lt;&gt;"",CONCATENATE(M183,","),"")&amp;CONCATENATE("}")&amp;IF(VALUE(N183)&gt;0,CONCATENATE(", traitsNeeded=",N183),"")&amp;CONCATENATE(", dlcId=",IF(S183&lt;&gt;"",S183,"DLC_BASE_GAME")),""),"")</f>
        <v>[216] = {wayshrines={-1,-1,-1,}, dlcId=DLC_ORSINIUM</v>
      </c>
      <c r="AX183" s="21" t="str">
        <f>IF(F183&lt;&gt;"Not in the game (anymore)",IF(A183&lt;&gt;"",IF(P183&lt;&gt;"",CONCATENATE(", zoneIds={",P183),"")&amp;IF(X183&lt;&gt;"",CONCATENATE(",",X183),"")&amp;IF(AC183&lt;&gt;"",CONCATENATE(",",AC183),"")&amp;IF(AH183&lt;&gt;"",CONCATENATE(",",AH183),"")&amp;IF(AM183&lt;&gt;"",CONCATENATE(",",AM183),"")&amp;IF(AR183&lt;&gt;"",CONCATENATE(",",AR183),"")&amp;IF(P183&lt;&gt;"",CONCATENATE("}",""),"")&amp;IF(OR(I183="true",I183="false",I183&lt;&gt;""), CONCATENATE(", veteran=", I183), ""),""),"")</f>
        <v>, zoneIds={677}, veteran=false</v>
      </c>
      <c r="AY183" s="21" t="str">
        <f>IF(F183&lt;&gt;"Not in the game (anymore)",IF(A183&lt;&gt;"",", setType="&amp;G183,"")&amp;IF(J183="true",", multiTrialSet=true",""),"")</f>
        <v>, setType=LIBSETS_SETTYPE_ARENA</v>
      </c>
      <c r="AZ183" s="21" t="str">
        <f>IF(F183&lt;&gt;"Not in the game (anymore)",IF(U183&lt;&gt;"",", dropMechanic={"&amp;U183&amp;IF(Z183&lt;&gt;"",","&amp;Z183,"")&amp;IF(AE183&lt;&gt;"",","&amp;AE183,"")&amp;IF(AJ183&lt;&gt;"",","&amp;AJ183,"")&amp;IF(AO183&lt;&gt;"",","&amp;AO183,"")&amp;IF(AT183&lt;&gt;"",","&amp;AT183,"")&amp;"}"&amp;IF(U183="LIBSETS_DROP_MECHANIC_MONSTER_NAME",", dropMechanicNames={" &amp; IF(V183&lt;&gt;"","['en']='"&amp;V183&amp;"'","") &amp; IF(W183&lt;&gt;"",", ['de']='" &amp; W183&amp;"'","") &amp; "}",""),"")&amp;"},","")</f>
        <v>, dropMechanic={LIBSETS_DROP_MECHANIC_ARENA_STAGE_CHEST}},</v>
      </c>
      <c r="BA183" s="21" t="str">
        <f>IF(F183&lt;&gt;"Not in the game (anymore)",IF(C183&lt;&gt;"",CONCATENATE(" --",C183," / ",B183,"   [",IF(Q183&lt;&gt;"",Q183,""),IF(Y183&lt;&gt;"",", "&amp;Y183,""),IF(AD183&lt;&gt;"",", "&amp;AD183,""),IF(AI183&lt;&gt;"",", "&amp;AI183,""),IF(AN183&lt;&gt;"",", "&amp;AN183,""),IF(AS183&lt;&gt;"",", "&amp;AS183,""),"]")),"")</f>
        <v xml:space="preserve"> --Hunt Leader / Jagdleiter   [Maelstrom Arena]</v>
      </c>
    </row>
    <row r="184" spans="1:53" x14ac:dyDescent="0.25">
      <c r="A184" s="12">
        <v>217</v>
      </c>
      <c r="B184" t="s">
        <v>1077</v>
      </c>
      <c r="C184" t="s">
        <v>1078</v>
      </c>
      <c r="D184" s="3">
        <f>A184</f>
        <v>217</v>
      </c>
      <c r="G184" s="8" t="s">
        <v>1647</v>
      </c>
      <c r="I184" t="s">
        <v>97</v>
      </c>
      <c r="J184" t="s">
        <v>97</v>
      </c>
      <c r="K184">
        <v>-1</v>
      </c>
      <c r="L184">
        <v>-1</v>
      </c>
      <c r="M184">
        <v>-1</v>
      </c>
      <c r="N184">
        <v>0</v>
      </c>
      <c r="O184" s="70" t="s">
        <v>457</v>
      </c>
      <c r="P184" s="3">
        <f>IF(AND(G184&lt;&gt;"LIBSETS_SETTYPE_BATTLEGROUND",G184&lt;&gt;"LIBSETS_SETTYPE_SPECIAL",G184&lt;&gt;"LIBSETS_SETTYPE_MYTHIC"), IF(Q184&lt;&gt;"",VLOOKUP(Q184,'ESO zone constants'!$D$2:$H$4950,5,FALSE),""),"")</f>
        <v>677</v>
      </c>
      <c r="Q184" t="str">
        <f>IF(OR(K184="",K184&lt;=0,ISERROR(K184)),IF(AND(O184&lt;&gt;"",NOT(ISERROR(O184))),O184, ""),VLOOKUP(K184,'ESO wayshrine node constants'!$A$3:$D$9993,4,FALSE))</f>
        <v>Maelstrom Arena</v>
      </c>
      <c r="S184" s="19" t="str">
        <f>IF(AND(R184&lt;&gt;"",NOT(ISERROR(R184))),R184,IF(P184&lt;&gt;"",IF(NOT(ISERROR(VLOOKUP(P184,'ESO Dungeon constants'!$D$3:$H$9999,5,FALSE))),VLOOKUP(P184,'ESO Dungeon constants'!$D$3:$I$9999,6,FALSE),VLOOKUP(P184,'ESO zone constants'!$H$2:$K$9984,4,FALSE)),""))</f>
        <v>DLC_ORSINIUM</v>
      </c>
      <c r="T184" s="3" t="str">
        <f>IF(S184&lt;&gt;"",VLOOKUP(S184,'LibSets constants'!$B$4:$C$1000,2,FALSE),"")</f>
        <v>Orsinium</v>
      </c>
      <c r="U184" s="33" t="s">
        <v>1738</v>
      </c>
      <c r="V184" s="3" t="str">
        <f>IF(U184&lt;&gt;"",IF(U184&lt;&gt;"LIBSETS_DROP_MECHANIC_MONSTER_NAME",VLOOKUP(U184,'LibSets constants'!$I$4:$L$1000,3,FALSE),""),"")</f>
        <v>Arena stage chest</v>
      </c>
      <c r="W184" s="3" t="str">
        <f>IF(U184&lt;&gt;"",IF(U184&lt;&gt;"LIBSETS_DROP_MECHANIC_MONSTER_NAME",VLOOKUP(U184,'LibSets constants'!$I$4:$L$1000,4,FALSE),""),"")</f>
        <v>Arena-Phasen Schatztruhe</v>
      </c>
      <c r="X184" s="3" t="str">
        <f>IF(G184&lt;&gt;"LIBSETS_SETTYPE_BATTLEGROUND",IF(G184&lt;&gt;"LIBSETS_SETTYPE_SPECIAL",IF(Y184&lt;&gt;"",VLOOKUP(Y184,'ESO zone constants'!$D$2:$H$4950,5,FALSE),""),""),"")</f>
        <v/>
      </c>
      <c r="AA184" s="3" t="str">
        <f>IF(Z184&lt;&gt;"",IF(Z184&lt;&gt;"LIBSETS_DROP_MECHANIC_MONSTER_NAME",VLOOKUP(Z184,'LibSets constants'!$I$4:$L$1000,3,FALSE),""),"")</f>
        <v/>
      </c>
      <c r="AB184" s="3" t="str">
        <f>IF(Z184&lt;&gt;"",IF(Z184&lt;&gt;"LIBSETS_DROP_MECHANIC_MONSTER_NAME",VLOOKUP(Z184,'LibSets constants'!$I$4:$L$1000,4,FALSE),""),"")</f>
        <v/>
      </c>
      <c r="AC184" s="3" t="str">
        <f>IF(G184&lt;&gt;"LIBSETS_SETTYPE_BATTLEGROUND",IF(G184&lt;&gt;"LIBSETS_SETTYPE_SPECIAL",IF(AD184&lt;&gt;"",VLOOKUP(AD184,'ESO zone constants'!$D$2:$H$4950,5,FALSE),""),""),"")</f>
        <v/>
      </c>
      <c r="AF184" s="3" t="str">
        <f>IF(AE184&lt;&gt;"",IF(AE184&lt;&gt;"LIBSETS_DROP_MECHANIC_MONSTER_NAME",VLOOKUP(AE184,'LibSets constants'!$I$4:$L$1000,3,FALSE),""),"")</f>
        <v/>
      </c>
      <c r="AG184" s="3" t="str">
        <f>IF(AE184&lt;&gt;"",IF(AE184&lt;&gt;"LIBSETS_DROP_MECHANIC_MONSTER_NAME",VLOOKUP(AE184,'LibSets constants'!$I$4:$L$1000,4,FALSE),""),"")</f>
        <v/>
      </c>
      <c r="AH184" s="3" t="str">
        <f>IF(G184&lt;&gt;"LIBSETS_SETTYPE_BATTLEGROUND",IF(G184&lt;&gt;"LIBSETS_SETTYPE_SPECIAL",IF(AI184&lt;&gt;"",VLOOKUP(AI184,'ESO zone constants'!$D$2:$H$4950,5,FALSE),""),""),"")</f>
        <v/>
      </c>
      <c r="AK184" s="3" t="str">
        <f>IF(AJ184&lt;&gt;"",IF(AJ184&lt;&gt;"LIBSETS_DROP_MECHANIC_MONSTER_NAME",VLOOKUP(AJ184,'LibSets constants'!$I$4:$L$1000,3,FALSE),""),"")</f>
        <v/>
      </c>
      <c r="AL184" s="3" t="str">
        <f>IF(AJ184&lt;&gt;"",IF(AJ184&lt;&gt;"LIBSETS_DROP_MECHANIC_MONSTER_NAME",VLOOKUP(AJ184,'LibSets constants'!$I$4:$L$1000,4,FALSE),""),"")</f>
        <v/>
      </c>
      <c r="AM184" s="3" t="str">
        <f>IF(G184&lt;&gt;"LIBSETS_SETTYPE_BATTLEGROUND",IF(G184&lt;&gt;"LIBSETS_SETTYPE_SPECIAL",IF(AN184&lt;&gt;"",VLOOKUP(AN184,'ESO zone constants'!$D$2:$H$4950,5,FALSE),""),""),"")</f>
        <v/>
      </c>
      <c r="AP184" s="3" t="str">
        <f>IF(AO184&lt;&gt;"",IF(AO184&lt;&gt;"LIBSETS_DROP_MECHANIC_MONSTER_NAME",VLOOKUP(AO184,'LibSets constants'!$I$4:$L$1000,3,FALSE),""),"")</f>
        <v/>
      </c>
      <c r="AQ184" s="3" t="str">
        <f>IF(AO184&lt;&gt;"",IF(AO184&lt;&gt;"LIBSETS_DROP_MECHANIC_MONSTER_NAME",VLOOKUP(AO184,'LibSets constants'!$I$4:$L$1000,4,FALSE),""),"")</f>
        <v/>
      </c>
      <c r="AR184" s="3" t="str">
        <f>IF(G184&lt;&gt;"LIBSETS_SETTYPE_BATTLEGROUND",IF(G184&lt;&gt;"LIBSETS_SETTYPE_SPECIAL",IF(AS184&lt;&gt;"",VLOOKUP(AS184,'ESO zone constants'!$D$2:$H$4950,5,FALSE),""),""),"")</f>
        <v/>
      </c>
      <c r="AU184" s="3" t="str">
        <f>IF(AT184&lt;&gt;"",IF(AT184&lt;&gt;"LIBSETS_DROP_MECHANIC_MONSTER_NAME",VLOOKUP(AT184,'LibSets constants'!$I$4:$L$1000,3,FALSE),""),"")</f>
        <v/>
      </c>
      <c r="AV184" s="3" t="str">
        <f>IF(AT184&lt;&gt;"",IF(AT184&lt;&gt;"LIBSETS_DROP_MECHANIC_MONSTER_NAME",VLOOKUP(AT184,'LibSets constants'!$I$4:$L$1000,4,FALSE),""),"")</f>
        <v/>
      </c>
      <c r="AW184" s="21" t="str">
        <f>IF(A184="???","--","")&amp;IF(F184&lt;&gt;"Not in the game (anymore)",IF(A184&lt;&gt;"",CONCATENATE("[",A184,"] = {wayshrines={")&amp;IF(K184&lt;&gt;"",CONCATENATE(K184,","),"")&amp;IF(L184&lt;&gt;"",CONCATENATE(L184,","),"")&amp;IF(M184&lt;&gt;"",CONCATENATE(M184,","),"")&amp;CONCATENATE("}")&amp;IF(VALUE(N184)&gt;0,CONCATENATE(", traitsNeeded=",N184),"")&amp;CONCATENATE(", dlcId=",IF(S184&lt;&gt;"",S184,"DLC_BASE_GAME")),""),"")</f>
        <v>[217] = {wayshrines={-1,-1,-1,}, dlcId=DLC_ORSINIUM</v>
      </c>
      <c r="AX184" s="21" t="str">
        <f>IF(F184&lt;&gt;"Not in the game (anymore)",IF(A184&lt;&gt;"",IF(P184&lt;&gt;"",CONCATENATE(", zoneIds={",P184),"")&amp;IF(X184&lt;&gt;"",CONCATENATE(",",X184),"")&amp;IF(AC184&lt;&gt;"",CONCATENATE(",",AC184),"")&amp;IF(AH184&lt;&gt;"",CONCATENATE(",",AH184),"")&amp;IF(AM184&lt;&gt;"",CONCATENATE(",",AM184),"")&amp;IF(AR184&lt;&gt;"",CONCATENATE(",",AR184),"")&amp;IF(P184&lt;&gt;"",CONCATENATE("}",""),"")&amp;IF(OR(I184="true",I184="false",I184&lt;&gt;""), CONCATENATE(", veteran=", I184), ""),""),"")</f>
        <v>, zoneIds={677}, veteran=false</v>
      </c>
      <c r="AY184" s="21" t="str">
        <f>IF(F184&lt;&gt;"Not in the game (anymore)",IF(A184&lt;&gt;"",", setType="&amp;G184,"")&amp;IF(J184="true",", multiTrialSet=true",""),"")</f>
        <v>, setType=LIBSETS_SETTYPE_ARENA</v>
      </c>
      <c r="AZ184" s="21" t="str">
        <f>IF(F184&lt;&gt;"Not in the game (anymore)",IF(U184&lt;&gt;"",", dropMechanic={"&amp;U184&amp;IF(Z184&lt;&gt;"",","&amp;Z184,"")&amp;IF(AE184&lt;&gt;"",","&amp;AE184,"")&amp;IF(AJ184&lt;&gt;"",","&amp;AJ184,"")&amp;IF(AO184&lt;&gt;"",","&amp;AO184,"")&amp;IF(AT184&lt;&gt;"",","&amp;AT184,"")&amp;"}"&amp;IF(U184="LIBSETS_DROP_MECHANIC_MONSTER_NAME",", dropMechanicNames={" &amp; IF(V184&lt;&gt;"","['en']='"&amp;V184&amp;"'","") &amp; IF(W184&lt;&gt;"",", ['de']='" &amp; W184&amp;"'","") &amp; "}",""),"")&amp;"},","")</f>
        <v>, dropMechanic={LIBSETS_DROP_MECHANIC_ARENA_STAGE_CHEST}},</v>
      </c>
      <c r="BA184" s="21" t="str">
        <f>IF(F184&lt;&gt;"Not in the game (anymore)",IF(C184&lt;&gt;"",CONCATENATE(" --",C184," / ",B184,"   [",IF(Q184&lt;&gt;"",Q184,""),IF(Y184&lt;&gt;"",", "&amp;Y184,""),IF(AD184&lt;&gt;"",", "&amp;AD184,""),IF(AI184&lt;&gt;"",", "&amp;AI184,""),IF(AN184&lt;&gt;"",", "&amp;AN184,""),IF(AS184&lt;&gt;"",", "&amp;AS184,""),"]")),"")</f>
        <v xml:space="preserve"> --Winterborn / Winterkind   [Maelstrom Arena]</v>
      </c>
    </row>
    <row r="185" spans="1:53" x14ac:dyDescent="0.25">
      <c r="A185" s="12">
        <v>218</v>
      </c>
      <c r="B185" t="s">
        <v>1079</v>
      </c>
      <c r="C185" t="s">
        <v>1080</v>
      </c>
      <c r="D185" s="3">
        <f>A185</f>
        <v>218</v>
      </c>
      <c r="G185" s="8" t="s">
        <v>1655</v>
      </c>
      <c r="I185" t="s">
        <v>97</v>
      </c>
      <c r="J185" t="s">
        <v>97</v>
      </c>
      <c r="K185">
        <v>-1</v>
      </c>
      <c r="L185">
        <v>-1</v>
      </c>
      <c r="M185">
        <v>-1</v>
      </c>
      <c r="N185">
        <v>0</v>
      </c>
      <c r="O185" s="70" t="s">
        <v>458</v>
      </c>
      <c r="P185" s="3">
        <f>IF(AND(G185&lt;&gt;"LIBSETS_SETTYPE_BATTLEGROUND",G185&lt;&gt;"LIBSETS_SETTYPE_SPECIAL",G185&lt;&gt;"LIBSETS_SETTYPE_MYTHIC"), IF(Q185&lt;&gt;"",VLOOKUP(Q185,'ESO zone constants'!$D$2:$H$4950,5,FALSE),""),"")</f>
        <v>684</v>
      </c>
      <c r="Q185" t="str">
        <f>IF(OR(K185="",K185&lt;=0,ISERROR(K185)),IF(AND(O185&lt;&gt;"",NOT(ISERROR(O185))),O185, ""),VLOOKUP(K185,'ESO wayshrine node constants'!$A$3:$D$9993,4,FALSE))</f>
        <v>Wrothgar</v>
      </c>
      <c r="S185" s="19" t="str">
        <f>IF(AND(R185&lt;&gt;"",NOT(ISERROR(R185))),R185,IF(P185&lt;&gt;"",IF(NOT(ISERROR(VLOOKUP(P185,'ESO Dungeon constants'!$D$3:$H$9999,5,FALSE))),VLOOKUP(P185,'ESO Dungeon constants'!$D$3:$I$9999,6,FALSE),VLOOKUP(P185,'ESO zone constants'!$H$2:$K$9984,4,FALSE)),""))</f>
        <v>DLC_ORSINIUM</v>
      </c>
      <c r="T185" s="3" t="str">
        <f>IF(S185&lt;&gt;"",VLOOKUP(S185,'LibSets constants'!$B$4:$C$1000,2,FALSE),"")</f>
        <v>Orsinium</v>
      </c>
      <c r="U185" s="33" t="s">
        <v>1742</v>
      </c>
      <c r="V185" s="44" t="str">
        <f>IF(U185&lt;&gt;"",IF(U185&lt;&gt;"LIBSETS_DROP_MECHANIC_MONSTER_NAME",VLOOKUP(U185,'LibSets constants'!$I$4:$L$1000,3,FALSE),""),"")</f>
        <v>Delve bosses have a chance to drop a waist or feet.</v>
      </c>
      <c r="W185" s="3" t="str">
        <f>IF(U185&lt;&gt;"",IF(U185&lt;&gt;"LIBSETS_DROP_MECHANIC_MONSTER_NAME",VLOOKUP(U185,'LibSets constants'!$I$4:$L$1000,4,FALSE),""),"")</f>
        <v>Bosse in Gewölben haben die Chance, eine Taille oder Füße fallen zu lassen.</v>
      </c>
      <c r="X185" s="3" t="str">
        <f>IF(G185&lt;&gt;"LIBSETS_SETTYPE_BATTLEGROUND",IF(G185&lt;&gt;"LIBSETS_SETTYPE_SPECIAL",IF(Y185&lt;&gt;"",VLOOKUP(Y185,'ESO zone constants'!$D$2:$H$4950,5,FALSE),""),""),"")</f>
        <v/>
      </c>
      <c r="Z185" s="45" t="s">
        <v>1743</v>
      </c>
      <c r="AA185" s="44" t="str">
        <f>IF(Z185&lt;&gt;"",IF(Z185&lt;&gt;"LIBSETS_DROP_MECHANIC_MONSTER_NAME",VLOOKUP(Z185,'LibSets constants'!$I$4:$L$1000,3,FALSE),""),"")</f>
        <v>Overland group bosses have a 100% chance to drop head, chest, legs, or weapon.</v>
      </c>
      <c r="AB185" s="44" t="str">
        <f>IF(Z185&lt;&gt;"",IF(Z185&lt;&gt;"LIBSETS_DROP_MECHANIC_MONSTER_NAME",VLOOKUP(Z185,'LibSets constants'!$I$4:$L$1000,4,FALSE),""),"")</f>
        <v>Überland Gruppenbosse haben eine Chance von 100%, Kopf, Brust, Beine oder Waffen fallen zu lassen.</v>
      </c>
      <c r="AC185" s="3" t="str">
        <f>IF(G185&lt;&gt;"LIBSETS_SETTYPE_BATTLEGROUND",IF(G185&lt;&gt;"LIBSETS_SETTYPE_SPECIAL",IF(AD185&lt;&gt;"",VLOOKUP(AD185,'ESO zone constants'!$D$2:$H$4950,5,FALSE),""),""),"")</f>
        <v/>
      </c>
      <c r="AE185" s="45" t="s">
        <v>1744</v>
      </c>
      <c r="AF185" s="44" t="str">
        <f>IF(AE185&lt;&gt;"",IF(AE185&lt;&gt;"LIBSETS_DROP_MECHANIC_MONSTER_NAME",VLOOKUP(AE185,'LibSets constants'!$I$4:$L$1000,3,FALSE),""),"")</f>
        <v>Public dungeon bosses have a chance to drop a shoulder, hand, or weapon.</v>
      </c>
      <c r="AG185" s="44" t="str">
        <f>IF(AE185&lt;&gt;"",IF(AE185&lt;&gt;"LIBSETS_DROP_MECHANIC_MONSTER_NAME",VLOOKUP(AE185,'LibSets constants'!$I$4:$L$1000,4,FALSE),""),"")</f>
        <v>Öffentliche Dungeon-Bosse haben die Möglichkeit, eine Schulter, Handschuhe oder eine Waffe fallen zu lassen.</v>
      </c>
      <c r="AH185" s="3" t="str">
        <f>IF(G185&lt;&gt;"LIBSETS_SETTYPE_BATTLEGROUND",IF(G185&lt;&gt;"LIBSETS_SETTYPE_SPECIAL",IF(AI185&lt;&gt;"",VLOOKUP(AI185,'ESO zone constants'!$D$2:$H$4950,5,FALSE),""),""),"")</f>
        <v/>
      </c>
      <c r="AJ185" s="45" t="s">
        <v>1745</v>
      </c>
      <c r="AK185" s="44" t="str">
        <f>IF(AJ185&lt;&gt;"",IF(AJ185&lt;&gt;"LIBSETS_DROP_MECHANIC_MONSTER_NAME",VLOOKUP(AJ185,'LibSets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4" t="str">
        <f>IF(AJ185&lt;&gt;"",IF(AJ185&lt;&gt;"LIBSETS_DROP_MECHANIC_MONSTER_NAME",VLOOKUP(AJ185,'LibSets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constants'!$D$2:$H$4950,5,FALSE),""),""),"")</f>
        <v/>
      </c>
      <c r="AO185" s="45"/>
      <c r="AP185" s="44" t="str">
        <f>IF(AO185&lt;&gt;"",IF(AO185&lt;&gt;"LIBSETS_DROP_MECHANIC_MONSTER_NAME",VLOOKUP(AO185,'LibSets constants'!$I$4:$L$1000,3,FALSE),""),"")</f>
        <v/>
      </c>
      <c r="AQ185" s="44" t="str">
        <f>IF(AO185&lt;&gt;"",IF(AO185&lt;&gt;"LIBSETS_DROP_MECHANIC_MONSTER_NAME",VLOOKUP(AO185,'LibSets constants'!$I$4:$L$1000,4,FALSE),""),"")</f>
        <v/>
      </c>
      <c r="AR185" s="3" t="str">
        <f>IF(G185&lt;&gt;"LIBSETS_SETTYPE_BATTLEGROUND",IF(G185&lt;&gt;"LIBSETS_SETTYPE_SPECIAL",IF(AS185&lt;&gt;"",VLOOKUP(AS185,'ESO zone constants'!$D$2:$H$4950,5,FALSE),""),""),"")</f>
        <v/>
      </c>
      <c r="AT185" s="45"/>
      <c r="AU185" s="44" t="str">
        <f>IF(AT185&lt;&gt;"",IF(AT185&lt;&gt;"LIBSETS_DROP_MECHANIC_MONSTER_NAME",VLOOKUP(AT185,'LibSets constants'!$I$4:$L$1000,3,FALSE),""),"")</f>
        <v/>
      </c>
      <c r="AV185" s="44" t="str">
        <f>IF(AT185&lt;&gt;"",IF(AT185&lt;&gt;"LIBSETS_DROP_MECHANIC_MONSTER_NAME",VLOOKUP(AT185,'LibSets constants'!$I$4:$L$1000,4,FALSE),""),"")</f>
        <v/>
      </c>
      <c r="AW185" s="21" t="str">
        <f>IF(A185="???","--","")&amp;IF(F185&lt;&gt;"Not in the game (anymore)",IF(A185&lt;&gt;"",CONCATENATE("[",A185,"] = {wayshrines={")&amp;IF(K185&lt;&gt;"",CONCATENATE(K185,","),"")&amp;IF(L185&lt;&gt;"",CONCATENATE(L185,","),"")&amp;IF(M185&lt;&gt;"",CONCATENATE(M185,","),"")&amp;CONCATENATE("}")&amp;IF(VALUE(N185)&gt;0,CONCATENATE(", traitsNeeded=",N185),"")&amp;CONCATENATE(", dlcId=",IF(S185&lt;&gt;"",S185,"DLC_BASE_GAME")),""),"")</f>
        <v>[218] = {wayshrines={-1,-1,-1,}, dlcId=DLC_ORSINIUM</v>
      </c>
      <c r="AX185" s="21" t="str">
        <f>IF(F185&lt;&gt;"Not in the game (anymore)",IF(A185&lt;&gt;"",IF(P185&lt;&gt;"",CONCATENATE(", zoneIds={",P185),"")&amp;IF(X185&lt;&gt;"",CONCATENATE(",",X185),"")&amp;IF(AC185&lt;&gt;"",CONCATENATE(",",AC185),"")&amp;IF(AH185&lt;&gt;"",CONCATENATE(",",AH185),"")&amp;IF(AM185&lt;&gt;"",CONCATENATE(",",AM185),"")&amp;IF(AR185&lt;&gt;"",CONCATENATE(",",AR185),"")&amp;IF(P185&lt;&gt;"",CONCATENATE("}",""),"")&amp;IF(OR(I185="true",I185="false",I185&lt;&gt;""), CONCATENATE(", veteran=", I185), ""),""),"")</f>
        <v>, zoneIds={684}, veteran=false</v>
      </c>
      <c r="AY185" s="21" t="str">
        <f>IF(F185&lt;&gt;"Not in the game (anymore)",IF(A185&lt;&gt;"",", setType="&amp;G185,"")&amp;IF(J185="true",", multiTrialSet=true",""),"")</f>
        <v>, setType=LIBSETS_SETTYPE_OVERLAND</v>
      </c>
      <c r="AZ185" s="21" t="str">
        <f>IF(F185&lt;&gt;"Not in the game (anymore)",IF(U185&lt;&gt;"",", dropMechanic={"&amp;U185&amp;IF(Z185&lt;&gt;"",","&amp;Z185,"")&amp;IF(AE185&lt;&gt;"",","&amp;AE185,"")&amp;IF(AJ185&lt;&gt;"",","&amp;AJ185,"")&amp;IF(AO185&lt;&gt;"",","&amp;AO185,"")&amp;IF(AT185&lt;&gt;"",","&amp;AT185,"")&amp;"}"&amp;IF(U185="LIBSETS_DROP_MECHANIC_MONSTER_NAME",", dropMechanicNames={" &amp; IF(V185&lt;&gt;"","['en']='"&amp;V185&amp;"'","") &amp; IF(W185&lt;&gt;"",", ['de']='" &amp; W185&amp;"'","") &amp; "}",""),"")&amp;"},","")</f>
        <v>, dropMechanic={LIBSETS_DROP_MECHANIC_OVERLAND_BOSS_DELVE,LIBSETS_DROP_MECHANIC_OVERLAND_WORLDBOSS,LIBSETS_DROP_MECHANIC_OVERLAND_BOSS_PUBLIC_DUNGEON,LIBSETS_DROP_MECHANIC_OVERLAND_CHEST}},</v>
      </c>
      <c r="BA185" s="21" t="str">
        <f>IF(F185&lt;&gt;"Not in the game (anymore)",IF(C185&lt;&gt;"",CONCATENATE(" --",C185," / ",B185,"   [",IF(Q185&lt;&gt;"",Q185,""),IF(Y185&lt;&gt;"",", "&amp;Y185,""),IF(AD185&lt;&gt;"",", "&amp;AD185,""),IF(AI185&lt;&gt;"",", "&amp;AI185,""),IF(AN185&lt;&gt;"",", "&amp;AN185,""),IF(AS185&lt;&gt;"",", "&amp;AS185,""),"]")),"")</f>
        <v xml:space="preserve"> --Trinimac's Valor / Trinimacs Heldenmut   [Wrothgar]</v>
      </c>
    </row>
    <row r="186" spans="1:53" x14ac:dyDescent="0.25">
      <c r="A186" s="5">
        <v>219</v>
      </c>
      <c r="B186" t="s">
        <v>1081</v>
      </c>
      <c r="C186" t="s">
        <v>1081</v>
      </c>
      <c r="D186" s="3">
        <f>A186</f>
        <v>219</v>
      </c>
      <c r="G186" s="8" t="s">
        <v>1649</v>
      </c>
      <c r="I186" t="s">
        <v>97</v>
      </c>
      <c r="J186" t="s">
        <v>97</v>
      </c>
      <c r="K186">
        <v>237</v>
      </c>
      <c r="L186">
        <v>237</v>
      </c>
      <c r="M186">
        <v>237</v>
      </c>
      <c r="N186">
        <v>9</v>
      </c>
      <c r="P186" s="3">
        <f>IF(AND(G186&lt;&gt;"LIBSETS_SETTYPE_BATTLEGROUND",G186&lt;&gt;"LIBSETS_SETTYPE_SPECIAL",G186&lt;&gt;"LIBSETS_SETTYPE_MYTHIC"), IF(Q186&lt;&gt;"",VLOOKUP(Q186,'ESO zone constants'!$D$2:$H$4950,5,FALSE),""),"")</f>
        <v>684</v>
      </c>
      <c r="Q186" t="str">
        <f>IF(OR(K186="",K186&lt;=0,ISERROR(K186)),IF(AND(O186&lt;&gt;"",NOT(ISERROR(O186))),O186, ""),VLOOKUP(K186,'ESO wayshrine node constants'!$A$3:$D$9993,4,FALSE))</f>
        <v>Wrothgar</v>
      </c>
      <c r="S186" s="19" t="str">
        <f>IF(AND(R186&lt;&gt;"",NOT(ISERROR(R186))),R186,IF(P186&lt;&gt;"",IF(NOT(ISERROR(VLOOKUP(P186,'ESO Dungeon constants'!$D$3:$H$9999,5,FALSE))),VLOOKUP(P186,'ESO Dungeon constants'!$D$3:$I$9999,6,FALSE),VLOOKUP(P186,'ESO zone constants'!$H$2:$K$9984,4,FALSE)),""))</f>
        <v>DLC_ORSINIUM</v>
      </c>
      <c r="T186" s="3" t="str">
        <f>IF(S186&lt;&gt;"",VLOOKUP(S186,'LibSets constants'!$B$4:$C$1000,2,FALSE),"")</f>
        <v>Orsinium</v>
      </c>
      <c r="V186" s="3" t="str">
        <f>IF(U186&lt;&gt;"",IF(U186&lt;&gt;"LIBSETS_DROP_MECHANIC_MONSTER_NAME",VLOOKUP(U186,'LibSets constants'!$I$4:$L$1000,3,FALSE),""),"")</f>
        <v/>
      </c>
      <c r="W186" s="40" t="str">
        <f>IF(U186&lt;&gt;"",IF(U186&lt;&gt;"LIBSETS_DROP_MECHANIC_MONSTER_NAME",VLOOKUP(U186,'LibSets constants'!$I$4:$L$1000,4,FALSE),""),"")</f>
        <v/>
      </c>
      <c r="X186" s="3">
        <f>IF(G186&lt;&gt;"LIBSETS_SETTYPE_BATTLEGROUND",IF(G186&lt;&gt;"LIBSETS_SETTYPE_SPECIAL",IF(Y186&lt;&gt;"",VLOOKUP(Y186,'ESO zone constants'!$D$2:$H$4950,5,FALSE),""),""),"")</f>
        <v>684</v>
      </c>
      <c r="Y186" t="str">
        <f>VLOOKUP(L186,'ESO wayshrine node constants'!$A$3:$D$9993,4,FALSE)</f>
        <v>Wrothgar</v>
      </c>
      <c r="AA186" s="3" t="str">
        <f>IF(Z186&lt;&gt;"",IF(Z186&lt;&gt;"LIBSETS_DROP_MECHANIC_MONSTER_NAME",VLOOKUP(Z186,'LibSets constants'!$I$4:$L$1000,3,FALSE),""),"")</f>
        <v/>
      </c>
      <c r="AB186" s="3" t="str">
        <f>IF(Z186&lt;&gt;"",IF(Z186&lt;&gt;"LIBSETS_DROP_MECHANIC_MONSTER_NAME",VLOOKUP(Z186,'LibSets constants'!$I$4:$L$1000,4,FALSE),""),"")</f>
        <v/>
      </c>
      <c r="AC186" s="3">
        <f>IF(G186&lt;&gt;"LIBSETS_SETTYPE_BATTLEGROUND",IF(G186&lt;&gt;"LIBSETS_SETTYPE_SPECIAL",IF(AD186&lt;&gt;"",VLOOKUP(AD186,'ESO zone constants'!$D$2:$H$4950,5,FALSE),""),""),"")</f>
        <v>684</v>
      </c>
      <c r="AD186" t="str">
        <f>VLOOKUP(M186,'ESO wayshrine node constants'!$A$3:$D$9993,4,FALSE)</f>
        <v>Wrothgar</v>
      </c>
      <c r="AF186" s="3" t="str">
        <f>IF(AE186&lt;&gt;"",IF(AE186&lt;&gt;"LIBSETS_DROP_MECHANIC_MONSTER_NAME",VLOOKUP(AE186,'LibSets constants'!$I$4:$L$1000,3,FALSE),""),"")</f>
        <v/>
      </c>
      <c r="AG186" s="3" t="str">
        <f>IF(AE186&lt;&gt;"",IF(AE186&lt;&gt;"LIBSETS_DROP_MECHANIC_MONSTER_NAME",VLOOKUP(AE186,'LibSets constants'!$I$4:$L$1000,4,FALSE),""),"")</f>
        <v/>
      </c>
      <c r="AH186" s="3" t="str">
        <f>IF(G186&lt;&gt;"LIBSETS_SETTYPE_BATTLEGROUND",IF(G186&lt;&gt;"LIBSETS_SETTYPE_SPECIAL",IF(AI186&lt;&gt;"",VLOOKUP(AI186,'ESO zone constants'!$D$2:$H$4950,5,FALSE),""),""),"")</f>
        <v/>
      </c>
      <c r="AK186" s="3" t="str">
        <f>IF(AJ186&lt;&gt;"",IF(AJ186&lt;&gt;"LIBSETS_DROP_MECHANIC_MONSTER_NAME",VLOOKUP(AJ186,'LibSets constants'!$I$4:$L$1000,3,FALSE),""),"")</f>
        <v/>
      </c>
      <c r="AL186" s="3" t="str">
        <f>IF(AJ186&lt;&gt;"",IF(AJ186&lt;&gt;"LIBSETS_DROP_MECHANIC_MONSTER_NAME",VLOOKUP(AJ186,'LibSets constants'!$I$4:$L$1000,4,FALSE),""),"")</f>
        <v/>
      </c>
      <c r="AM186" s="3" t="str">
        <f>IF(G186&lt;&gt;"LIBSETS_SETTYPE_BATTLEGROUND",IF(G186&lt;&gt;"LIBSETS_SETTYPE_SPECIAL",IF(AN186&lt;&gt;"",VLOOKUP(AN186,'ESO zone constants'!$D$2:$H$4950,5,FALSE),""),""),"")</f>
        <v/>
      </c>
      <c r="AP186" s="3" t="str">
        <f>IF(AO186&lt;&gt;"",IF(AO186&lt;&gt;"LIBSETS_DROP_MECHANIC_MONSTER_NAME",VLOOKUP(AO186,'LibSets constants'!$I$4:$L$1000,3,FALSE),""),"")</f>
        <v/>
      </c>
      <c r="AQ186" s="3" t="str">
        <f>IF(AO186&lt;&gt;"",IF(AO186&lt;&gt;"LIBSETS_DROP_MECHANIC_MONSTER_NAME",VLOOKUP(AO186,'LibSets constants'!$I$4:$L$1000,4,FALSE),""),"")</f>
        <v/>
      </c>
      <c r="AR186" s="3" t="str">
        <f>IF(G186&lt;&gt;"LIBSETS_SETTYPE_BATTLEGROUND",IF(G186&lt;&gt;"LIBSETS_SETTYPE_SPECIAL",IF(AS186&lt;&gt;"",VLOOKUP(AS186,'ESO zone constants'!$D$2:$H$4950,5,FALSE),""),""),"")</f>
        <v/>
      </c>
      <c r="AU186" s="3" t="str">
        <f>IF(AT186&lt;&gt;"",IF(AT186&lt;&gt;"LIBSETS_DROP_MECHANIC_MONSTER_NAME",VLOOKUP(AT186,'LibSets constants'!$I$4:$L$1000,3,FALSE),""),"")</f>
        <v/>
      </c>
      <c r="AV186" s="3" t="str">
        <f>IF(AT186&lt;&gt;"",IF(AT186&lt;&gt;"LIBSETS_DROP_MECHANIC_MONSTER_NAME",VLOOKUP(AT186,'LibSets constants'!$I$4:$L$1000,4,FALSE),""),"")</f>
        <v/>
      </c>
      <c r="AW186" s="21" t="str">
        <f>IF(A186="???","--","")&amp;IF(F186&lt;&gt;"Not in the game (anymore)",IF(A186&lt;&gt;"",CONCATENATE("[",A186,"] = {wayshrines={")&amp;IF(K186&lt;&gt;"",CONCATENATE(K186,","),"")&amp;IF(L186&lt;&gt;"",CONCATENATE(L186,","),"")&amp;IF(M186&lt;&gt;"",CONCATENATE(M186,","),"")&amp;CONCATENATE("}")&amp;IF(VALUE(N186)&gt;0,CONCATENATE(", traitsNeeded=",N186),"")&amp;CONCATENATE(", dlcId=",IF(S186&lt;&gt;"",S186,"DLC_BASE_GAME")),""),"")</f>
        <v>[219] = {wayshrines={237,237,237,}, traitsNeeded=9, dlcId=DLC_ORSINIUM</v>
      </c>
      <c r="AX186" s="21" t="str">
        <f>IF(F186&lt;&gt;"Not in the game (anymore)",IF(A186&lt;&gt;"",IF(P186&lt;&gt;"",CONCATENATE(", zoneIds={",P186),"")&amp;IF(X186&lt;&gt;"",CONCATENATE(",",X186),"")&amp;IF(AC186&lt;&gt;"",CONCATENATE(",",AC186),"")&amp;IF(AH186&lt;&gt;"",CONCATENATE(",",AH186),"")&amp;IF(AM186&lt;&gt;"",CONCATENATE(",",AM186),"")&amp;IF(AR186&lt;&gt;"",CONCATENATE(",",AR186),"")&amp;IF(P186&lt;&gt;"",CONCATENATE("}",""),"")&amp;IF(OR(I186="true",I186="false",I186&lt;&gt;""), CONCATENATE(", veteran=", I186), ""),""),"")</f>
        <v>, zoneIds={684,684,684}, veteran=false</v>
      </c>
      <c r="AY186" s="21" t="str">
        <f>IF(F186&lt;&gt;"Not in the game (anymore)",IF(A186&lt;&gt;"",", setType="&amp;G186,"")&amp;IF(J186="true",", multiTrialSet=true",""),"")</f>
        <v>, setType=LIBSETS_SETTYPE_CRAFTED</v>
      </c>
      <c r="AZ186" s="21" t="str">
        <f>IF(F186&lt;&gt;"Not in the game (anymore)",IF(U186&lt;&gt;"",", dropMechanic={"&amp;U186&amp;IF(Z186&lt;&gt;"",","&amp;Z186,"")&amp;IF(AE186&lt;&gt;"",","&amp;AE186,"")&amp;IF(AJ186&lt;&gt;"",","&amp;AJ186,"")&amp;IF(AO186&lt;&gt;"",","&amp;AO186,"")&amp;IF(AT186&lt;&gt;"",","&amp;AT186,"")&amp;"}"&amp;IF(U186="LIBSETS_DROP_MECHANIC_MONSTER_NAME",", dropMechanicNames={" &amp; IF(V186&lt;&gt;"","['en']='"&amp;V186&amp;"'","") &amp; IF(W186&lt;&gt;"",", ['de']='" &amp; W186&amp;"'","") &amp; "}",""),"")&amp;"},","")</f>
        <v>},</v>
      </c>
      <c r="BA186" s="21" t="str">
        <f>IF(F186&lt;&gt;"Not in the game (anymore)",IF(C186&lt;&gt;"",CONCATENATE(" --",C186," / ",B186,"   [",IF(Q186&lt;&gt;"",Q186,""),IF(Y186&lt;&gt;"",", "&amp;Y186,""),IF(AD186&lt;&gt;"",", "&amp;AD186,""),IF(AI186&lt;&gt;"",", "&amp;AI186,""),IF(AN186&lt;&gt;"",", "&amp;AN186,""),IF(AS186&lt;&gt;"",", "&amp;AS186,""),"]")),"")</f>
        <v xml:space="preserve"> --Morkuldin / Morkuldin   [Wrothgar, Wrothgar, Wrothgar]</v>
      </c>
    </row>
    <row r="187" spans="1:53" x14ac:dyDescent="0.25">
      <c r="A187" s="5">
        <v>224</v>
      </c>
      <c r="B187" t="s">
        <v>1082</v>
      </c>
      <c r="C187" t="s">
        <v>1083</v>
      </c>
      <c r="D187" s="3">
        <f>A187</f>
        <v>224</v>
      </c>
      <c r="G187" s="8" t="s">
        <v>1649</v>
      </c>
      <c r="I187" t="s">
        <v>97</v>
      </c>
      <c r="J187" t="s">
        <v>97</v>
      </c>
      <c r="K187">
        <v>257</v>
      </c>
      <c r="L187">
        <v>257</v>
      </c>
      <c r="M187">
        <v>257</v>
      </c>
      <c r="N187">
        <v>5</v>
      </c>
      <c r="P187" s="3">
        <f>IF(AND(G187&lt;&gt;"LIBSETS_SETTYPE_BATTLEGROUND",G187&lt;&gt;"LIBSETS_SETTYPE_SPECIAL",G187&lt;&gt;"LIBSETS_SETTYPE_MYTHIC"), IF(Q187&lt;&gt;"",VLOOKUP(Q187,'ESO zone constants'!$D$2:$H$4950,5,FALSE),""),"")</f>
        <v>816</v>
      </c>
      <c r="Q187" t="str">
        <f>IF(OR(K187="",K187&lt;=0,ISERROR(K187)),IF(AND(O187&lt;&gt;"",NOT(ISERROR(O187))),O187, ""),VLOOKUP(K187,'ESO wayshrine node constants'!$A$3:$D$9993,4,FALSE))</f>
        <v>Hew's Bane</v>
      </c>
      <c r="S187" s="19" t="str">
        <f>IF(AND(R187&lt;&gt;"",NOT(ISERROR(R187))),R187,IF(P187&lt;&gt;"",IF(NOT(ISERROR(VLOOKUP(P187,'ESO Dungeon constants'!$D$3:$H$9999,5,FALSE))),VLOOKUP(P187,'ESO Dungeon constants'!$D$3:$I$9999,6,FALSE),VLOOKUP(P187,'ESO zone constants'!$H$2:$K$9984,4,FALSE)),""))</f>
        <v>DLC_THIEVES_GUILD</v>
      </c>
      <c r="T187" s="3" t="str">
        <f>IF(S187&lt;&gt;"",VLOOKUP(S187,'LibSets constants'!$B$4:$C$1000,2,FALSE),"")</f>
        <v>Thieves Guild</v>
      </c>
      <c r="V187" s="3" t="str">
        <f>IF(U187&lt;&gt;"",IF(U187&lt;&gt;"LIBSETS_DROP_MECHANIC_MONSTER_NAME",VLOOKUP(U187,'LibSets constants'!$I$4:$L$1000,3,FALSE),""),"")</f>
        <v/>
      </c>
      <c r="W187" s="40" t="str">
        <f>IF(U187&lt;&gt;"",IF(U187&lt;&gt;"LIBSETS_DROP_MECHANIC_MONSTER_NAME",VLOOKUP(U187,'LibSets constants'!$I$4:$L$1000,4,FALSE),""),"")</f>
        <v/>
      </c>
      <c r="X187" s="3">
        <f>IF(G187&lt;&gt;"LIBSETS_SETTYPE_BATTLEGROUND",IF(G187&lt;&gt;"LIBSETS_SETTYPE_SPECIAL",IF(Y187&lt;&gt;"",VLOOKUP(Y187,'ESO zone constants'!$D$2:$H$4950,5,FALSE),""),""),"")</f>
        <v>816</v>
      </c>
      <c r="Y187" t="str">
        <f>VLOOKUP(L187,'ESO wayshrine node constants'!$A$3:$D$9993,4,FALSE)</f>
        <v>Hew's Bane</v>
      </c>
      <c r="AA187" s="3" t="str">
        <f>IF(Z187&lt;&gt;"",IF(Z187&lt;&gt;"LIBSETS_DROP_MECHANIC_MONSTER_NAME",VLOOKUP(Z187,'LibSets constants'!$I$4:$L$1000,3,FALSE),""),"")</f>
        <v/>
      </c>
      <c r="AB187" s="3" t="str">
        <f>IF(Z187&lt;&gt;"",IF(Z187&lt;&gt;"LIBSETS_DROP_MECHANIC_MONSTER_NAME",VLOOKUP(Z187,'LibSets constants'!$I$4:$L$1000,4,FALSE),""),"")</f>
        <v/>
      </c>
      <c r="AC187" s="3">
        <f>IF(G187&lt;&gt;"LIBSETS_SETTYPE_BATTLEGROUND",IF(G187&lt;&gt;"LIBSETS_SETTYPE_SPECIAL",IF(AD187&lt;&gt;"",VLOOKUP(AD187,'ESO zone constants'!$D$2:$H$4950,5,FALSE),""),""),"")</f>
        <v>816</v>
      </c>
      <c r="AD187" t="str">
        <f>VLOOKUP(M187,'ESO wayshrine node constants'!$A$3:$D$9993,4,FALSE)</f>
        <v>Hew's Bane</v>
      </c>
      <c r="AF187" s="3" t="str">
        <f>IF(AE187&lt;&gt;"",IF(AE187&lt;&gt;"LIBSETS_DROP_MECHANIC_MONSTER_NAME",VLOOKUP(AE187,'LibSets constants'!$I$4:$L$1000,3,FALSE),""),"")</f>
        <v/>
      </c>
      <c r="AG187" s="3" t="str">
        <f>IF(AE187&lt;&gt;"",IF(AE187&lt;&gt;"LIBSETS_DROP_MECHANIC_MONSTER_NAME",VLOOKUP(AE187,'LibSets constants'!$I$4:$L$1000,4,FALSE),""),"")</f>
        <v/>
      </c>
      <c r="AH187" s="3" t="str">
        <f>IF(G187&lt;&gt;"LIBSETS_SETTYPE_BATTLEGROUND",IF(G187&lt;&gt;"LIBSETS_SETTYPE_SPECIAL",IF(AI187&lt;&gt;"",VLOOKUP(AI187,'ESO zone constants'!$D$2:$H$4950,5,FALSE),""),""),"")</f>
        <v/>
      </c>
      <c r="AK187" s="3" t="str">
        <f>IF(AJ187&lt;&gt;"",IF(AJ187&lt;&gt;"LIBSETS_DROP_MECHANIC_MONSTER_NAME",VLOOKUP(AJ187,'LibSets constants'!$I$4:$L$1000,3,FALSE),""),"")</f>
        <v/>
      </c>
      <c r="AL187" s="3" t="str">
        <f>IF(AJ187&lt;&gt;"",IF(AJ187&lt;&gt;"LIBSETS_DROP_MECHANIC_MONSTER_NAME",VLOOKUP(AJ187,'LibSets constants'!$I$4:$L$1000,4,FALSE),""),"")</f>
        <v/>
      </c>
      <c r="AM187" s="3" t="str">
        <f>IF(G187&lt;&gt;"LIBSETS_SETTYPE_BATTLEGROUND",IF(G187&lt;&gt;"LIBSETS_SETTYPE_SPECIAL",IF(AN187&lt;&gt;"",VLOOKUP(AN187,'ESO zone constants'!$D$2:$H$4950,5,FALSE),""),""),"")</f>
        <v/>
      </c>
      <c r="AP187" s="3" t="str">
        <f>IF(AO187&lt;&gt;"",IF(AO187&lt;&gt;"LIBSETS_DROP_MECHANIC_MONSTER_NAME",VLOOKUP(AO187,'LibSets constants'!$I$4:$L$1000,3,FALSE),""),"")</f>
        <v/>
      </c>
      <c r="AQ187" s="3" t="str">
        <f>IF(AO187&lt;&gt;"",IF(AO187&lt;&gt;"LIBSETS_DROP_MECHANIC_MONSTER_NAME",VLOOKUP(AO187,'LibSets constants'!$I$4:$L$1000,4,FALSE),""),"")</f>
        <v/>
      </c>
      <c r="AR187" s="3" t="str">
        <f>IF(G187&lt;&gt;"LIBSETS_SETTYPE_BATTLEGROUND",IF(G187&lt;&gt;"LIBSETS_SETTYPE_SPECIAL",IF(AS187&lt;&gt;"",VLOOKUP(AS187,'ESO zone constants'!$D$2:$H$4950,5,FALSE),""),""),"")</f>
        <v/>
      </c>
      <c r="AU187" s="3" t="str">
        <f>IF(AT187&lt;&gt;"",IF(AT187&lt;&gt;"LIBSETS_DROP_MECHANIC_MONSTER_NAME",VLOOKUP(AT187,'LibSets constants'!$I$4:$L$1000,3,FALSE),""),"")</f>
        <v/>
      </c>
      <c r="AV187" s="3" t="str">
        <f>IF(AT187&lt;&gt;"",IF(AT187&lt;&gt;"LIBSETS_DROP_MECHANIC_MONSTER_NAME",VLOOKUP(AT187,'LibSets constants'!$I$4:$L$1000,4,FALSE),""),"")</f>
        <v/>
      </c>
      <c r="AW187" s="21" t="str">
        <f>IF(A187="???","--","")&amp;IF(F187&lt;&gt;"Not in the game (anymore)",IF(A187&lt;&gt;"",CONCATENATE("[",A187,"] = {wayshrines={")&amp;IF(K187&lt;&gt;"",CONCATENATE(K187,","),"")&amp;IF(L187&lt;&gt;"",CONCATENATE(L187,","),"")&amp;IF(M187&lt;&gt;"",CONCATENATE(M187,","),"")&amp;CONCATENATE("}")&amp;IF(VALUE(N187)&gt;0,CONCATENATE(", traitsNeeded=",N187),"")&amp;CONCATENATE(", dlcId=",IF(S187&lt;&gt;"",S187,"DLC_BASE_GAME")),""),"")</f>
        <v>[224] = {wayshrines={257,257,257,}, traitsNeeded=5, dlcId=DLC_THIEVES_GUILD</v>
      </c>
      <c r="AX187" s="21" t="str">
        <f>IF(F187&lt;&gt;"Not in the game (anymore)",IF(A187&lt;&gt;"",IF(P187&lt;&gt;"",CONCATENATE(", zoneIds={",P187),"")&amp;IF(X187&lt;&gt;"",CONCATENATE(",",X187),"")&amp;IF(AC187&lt;&gt;"",CONCATENATE(",",AC187),"")&amp;IF(AH187&lt;&gt;"",CONCATENATE(",",AH187),"")&amp;IF(AM187&lt;&gt;"",CONCATENATE(",",AM187),"")&amp;IF(AR187&lt;&gt;"",CONCATENATE(",",AR187),"")&amp;IF(P187&lt;&gt;"",CONCATENATE("}",""),"")&amp;IF(OR(I187="true",I187="false",I187&lt;&gt;""), CONCATENATE(", veteran=", I187), ""),""),"")</f>
        <v>, zoneIds={816,816,816}, veteran=false</v>
      </c>
      <c r="AY187" s="21" t="str">
        <f>IF(F187&lt;&gt;"Not in the game (anymore)",IF(A187&lt;&gt;"",", setType="&amp;G187,"")&amp;IF(J187="true",", multiTrialSet=true",""),"")</f>
        <v>, setType=LIBSETS_SETTYPE_CRAFTED</v>
      </c>
      <c r="AZ187" s="21" t="str">
        <f>IF(F187&lt;&gt;"Not in the game (anymore)",IF(U187&lt;&gt;"",", dropMechanic={"&amp;U187&amp;IF(Z187&lt;&gt;"",","&amp;Z187,"")&amp;IF(AE187&lt;&gt;"",","&amp;AE187,"")&amp;IF(AJ187&lt;&gt;"",","&amp;AJ187,"")&amp;IF(AO187&lt;&gt;"",","&amp;AO187,"")&amp;IF(AT187&lt;&gt;"",","&amp;AT187,"")&amp;"}"&amp;IF(U187="LIBSETS_DROP_MECHANIC_MONSTER_NAME",", dropMechanicNames={" &amp; IF(V187&lt;&gt;"","['en']='"&amp;V187&amp;"'","") &amp; IF(W187&lt;&gt;"",", ['de']='" &amp; W187&amp;"'","") &amp; "}",""),"")&amp;"},","")</f>
        <v>},</v>
      </c>
      <c r="BA187" s="21" t="str">
        <f>IF(F187&lt;&gt;"Not in the game (anymore)",IF(C187&lt;&gt;"",CONCATENATE(" --",C187," / ",B187,"   [",IF(Q187&lt;&gt;"",Q187,""),IF(Y187&lt;&gt;"",", "&amp;Y187,""),IF(AD187&lt;&gt;"",", "&amp;AD187,""),IF(AI187&lt;&gt;"",", "&amp;AI187,""),IF(AN187&lt;&gt;"",", "&amp;AN187,""),IF(AS187&lt;&gt;"",", "&amp;AS187,""),"]")),"")</f>
        <v xml:space="preserve"> --Tava's Favor / Tavas Gunst   [Hew's Bane, Hew's Bane, Hew's Bane]</v>
      </c>
    </row>
    <row r="188" spans="1:53" x14ac:dyDescent="0.25">
      <c r="A188" s="5">
        <v>225</v>
      </c>
      <c r="B188" t="s">
        <v>1084</v>
      </c>
      <c r="C188" t="s">
        <v>1085</v>
      </c>
      <c r="D188" s="3">
        <f>A188</f>
        <v>225</v>
      </c>
      <c r="G188" s="8" t="s">
        <v>1649</v>
      </c>
      <c r="I188" t="s">
        <v>97</v>
      </c>
      <c r="J188" t="s">
        <v>97</v>
      </c>
      <c r="K188">
        <v>257</v>
      </c>
      <c r="L188">
        <v>257</v>
      </c>
      <c r="M188">
        <v>257</v>
      </c>
      <c r="N188">
        <v>7</v>
      </c>
      <c r="P188" s="3">
        <f>IF(AND(G188&lt;&gt;"LIBSETS_SETTYPE_BATTLEGROUND",G188&lt;&gt;"LIBSETS_SETTYPE_SPECIAL",G188&lt;&gt;"LIBSETS_SETTYPE_MYTHIC"), IF(Q188&lt;&gt;"",VLOOKUP(Q188,'ESO zone constants'!$D$2:$H$4950,5,FALSE),""),"")</f>
        <v>816</v>
      </c>
      <c r="Q188" t="str">
        <f>IF(OR(K188="",K188&lt;=0,ISERROR(K188)),IF(AND(O188&lt;&gt;"",NOT(ISERROR(O188))),O188, ""),VLOOKUP(K188,'ESO wayshrine node constants'!$A$3:$D$9993,4,FALSE))</f>
        <v>Hew's Bane</v>
      </c>
      <c r="S188" s="19" t="str">
        <f>IF(AND(R188&lt;&gt;"",NOT(ISERROR(R188))),R188,IF(P188&lt;&gt;"",IF(NOT(ISERROR(VLOOKUP(P188,'ESO Dungeon constants'!$D$3:$H$9999,5,FALSE))),VLOOKUP(P188,'ESO Dungeon constants'!$D$3:$I$9999,6,FALSE),VLOOKUP(P188,'ESO zone constants'!$H$2:$K$9984,4,FALSE)),""))</f>
        <v>DLC_THIEVES_GUILD</v>
      </c>
      <c r="T188" s="3" t="str">
        <f>IF(S188&lt;&gt;"",VLOOKUP(S188,'LibSets constants'!$B$4:$C$1000,2,FALSE),"")</f>
        <v>Thieves Guild</v>
      </c>
      <c r="V188" s="3" t="str">
        <f>IF(U188&lt;&gt;"",IF(U188&lt;&gt;"LIBSETS_DROP_MECHANIC_MONSTER_NAME",VLOOKUP(U188,'LibSets constants'!$I$4:$L$1000,3,FALSE),""),"")</f>
        <v/>
      </c>
      <c r="W188" s="40" t="str">
        <f>IF(U188&lt;&gt;"",IF(U188&lt;&gt;"LIBSETS_DROP_MECHANIC_MONSTER_NAME",VLOOKUP(U188,'LibSets constants'!$I$4:$L$1000,4,FALSE),""),"")</f>
        <v/>
      </c>
      <c r="X188" s="3">
        <f>IF(G188&lt;&gt;"LIBSETS_SETTYPE_BATTLEGROUND",IF(G188&lt;&gt;"LIBSETS_SETTYPE_SPECIAL",IF(Y188&lt;&gt;"",VLOOKUP(Y188,'ESO zone constants'!$D$2:$H$4950,5,FALSE),""),""),"")</f>
        <v>816</v>
      </c>
      <c r="Y188" t="str">
        <f>VLOOKUP(L188,'ESO wayshrine node constants'!$A$3:$D$9993,4,FALSE)</f>
        <v>Hew's Bane</v>
      </c>
      <c r="AA188" s="3" t="str">
        <f>IF(Z188&lt;&gt;"",IF(Z188&lt;&gt;"LIBSETS_DROP_MECHANIC_MONSTER_NAME",VLOOKUP(Z188,'LibSets constants'!$I$4:$L$1000,3,FALSE),""),"")</f>
        <v/>
      </c>
      <c r="AB188" s="3" t="str">
        <f>IF(Z188&lt;&gt;"",IF(Z188&lt;&gt;"LIBSETS_DROP_MECHANIC_MONSTER_NAME",VLOOKUP(Z188,'LibSets constants'!$I$4:$L$1000,4,FALSE),""),"")</f>
        <v/>
      </c>
      <c r="AC188" s="3">
        <f>IF(G188&lt;&gt;"LIBSETS_SETTYPE_BATTLEGROUND",IF(G188&lt;&gt;"LIBSETS_SETTYPE_SPECIAL",IF(AD188&lt;&gt;"",VLOOKUP(AD188,'ESO zone constants'!$D$2:$H$4950,5,FALSE),""),""),"")</f>
        <v>816</v>
      </c>
      <c r="AD188" t="str">
        <f>VLOOKUP(M188,'ESO wayshrine node constants'!$A$3:$D$9993,4,FALSE)</f>
        <v>Hew's Bane</v>
      </c>
      <c r="AF188" s="3" t="str">
        <f>IF(AE188&lt;&gt;"",IF(AE188&lt;&gt;"LIBSETS_DROP_MECHANIC_MONSTER_NAME",VLOOKUP(AE188,'LibSets constants'!$I$4:$L$1000,3,FALSE),""),"")</f>
        <v/>
      </c>
      <c r="AG188" s="3" t="str">
        <f>IF(AE188&lt;&gt;"",IF(AE188&lt;&gt;"LIBSETS_DROP_MECHANIC_MONSTER_NAME",VLOOKUP(AE188,'LibSets constants'!$I$4:$L$1000,4,FALSE),""),"")</f>
        <v/>
      </c>
      <c r="AH188" s="3" t="str">
        <f>IF(G188&lt;&gt;"LIBSETS_SETTYPE_BATTLEGROUND",IF(G188&lt;&gt;"LIBSETS_SETTYPE_SPECIAL",IF(AI188&lt;&gt;"",VLOOKUP(AI188,'ESO zone constants'!$D$2:$H$4950,5,FALSE),""),""),"")</f>
        <v/>
      </c>
      <c r="AK188" s="3" t="str">
        <f>IF(AJ188&lt;&gt;"",IF(AJ188&lt;&gt;"LIBSETS_DROP_MECHANIC_MONSTER_NAME",VLOOKUP(AJ188,'LibSets constants'!$I$4:$L$1000,3,FALSE),""),"")</f>
        <v/>
      </c>
      <c r="AL188" s="3" t="str">
        <f>IF(AJ188&lt;&gt;"",IF(AJ188&lt;&gt;"LIBSETS_DROP_MECHANIC_MONSTER_NAME",VLOOKUP(AJ188,'LibSets constants'!$I$4:$L$1000,4,FALSE),""),"")</f>
        <v/>
      </c>
      <c r="AM188" s="3" t="str">
        <f>IF(G188&lt;&gt;"LIBSETS_SETTYPE_BATTLEGROUND",IF(G188&lt;&gt;"LIBSETS_SETTYPE_SPECIAL",IF(AN188&lt;&gt;"",VLOOKUP(AN188,'ESO zone constants'!$D$2:$H$4950,5,FALSE),""),""),"")</f>
        <v/>
      </c>
      <c r="AP188" s="3" t="str">
        <f>IF(AO188&lt;&gt;"",IF(AO188&lt;&gt;"LIBSETS_DROP_MECHANIC_MONSTER_NAME",VLOOKUP(AO188,'LibSets constants'!$I$4:$L$1000,3,FALSE),""),"")</f>
        <v/>
      </c>
      <c r="AQ188" s="3" t="str">
        <f>IF(AO188&lt;&gt;"",IF(AO188&lt;&gt;"LIBSETS_DROP_MECHANIC_MONSTER_NAME",VLOOKUP(AO188,'LibSets constants'!$I$4:$L$1000,4,FALSE),""),"")</f>
        <v/>
      </c>
      <c r="AR188" s="3" t="str">
        <f>IF(G188&lt;&gt;"LIBSETS_SETTYPE_BATTLEGROUND",IF(G188&lt;&gt;"LIBSETS_SETTYPE_SPECIAL",IF(AS188&lt;&gt;"",VLOOKUP(AS188,'ESO zone constants'!$D$2:$H$4950,5,FALSE),""),""),"")</f>
        <v/>
      </c>
      <c r="AU188" s="3" t="str">
        <f>IF(AT188&lt;&gt;"",IF(AT188&lt;&gt;"LIBSETS_DROP_MECHANIC_MONSTER_NAME",VLOOKUP(AT188,'LibSets constants'!$I$4:$L$1000,3,FALSE),""),"")</f>
        <v/>
      </c>
      <c r="AV188" s="3" t="str">
        <f>IF(AT188&lt;&gt;"",IF(AT188&lt;&gt;"LIBSETS_DROP_MECHANIC_MONSTER_NAME",VLOOKUP(AT188,'LibSets constants'!$I$4:$L$1000,4,FALSE),""),"")</f>
        <v/>
      </c>
      <c r="AW188" s="21" t="str">
        <f>IF(A188="???","--","")&amp;IF(F188&lt;&gt;"Not in the game (anymore)",IF(A188&lt;&gt;"",CONCATENATE("[",A188,"] = {wayshrines={")&amp;IF(K188&lt;&gt;"",CONCATENATE(K188,","),"")&amp;IF(L188&lt;&gt;"",CONCATENATE(L188,","),"")&amp;IF(M188&lt;&gt;"",CONCATENATE(M188,","),"")&amp;CONCATENATE("}")&amp;IF(VALUE(N188)&gt;0,CONCATENATE(", traitsNeeded=",N188),"")&amp;CONCATENATE(", dlcId=",IF(S188&lt;&gt;"",S188,"DLC_BASE_GAME")),""),"")</f>
        <v>[225] = {wayshrines={257,257,257,}, traitsNeeded=7, dlcId=DLC_THIEVES_GUILD</v>
      </c>
      <c r="AX188" s="21" t="str">
        <f>IF(F188&lt;&gt;"Not in the game (anymore)",IF(A188&lt;&gt;"",IF(P188&lt;&gt;"",CONCATENATE(", zoneIds={",P188),"")&amp;IF(X188&lt;&gt;"",CONCATENATE(",",X188),"")&amp;IF(AC188&lt;&gt;"",CONCATENATE(",",AC188),"")&amp;IF(AH188&lt;&gt;"",CONCATENATE(",",AH188),"")&amp;IF(AM188&lt;&gt;"",CONCATENATE(",",AM188),"")&amp;IF(AR188&lt;&gt;"",CONCATENATE(",",AR188),"")&amp;IF(P188&lt;&gt;"",CONCATENATE("}",""),"")&amp;IF(OR(I188="true",I188="false",I188&lt;&gt;""), CONCATENATE(", veteran=", I188), ""),""),"")</f>
        <v>, zoneIds={816,816,816}, veteran=false</v>
      </c>
      <c r="AY188" s="21" t="str">
        <f>IF(F188&lt;&gt;"Not in the game (anymore)",IF(A188&lt;&gt;"",", setType="&amp;G188,"")&amp;IF(J188="true",", multiTrialSet=true",""),"")</f>
        <v>, setType=LIBSETS_SETTYPE_CRAFTED</v>
      </c>
      <c r="AZ188" s="21" t="str">
        <f>IF(F188&lt;&gt;"Not in the game (anymore)",IF(U188&lt;&gt;"",", dropMechanic={"&amp;U188&amp;IF(Z188&lt;&gt;"",","&amp;Z188,"")&amp;IF(AE188&lt;&gt;"",","&amp;AE188,"")&amp;IF(AJ188&lt;&gt;"",","&amp;AJ188,"")&amp;IF(AO188&lt;&gt;"",","&amp;AO188,"")&amp;IF(AT188&lt;&gt;"",","&amp;AT188,"")&amp;"}"&amp;IF(U188="LIBSETS_DROP_MECHANIC_MONSTER_NAME",", dropMechanicNames={" &amp; IF(V188&lt;&gt;"","['en']='"&amp;V188&amp;"'","") &amp; IF(W188&lt;&gt;"",", ['de']='" &amp; W188&amp;"'","") &amp; "}",""),"")&amp;"},","")</f>
        <v>},</v>
      </c>
      <c r="BA188" s="21" t="str">
        <f>IF(F188&lt;&gt;"Not in the game (anymore)",IF(C188&lt;&gt;"",CONCATENATE(" --",C188," / ",B188,"   [",IF(Q188&lt;&gt;"",Q188,""),IF(Y188&lt;&gt;"",", "&amp;Y188,""),IF(AD188&lt;&gt;"",", "&amp;AD188,""),IF(AI188&lt;&gt;"",", "&amp;AI188,""),IF(AN188&lt;&gt;"",", "&amp;AN188,""),IF(AS188&lt;&gt;"",", "&amp;AS188,""),"]")),"")</f>
        <v xml:space="preserve"> --Clever Alchemist / Schlauer Alchemist   [Hew's Bane, Hew's Bane, Hew's Bane]</v>
      </c>
    </row>
    <row r="189" spans="1:53" x14ac:dyDescent="0.25">
      <c r="A189" s="5">
        <v>226</v>
      </c>
      <c r="B189" t="s">
        <v>1086</v>
      </c>
      <c r="C189" t="s">
        <v>1087</v>
      </c>
      <c r="D189" s="3">
        <f>A189</f>
        <v>226</v>
      </c>
      <c r="G189" s="8" t="s">
        <v>1649</v>
      </c>
      <c r="I189" t="s">
        <v>97</v>
      </c>
      <c r="J189" t="s">
        <v>97</v>
      </c>
      <c r="K189">
        <v>255</v>
      </c>
      <c r="L189">
        <v>255</v>
      </c>
      <c r="M189">
        <v>255</v>
      </c>
      <c r="N189">
        <v>9</v>
      </c>
      <c r="P189" s="3">
        <f>IF(AND(G189&lt;&gt;"LIBSETS_SETTYPE_BATTLEGROUND",G189&lt;&gt;"LIBSETS_SETTYPE_SPECIAL",G189&lt;&gt;"LIBSETS_SETTYPE_MYTHIC"), IF(Q189&lt;&gt;"",VLOOKUP(Q189,'ESO zone constants'!$D$2:$H$4950,5,FALSE),""),"")</f>
        <v>816</v>
      </c>
      <c r="Q189" t="str">
        <f>IF(OR(K189="",K189&lt;=0,ISERROR(K189)),IF(AND(O189&lt;&gt;"",NOT(ISERROR(O189))),O189, ""),VLOOKUP(K189,'ESO wayshrine node constants'!$A$3:$D$9993,4,FALSE))</f>
        <v>Hew's Bane</v>
      </c>
      <c r="S189" s="19" t="str">
        <f>IF(AND(R189&lt;&gt;"",NOT(ISERROR(R189))),R189,IF(P189&lt;&gt;"",IF(NOT(ISERROR(VLOOKUP(P189,'ESO Dungeon constants'!$D$3:$H$9999,5,FALSE))),VLOOKUP(P189,'ESO Dungeon constants'!$D$3:$I$9999,6,FALSE),VLOOKUP(P189,'ESO zone constants'!$H$2:$K$9984,4,FALSE)),""))</f>
        <v>DLC_THIEVES_GUILD</v>
      </c>
      <c r="T189" s="3" t="str">
        <f>IF(S189&lt;&gt;"",VLOOKUP(S189,'LibSets constants'!$B$4:$C$1000,2,FALSE),"")</f>
        <v>Thieves Guild</v>
      </c>
      <c r="V189" s="3" t="str">
        <f>IF(U189&lt;&gt;"",IF(U189&lt;&gt;"LIBSETS_DROP_MECHANIC_MONSTER_NAME",VLOOKUP(U189,'LibSets constants'!$I$4:$L$1000,3,FALSE),""),"")</f>
        <v/>
      </c>
      <c r="W189" s="40" t="str">
        <f>IF(U189&lt;&gt;"",IF(U189&lt;&gt;"LIBSETS_DROP_MECHANIC_MONSTER_NAME",VLOOKUP(U189,'LibSets constants'!$I$4:$L$1000,4,FALSE),""),"")</f>
        <v/>
      </c>
      <c r="X189" s="3">
        <f>IF(G189&lt;&gt;"LIBSETS_SETTYPE_BATTLEGROUND",IF(G189&lt;&gt;"LIBSETS_SETTYPE_SPECIAL",IF(Y189&lt;&gt;"",VLOOKUP(Y189,'ESO zone constants'!$D$2:$H$4950,5,FALSE),""),""),"")</f>
        <v>816</v>
      </c>
      <c r="Y189" t="str">
        <f>VLOOKUP(L189,'ESO wayshrine node constants'!$A$3:$D$9993,4,FALSE)</f>
        <v>Hew's Bane</v>
      </c>
      <c r="AA189" s="3" t="str">
        <f>IF(Z189&lt;&gt;"",IF(Z189&lt;&gt;"LIBSETS_DROP_MECHANIC_MONSTER_NAME",VLOOKUP(Z189,'LibSets constants'!$I$4:$L$1000,3,FALSE),""),"")</f>
        <v/>
      </c>
      <c r="AB189" s="3" t="str">
        <f>IF(Z189&lt;&gt;"",IF(Z189&lt;&gt;"LIBSETS_DROP_MECHANIC_MONSTER_NAME",VLOOKUP(Z189,'LibSets constants'!$I$4:$L$1000,4,FALSE),""),"")</f>
        <v/>
      </c>
      <c r="AC189" s="3">
        <f>IF(G189&lt;&gt;"LIBSETS_SETTYPE_BATTLEGROUND",IF(G189&lt;&gt;"LIBSETS_SETTYPE_SPECIAL",IF(AD189&lt;&gt;"",VLOOKUP(AD189,'ESO zone constants'!$D$2:$H$4950,5,FALSE),""),""),"")</f>
        <v>816</v>
      </c>
      <c r="AD189" t="str">
        <f>VLOOKUP(M189,'ESO wayshrine node constants'!$A$3:$D$9993,4,FALSE)</f>
        <v>Hew's Bane</v>
      </c>
      <c r="AF189" s="3" t="str">
        <f>IF(AE189&lt;&gt;"",IF(AE189&lt;&gt;"LIBSETS_DROP_MECHANIC_MONSTER_NAME",VLOOKUP(AE189,'LibSets constants'!$I$4:$L$1000,3,FALSE),""),"")</f>
        <v/>
      </c>
      <c r="AG189" s="3" t="str">
        <f>IF(AE189&lt;&gt;"",IF(AE189&lt;&gt;"LIBSETS_DROP_MECHANIC_MONSTER_NAME",VLOOKUP(AE189,'LibSets constants'!$I$4:$L$1000,4,FALSE),""),"")</f>
        <v/>
      </c>
      <c r="AH189" s="3" t="str">
        <f>IF(G189&lt;&gt;"LIBSETS_SETTYPE_BATTLEGROUND",IF(G189&lt;&gt;"LIBSETS_SETTYPE_SPECIAL",IF(AI189&lt;&gt;"",VLOOKUP(AI189,'ESO zone constants'!$D$2:$H$4950,5,FALSE),""),""),"")</f>
        <v/>
      </c>
      <c r="AK189" s="3" t="str">
        <f>IF(AJ189&lt;&gt;"",IF(AJ189&lt;&gt;"LIBSETS_DROP_MECHANIC_MONSTER_NAME",VLOOKUP(AJ189,'LibSets constants'!$I$4:$L$1000,3,FALSE),""),"")</f>
        <v/>
      </c>
      <c r="AL189" s="3" t="str">
        <f>IF(AJ189&lt;&gt;"",IF(AJ189&lt;&gt;"LIBSETS_DROP_MECHANIC_MONSTER_NAME",VLOOKUP(AJ189,'LibSets constants'!$I$4:$L$1000,4,FALSE),""),"")</f>
        <v/>
      </c>
      <c r="AM189" s="3" t="str">
        <f>IF(G189&lt;&gt;"LIBSETS_SETTYPE_BATTLEGROUND",IF(G189&lt;&gt;"LIBSETS_SETTYPE_SPECIAL",IF(AN189&lt;&gt;"",VLOOKUP(AN189,'ESO zone constants'!$D$2:$H$4950,5,FALSE),""),""),"")</f>
        <v/>
      </c>
      <c r="AP189" s="3" t="str">
        <f>IF(AO189&lt;&gt;"",IF(AO189&lt;&gt;"LIBSETS_DROP_MECHANIC_MONSTER_NAME",VLOOKUP(AO189,'LibSets constants'!$I$4:$L$1000,3,FALSE),""),"")</f>
        <v/>
      </c>
      <c r="AQ189" s="3" t="str">
        <f>IF(AO189&lt;&gt;"",IF(AO189&lt;&gt;"LIBSETS_DROP_MECHANIC_MONSTER_NAME",VLOOKUP(AO189,'LibSets constants'!$I$4:$L$1000,4,FALSE),""),"")</f>
        <v/>
      </c>
      <c r="AR189" s="3" t="str">
        <f>IF(G189&lt;&gt;"LIBSETS_SETTYPE_BATTLEGROUND",IF(G189&lt;&gt;"LIBSETS_SETTYPE_SPECIAL",IF(AS189&lt;&gt;"",VLOOKUP(AS189,'ESO zone constants'!$D$2:$H$4950,5,FALSE),""),""),"")</f>
        <v/>
      </c>
      <c r="AU189" s="3" t="str">
        <f>IF(AT189&lt;&gt;"",IF(AT189&lt;&gt;"LIBSETS_DROP_MECHANIC_MONSTER_NAME",VLOOKUP(AT189,'LibSets constants'!$I$4:$L$1000,3,FALSE),""),"")</f>
        <v/>
      </c>
      <c r="AV189" s="3" t="str">
        <f>IF(AT189&lt;&gt;"",IF(AT189&lt;&gt;"LIBSETS_DROP_MECHANIC_MONSTER_NAME",VLOOKUP(AT189,'LibSets constants'!$I$4:$L$1000,4,FALSE),""),"")</f>
        <v/>
      </c>
      <c r="AW189" s="21" t="str">
        <f>IF(A189="???","--","")&amp;IF(F189&lt;&gt;"Not in the game (anymore)",IF(A189&lt;&gt;"",CONCATENATE("[",A189,"] = {wayshrines={")&amp;IF(K189&lt;&gt;"",CONCATENATE(K189,","),"")&amp;IF(L189&lt;&gt;"",CONCATENATE(L189,","),"")&amp;IF(M189&lt;&gt;"",CONCATENATE(M189,","),"")&amp;CONCATENATE("}")&amp;IF(VALUE(N189)&gt;0,CONCATENATE(", traitsNeeded=",N189),"")&amp;CONCATENATE(", dlcId=",IF(S189&lt;&gt;"",S189,"DLC_BASE_GAME")),""),"")</f>
        <v>[226] = {wayshrines={255,255,255,}, traitsNeeded=9, dlcId=DLC_THIEVES_GUILD</v>
      </c>
      <c r="AX189" s="21" t="str">
        <f>IF(F189&lt;&gt;"Not in the game (anymore)",IF(A189&lt;&gt;"",IF(P189&lt;&gt;"",CONCATENATE(", zoneIds={",P189),"")&amp;IF(X189&lt;&gt;"",CONCATENATE(",",X189),"")&amp;IF(AC189&lt;&gt;"",CONCATENATE(",",AC189),"")&amp;IF(AH189&lt;&gt;"",CONCATENATE(",",AH189),"")&amp;IF(AM189&lt;&gt;"",CONCATENATE(",",AM189),"")&amp;IF(AR189&lt;&gt;"",CONCATENATE(",",AR189),"")&amp;IF(P189&lt;&gt;"",CONCATENATE("}",""),"")&amp;IF(OR(I189="true",I189="false",I189&lt;&gt;""), CONCATENATE(", veteran=", I189), ""),""),"")</f>
        <v>, zoneIds={816,816,816}, veteran=false</v>
      </c>
      <c r="AY189" s="21" t="str">
        <f>IF(F189&lt;&gt;"Not in the game (anymore)",IF(A189&lt;&gt;"",", setType="&amp;G189,"")&amp;IF(J189="true",", multiTrialSet=true",""),"")</f>
        <v>, setType=LIBSETS_SETTYPE_CRAFTED</v>
      </c>
      <c r="AZ189" s="21" t="str">
        <f>IF(F189&lt;&gt;"Not in the game (anymore)",IF(U189&lt;&gt;"",", dropMechanic={"&amp;U189&amp;IF(Z189&lt;&gt;"",","&amp;Z189,"")&amp;IF(AE189&lt;&gt;"",","&amp;AE189,"")&amp;IF(AJ189&lt;&gt;"",","&amp;AJ189,"")&amp;IF(AO189&lt;&gt;"",","&amp;AO189,"")&amp;IF(AT189&lt;&gt;"",","&amp;AT189,"")&amp;"}"&amp;IF(U189="LIBSETS_DROP_MECHANIC_MONSTER_NAME",", dropMechanicNames={" &amp; IF(V189&lt;&gt;"","['en']='"&amp;V189&amp;"'","") &amp; IF(W189&lt;&gt;"",", ['de']='" &amp; W189&amp;"'","") &amp; "}",""),"")&amp;"},","")</f>
        <v>},</v>
      </c>
      <c r="BA189" s="21" t="str">
        <f>IF(F189&lt;&gt;"Not in the game (anymore)",IF(C189&lt;&gt;"",CONCATENATE(" --",C189," / ",B189,"   [",IF(Q189&lt;&gt;"",Q189,""),IF(Y189&lt;&gt;"",", "&amp;Y189,""),IF(AD189&lt;&gt;"",", "&amp;AD189,""),IF(AI189&lt;&gt;"",", "&amp;AI189,""),IF(AN189&lt;&gt;"",", "&amp;AN189,""),IF(AS189&lt;&gt;"",", "&amp;AS189,""),"]")),"")</f>
        <v xml:space="preserve"> --Eternal Hunt / Ewige Jagd   [Hew's Bane, Hew's Bane, Hew's Bane]</v>
      </c>
    </row>
    <row r="190" spans="1:53" x14ac:dyDescent="0.25">
      <c r="A190" s="12">
        <v>227</v>
      </c>
      <c r="B190" t="s">
        <v>1088</v>
      </c>
      <c r="C190" t="s">
        <v>1089</v>
      </c>
      <c r="D190" s="3">
        <f>A190</f>
        <v>227</v>
      </c>
      <c r="G190" s="8" t="s">
        <v>1655</v>
      </c>
      <c r="I190" t="s">
        <v>97</v>
      </c>
      <c r="J190" t="s">
        <v>97</v>
      </c>
      <c r="K190">
        <v>-1</v>
      </c>
      <c r="L190">
        <v>-1</v>
      </c>
      <c r="M190">
        <v>-1</v>
      </c>
      <c r="N190">
        <v>0</v>
      </c>
      <c r="O190" s="70" t="s">
        <v>515</v>
      </c>
      <c r="P190" s="3">
        <f>IF(AND(G190&lt;&gt;"LIBSETS_SETTYPE_BATTLEGROUND",G190&lt;&gt;"LIBSETS_SETTYPE_SPECIAL",G190&lt;&gt;"LIBSETS_SETTYPE_MYTHIC"), IF(Q190&lt;&gt;"",VLOOKUP(Q190,'ESO zone constants'!$D$2:$H$4950,5,FALSE),""),"")</f>
        <v>816</v>
      </c>
      <c r="Q190" t="str">
        <f>IF(OR(K190="",K190&lt;=0,ISERROR(K190)),IF(AND(O190&lt;&gt;"",NOT(ISERROR(O190))),O190, ""),VLOOKUP(K190,'ESO wayshrine node constants'!$A$3:$D$9993,4,FALSE))</f>
        <v>Hew's Bane</v>
      </c>
      <c r="S190" s="19" t="str">
        <f>IF(AND(R190&lt;&gt;"",NOT(ISERROR(R190))),R190,IF(P190&lt;&gt;"",IF(NOT(ISERROR(VLOOKUP(P190,'ESO Dungeon constants'!$D$3:$H$9999,5,FALSE))),VLOOKUP(P190,'ESO Dungeon constants'!$D$3:$I$9999,6,FALSE),VLOOKUP(P190,'ESO zone constants'!$H$2:$K$9984,4,FALSE)),""))</f>
        <v>DLC_THIEVES_GUILD</v>
      </c>
      <c r="T190" s="3" t="str">
        <f>IF(S190&lt;&gt;"",VLOOKUP(S190,'LibSets constants'!$B$4:$C$1000,2,FALSE),"")</f>
        <v>Thieves Guild</v>
      </c>
      <c r="U190" s="33" t="s">
        <v>1742</v>
      </c>
      <c r="V190" s="3" t="str">
        <f>IF(U190&lt;&gt;"",IF(U190&lt;&gt;"LIBSETS_DROP_MECHANIC_MONSTER_NAME",VLOOKUP(U190,'LibSets constants'!$I$4:$L$1000,3,FALSE),""),"")</f>
        <v>Delve bosses have a chance to drop a waist or feet.</v>
      </c>
      <c r="W190" s="3" t="str">
        <f>IF(U190&lt;&gt;"",IF(U190&lt;&gt;"LIBSETS_DROP_MECHANIC_MONSTER_NAME",VLOOKUP(U190,'LibSets constants'!$I$4:$L$1000,4,FALSE),""),"")</f>
        <v>Bosse in Gewölben haben die Chance, eine Taille oder Füße fallen zu lassen.</v>
      </c>
      <c r="X190" s="3" t="str">
        <f>IF(G190&lt;&gt;"LIBSETS_SETTYPE_BATTLEGROUND",IF(G190&lt;&gt;"LIBSETS_SETTYPE_SPECIAL",IF(Y190&lt;&gt;"",VLOOKUP(Y190,'ESO zone constants'!$D$2:$H$4950,5,FALSE),""),""),"")</f>
        <v/>
      </c>
      <c r="Z190" s="33" t="s">
        <v>1743</v>
      </c>
      <c r="AA190" s="3" t="str">
        <f>IF(Z190&lt;&gt;"",IF(Z190&lt;&gt;"LIBSETS_DROP_MECHANIC_MONSTER_NAME",VLOOKUP(Z190,'LibSets constants'!$I$4:$L$1000,3,FALSE),""),"")</f>
        <v>Overland group bosses have a 100% chance to drop head, chest, legs, or weapon.</v>
      </c>
      <c r="AB190" s="3" t="str">
        <f>IF(Z190&lt;&gt;"",IF(Z190&lt;&gt;"LIBSETS_DROP_MECHANIC_MONSTER_NAME",VLOOKUP(Z190,'LibSets constants'!$I$4:$L$1000,4,FALSE),""),"")</f>
        <v>Überland Gruppenbosse haben eine Chance von 100%, Kopf, Brust, Beine oder Waffen fallen zu lassen.</v>
      </c>
      <c r="AC190" s="3" t="str">
        <f>IF(G190&lt;&gt;"LIBSETS_SETTYPE_BATTLEGROUND",IF(G190&lt;&gt;"LIBSETS_SETTYPE_SPECIAL",IF(AD190&lt;&gt;"",VLOOKUP(AD190,'ESO zone constants'!$D$2:$H$4950,5,FALSE),""),""),"")</f>
        <v/>
      </c>
      <c r="AE190" s="33" t="s">
        <v>1744</v>
      </c>
      <c r="AF190" s="3" t="str">
        <f>IF(AE190&lt;&gt;"",IF(AE190&lt;&gt;"LIBSETS_DROP_MECHANIC_MONSTER_NAME",VLOOKUP(AE190,'LibSets constants'!$I$4:$L$1000,3,FALSE),""),"")</f>
        <v>Public dungeon bosses have a chance to drop a shoulder, hand, or weapon.</v>
      </c>
      <c r="AG190" s="3" t="str">
        <f>IF(AE190&lt;&gt;"",IF(AE190&lt;&gt;"LIBSETS_DROP_MECHANIC_MONSTER_NAME",VLOOKUP(AE190,'LibSets constants'!$I$4:$L$1000,4,FALSE),""),"")</f>
        <v>Öffentliche Dungeon-Bosse haben die Möglichkeit, eine Schulter, Handschuhe oder eine Waffe fallen zu lassen.</v>
      </c>
      <c r="AH190" s="3" t="str">
        <f>IF(G190&lt;&gt;"LIBSETS_SETTYPE_BATTLEGROUND",IF(G190&lt;&gt;"LIBSETS_SETTYPE_SPECIAL",IF(AI190&lt;&gt;"",VLOOKUP(AI190,'ESO zone constants'!$D$2:$H$4950,5,FALSE),""),""),"")</f>
        <v/>
      </c>
      <c r="AJ190" s="33" t="s">
        <v>1745</v>
      </c>
      <c r="AK190" s="3" t="str">
        <f>IF(AJ190&lt;&gt;"",IF(AJ190&lt;&gt;"LIBSETS_DROP_MECHANIC_MONSTER_NAME",VLOOKUP(AJ190,'LibSets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3" t="str">
        <f>IF(AJ190&lt;&gt;"",IF(AJ190&lt;&gt;"LIBSETS_DROP_MECHANIC_MONSTER_NAME",VLOOKUP(AJ190,'LibSets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constants'!$D$2:$H$4950,5,FALSE),""),""),"")</f>
        <v/>
      </c>
      <c r="AP190" s="3" t="str">
        <f>IF(AO190&lt;&gt;"",IF(AO190&lt;&gt;"LIBSETS_DROP_MECHANIC_MONSTER_NAME",VLOOKUP(AO190,'LibSets constants'!$I$4:$L$1000,3,FALSE),""),"")</f>
        <v/>
      </c>
      <c r="AQ190" s="3" t="str">
        <f>IF(AO190&lt;&gt;"",IF(AO190&lt;&gt;"LIBSETS_DROP_MECHANIC_MONSTER_NAME",VLOOKUP(AO190,'LibSets constants'!$I$4:$L$1000,4,FALSE),""),"")</f>
        <v/>
      </c>
      <c r="AR190" s="3" t="str">
        <f>IF(G190&lt;&gt;"LIBSETS_SETTYPE_BATTLEGROUND",IF(G190&lt;&gt;"LIBSETS_SETTYPE_SPECIAL",IF(AS190&lt;&gt;"",VLOOKUP(AS190,'ESO zone constants'!$D$2:$H$4950,5,FALSE),""),""),"")</f>
        <v/>
      </c>
      <c r="AU190" s="3" t="str">
        <f>IF(AT190&lt;&gt;"",IF(AT190&lt;&gt;"LIBSETS_DROP_MECHANIC_MONSTER_NAME",VLOOKUP(AT190,'LibSets constants'!$I$4:$L$1000,3,FALSE),""),"")</f>
        <v/>
      </c>
      <c r="AV190" s="3" t="str">
        <f>IF(AT190&lt;&gt;"",IF(AT190&lt;&gt;"LIBSETS_DROP_MECHANIC_MONSTER_NAME",VLOOKUP(AT190,'LibSets constants'!$I$4:$L$1000,4,FALSE),""),"")</f>
        <v/>
      </c>
      <c r="AW190" s="21" t="str">
        <f>IF(A190="???","--","")&amp;IF(F190&lt;&gt;"Not in the game (anymore)",IF(A190&lt;&gt;"",CONCATENATE("[",A190,"] = {wayshrines={")&amp;IF(K190&lt;&gt;"",CONCATENATE(K190,","),"")&amp;IF(L190&lt;&gt;"",CONCATENATE(L190,","),"")&amp;IF(M190&lt;&gt;"",CONCATENATE(M190,","),"")&amp;CONCATENATE("}")&amp;IF(VALUE(N190)&gt;0,CONCATENATE(", traitsNeeded=",N190),"")&amp;CONCATENATE(", dlcId=",IF(S190&lt;&gt;"",S190,"DLC_BASE_GAME")),""),"")</f>
        <v>[227] = {wayshrines={-1,-1,-1,}, dlcId=DLC_THIEVES_GUILD</v>
      </c>
      <c r="AX190" s="21" t="str">
        <f>IF(F190&lt;&gt;"Not in the game (anymore)",IF(A190&lt;&gt;"",IF(P190&lt;&gt;"",CONCATENATE(", zoneIds={",P190),"")&amp;IF(X190&lt;&gt;"",CONCATENATE(",",X190),"")&amp;IF(AC190&lt;&gt;"",CONCATENATE(",",AC190),"")&amp;IF(AH190&lt;&gt;"",CONCATENATE(",",AH190),"")&amp;IF(AM190&lt;&gt;"",CONCATENATE(",",AM190),"")&amp;IF(AR190&lt;&gt;"",CONCATENATE(",",AR190),"")&amp;IF(P190&lt;&gt;"",CONCATENATE("}",""),"")&amp;IF(OR(I190="true",I190="false",I190&lt;&gt;""), CONCATENATE(", veteran=", I190), ""),""),"")</f>
        <v>, zoneIds={816}, veteran=false</v>
      </c>
      <c r="AY190" s="21" t="str">
        <f>IF(F190&lt;&gt;"Not in the game (anymore)",IF(A190&lt;&gt;"",", setType="&amp;G190,"")&amp;IF(J190="true",", multiTrialSet=true",""),"")</f>
        <v>, setType=LIBSETS_SETTYPE_OVERLAND</v>
      </c>
      <c r="AZ190" s="21" t="str">
        <f>IF(F190&lt;&gt;"Not in the game (anymore)",IF(U190&lt;&gt;"",", dropMechanic={"&amp;U190&amp;IF(Z190&lt;&gt;"",","&amp;Z190,"")&amp;IF(AE190&lt;&gt;"",","&amp;AE190,"")&amp;IF(AJ190&lt;&gt;"",","&amp;AJ190,"")&amp;IF(AO190&lt;&gt;"",","&amp;AO190,"")&amp;IF(AT190&lt;&gt;"",","&amp;AT190,"")&amp;"}"&amp;IF(U190="LIBSETS_DROP_MECHANIC_MONSTER_NAME",", dropMechanicNames={" &amp; IF(V190&lt;&gt;"","['en']='"&amp;V190&amp;"'","") &amp; IF(W190&lt;&gt;"",", ['de']='" &amp; W190&amp;"'","") &amp; "}",""),"")&amp;"},","")</f>
        <v>, dropMechanic={LIBSETS_DROP_MECHANIC_OVERLAND_BOSS_DELVE,LIBSETS_DROP_MECHANIC_OVERLAND_WORLDBOSS,LIBSETS_DROP_MECHANIC_OVERLAND_BOSS_PUBLIC_DUNGEON,LIBSETS_DROP_MECHANIC_OVERLAND_CHEST}},</v>
      </c>
      <c r="BA190" s="21" t="str">
        <f>IF(F190&lt;&gt;"Not in the game (anymore)",IF(C190&lt;&gt;"",CONCATENATE(" --",C190," / ",B190,"   [",IF(Q190&lt;&gt;"",Q190,""),IF(Y190&lt;&gt;"",", "&amp;Y190,""),IF(AD190&lt;&gt;"",", "&amp;AD190,""),IF(AI190&lt;&gt;"",", "&amp;AI190,""),IF(AN190&lt;&gt;"",", "&amp;AN190,""),IF(AS190&lt;&gt;"",", "&amp;AS190,""),"]")),"")</f>
        <v xml:space="preserve"> --Bahraha's Curse / Bahrahas Fluch   [Hew's Bane]</v>
      </c>
    </row>
    <row r="191" spans="1:53" x14ac:dyDescent="0.25">
      <c r="A191" s="12">
        <v>228</v>
      </c>
      <c r="B191" t="s">
        <v>1090</v>
      </c>
      <c r="C191" t="s">
        <v>1091</v>
      </c>
      <c r="D191" s="3">
        <f>A191</f>
        <v>228</v>
      </c>
      <c r="G191" s="8" t="s">
        <v>1655</v>
      </c>
      <c r="I191" t="s">
        <v>97</v>
      </c>
      <c r="J191" t="s">
        <v>97</v>
      </c>
      <c r="K191">
        <v>-1</v>
      </c>
      <c r="L191">
        <v>-1</v>
      </c>
      <c r="M191">
        <v>-1</v>
      </c>
      <c r="N191">
        <v>0</v>
      </c>
      <c r="O191" s="70" t="s">
        <v>515</v>
      </c>
      <c r="P191" s="3">
        <f>IF(AND(G191&lt;&gt;"LIBSETS_SETTYPE_BATTLEGROUND",G191&lt;&gt;"LIBSETS_SETTYPE_SPECIAL",G191&lt;&gt;"LIBSETS_SETTYPE_MYTHIC"), IF(Q191&lt;&gt;"",VLOOKUP(Q191,'ESO zone constants'!$D$2:$H$4950,5,FALSE),""),"")</f>
        <v>816</v>
      </c>
      <c r="Q191" t="str">
        <f>IF(OR(K191="",K191&lt;=0,ISERROR(K191)),IF(AND(O191&lt;&gt;"",NOT(ISERROR(O191))),O191, ""),VLOOKUP(K191,'ESO wayshrine node constants'!$A$3:$D$9993,4,FALSE))</f>
        <v>Hew's Bane</v>
      </c>
      <c r="S191" s="19" t="str">
        <f>IF(AND(R191&lt;&gt;"",NOT(ISERROR(R191))),R191,IF(P191&lt;&gt;"",IF(NOT(ISERROR(VLOOKUP(P191,'ESO Dungeon constants'!$D$3:$H$9999,5,FALSE))),VLOOKUP(P191,'ESO Dungeon constants'!$D$3:$I$9999,6,FALSE),VLOOKUP(P191,'ESO zone constants'!$H$2:$K$9984,4,FALSE)),""))</f>
        <v>DLC_THIEVES_GUILD</v>
      </c>
      <c r="T191" s="3" t="str">
        <f>IF(S191&lt;&gt;"",VLOOKUP(S191,'LibSets constants'!$B$4:$C$1000,2,FALSE),"")</f>
        <v>Thieves Guild</v>
      </c>
      <c r="U191" s="33" t="s">
        <v>1742</v>
      </c>
      <c r="V191" s="3" t="str">
        <f>IF(U191&lt;&gt;"",IF(U191&lt;&gt;"LIBSETS_DROP_MECHANIC_MONSTER_NAME",VLOOKUP(U191,'LibSets constants'!$I$4:$L$1000,3,FALSE),""),"")</f>
        <v>Delve bosses have a chance to drop a waist or feet.</v>
      </c>
      <c r="W191" s="3" t="str">
        <f>IF(U191&lt;&gt;"",IF(U191&lt;&gt;"LIBSETS_DROP_MECHANIC_MONSTER_NAME",VLOOKUP(U191,'LibSets constants'!$I$4:$L$1000,4,FALSE),""),"")</f>
        <v>Bosse in Gewölben haben die Chance, eine Taille oder Füße fallen zu lassen.</v>
      </c>
      <c r="X191" s="3" t="str">
        <f>IF(G191&lt;&gt;"LIBSETS_SETTYPE_BATTLEGROUND",IF(G191&lt;&gt;"LIBSETS_SETTYPE_SPECIAL",IF(Y191&lt;&gt;"",VLOOKUP(Y191,'ESO zone constants'!$D$2:$H$4950,5,FALSE),""),""),"")</f>
        <v/>
      </c>
      <c r="Z191" s="33" t="s">
        <v>1743</v>
      </c>
      <c r="AA191" s="3" t="str">
        <f>IF(Z191&lt;&gt;"",IF(Z191&lt;&gt;"LIBSETS_DROP_MECHANIC_MONSTER_NAME",VLOOKUP(Z191,'LibSets constants'!$I$4:$L$1000,3,FALSE),""),"")</f>
        <v>Overland group bosses have a 100% chance to drop head, chest, legs, or weapon.</v>
      </c>
      <c r="AB191" s="3" t="str">
        <f>IF(Z191&lt;&gt;"",IF(Z191&lt;&gt;"LIBSETS_DROP_MECHANIC_MONSTER_NAME",VLOOKUP(Z191,'LibSets constants'!$I$4:$L$1000,4,FALSE),""),"")</f>
        <v>Überland Gruppenbosse haben eine Chance von 100%, Kopf, Brust, Beine oder Waffen fallen zu lassen.</v>
      </c>
      <c r="AC191" s="3" t="str">
        <f>IF(G191&lt;&gt;"LIBSETS_SETTYPE_BATTLEGROUND",IF(G191&lt;&gt;"LIBSETS_SETTYPE_SPECIAL",IF(AD191&lt;&gt;"",VLOOKUP(AD191,'ESO zone constants'!$D$2:$H$4950,5,FALSE),""),""),"")</f>
        <v/>
      </c>
      <c r="AE191" s="33" t="s">
        <v>1744</v>
      </c>
      <c r="AF191" s="3" t="str">
        <f>IF(AE191&lt;&gt;"",IF(AE191&lt;&gt;"LIBSETS_DROP_MECHANIC_MONSTER_NAME",VLOOKUP(AE191,'LibSets constants'!$I$4:$L$1000,3,FALSE),""),"")</f>
        <v>Public dungeon bosses have a chance to drop a shoulder, hand, or weapon.</v>
      </c>
      <c r="AG191" s="3" t="str">
        <f>IF(AE191&lt;&gt;"",IF(AE191&lt;&gt;"LIBSETS_DROP_MECHANIC_MONSTER_NAME",VLOOKUP(AE191,'LibSets constants'!$I$4:$L$1000,4,FALSE),""),"")</f>
        <v>Öffentliche Dungeon-Bosse haben die Möglichkeit, eine Schulter, Handschuhe oder eine Waffe fallen zu lassen.</v>
      </c>
      <c r="AH191" s="3" t="str">
        <f>IF(G191&lt;&gt;"LIBSETS_SETTYPE_BATTLEGROUND",IF(G191&lt;&gt;"LIBSETS_SETTYPE_SPECIAL",IF(AI191&lt;&gt;"",VLOOKUP(AI191,'ESO zone constants'!$D$2:$H$4950,5,FALSE),""),""),"")</f>
        <v/>
      </c>
      <c r="AJ191" s="33" t="s">
        <v>1745</v>
      </c>
      <c r="AK191" s="3" t="str">
        <f>IF(AJ191&lt;&gt;"",IF(AJ191&lt;&gt;"LIBSETS_DROP_MECHANIC_MONSTER_NAME",VLOOKUP(AJ191,'LibSets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3" t="str">
        <f>IF(AJ191&lt;&gt;"",IF(AJ191&lt;&gt;"LIBSETS_DROP_MECHANIC_MONSTER_NAME",VLOOKUP(AJ191,'LibSets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constants'!$D$2:$H$4950,5,FALSE),""),""),"")</f>
        <v/>
      </c>
      <c r="AP191" s="3" t="str">
        <f>IF(AO191&lt;&gt;"",IF(AO191&lt;&gt;"LIBSETS_DROP_MECHANIC_MONSTER_NAME",VLOOKUP(AO191,'LibSets constants'!$I$4:$L$1000,3,FALSE),""),"")</f>
        <v/>
      </c>
      <c r="AQ191" s="3" t="str">
        <f>IF(AO191&lt;&gt;"",IF(AO191&lt;&gt;"LIBSETS_DROP_MECHANIC_MONSTER_NAME",VLOOKUP(AO191,'LibSets constants'!$I$4:$L$1000,4,FALSE),""),"")</f>
        <v/>
      </c>
      <c r="AR191" s="3" t="str">
        <f>IF(G191&lt;&gt;"LIBSETS_SETTYPE_BATTLEGROUND",IF(G191&lt;&gt;"LIBSETS_SETTYPE_SPECIAL",IF(AS191&lt;&gt;"",VLOOKUP(AS191,'ESO zone constants'!$D$2:$H$4950,5,FALSE),""),""),"")</f>
        <v/>
      </c>
      <c r="AU191" s="3" t="str">
        <f>IF(AT191&lt;&gt;"",IF(AT191&lt;&gt;"LIBSETS_DROP_MECHANIC_MONSTER_NAME",VLOOKUP(AT191,'LibSets constants'!$I$4:$L$1000,3,FALSE),""),"")</f>
        <v/>
      </c>
      <c r="AV191" s="3" t="str">
        <f>IF(AT191&lt;&gt;"",IF(AT191&lt;&gt;"LIBSETS_DROP_MECHANIC_MONSTER_NAME",VLOOKUP(AT191,'LibSets constants'!$I$4:$L$1000,4,FALSE),""),"")</f>
        <v/>
      </c>
      <c r="AW191" s="21" t="str">
        <f>IF(A191="???","--","")&amp;IF(F191&lt;&gt;"Not in the game (anymore)",IF(A191&lt;&gt;"",CONCATENATE("[",A191,"] = {wayshrines={")&amp;IF(K191&lt;&gt;"",CONCATENATE(K191,","),"")&amp;IF(L191&lt;&gt;"",CONCATENATE(L191,","),"")&amp;IF(M191&lt;&gt;"",CONCATENATE(M191,","),"")&amp;CONCATENATE("}")&amp;IF(VALUE(N191)&gt;0,CONCATENATE(", traitsNeeded=",N191),"")&amp;CONCATENATE(", dlcId=",IF(S191&lt;&gt;"",S191,"DLC_BASE_GAME")),""),"")</f>
        <v>[228] = {wayshrines={-1,-1,-1,}, dlcId=DLC_THIEVES_GUILD</v>
      </c>
      <c r="AX191" s="21" t="str">
        <f>IF(F191&lt;&gt;"Not in the game (anymore)",IF(A191&lt;&gt;"",IF(P191&lt;&gt;"",CONCATENATE(", zoneIds={",P191),"")&amp;IF(X191&lt;&gt;"",CONCATENATE(",",X191),"")&amp;IF(AC191&lt;&gt;"",CONCATENATE(",",AC191),"")&amp;IF(AH191&lt;&gt;"",CONCATENATE(",",AH191),"")&amp;IF(AM191&lt;&gt;"",CONCATENATE(",",AM191),"")&amp;IF(AR191&lt;&gt;"",CONCATENATE(",",AR191),"")&amp;IF(P191&lt;&gt;"",CONCATENATE("}",""),"")&amp;IF(OR(I191="true",I191="false",I191&lt;&gt;""), CONCATENATE(", veteran=", I191), ""),""),"")</f>
        <v>, zoneIds={816}, veteran=false</v>
      </c>
      <c r="AY191" s="21" t="str">
        <f>IF(F191&lt;&gt;"Not in the game (anymore)",IF(A191&lt;&gt;"",", setType="&amp;G191,"")&amp;IF(J191="true",", multiTrialSet=true",""),"")</f>
        <v>, setType=LIBSETS_SETTYPE_OVERLAND</v>
      </c>
      <c r="AZ191" s="21" t="str">
        <f>IF(F191&lt;&gt;"Not in the game (anymore)",IF(U191&lt;&gt;"",", dropMechanic={"&amp;U191&amp;IF(Z191&lt;&gt;"",","&amp;Z191,"")&amp;IF(AE191&lt;&gt;"",","&amp;AE191,"")&amp;IF(AJ191&lt;&gt;"",","&amp;AJ191,"")&amp;IF(AO191&lt;&gt;"",","&amp;AO191,"")&amp;IF(AT191&lt;&gt;"",","&amp;AT191,"")&amp;"}"&amp;IF(U191="LIBSETS_DROP_MECHANIC_MONSTER_NAME",", dropMechanicNames={" &amp; IF(V191&lt;&gt;"","['en']='"&amp;V191&amp;"'","") &amp; IF(W191&lt;&gt;"",", ['de']='" &amp; W191&amp;"'","") &amp; "}",""),"")&amp;"},","")</f>
        <v>, dropMechanic={LIBSETS_DROP_MECHANIC_OVERLAND_BOSS_DELVE,LIBSETS_DROP_MECHANIC_OVERLAND_WORLDBOSS,LIBSETS_DROP_MECHANIC_OVERLAND_BOSS_PUBLIC_DUNGEON,LIBSETS_DROP_MECHANIC_OVERLAND_CHEST}},</v>
      </c>
      <c r="BA191" s="21" t="str">
        <f>IF(F191&lt;&gt;"Not in the game (anymore)",IF(C191&lt;&gt;"",CONCATENATE(" --",C191," / ",B191,"   [",IF(Q191&lt;&gt;"",Q191,""),IF(Y191&lt;&gt;"",", "&amp;Y191,""),IF(AD191&lt;&gt;"",", "&amp;AD191,""),IF(AI191&lt;&gt;"",", "&amp;AI191,""),IF(AN191&lt;&gt;"",", "&amp;AN191,""),IF(AS191&lt;&gt;"",", "&amp;AS191,""),"]")),"")</f>
        <v xml:space="preserve"> --Syvarra's Scales / Syvarras Schuppen   [Hew's Bane]</v>
      </c>
    </row>
    <row r="192" spans="1:53" x14ac:dyDescent="0.25">
      <c r="A192" s="12">
        <v>229</v>
      </c>
      <c r="B192" t="s">
        <v>1092</v>
      </c>
      <c r="C192" t="s">
        <v>1093</v>
      </c>
      <c r="D192" s="3">
        <f>A192</f>
        <v>229</v>
      </c>
      <c r="G192" s="8" t="s">
        <v>1656</v>
      </c>
      <c r="I192" t="s">
        <v>97</v>
      </c>
      <c r="J192" t="s">
        <v>97</v>
      </c>
      <c r="K192">
        <v>-1</v>
      </c>
      <c r="L192">
        <v>-1</v>
      </c>
      <c r="M192">
        <v>-1</v>
      </c>
      <c r="N192">
        <v>0</v>
      </c>
      <c r="O192" s="70" t="s">
        <v>483</v>
      </c>
      <c r="P192" s="3">
        <f>IF(AND(G192&lt;&gt;"LIBSETS_SETTYPE_BATTLEGROUND",G192&lt;&gt;"LIBSETS_SETTYPE_SPECIAL",G192&lt;&gt;"LIBSETS_SETTYPE_MYTHIC"), IF(Q192&lt;&gt;"",VLOOKUP(Q192,'ESO zone constants'!$D$2:$H$4950,5,FALSE),""),"")</f>
        <v>725</v>
      </c>
      <c r="Q192" t="str">
        <f>IF(OR(K192="",K192&lt;=0,ISERROR(K192)),IF(AND(O192&lt;&gt;"",NOT(ISERROR(O192))),O192, ""),VLOOKUP(K192,'ESO wayshrine node constants'!$A$3:$D$9993,4,FALSE))</f>
        <v>Maw of Lorkhaj</v>
      </c>
      <c r="S192" s="19" t="str">
        <f>IF(AND(R192&lt;&gt;"",NOT(ISERROR(R192))),R192,IF(P192&lt;&gt;"",IF(NOT(ISERROR(VLOOKUP(P192,'ESO Dungeon constants'!$D$3:$H$9999,5,FALSE))),VLOOKUP(P192,'ESO Dungeon constants'!$D$3:$I$9999,6,FALSE),VLOOKUP(P192,'ESO zone constants'!$H$2:$K$9984,4,FALSE)),""))</f>
        <v>DLC_THIEVES_GUILD</v>
      </c>
      <c r="T192" s="3" t="str">
        <f>IF(S192&lt;&gt;"",VLOOKUP(S192,'LibSets constants'!$B$4:$C$1000,2,FALSE),"")</f>
        <v>Thieves Guild</v>
      </c>
      <c r="U192" s="33" t="s">
        <v>1726</v>
      </c>
      <c r="V192" s="40"/>
      <c r="W192" s="40"/>
      <c r="X192" s="3" t="str">
        <f>IF(G192&lt;&gt;"LIBSETS_SETTYPE_BATTLEGROUND",IF(G192&lt;&gt;"LIBSETS_SETTYPE_SPECIAL",IF(Y192&lt;&gt;"",VLOOKUP(Y192,'ESO zone constants'!$D$2:$H$4950,5,FALSE),""),""),"")</f>
        <v/>
      </c>
      <c r="Z192" s="40"/>
      <c r="AA192" s="40"/>
      <c r="AB192" s="40"/>
      <c r="AC192" s="3" t="str">
        <f>IF(G192&lt;&gt;"LIBSETS_SETTYPE_BATTLEGROUND",IF(G192&lt;&gt;"LIBSETS_SETTYPE_SPECIAL",IF(AD192&lt;&gt;"",VLOOKUP(AD192,'ESO zone constants'!$D$2:$H$4950,5,FALSE),""),""),"")</f>
        <v/>
      </c>
      <c r="AE192" s="40"/>
      <c r="AF192" s="40"/>
      <c r="AG192" s="40"/>
      <c r="AH192" s="3" t="str">
        <f>IF(G192&lt;&gt;"LIBSETS_SETTYPE_BATTLEGROUND",IF(G192&lt;&gt;"LIBSETS_SETTYPE_SPECIAL",IF(AI192&lt;&gt;"",VLOOKUP(AI192,'ESO zone constants'!$D$2:$H$4950,5,FALSE),""),""),"")</f>
        <v/>
      </c>
      <c r="AJ192" s="40"/>
      <c r="AK192" s="40"/>
      <c r="AL192" s="40"/>
      <c r="AM192" s="3" t="str">
        <f>IF(G192&lt;&gt;"LIBSETS_SETTYPE_BATTLEGROUND",IF(G192&lt;&gt;"LIBSETS_SETTYPE_SPECIAL",IF(AN192&lt;&gt;"",VLOOKUP(AN192,'ESO zone constants'!$D$2:$H$4950,5,FALSE),""),""),"")</f>
        <v/>
      </c>
      <c r="AO192" s="40"/>
      <c r="AP192" s="40"/>
      <c r="AQ192" s="40"/>
      <c r="AR192" s="3" t="str">
        <f>IF(G192&lt;&gt;"LIBSETS_SETTYPE_BATTLEGROUND",IF(G192&lt;&gt;"LIBSETS_SETTYPE_SPECIAL",IF(AS192&lt;&gt;"",VLOOKUP(AS192,'ESO zone constants'!$D$2:$H$4950,5,FALSE),""),""),"")</f>
        <v/>
      </c>
      <c r="AT192" s="40"/>
      <c r="AU192" s="40"/>
      <c r="AV192" s="40"/>
      <c r="AW192" s="21" t="str">
        <f>IF(A192="???","--","")&amp;IF(F192&lt;&gt;"Not in the game (anymore)",IF(A192&lt;&gt;"",CONCATENATE("[",A192,"] = {wayshrines={")&amp;IF(K192&lt;&gt;"",CONCATENATE(K192,","),"")&amp;IF(L192&lt;&gt;"",CONCATENATE(L192,","),"")&amp;IF(M192&lt;&gt;"",CONCATENATE(M192,","),"")&amp;CONCATENATE("}")&amp;IF(VALUE(N192)&gt;0,CONCATENATE(", traitsNeeded=",N192),"")&amp;CONCATENATE(", dlcId=",IF(S192&lt;&gt;"",S192,"DLC_BASE_GAME")),""),"")</f>
        <v>[229] = {wayshrines={-1,-1,-1,}, dlcId=DLC_THIEVES_GUILD</v>
      </c>
      <c r="AX192" s="21" t="str">
        <f>IF(F192&lt;&gt;"Not in the game (anymore)",IF(A192&lt;&gt;"",IF(P192&lt;&gt;"",CONCATENATE(", zoneIds={",P192),"")&amp;IF(X192&lt;&gt;"",CONCATENATE(",",X192),"")&amp;IF(AC192&lt;&gt;"",CONCATENATE(",",AC192),"")&amp;IF(AH192&lt;&gt;"",CONCATENATE(",",AH192),"")&amp;IF(AM192&lt;&gt;"",CONCATENATE(",",AM192),"")&amp;IF(AR192&lt;&gt;"",CONCATENATE(",",AR192),"")&amp;IF(P192&lt;&gt;"",CONCATENATE("}",""),"")&amp;IF(OR(I192="true",I192="false",I192&lt;&gt;""), CONCATENATE(", veteran=", I192), ""),""),"")</f>
        <v>, zoneIds={725}, veteran=false</v>
      </c>
      <c r="AY192" s="21" t="str">
        <f>IF(F192&lt;&gt;"Not in the game (anymore)",IF(A192&lt;&gt;"",", setType="&amp;G192,"")&amp;IF(J192="true",", multiTrialSet=true",""),"")</f>
        <v>, setType=LIBSETS_SETTYPE_TRIAL</v>
      </c>
      <c r="AZ192" s="21" t="str">
        <f>IF(F192&lt;&gt;"Not in the game (anymore)",IF(U192&lt;&gt;"",", dropMechanic={"&amp;U192&amp;IF(Z192&lt;&gt;"",","&amp;Z192,"")&amp;IF(AE192&lt;&gt;"",","&amp;AE192,"")&amp;IF(AJ192&lt;&gt;"",","&amp;AJ192,"")&amp;IF(AO192&lt;&gt;"",","&amp;AO192,"")&amp;IF(AT192&lt;&gt;"",","&amp;AT192,"")&amp;"}"&amp;IF(U192="LIBSETS_DROP_MECHANIC_MONSTER_NAME",", dropMechanicNames={" &amp; IF(V192&lt;&gt;"","['en']='"&amp;V192&amp;"'","") &amp; IF(W192&lt;&gt;"",", ['de']='" &amp; W192&amp;"'","") &amp; "}",""),"")&amp;"},","")</f>
        <v>, dropMechanic={LIBSETS_DROP_MECHANIC_MONSTER_NAME}, dropMechanicNames={}},</v>
      </c>
      <c r="BA192" s="21" t="str">
        <f>IF(F192&lt;&gt;"Not in the game (anymore)",IF(C192&lt;&gt;"",CONCATENATE(" --",C192," / ",B192,"   [",IF(Q192&lt;&gt;"",Q192,""),IF(Y192&lt;&gt;"",", "&amp;Y192,""),IF(AD192&lt;&gt;"",", "&amp;AD192,""),IF(AI192&lt;&gt;"",", "&amp;AI192,""),IF(AN192&lt;&gt;"",", "&amp;AN192,""),IF(AS192&lt;&gt;"",", "&amp;AS192,""),"]")),"")</f>
        <v xml:space="preserve"> --Twilight Remedy / Zwielichtgenesung   [Maw of Lorkhaj]</v>
      </c>
    </row>
    <row r="193" spans="1:53" x14ac:dyDescent="0.25">
      <c r="A193" s="12">
        <v>230</v>
      </c>
      <c r="B193" t="s">
        <v>1094</v>
      </c>
      <c r="C193" t="s">
        <v>1095</v>
      </c>
      <c r="D193" s="3">
        <f>A193</f>
        <v>230</v>
      </c>
      <c r="G193" s="8" t="s">
        <v>1656</v>
      </c>
      <c r="I193" t="s">
        <v>97</v>
      </c>
      <c r="J193" t="s">
        <v>97</v>
      </c>
      <c r="K193">
        <v>-1</v>
      </c>
      <c r="L193">
        <v>-1</v>
      </c>
      <c r="M193">
        <v>-1</v>
      </c>
      <c r="N193">
        <v>0</v>
      </c>
      <c r="O193" s="70" t="s">
        <v>483</v>
      </c>
      <c r="P193" s="3">
        <f>IF(AND(G193&lt;&gt;"LIBSETS_SETTYPE_BATTLEGROUND",G193&lt;&gt;"LIBSETS_SETTYPE_SPECIAL",G193&lt;&gt;"LIBSETS_SETTYPE_MYTHIC"), IF(Q193&lt;&gt;"",VLOOKUP(Q193,'ESO zone constants'!$D$2:$H$4950,5,FALSE),""),"")</f>
        <v>725</v>
      </c>
      <c r="Q193" t="str">
        <f>IF(OR(K193="",K193&lt;=0,ISERROR(K193)),IF(AND(O193&lt;&gt;"",NOT(ISERROR(O193))),O193, ""),VLOOKUP(K193,'ESO wayshrine node constants'!$A$3:$D$9993,4,FALSE))</f>
        <v>Maw of Lorkhaj</v>
      </c>
      <c r="S193" s="19" t="str">
        <f>IF(AND(R193&lt;&gt;"",NOT(ISERROR(R193))),R193,IF(P193&lt;&gt;"",IF(NOT(ISERROR(VLOOKUP(P193,'ESO Dungeon constants'!$D$3:$H$9999,5,FALSE))),VLOOKUP(P193,'ESO Dungeon constants'!$D$3:$I$9999,6,FALSE),VLOOKUP(P193,'ESO zone constants'!$H$2:$K$9984,4,FALSE)),""))</f>
        <v>DLC_THIEVES_GUILD</v>
      </c>
      <c r="T193" s="3" t="str">
        <f>IF(S193&lt;&gt;"",VLOOKUP(S193,'LibSets constants'!$B$4:$C$1000,2,FALSE),"")</f>
        <v>Thieves Guild</v>
      </c>
      <c r="U193" s="33" t="s">
        <v>1726</v>
      </c>
      <c r="V193" s="40"/>
      <c r="W193" s="40"/>
      <c r="X193" s="3" t="str">
        <f>IF(G193&lt;&gt;"LIBSETS_SETTYPE_BATTLEGROUND",IF(G193&lt;&gt;"LIBSETS_SETTYPE_SPECIAL",IF(Y193&lt;&gt;"",VLOOKUP(Y193,'ESO zone constants'!$D$2:$H$4950,5,FALSE),""),""),"")</f>
        <v/>
      </c>
      <c r="Z193" s="40"/>
      <c r="AA193" s="40"/>
      <c r="AB193" s="40"/>
      <c r="AC193" s="3" t="str">
        <f>IF(G193&lt;&gt;"LIBSETS_SETTYPE_BATTLEGROUND",IF(G193&lt;&gt;"LIBSETS_SETTYPE_SPECIAL",IF(AD193&lt;&gt;"",VLOOKUP(AD193,'ESO zone constants'!$D$2:$H$4950,5,FALSE),""),""),"")</f>
        <v/>
      </c>
      <c r="AE193" s="40"/>
      <c r="AF193" s="40"/>
      <c r="AG193" s="40"/>
      <c r="AH193" s="3" t="str">
        <f>IF(G193&lt;&gt;"LIBSETS_SETTYPE_BATTLEGROUND",IF(G193&lt;&gt;"LIBSETS_SETTYPE_SPECIAL",IF(AI193&lt;&gt;"",VLOOKUP(AI193,'ESO zone constants'!$D$2:$H$4950,5,FALSE),""),""),"")</f>
        <v/>
      </c>
      <c r="AJ193" s="40"/>
      <c r="AK193" s="40"/>
      <c r="AL193" s="40"/>
      <c r="AM193" s="3" t="str">
        <f>IF(G193&lt;&gt;"LIBSETS_SETTYPE_BATTLEGROUND",IF(G193&lt;&gt;"LIBSETS_SETTYPE_SPECIAL",IF(AN193&lt;&gt;"",VLOOKUP(AN193,'ESO zone constants'!$D$2:$H$4950,5,FALSE),""),""),"")</f>
        <v/>
      </c>
      <c r="AO193" s="40"/>
      <c r="AP193" s="40"/>
      <c r="AQ193" s="40"/>
      <c r="AR193" s="3" t="str">
        <f>IF(G193&lt;&gt;"LIBSETS_SETTYPE_BATTLEGROUND",IF(G193&lt;&gt;"LIBSETS_SETTYPE_SPECIAL",IF(AS193&lt;&gt;"",VLOOKUP(AS193,'ESO zone constants'!$D$2:$H$4950,5,FALSE),""),""),"")</f>
        <v/>
      </c>
      <c r="AT193" s="40"/>
      <c r="AU193" s="40"/>
      <c r="AV193" s="40"/>
      <c r="AW193" s="21" t="str">
        <f>IF(A193="???","--","")&amp;IF(F193&lt;&gt;"Not in the game (anymore)",IF(A193&lt;&gt;"",CONCATENATE("[",A193,"] = {wayshrines={")&amp;IF(K193&lt;&gt;"",CONCATENATE(K193,","),"")&amp;IF(L193&lt;&gt;"",CONCATENATE(L193,","),"")&amp;IF(M193&lt;&gt;"",CONCATENATE(M193,","),"")&amp;CONCATENATE("}")&amp;IF(VALUE(N193)&gt;0,CONCATENATE(", traitsNeeded=",N193),"")&amp;CONCATENATE(", dlcId=",IF(S193&lt;&gt;"",S193,"DLC_BASE_GAME")),""),"")</f>
        <v>[230] = {wayshrines={-1,-1,-1,}, dlcId=DLC_THIEVES_GUILD</v>
      </c>
      <c r="AX193" s="21" t="str">
        <f>IF(F193&lt;&gt;"Not in the game (anymore)",IF(A193&lt;&gt;"",IF(P193&lt;&gt;"",CONCATENATE(", zoneIds={",P193),"")&amp;IF(X193&lt;&gt;"",CONCATENATE(",",X193),"")&amp;IF(AC193&lt;&gt;"",CONCATENATE(",",AC193),"")&amp;IF(AH193&lt;&gt;"",CONCATENATE(",",AH193),"")&amp;IF(AM193&lt;&gt;"",CONCATENATE(",",AM193),"")&amp;IF(AR193&lt;&gt;"",CONCATENATE(",",AR193),"")&amp;IF(P193&lt;&gt;"",CONCATENATE("}",""),"")&amp;IF(OR(I193="true",I193="false",I193&lt;&gt;""), CONCATENATE(", veteran=", I193), ""),""),"")</f>
        <v>, zoneIds={725}, veteran=false</v>
      </c>
      <c r="AY193" s="21" t="str">
        <f>IF(F193&lt;&gt;"Not in the game (anymore)",IF(A193&lt;&gt;"",", setType="&amp;G193,"")&amp;IF(J193="true",", multiTrialSet=true",""),"")</f>
        <v>, setType=LIBSETS_SETTYPE_TRIAL</v>
      </c>
      <c r="AZ193" s="21" t="str">
        <f>IF(F193&lt;&gt;"Not in the game (anymore)",IF(U193&lt;&gt;"",", dropMechanic={"&amp;U193&amp;IF(Z193&lt;&gt;"",","&amp;Z193,"")&amp;IF(AE193&lt;&gt;"",","&amp;AE193,"")&amp;IF(AJ193&lt;&gt;"",","&amp;AJ193,"")&amp;IF(AO193&lt;&gt;"",","&amp;AO193,"")&amp;IF(AT193&lt;&gt;"",","&amp;AT193,"")&amp;"}"&amp;IF(U193="LIBSETS_DROP_MECHANIC_MONSTER_NAME",", dropMechanicNames={" &amp; IF(V193&lt;&gt;"","['en']='"&amp;V193&amp;"'","") &amp; IF(W193&lt;&gt;"",", ['de']='" &amp; W193&amp;"'","") &amp; "}",""),"")&amp;"},","")</f>
        <v>, dropMechanic={LIBSETS_DROP_MECHANIC_MONSTER_NAME}, dropMechanicNames={}},</v>
      </c>
      <c r="BA193" s="21" t="str">
        <f>IF(F193&lt;&gt;"Not in the game (anymore)",IF(C193&lt;&gt;"",CONCATENATE(" --",C193," / ",B193,"   [",IF(Q193&lt;&gt;"",Q193,""),IF(Y193&lt;&gt;"",", "&amp;Y193,""),IF(AD193&lt;&gt;"",", "&amp;AD193,""),IF(AI193&lt;&gt;"",", "&amp;AI193,""),IF(AN193&lt;&gt;"",", "&amp;AN193,""),IF(AS193&lt;&gt;"",", "&amp;AS193,""),"]")),"")</f>
        <v xml:space="preserve"> --Moondancer / Mondtänzer   [Maw of Lorkhaj]</v>
      </c>
    </row>
    <row r="194" spans="1:53" x14ac:dyDescent="0.25">
      <c r="A194" s="12">
        <v>231</v>
      </c>
      <c r="B194" t="s">
        <v>1096</v>
      </c>
      <c r="C194" t="s">
        <v>1097</v>
      </c>
      <c r="D194" s="3">
        <f>A194</f>
        <v>231</v>
      </c>
      <c r="G194" s="8" t="s">
        <v>1656</v>
      </c>
      <c r="I194" t="s">
        <v>97</v>
      </c>
      <c r="J194" t="s">
        <v>97</v>
      </c>
      <c r="K194">
        <v>-1</v>
      </c>
      <c r="L194">
        <v>-1</v>
      </c>
      <c r="M194">
        <v>-1</v>
      </c>
      <c r="N194">
        <v>0</v>
      </c>
      <c r="O194" s="70" t="s">
        <v>483</v>
      </c>
      <c r="P194" s="3">
        <f>IF(AND(G194&lt;&gt;"LIBSETS_SETTYPE_BATTLEGROUND",G194&lt;&gt;"LIBSETS_SETTYPE_SPECIAL",G194&lt;&gt;"LIBSETS_SETTYPE_MYTHIC"), IF(Q194&lt;&gt;"",VLOOKUP(Q194,'ESO zone constants'!$D$2:$H$4950,5,FALSE),""),"")</f>
        <v>725</v>
      </c>
      <c r="Q194" t="str">
        <f>IF(OR(K194="",K194&lt;=0,ISERROR(K194)),IF(AND(O194&lt;&gt;"",NOT(ISERROR(O194))),O194, ""),VLOOKUP(K194,'ESO wayshrine node constants'!$A$3:$D$9993,4,FALSE))</f>
        <v>Maw of Lorkhaj</v>
      </c>
      <c r="S194" s="19" t="str">
        <f>IF(AND(R194&lt;&gt;"",NOT(ISERROR(R194))),R194,IF(P194&lt;&gt;"",IF(NOT(ISERROR(VLOOKUP(P194,'ESO Dungeon constants'!$D$3:$H$9999,5,FALSE))),VLOOKUP(P194,'ESO Dungeon constants'!$D$3:$I$9999,6,FALSE),VLOOKUP(P194,'ESO zone constants'!$H$2:$K$9984,4,FALSE)),""))</f>
        <v>DLC_THIEVES_GUILD</v>
      </c>
      <c r="T194" s="3" t="str">
        <f>IF(S194&lt;&gt;"",VLOOKUP(S194,'LibSets constants'!$B$4:$C$1000,2,FALSE),"")</f>
        <v>Thieves Guild</v>
      </c>
      <c r="U194" s="33" t="s">
        <v>1726</v>
      </c>
      <c r="V194" s="40"/>
      <c r="W194" s="40"/>
      <c r="X194" s="3" t="str">
        <f>IF(G194&lt;&gt;"LIBSETS_SETTYPE_BATTLEGROUND",IF(G194&lt;&gt;"LIBSETS_SETTYPE_SPECIAL",IF(Y194&lt;&gt;"",VLOOKUP(Y194,'ESO zone constants'!$D$2:$H$4950,5,FALSE),""),""),"")</f>
        <v/>
      </c>
      <c r="Z194" s="40"/>
      <c r="AA194" s="40"/>
      <c r="AB194" s="40"/>
      <c r="AC194" s="3" t="str">
        <f>IF(G194&lt;&gt;"LIBSETS_SETTYPE_BATTLEGROUND",IF(G194&lt;&gt;"LIBSETS_SETTYPE_SPECIAL",IF(AD194&lt;&gt;"",VLOOKUP(AD194,'ESO zone constants'!$D$2:$H$4950,5,FALSE),""),""),"")</f>
        <v/>
      </c>
      <c r="AE194" s="40"/>
      <c r="AF194" s="40"/>
      <c r="AG194" s="40"/>
      <c r="AH194" s="3" t="str">
        <f>IF(G194&lt;&gt;"LIBSETS_SETTYPE_BATTLEGROUND",IF(G194&lt;&gt;"LIBSETS_SETTYPE_SPECIAL",IF(AI194&lt;&gt;"",VLOOKUP(AI194,'ESO zone constants'!$D$2:$H$4950,5,FALSE),""),""),"")</f>
        <v/>
      </c>
      <c r="AJ194" s="40"/>
      <c r="AK194" s="40"/>
      <c r="AL194" s="40"/>
      <c r="AM194" s="3" t="str">
        <f>IF(G194&lt;&gt;"LIBSETS_SETTYPE_BATTLEGROUND",IF(G194&lt;&gt;"LIBSETS_SETTYPE_SPECIAL",IF(AN194&lt;&gt;"",VLOOKUP(AN194,'ESO zone constants'!$D$2:$H$4950,5,FALSE),""),""),"")</f>
        <v/>
      </c>
      <c r="AO194" s="40"/>
      <c r="AP194" s="40"/>
      <c r="AQ194" s="40"/>
      <c r="AR194" s="3" t="str">
        <f>IF(G194&lt;&gt;"LIBSETS_SETTYPE_BATTLEGROUND",IF(G194&lt;&gt;"LIBSETS_SETTYPE_SPECIAL",IF(AS194&lt;&gt;"",VLOOKUP(AS194,'ESO zone constants'!$D$2:$H$4950,5,FALSE),""),""),"")</f>
        <v/>
      </c>
      <c r="AT194" s="40"/>
      <c r="AU194" s="40"/>
      <c r="AV194" s="40"/>
      <c r="AW194" s="21" t="str">
        <f>IF(A194="???","--","")&amp;IF(F194&lt;&gt;"Not in the game (anymore)",IF(A194&lt;&gt;"",CONCATENATE("[",A194,"] = {wayshrines={")&amp;IF(K194&lt;&gt;"",CONCATENATE(K194,","),"")&amp;IF(L194&lt;&gt;"",CONCATENATE(L194,","),"")&amp;IF(M194&lt;&gt;"",CONCATENATE(M194,","),"")&amp;CONCATENATE("}")&amp;IF(VALUE(N194)&gt;0,CONCATENATE(", traitsNeeded=",N194),"")&amp;CONCATENATE(", dlcId=",IF(S194&lt;&gt;"",S194,"DLC_BASE_GAME")),""),"")</f>
        <v>[231] = {wayshrines={-1,-1,-1,}, dlcId=DLC_THIEVES_GUILD</v>
      </c>
      <c r="AX194" s="21" t="str">
        <f>IF(F194&lt;&gt;"Not in the game (anymore)",IF(A194&lt;&gt;"",IF(P194&lt;&gt;"",CONCATENATE(", zoneIds={",P194),"")&amp;IF(X194&lt;&gt;"",CONCATENATE(",",X194),"")&amp;IF(AC194&lt;&gt;"",CONCATENATE(",",AC194),"")&amp;IF(AH194&lt;&gt;"",CONCATENATE(",",AH194),"")&amp;IF(AM194&lt;&gt;"",CONCATENATE(",",AM194),"")&amp;IF(AR194&lt;&gt;"",CONCATENATE(",",AR194),"")&amp;IF(P194&lt;&gt;"",CONCATENATE("}",""),"")&amp;IF(OR(I194="true",I194="false",I194&lt;&gt;""), CONCATENATE(", veteran=", I194), ""),""),"")</f>
        <v>, zoneIds={725}, veteran=false</v>
      </c>
      <c r="AY194" s="21" t="str">
        <f>IF(F194&lt;&gt;"Not in the game (anymore)",IF(A194&lt;&gt;"",", setType="&amp;G194,"")&amp;IF(J194="true",", multiTrialSet=true",""),"")</f>
        <v>, setType=LIBSETS_SETTYPE_TRIAL</v>
      </c>
      <c r="AZ194" s="21" t="str">
        <f>IF(F194&lt;&gt;"Not in the game (anymore)",IF(U194&lt;&gt;"",", dropMechanic={"&amp;U194&amp;IF(Z194&lt;&gt;"",","&amp;Z194,"")&amp;IF(AE194&lt;&gt;"",","&amp;AE194,"")&amp;IF(AJ194&lt;&gt;"",","&amp;AJ194,"")&amp;IF(AO194&lt;&gt;"",","&amp;AO194,"")&amp;IF(AT194&lt;&gt;"",","&amp;AT194,"")&amp;"}"&amp;IF(U194="LIBSETS_DROP_MECHANIC_MONSTER_NAME",", dropMechanicNames={" &amp; IF(V194&lt;&gt;"","['en']='"&amp;V194&amp;"'","") &amp; IF(W194&lt;&gt;"",", ['de']='" &amp; W194&amp;"'","") &amp; "}",""),"")&amp;"},","")</f>
        <v>, dropMechanic={LIBSETS_DROP_MECHANIC_MONSTER_NAME}, dropMechanicNames={}},</v>
      </c>
      <c r="BA194" s="21" t="str">
        <f>IF(F194&lt;&gt;"Not in the game (anymore)",IF(C194&lt;&gt;"",CONCATENATE(" --",C194," / ",B194,"   [",IF(Q194&lt;&gt;"",Q194,""),IF(Y194&lt;&gt;"",", "&amp;Y194,""),IF(AD194&lt;&gt;"",", "&amp;AD194,""),IF(AI194&lt;&gt;"",", "&amp;AI194,""),IF(AN194&lt;&gt;"",", "&amp;AN194,""),IF(AS194&lt;&gt;"",", "&amp;AS194,""),"]")),"")</f>
        <v xml:space="preserve"> --Lunar Bastion / Mondbastion   [Maw of Lorkhaj]</v>
      </c>
    </row>
    <row r="195" spans="1:53" x14ac:dyDescent="0.25">
      <c r="A195" s="12">
        <v>232</v>
      </c>
      <c r="B195" t="s">
        <v>1098</v>
      </c>
      <c r="C195" t="s">
        <v>1099</v>
      </c>
      <c r="D195" s="3">
        <f>A195</f>
        <v>232</v>
      </c>
      <c r="G195" s="8" t="s">
        <v>1656</v>
      </c>
      <c r="I195" t="s">
        <v>97</v>
      </c>
      <c r="J195" t="s">
        <v>97</v>
      </c>
      <c r="K195">
        <v>-1</v>
      </c>
      <c r="L195">
        <v>-1</v>
      </c>
      <c r="M195">
        <v>-1</v>
      </c>
      <c r="N195">
        <v>0</v>
      </c>
      <c r="O195" s="70" t="s">
        <v>483</v>
      </c>
      <c r="P195" s="3">
        <f>IF(AND(G195&lt;&gt;"LIBSETS_SETTYPE_BATTLEGROUND",G195&lt;&gt;"LIBSETS_SETTYPE_SPECIAL",G195&lt;&gt;"LIBSETS_SETTYPE_MYTHIC"), IF(Q195&lt;&gt;"",VLOOKUP(Q195,'ESO zone constants'!$D$2:$H$4950,5,FALSE),""),"")</f>
        <v>725</v>
      </c>
      <c r="Q195" t="str">
        <f>IF(OR(K195="",K195&lt;=0,ISERROR(K195)),IF(AND(O195&lt;&gt;"",NOT(ISERROR(O195))),O195, ""),VLOOKUP(K195,'ESO wayshrine node constants'!$A$3:$D$9993,4,FALSE))</f>
        <v>Maw of Lorkhaj</v>
      </c>
      <c r="S195" s="19" t="str">
        <f>IF(AND(R195&lt;&gt;"",NOT(ISERROR(R195))),R195,IF(P195&lt;&gt;"",IF(NOT(ISERROR(VLOOKUP(P195,'ESO Dungeon constants'!$D$3:$H$9999,5,FALSE))),VLOOKUP(P195,'ESO Dungeon constants'!$D$3:$I$9999,6,FALSE),VLOOKUP(P195,'ESO zone constants'!$H$2:$K$9984,4,FALSE)),""))</f>
        <v>DLC_THIEVES_GUILD</v>
      </c>
      <c r="T195" s="3" t="str">
        <f>IF(S195&lt;&gt;"",VLOOKUP(S195,'LibSets constants'!$B$4:$C$1000,2,FALSE),"")</f>
        <v>Thieves Guild</v>
      </c>
      <c r="U195" s="33" t="s">
        <v>1726</v>
      </c>
      <c r="V195" s="40"/>
      <c r="W195" s="40"/>
      <c r="X195" s="3" t="str">
        <f>IF(G195&lt;&gt;"LIBSETS_SETTYPE_BATTLEGROUND",IF(G195&lt;&gt;"LIBSETS_SETTYPE_SPECIAL",IF(Y195&lt;&gt;"",VLOOKUP(Y195,'ESO zone constants'!$D$2:$H$4950,5,FALSE),""),""),"")</f>
        <v/>
      </c>
      <c r="Z195" s="40"/>
      <c r="AA195" s="40"/>
      <c r="AB195" s="40"/>
      <c r="AC195" s="3" t="str">
        <f>IF(G195&lt;&gt;"LIBSETS_SETTYPE_BATTLEGROUND",IF(G195&lt;&gt;"LIBSETS_SETTYPE_SPECIAL",IF(AD195&lt;&gt;"",VLOOKUP(AD195,'ESO zone constants'!$D$2:$H$4950,5,FALSE),""),""),"")</f>
        <v/>
      </c>
      <c r="AE195" s="40"/>
      <c r="AF195" s="40"/>
      <c r="AG195" s="40"/>
      <c r="AH195" s="3" t="str">
        <f>IF(G195&lt;&gt;"LIBSETS_SETTYPE_BATTLEGROUND",IF(G195&lt;&gt;"LIBSETS_SETTYPE_SPECIAL",IF(AI195&lt;&gt;"",VLOOKUP(AI195,'ESO zone constants'!$D$2:$H$4950,5,FALSE),""),""),"")</f>
        <v/>
      </c>
      <c r="AJ195" s="40"/>
      <c r="AK195" s="40"/>
      <c r="AL195" s="40"/>
      <c r="AM195" s="3" t="str">
        <f>IF(G195&lt;&gt;"LIBSETS_SETTYPE_BATTLEGROUND",IF(G195&lt;&gt;"LIBSETS_SETTYPE_SPECIAL",IF(AN195&lt;&gt;"",VLOOKUP(AN195,'ESO zone constants'!$D$2:$H$4950,5,FALSE),""),""),"")</f>
        <v/>
      </c>
      <c r="AO195" s="40"/>
      <c r="AP195" s="40"/>
      <c r="AQ195" s="40"/>
      <c r="AR195" s="3" t="str">
        <f>IF(G195&lt;&gt;"LIBSETS_SETTYPE_BATTLEGROUND",IF(G195&lt;&gt;"LIBSETS_SETTYPE_SPECIAL",IF(AS195&lt;&gt;"",VLOOKUP(AS195,'ESO zone constants'!$D$2:$H$4950,5,FALSE),""),""),"")</f>
        <v/>
      </c>
      <c r="AT195" s="40"/>
      <c r="AU195" s="40"/>
      <c r="AV195" s="40"/>
      <c r="AW195" s="21" t="str">
        <f>IF(A195="???","--","")&amp;IF(F195&lt;&gt;"Not in the game (anymore)",IF(A195&lt;&gt;"",CONCATENATE("[",A195,"] = {wayshrines={")&amp;IF(K195&lt;&gt;"",CONCATENATE(K195,","),"")&amp;IF(L195&lt;&gt;"",CONCATENATE(L195,","),"")&amp;IF(M195&lt;&gt;"",CONCATENATE(M195,","),"")&amp;CONCATENATE("}")&amp;IF(VALUE(N195)&gt;0,CONCATENATE(", traitsNeeded=",N195),"")&amp;CONCATENATE(", dlcId=",IF(S195&lt;&gt;"",S195,"DLC_BASE_GAME")),""),"")</f>
        <v>[232] = {wayshrines={-1,-1,-1,}, dlcId=DLC_THIEVES_GUILD</v>
      </c>
      <c r="AX195" s="21" t="str">
        <f>IF(F195&lt;&gt;"Not in the game (anymore)",IF(A195&lt;&gt;"",IF(P195&lt;&gt;"",CONCATENATE(", zoneIds={",P195),"")&amp;IF(X195&lt;&gt;"",CONCATENATE(",",X195),"")&amp;IF(AC195&lt;&gt;"",CONCATENATE(",",AC195),"")&amp;IF(AH195&lt;&gt;"",CONCATENATE(",",AH195),"")&amp;IF(AM195&lt;&gt;"",CONCATENATE(",",AM195),"")&amp;IF(AR195&lt;&gt;"",CONCATENATE(",",AR195),"")&amp;IF(P195&lt;&gt;"",CONCATENATE("}",""),"")&amp;IF(OR(I195="true",I195="false",I195&lt;&gt;""), CONCATENATE(", veteran=", I195), ""),""),"")</f>
        <v>, zoneIds={725}, veteran=false</v>
      </c>
      <c r="AY195" s="21" t="str">
        <f>IF(F195&lt;&gt;"Not in the game (anymore)",IF(A195&lt;&gt;"",", setType="&amp;G195,"")&amp;IF(J195="true",", multiTrialSet=true",""),"")</f>
        <v>, setType=LIBSETS_SETTYPE_TRIAL</v>
      </c>
      <c r="AZ195" s="21" t="str">
        <f>IF(F195&lt;&gt;"Not in the game (anymore)",IF(U195&lt;&gt;"",", dropMechanic={"&amp;U195&amp;IF(Z195&lt;&gt;"",","&amp;Z195,"")&amp;IF(AE195&lt;&gt;"",","&amp;AE195,"")&amp;IF(AJ195&lt;&gt;"",","&amp;AJ195,"")&amp;IF(AO195&lt;&gt;"",","&amp;AO195,"")&amp;IF(AT195&lt;&gt;"",","&amp;AT195,"")&amp;"}"&amp;IF(U195="LIBSETS_DROP_MECHANIC_MONSTER_NAME",", dropMechanicNames={" &amp; IF(V195&lt;&gt;"","['en']='"&amp;V195&amp;"'","") &amp; IF(W195&lt;&gt;"",", ['de']='" &amp; W195&amp;"'","") &amp; "}",""),"")&amp;"},","")</f>
        <v>, dropMechanic={LIBSETS_DROP_MECHANIC_MONSTER_NAME}, dropMechanicNames={}},</v>
      </c>
      <c r="BA195" s="21" t="str">
        <f>IF(F195&lt;&gt;"Not in the game (anymore)",IF(C195&lt;&gt;"",CONCATENATE(" --",C195," / ",B195,"   [",IF(Q195&lt;&gt;"",Q195,""),IF(Y195&lt;&gt;"",", "&amp;Y195,""),IF(AD195&lt;&gt;"",", "&amp;AD195,""),IF(AI195&lt;&gt;"",", "&amp;AI195,""),IF(AN195&lt;&gt;"",", "&amp;AN195,""),IF(AS195&lt;&gt;"",", "&amp;AS195,""),"]")),"")</f>
        <v xml:space="preserve"> --Roar of Alkosh / Brüllen von Alkosh   [Maw of Lorkhaj]</v>
      </c>
    </row>
    <row r="196" spans="1:53" x14ac:dyDescent="0.25">
      <c r="A196" s="12">
        <v>234</v>
      </c>
      <c r="B196" t="s">
        <v>1100</v>
      </c>
      <c r="C196" t="s">
        <v>1101</v>
      </c>
      <c r="D196" s="3">
        <f>A196</f>
        <v>234</v>
      </c>
      <c r="F196" t="s">
        <v>1601</v>
      </c>
      <c r="G196" s="8" t="s">
        <v>1650</v>
      </c>
      <c r="I196" t="s">
        <v>97</v>
      </c>
      <c r="J196" t="s">
        <v>97</v>
      </c>
      <c r="K196">
        <v>-1</v>
      </c>
      <c r="L196">
        <v>-1</v>
      </c>
      <c r="M196">
        <v>-1</v>
      </c>
      <c r="N196">
        <v>0</v>
      </c>
      <c r="O196" s="70" t="s">
        <v>131</v>
      </c>
      <c r="P196" s="3">
        <f>IF(AND(G196&lt;&gt;"LIBSETS_SETTYPE_BATTLEGROUND",G196&lt;&gt;"LIBSETS_SETTYPE_SPECIAL",G196&lt;&gt;"LIBSETS_SETTYPE_MYTHIC"), IF(Q196&lt;&gt;"",VLOOKUP(Q196,'ESO zone constants'!$D$2:$H$4950,5,FALSE),""),"")</f>
        <v>181</v>
      </c>
      <c r="Q196" t="str">
        <f>IF(OR(K196="",K196&lt;=0,ISERROR(K196)),IF(AND(O196&lt;&gt;"",NOT(ISERROR(O196))),O196, ""),VLOOKUP(K196,'ESO wayshrine node constants'!$A$3:$D$9993,4,FALSE))</f>
        <v>Cyrodiil</v>
      </c>
      <c r="S196" s="19" t="str">
        <f>IF(AND(R196&lt;&gt;"",NOT(ISERROR(R196))),R196,IF(P196&lt;&gt;"",IF(NOT(ISERROR(VLOOKUP(P196,'ESO Dungeon constants'!$D$3:$H$9999,5,FALSE))),VLOOKUP(P196,'ESO Dungeon constants'!$D$3:$I$9999,6,FALSE),VLOOKUP(P196,'ESO zone constants'!$H$2:$K$9984,4,FALSE)),""))</f>
        <v>DLC_BASE_GAME</v>
      </c>
      <c r="T196" s="3" t="str">
        <f>IF(S196&lt;&gt;"",VLOOKUP(S196,'LibSets constants'!$B$4:$C$1000,2,FALSE),"")</f>
        <v>Included in base game</v>
      </c>
      <c r="U196" s="33" t="s">
        <v>1723</v>
      </c>
      <c r="V196" s="3" t="str">
        <f>IF(U196&lt;&gt;"",IF(U196&lt;&gt;"LIBSETS_DROP_MECHANIC_MONSTER_NAME",VLOOKUP(U196,'LibSets constants'!$I$4:$L$1000,3,FALSE),""),"")</f>
        <v>Rewards for the worthy (Cyrodiil/Battleground mail)</v>
      </c>
      <c r="W196" s="40" t="str">
        <f>IF(U196&lt;&gt;"",IF(U196&lt;&gt;"LIBSETS_DROP_MECHANIC_MONSTER_NAME",VLOOKUP(U196,'LibSets constants'!$I$4:$L$1000,4,FALSE),""),"")</f>
        <v>Gerechter Lohn (Cyrodiil/Schlachtfeld Mail)</v>
      </c>
      <c r="X196" s="3">
        <f>IF(G196&lt;&gt;"LIBSETS_SETTYPE_BATTLEGROUND",IF(G196&lt;&gt;"LIBSETS_SETTYPE_SPECIAL",IF(Y196&lt;&gt;"",VLOOKUP(Y196,'ESO zone constants'!$D$2:$H$4950,5,FALSE),""),""),"")</f>
        <v>181</v>
      </c>
      <c r="Y196" t="s">
        <v>131</v>
      </c>
      <c r="Z196" s="33" t="s">
        <v>1714</v>
      </c>
      <c r="AA196" s="3" t="str">
        <f>IF(Z196&lt;&gt;"",IF(Z196&lt;&gt;"LIBSETS_DROP_MECHANIC_MONSTER_NAME",VLOOKUP(Z196,'LibSets constants'!$I$4:$L$1000,3,FALSE),""),"")</f>
        <v>City Bruma (quartermaster)</v>
      </c>
      <c r="AB196" s="3" t="str">
        <f>IF(Z196&lt;&gt;"",IF(Z196&lt;&gt;"LIBSETS_DROP_MECHANIC_MONSTER_NAME",VLOOKUP(Z196,'LibSets constants'!$I$4:$L$1000,4,FALSE),""),"")</f>
        <v>Stadt Bruma (Quartiermeister)</v>
      </c>
      <c r="AC196" s="3" t="str">
        <f>IF(G196&lt;&gt;"LIBSETS_SETTYPE_BATTLEGROUND",IF(G196&lt;&gt;"LIBSETS_SETTYPE_SPECIAL",IF(AD196&lt;&gt;"",VLOOKUP(AD196,'ESO zone constants'!$D$2:$H$4950,5,FALSE),""),""),"")</f>
        <v/>
      </c>
      <c r="AF196" s="3" t="str">
        <f>IF(AE196&lt;&gt;"",IF(AE196&lt;&gt;"LIBSETS_DROP_MECHANIC_MONSTER_NAME",VLOOKUP(AE196,'LibSets constants'!$I$4:$L$1000,3,FALSE),""),"")</f>
        <v/>
      </c>
      <c r="AG196" s="3" t="str">
        <f>IF(AE196&lt;&gt;"",IF(AE196&lt;&gt;"LIBSETS_DROP_MECHANIC_MONSTER_NAME",VLOOKUP(AE196,'LibSets constants'!$I$4:$L$1000,4,FALSE),""),"")</f>
        <v/>
      </c>
      <c r="AH196" s="3" t="str">
        <f>IF(G196&lt;&gt;"LIBSETS_SETTYPE_BATTLEGROUND",IF(G196&lt;&gt;"LIBSETS_SETTYPE_SPECIAL",IF(AI196&lt;&gt;"",VLOOKUP(AI196,'ESO zone constants'!$D$2:$H$4950,5,FALSE),""),""),"")</f>
        <v/>
      </c>
      <c r="AK196" s="3" t="str">
        <f>IF(AJ196&lt;&gt;"",IF(AJ196&lt;&gt;"LIBSETS_DROP_MECHANIC_MONSTER_NAME",VLOOKUP(AJ196,'LibSets constants'!$I$4:$L$1000,3,FALSE),""),"")</f>
        <v/>
      </c>
      <c r="AL196" s="3" t="str">
        <f>IF(AJ196&lt;&gt;"",IF(AJ196&lt;&gt;"LIBSETS_DROP_MECHANIC_MONSTER_NAME",VLOOKUP(AJ196,'LibSets constants'!$I$4:$L$1000,4,FALSE),""),"")</f>
        <v/>
      </c>
      <c r="AM196" s="3" t="str">
        <f>IF(G196&lt;&gt;"LIBSETS_SETTYPE_BATTLEGROUND",IF(G196&lt;&gt;"LIBSETS_SETTYPE_SPECIAL",IF(AN196&lt;&gt;"",VLOOKUP(AN196,'ESO zone constants'!$D$2:$H$4950,5,FALSE),""),""),"")</f>
        <v/>
      </c>
      <c r="AP196" s="3" t="str">
        <f>IF(AO196&lt;&gt;"",IF(AO196&lt;&gt;"LIBSETS_DROP_MECHANIC_MONSTER_NAME",VLOOKUP(AO196,'LibSets constants'!$I$4:$L$1000,3,FALSE),""),"")</f>
        <v/>
      </c>
      <c r="AQ196" s="3" t="str">
        <f>IF(AO196&lt;&gt;"",IF(AO196&lt;&gt;"LIBSETS_DROP_MECHANIC_MONSTER_NAME",VLOOKUP(AO196,'LibSets constants'!$I$4:$L$1000,4,FALSE),""),"")</f>
        <v/>
      </c>
      <c r="AR196" s="3" t="str">
        <f>IF(G196&lt;&gt;"LIBSETS_SETTYPE_BATTLEGROUND",IF(G196&lt;&gt;"LIBSETS_SETTYPE_SPECIAL",IF(AS196&lt;&gt;"",VLOOKUP(AS196,'ESO zone constants'!$D$2:$H$4950,5,FALSE),""),""),"")</f>
        <v/>
      </c>
      <c r="AU196" s="3" t="str">
        <f>IF(AT196&lt;&gt;"",IF(AT196&lt;&gt;"LIBSETS_DROP_MECHANIC_MONSTER_NAME",VLOOKUP(AT196,'LibSets constants'!$I$4:$L$1000,3,FALSE),""),"")</f>
        <v/>
      </c>
      <c r="AV196" s="3" t="str">
        <f>IF(AT196&lt;&gt;"",IF(AT196&lt;&gt;"LIBSETS_DROP_MECHANIC_MONSTER_NAME",VLOOKUP(AT196,'LibSets constants'!$I$4:$L$1000,4,FALSE),""),"")</f>
        <v/>
      </c>
      <c r="AW196" s="21" t="str">
        <f>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zoneIds={181,181}, veteran=false</v>
      </c>
      <c r="AY196" s="21" t="str">
        <f>IF(F196&lt;&gt;"Not in the game (anymore)",IF(A196&lt;&gt;"",", setType="&amp;G196,"")&amp;IF(J196="true",", multiTrialSet=true",""),"")</f>
        <v>, setType=LIBSETS_SETTYPE_CYRODIIL</v>
      </c>
      <c r="AZ196" s="21" t="str">
        <f>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IF(F196&lt;&gt;"Not in the game (anymore)",IF(C196&lt;&gt;"",CONCATENATE(" --",C196," / ",B196,"   [",IF(Q196&lt;&gt;"",Q196,""),IF(Y196&lt;&gt;"",", "&amp;Y196,""),IF(AD196&lt;&gt;"",", "&amp;AD196,""),IF(AI196&lt;&gt;"",", "&amp;AI196,""),IF(AN196&lt;&gt;"",", "&amp;AN196,""),IF(AS196&lt;&gt;"",", "&amp;AS196,""),"]")),"")</f>
        <v xml:space="preserve"> --Marksman's Crest / Wappen des Meisterschützen   [Cyrodiil, Cyrodiil]</v>
      </c>
    </row>
    <row r="197" spans="1:53" x14ac:dyDescent="0.25">
      <c r="A197" s="12">
        <v>235</v>
      </c>
      <c r="B197" t="s">
        <v>1102</v>
      </c>
      <c r="C197" t="s">
        <v>1103</v>
      </c>
      <c r="D197" s="3">
        <f>A197</f>
        <v>235</v>
      </c>
      <c r="F197" t="s">
        <v>1601</v>
      </c>
      <c r="G197" s="8" t="s">
        <v>1650</v>
      </c>
      <c r="I197" t="s">
        <v>97</v>
      </c>
      <c r="J197" t="s">
        <v>97</v>
      </c>
      <c r="K197">
        <v>-1</v>
      </c>
      <c r="L197">
        <v>-1</v>
      </c>
      <c r="M197">
        <v>-1</v>
      </c>
      <c r="N197">
        <v>0</v>
      </c>
      <c r="O197" s="70" t="s">
        <v>131</v>
      </c>
      <c r="P197" s="3">
        <f>IF(AND(G197&lt;&gt;"LIBSETS_SETTYPE_BATTLEGROUND",G197&lt;&gt;"LIBSETS_SETTYPE_SPECIAL",G197&lt;&gt;"LIBSETS_SETTYPE_MYTHIC"), IF(Q197&lt;&gt;"",VLOOKUP(Q197,'ESO zone constants'!$D$2:$H$4950,5,FALSE),""),"")</f>
        <v>181</v>
      </c>
      <c r="Q197" t="str">
        <f>IF(OR(K197="",K197&lt;=0,ISERROR(K197)),IF(AND(O197&lt;&gt;"",NOT(ISERROR(O197))),O197, ""),VLOOKUP(K197,'ESO wayshrine node constants'!$A$3:$D$9993,4,FALSE))</f>
        <v>Cyrodiil</v>
      </c>
      <c r="S197" s="19" t="str">
        <f>IF(AND(R197&lt;&gt;"",NOT(ISERROR(R197))),R197,IF(P197&lt;&gt;"",IF(NOT(ISERROR(VLOOKUP(P197,'ESO Dungeon constants'!$D$3:$H$9999,5,FALSE))),VLOOKUP(P197,'ESO Dungeon constants'!$D$3:$I$9999,6,FALSE),VLOOKUP(P197,'ESO zone constants'!$H$2:$K$9984,4,FALSE)),""))</f>
        <v>DLC_BASE_GAME</v>
      </c>
      <c r="T197" s="3" t="str">
        <f>IF(S197&lt;&gt;"",VLOOKUP(S197,'LibSets constants'!$B$4:$C$1000,2,FALSE),"")</f>
        <v>Included in base game</v>
      </c>
      <c r="U197" s="33" t="s">
        <v>1723</v>
      </c>
      <c r="V197" s="3" t="str">
        <f>IF(U197&lt;&gt;"",IF(U197&lt;&gt;"LIBSETS_DROP_MECHANIC_MONSTER_NAME",VLOOKUP(U197,'LibSets constants'!$I$4:$L$1000,3,FALSE),""),"")</f>
        <v>Rewards for the worthy (Cyrodiil/Battleground mail)</v>
      </c>
      <c r="W197" s="40" t="str">
        <f>IF(U197&lt;&gt;"",IF(U197&lt;&gt;"LIBSETS_DROP_MECHANIC_MONSTER_NAME",VLOOKUP(U197,'LibSets constants'!$I$4:$L$1000,4,FALSE),""),"")</f>
        <v>Gerechter Lohn (Cyrodiil/Schlachtfeld Mail)</v>
      </c>
      <c r="X197" s="3">
        <f>IF(G197&lt;&gt;"LIBSETS_SETTYPE_BATTLEGROUND",IF(G197&lt;&gt;"LIBSETS_SETTYPE_SPECIAL",IF(Y197&lt;&gt;"",VLOOKUP(Y197,'ESO zone constants'!$D$2:$H$4950,5,FALSE),""),""),"")</f>
        <v>181</v>
      </c>
      <c r="Y197" t="s">
        <v>131</v>
      </c>
      <c r="Z197" s="33" t="s">
        <v>1713</v>
      </c>
      <c r="AA197" s="3" t="str">
        <f>IF(Z197&lt;&gt;"",IF(Z197&lt;&gt;"LIBSETS_DROP_MECHANIC_MONSTER_NAME",VLOOKUP(Z197,'LibSets constants'!$I$4:$L$1000,3,FALSE),""),"")</f>
        <v>City Erntefurt (quartermaster)</v>
      </c>
      <c r="AB197" s="3" t="str">
        <f>IF(Z197&lt;&gt;"",IF(Z197&lt;&gt;"LIBSETS_DROP_MECHANIC_MONSTER_NAME",VLOOKUP(Z197,'LibSets constants'!$I$4:$L$1000,4,FALSE),""),"")</f>
        <v>Stadt Erntefurt (Quartiermeister)</v>
      </c>
      <c r="AC197" s="3" t="str">
        <f>IF(G197&lt;&gt;"LIBSETS_SETTYPE_BATTLEGROUND",IF(G197&lt;&gt;"LIBSETS_SETTYPE_SPECIAL",IF(AD197&lt;&gt;"",VLOOKUP(AD197,'ESO zone constants'!$D$2:$H$4950,5,FALSE),""),""),"")</f>
        <v/>
      </c>
      <c r="AF197" s="3" t="str">
        <f>IF(AE197&lt;&gt;"",IF(AE197&lt;&gt;"LIBSETS_DROP_MECHANIC_MONSTER_NAME",VLOOKUP(AE197,'LibSets constants'!$I$4:$L$1000,3,FALSE),""),"")</f>
        <v/>
      </c>
      <c r="AG197" s="3" t="str">
        <f>IF(AE197&lt;&gt;"",IF(AE197&lt;&gt;"LIBSETS_DROP_MECHANIC_MONSTER_NAME",VLOOKUP(AE197,'LibSets constants'!$I$4:$L$1000,4,FALSE),""),"")</f>
        <v/>
      </c>
      <c r="AH197" s="3" t="str">
        <f>IF(G197&lt;&gt;"LIBSETS_SETTYPE_BATTLEGROUND",IF(G197&lt;&gt;"LIBSETS_SETTYPE_SPECIAL",IF(AI197&lt;&gt;"",VLOOKUP(AI197,'ESO zone constants'!$D$2:$H$4950,5,FALSE),""),""),"")</f>
        <v/>
      </c>
      <c r="AK197" s="3" t="str">
        <f>IF(AJ197&lt;&gt;"",IF(AJ197&lt;&gt;"LIBSETS_DROP_MECHANIC_MONSTER_NAME",VLOOKUP(AJ197,'LibSets constants'!$I$4:$L$1000,3,FALSE),""),"")</f>
        <v/>
      </c>
      <c r="AL197" s="3" t="str">
        <f>IF(AJ197&lt;&gt;"",IF(AJ197&lt;&gt;"LIBSETS_DROP_MECHANIC_MONSTER_NAME",VLOOKUP(AJ197,'LibSets constants'!$I$4:$L$1000,4,FALSE),""),"")</f>
        <v/>
      </c>
      <c r="AM197" s="3" t="str">
        <f>IF(G197&lt;&gt;"LIBSETS_SETTYPE_BATTLEGROUND",IF(G197&lt;&gt;"LIBSETS_SETTYPE_SPECIAL",IF(AN197&lt;&gt;"",VLOOKUP(AN197,'ESO zone constants'!$D$2:$H$4950,5,FALSE),""),""),"")</f>
        <v/>
      </c>
      <c r="AP197" s="3" t="str">
        <f>IF(AO197&lt;&gt;"",IF(AO197&lt;&gt;"LIBSETS_DROP_MECHANIC_MONSTER_NAME",VLOOKUP(AO197,'LibSets constants'!$I$4:$L$1000,3,FALSE),""),"")</f>
        <v/>
      </c>
      <c r="AQ197" s="3" t="str">
        <f>IF(AO197&lt;&gt;"",IF(AO197&lt;&gt;"LIBSETS_DROP_MECHANIC_MONSTER_NAME",VLOOKUP(AO197,'LibSets constants'!$I$4:$L$1000,4,FALSE),""),"")</f>
        <v/>
      </c>
      <c r="AR197" s="3" t="str">
        <f>IF(G197&lt;&gt;"LIBSETS_SETTYPE_BATTLEGROUND",IF(G197&lt;&gt;"LIBSETS_SETTYPE_SPECIAL",IF(AS197&lt;&gt;"",VLOOKUP(AS197,'ESO zone constants'!$D$2:$H$4950,5,FALSE),""),""),"")</f>
        <v/>
      </c>
      <c r="AU197" s="3" t="str">
        <f>IF(AT197&lt;&gt;"",IF(AT197&lt;&gt;"LIBSETS_DROP_MECHANIC_MONSTER_NAME",VLOOKUP(AT197,'LibSets constants'!$I$4:$L$1000,3,FALSE),""),"")</f>
        <v/>
      </c>
      <c r="AV197" s="3" t="str">
        <f>IF(AT197&lt;&gt;"",IF(AT197&lt;&gt;"LIBSETS_DROP_MECHANIC_MONSTER_NAME",VLOOKUP(AT197,'LibSets constants'!$I$4:$L$1000,4,FALSE),""),"")</f>
        <v/>
      </c>
      <c r="AW197" s="21" t="str">
        <f>IF(A197="???","--","")&amp;IF(F197&lt;&gt;"Not in the game (anymore)",IF(A197&lt;&gt;"",CONCATENATE("[",A197,"] = {wayshrines={")&amp;IF(K197&lt;&gt;"",CONCATENATE(K197,","),"")&amp;IF(L197&lt;&gt;"",CONCATENATE(L197,","),"")&amp;IF(M197&lt;&gt;"",CONCATENATE(M197,","),"")&amp;CONCATENATE("}")&amp;IF(VALUE(N197)&gt;0,CONCATENATE(", traitsNeeded=",N197),"")&amp;CONCATENATE(", dlcId=",IF(S197&lt;&gt;"",S197,"DLC_BASE_GAME")),""),"")</f>
        <v>[235] = {wayshrines={-1,-1,-1,}, dlcId=DLC_BASE_GAME</v>
      </c>
      <c r="AX197" s="21" t="str">
        <f>IF(F197&lt;&gt;"Not in the game (anymore)",IF(A197&lt;&gt;"",IF(P197&lt;&gt;"",CONCATENATE(", zoneIds={",P197),"")&amp;IF(X197&lt;&gt;"",CONCATENATE(",",X197),"")&amp;IF(AC197&lt;&gt;"",CONCATENATE(",",AC197),"")&amp;IF(AH197&lt;&gt;"",CONCATENATE(",",AH197),"")&amp;IF(AM197&lt;&gt;"",CONCATENATE(",",AM197),"")&amp;IF(AR197&lt;&gt;"",CONCATENATE(",",AR197),"")&amp;IF(P197&lt;&gt;"",CONCATENATE("}",""),"")&amp;IF(OR(I197="true",I197="false",I197&lt;&gt;""), CONCATENATE(", veteran=", I197), ""),""),"")</f>
        <v>, zoneIds={181,181}, veteran=false</v>
      </c>
      <c r="AY197" s="21" t="str">
        <f>IF(F197&lt;&gt;"Not in the game (anymore)",IF(A197&lt;&gt;"",", setType="&amp;G197,"")&amp;IF(J197="true",", multiTrialSet=true",""),"")</f>
        <v>, setType=LIBSETS_SETTYPE_CYRODIIL</v>
      </c>
      <c r="AZ197" s="21" t="str">
        <f>IF(F197&lt;&gt;"Not in the game (anymore)",IF(U197&lt;&gt;"",", dropMechanic={"&amp;U197&amp;IF(Z197&lt;&gt;"",","&amp;Z197,"")&amp;IF(AE197&lt;&gt;"",","&amp;AE197,"")&amp;IF(AJ197&lt;&gt;"",","&amp;AJ197,"")&amp;IF(AO197&lt;&gt;"",","&amp;AO197,"")&amp;IF(AT197&lt;&gt;"",","&amp;AT197,"")&amp;"}"&amp;IF(U197="LIBSETS_DROP_MECHANIC_MONSTER_NAME",", dropMechanicNames={" &amp; IF(V197&lt;&gt;"","['en']='"&amp;V197&amp;"'","") &amp; IF(W197&lt;&gt;"",", ['de']='" &amp; W197&amp;"'","") &amp; "}",""),"")&amp;"},","")</f>
        <v>, dropMechanic={LIBSETS_DROP_MECHANIC_MAIL_PVP_REWARDS_FOR_THE_WORTHY,LIBSETS_DROP_MECHANIC_CITY_CYRODIIL_ERNTEFURT}},</v>
      </c>
      <c r="BA197" s="21" t="str">
        <f>IF(F197&lt;&gt;"Not in the game (anymore)",IF(C197&lt;&gt;"",CONCATENATE(" --",C197," / ",B197,"   [",IF(Q197&lt;&gt;"",Q197,""),IF(Y197&lt;&gt;"",", "&amp;Y197,""),IF(AD197&lt;&gt;"",", "&amp;AD197,""),IF(AI197&lt;&gt;"",", "&amp;AI197,""),IF(AN197&lt;&gt;"",", "&amp;AN197,""),IF(AS197&lt;&gt;"",", "&amp;AS197,""),"]")),"")</f>
        <v xml:space="preserve"> --Robes of Transmutation / Roben der Transmutation   [Cyrodiil, Cyrodiil]</v>
      </c>
    </row>
    <row r="198" spans="1:53" x14ac:dyDescent="0.25">
      <c r="A198" s="12">
        <v>236</v>
      </c>
      <c r="B198" t="s">
        <v>1104</v>
      </c>
      <c r="C198" t="s">
        <v>1105</v>
      </c>
      <c r="D198" s="3">
        <f>A198</f>
        <v>236</v>
      </c>
      <c r="F198" t="s">
        <v>1601</v>
      </c>
      <c r="G198" s="8" t="s">
        <v>1650</v>
      </c>
      <c r="I198" t="s">
        <v>97</v>
      </c>
      <c r="J198" t="s">
        <v>97</v>
      </c>
      <c r="K198">
        <v>-1</v>
      </c>
      <c r="L198">
        <v>-1</v>
      </c>
      <c r="M198">
        <v>-1</v>
      </c>
      <c r="N198">
        <v>0</v>
      </c>
      <c r="O198" s="70" t="s">
        <v>131</v>
      </c>
      <c r="P198" s="3">
        <f>IF(AND(G198&lt;&gt;"LIBSETS_SETTYPE_BATTLEGROUND",G198&lt;&gt;"LIBSETS_SETTYPE_SPECIAL",G198&lt;&gt;"LIBSETS_SETTYPE_MYTHIC"), IF(Q198&lt;&gt;"",VLOOKUP(Q198,'ESO zone constants'!$D$2:$H$4950,5,FALSE),""),"")</f>
        <v>181</v>
      </c>
      <c r="Q198" t="str">
        <f>IF(OR(K198="",K198&lt;=0,ISERROR(K198)),IF(AND(O198&lt;&gt;"",NOT(ISERROR(O198))),O198, ""),VLOOKUP(K198,'ESO wayshrine node constants'!$A$3:$D$9993,4,FALSE))</f>
        <v>Cyrodiil</v>
      </c>
      <c r="S198" s="19" t="str">
        <f>IF(AND(R198&lt;&gt;"",NOT(ISERROR(R198))),R198,IF(P198&lt;&gt;"",IF(NOT(ISERROR(VLOOKUP(P198,'ESO Dungeon constants'!$D$3:$H$9999,5,FALSE))),VLOOKUP(P198,'ESO Dungeon constants'!$D$3:$I$9999,6,FALSE),VLOOKUP(P198,'ESO zone constants'!$H$2:$K$9984,4,FALSE)),""))</f>
        <v>DLC_BASE_GAME</v>
      </c>
      <c r="T198" s="3" t="str">
        <f>IF(S198&lt;&gt;"",VLOOKUP(S198,'LibSets constants'!$B$4:$C$1000,2,FALSE),"")</f>
        <v>Included in base game</v>
      </c>
      <c r="U198" s="33" t="s">
        <v>1723</v>
      </c>
      <c r="V198" s="44" t="str">
        <f>IF(U198&lt;&gt;"",IF(U198&lt;&gt;"LIBSETS_DROP_MECHANIC_MONSTER_NAME",VLOOKUP(U198,'LibSets constants'!$I$4:$L$1000,3,FALSE),""),"")</f>
        <v>Rewards for the worthy (Cyrodiil/Battleground mail)</v>
      </c>
      <c r="W198" s="40" t="str">
        <f>IF(U198&lt;&gt;"",IF(U198&lt;&gt;"LIBSETS_DROP_MECHANIC_MONSTER_NAME",VLOOKUP(U198,'LibSets constants'!$I$4:$L$1000,4,FALSE),""),"")</f>
        <v>Gerechter Lohn (Cyrodiil/Schlachtfeld Mail)</v>
      </c>
      <c r="X198" s="3">
        <f>IF(G198&lt;&gt;"LIBSETS_SETTYPE_BATTLEGROUND",IF(G198&lt;&gt;"LIBSETS_SETTYPE_SPECIAL",IF(Y198&lt;&gt;"",VLOOKUP(Y198,'ESO zone constants'!$D$2:$H$4950,5,FALSE),""),""),"")</f>
        <v>181</v>
      </c>
      <c r="Y198" t="s">
        <v>131</v>
      </c>
      <c r="Z198" s="45" t="s">
        <v>1713</v>
      </c>
      <c r="AA198" s="44" t="str">
        <f>IF(Z198&lt;&gt;"",IF(Z198&lt;&gt;"LIBSETS_DROP_MECHANIC_MONSTER_NAME",VLOOKUP(Z198,'LibSets constants'!$I$4:$L$1000,3,FALSE),""),"")</f>
        <v>City Erntefurt (quartermaster)</v>
      </c>
      <c r="AB198" s="44" t="str">
        <f>IF(Z198&lt;&gt;"",IF(Z198&lt;&gt;"LIBSETS_DROP_MECHANIC_MONSTER_NAME",VLOOKUP(Z198,'LibSets constants'!$I$4:$L$1000,4,FALSE),""),"")</f>
        <v>Stadt Erntefurt (Quartiermeister)</v>
      </c>
      <c r="AC198" s="3" t="str">
        <f>IF(G198&lt;&gt;"LIBSETS_SETTYPE_BATTLEGROUND",IF(G198&lt;&gt;"LIBSETS_SETTYPE_SPECIAL",IF(AD198&lt;&gt;"",VLOOKUP(AD198,'ESO zone constants'!$D$2:$H$4950,5,FALSE),""),""),"")</f>
        <v/>
      </c>
      <c r="AE198" s="45"/>
      <c r="AF198" s="44" t="str">
        <f>IF(AE198&lt;&gt;"",IF(AE198&lt;&gt;"LIBSETS_DROP_MECHANIC_MONSTER_NAME",VLOOKUP(AE198,'LibSets constants'!$I$4:$L$1000,3,FALSE),""),"")</f>
        <v/>
      </c>
      <c r="AG198" s="44" t="str">
        <f>IF(AE198&lt;&gt;"",IF(AE198&lt;&gt;"LIBSETS_DROP_MECHANIC_MONSTER_NAME",VLOOKUP(AE198,'LibSets constants'!$I$4:$L$1000,4,FALSE),""),"")</f>
        <v/>
      </c>
      <c r="AH198" s="3" t="str">
        <f>IF(G198&lt;&gt;"LIBSETS_SETTYPE_BATTLEGROUND",IF(G198&lt;&gt;"LIBSETS_SETTYPE_SPECIAL",IF(AI198&lt;&gt;"",VLOOKUP(AI198,'ESO zone constants'!$D$2:$H$4950,5,FALSE),""),""),"")</f>
        <v/>
      </c>
      <c r="AJ198" s="45"/>
      <c r="AK198" s="44" t="str">
        <f>IF(AJ198&lt;&gt;"",IF(AJ198&lt;&gt;"LIBSETS_DROP_MECHANIC_MONSTER_NAME",VLOOKUP(AJ198,'LibSets constants'!$I$4:$L$1000,3,FALSE),""),"")</f>
        <v/>
      </c>
      <c r="AL198" s="44" t="str">
        <f>IF(AJ198&lt;&gt;"",IF(AJ198&lt;&gt;"LIBSETS_DROP_MECHANIC_MONSTER_NAME",VLOOKUP(AJ198,'LibSets constants'!$I$4:$L$1000,4,FALSE),""),"")</f>
        <v/>
      </c>
      <c r="AM198" s="3" t="str">
        <f>IF(G198&lt;&gt;"LIBSETS_SETTYPE_BATTLEGROUND",IF(G198&lt;&gt;"LIBSETS_SETTYPE_SPECIAL",IF(AN198&lt;&gt;"",VLOOKUP(AN198,'ESO zone constants'!$D$2:$H$4950,5,FALSE),""),""),"")</f>
        <v/>
      </c>
      <c r="AO198" s="45"/>
      <c r="AP198" s="44" t="str">
        <f>IF(AO198&lt;&gt;"",IF(AO198&lt;&gt;"LIBSETS_DROP_MECHANIC_MONSTER_NAME",VLOOKUP(AO198,'LibSets constants'!$I$4:$L$1000,3,FALSE),""),"")</f>
        <v/>
      </c>
      <c r="AQ198" s="44" t="str">
        <f>IF(AO198&lt;&gt;"",IF(AO198&lt;&gt;"LIBSETS_DROP_MECHANIC_MONSTER_NAME",VLOOKUP(AO198,'LibSets constants'!$I$4:$L$1000,4,FALSE),""),"")</f>
        <v/>
      </c>
      <c r="AR198" s="3" t="str">
        <f>IF(G198&lt;&gt;"LIBSETS_SETTYPE_BATTLEGROUND",IF(G198&lt;&gt;"LIBSETS_SETTYPE_SPECIAL",IF(AS198&lt;&gt;"",VLOOKUP(AS198,'ESO zone constants'!$D$2:$H$4950,5,FALSE),""),""),"")</f>
        <v/>
      </c>
      <c r="AT198" s="45"/>
      <c r="AU198" s="44" t="str">
        <f>IF(AT198&lt;&gt;"",IF(AT198&lt;&gt;"LIBSETS_DROP_MECHANIC_MONSTER_NAME",VLOOKUP(AT198,'LibSets constants'!$I$4:$L$1000,3,FALSE),""),"")</f>
        <v/>
      </c>
      <c r="AV198" s="44" t="str">
        <f>IF(AT198&lt;&gt;"",IF(AT198&lt;&gt;"LIBSETS_DROP_MECHANIC_MONSTER_NAME",VLOOKUP(AT198,'LibSets constants'!$I$4:$L$1000,4,FALSE),""),"")</f>
        <v/>
      </c>
      <c r="AW198" s="21" t="str">
        <f>IF(A198="???","--","")&amp;IF(F198&lt;&gt;"Not in the game (anymore)",IF(A198&lt;&gt;"",CONCATENATE("[",A198,"] = {wayshrines={")&amp;IF(K198&lt;&gt;"",CONCATENATE(K198,","),"")&amp;IF(L198&lt;&gt;"",CONCATENATE(L198,","),"")&amp;IF(M198&lt;&gt;"",CONCATENATE(M198,","),"")&amp;CONCATENATE("}")&amp;IF(VALUE(N198)&gt;0,CONCATENATE(", traitsNeeded=",N198),"")&amp;CONCATENATE(", dlcId=",IF(S198&lt;&gt;"",S198,"DLC_BASE_GAME")),""),"")</f>
        <v>[236] = {wayshrines={-1,-1,-1,}, dlcId=DLC_BASE_GAME</v>
      </c>
      <c r="AX198" s="21" t="str">
        <f>IF(F198&lt;&gt;"Not in the game (anymore)",IF(A198&lt;&gt;"",IF(P198&lt;&gt;"",CONCATENATE(", zoneIds={",P198),"")&amp;IF(X198&lt;&gt;"",CONCATENATE(",",X198),"")&amp;IF(AC198&lt;&gt;"",CONCATENATE(",",AC198),"")&amp;IF(AH198&lt;&gt;"",CONCATENATE(",",AH198),"")&amp;IF(AM198&lt;&gt;"",CONCATENATE(",",AM198),"")&amp;IF(AR198&lt;&gt;"",CONCATENATE(",",AR198),"")&amp;IF(P198&lt;&gt;"",CONCATENATE("}",""),"")&amp;IF(OR(I198="true",I198="false",I198&lt;&gt;""), CONCATENATE(", veteran=", I198), ""),""),"")</f>
        <v>, zoneIds={181,181}, veteran=false</v>
      </c>
      <c r="AY198" s="21" t="str">
        <f>IF(F198&lt;&gt;"Not in the game (anymore)",IF(A198&lt;&gt;"",", setType="&amp;G198,"")&amp;IF(J198="true",", multiTrialSet=true",""),"")</f>
        <v>, setType=LIBSETS_SETTYPE_CYRODIIL</v>
      </c>
      <c r="AZ198" s="21" t="str">
        <f>IF(F198&lt;&gt;"Not in the game (anymore)",IF(U198&lt;&gt;"",", dropMechanic={"&amp;U198&amp;IF(Z198&lt;&gt;"",","&amp;Z198,"")&amp;IF(AE198&lt;&gt;"",","&amp;AE198,"")&amp;IF(AJ198&lt;&gt;"",","&amp;AJ198,"")&amp;IF(AO198&lt;&gt;"",","&amp;AO198,"")&amp;IF(AT198&lt;&gt;"",","&amp;AT198,"")&amp;"}"&amp;IF(U198="LIBSETS_DROP_MECHANIC_MONSTER_NAME",", dropMechanicNames={" &amp; IF(V198&lt;&gt;"","['en']='"&amp;V198&amp;"'","") &amp; IF(W198&lt;&gt;"",", ['de']='" &amp; W198&amp;"'","") &amp; "}",""),"")&amp;"},","")</f>
        <v>, dropMechanic={LIBSETS_DROP_MECHANIC_MAIL_PVP_REWARDS_FOR_THE_WORTHY,LIBSETS_DROP_MECHANIC_CITY_CYRODIIL_ERNTEFURT}},</v>
      </c>
      <c r="BA198" s="21" t="str">
        <f>IF(F198&lt;&gt;"Not in the game (anymore)",IF(C198&lt;&gt;"",CONCATENATE(" --",C198," / ",B198,"   [",IF(Q198&lt;&gt;"",Q198,""),IF(Y198&lt;&gt;"",", "&amp;Y198,""),IF(AD198&lt;&gt;"",", "&amp;AD198,""),IF(AI198&lt;&gt;"",", "&amp;AI198,""),IF(AN198&lt;&gt;"",", "&amp;AN198,""),IF(AS198&lt;&gt;"",", "&amp;AS198,""),"]")),"")</f>
        <v xml:space="preserve"> --Vicious Death / Grausamer Tod   [Cyrodiil, Cyrodiil]</v>
      </c>
    </row>
    <row r="199" spans="1:53" x14ac:dyDescent="0.25">
      <c r="A199" s="12">
        <v>237</v>
      </c>
      <c r="B199" t="s">
        <v>1106</v>
      </c>
      <c r="C199" t="s">
        <v>1107</v>
      </c>
      <c r="D199" s="3">
        <f>A199</f>
        <v>237</v>
      </c>
      <c r="F199" t="s">
        <v>1601</v>
      </c>
      <c r="G199" s="8" t="s">
        <v>1650</v>
      </c>
      <c r="I199" t="s">
        <v>97</v>
      </c>
      <c r="J199" t="s">
        <v>97</v>
      </c>
      <c r="K199">
        <v>-1</v>
      </c>
      <c r="L199">
        <v>-1</v>
      </c>
      <c r="M199">
        <v>-1</v>
      </c>
      <c r="N199">
        <v>0</v>
      </c>
      <c r="O199" s="70" t="s">
        <v>131</v>
      </c>
      <c r="P199" s="3">
        <f>IF(AND(G199&lt;&gt;"LIBSETS_SETTYPE_BATTLEGROUND",G199&lt;&gt;"LIBSETS_SETTYPE_SPECIAL",G199&lt;&gt;"LIBSETS_SETTYPE_MYTHIC"), IF(Q199&lt;&gt;"",VLOOKUP(Q199,'ESO zone constants'!$D$2:$H$4950,5,FALSE),""),"")</f>
        <v>181</v>
      </c>
      <c r="Q199" t="str">
        <f>IF(OR(K199="",K199&lt;=0,ISERROR(K199)),IF(AND(O199&lt;&gt;"",NOT(ISERROR(O199))),O199, ""),VLOOKUP(K199,'ESO wayshrine node constants'!$A$3:$D$9993,4,FALSE))</f>
        <v>Cyrodiil</v>
      </c>
      <c r="S199" s="19" t="str">
        <f>IF(AND(R199&lt;&gt;"",NOT(ISERROR(R199))),R199,IF(P199&lt;&gt;"",IF(NOT(ISERROR(VLOOKUP(P199,'ESO Dungeon constants'!$D$3:$H$9999,5,FALSE))),VLOOKUP(P199,'ESO Dungeon constants'!$D$3:$I$9999,6,FALSE),VLOOKUP(P199,'ESO zone constants'!$H$2:$K$9984,4,FALSE)),""))</f>
        <v>DLC_BASE_GAME</v>
      </c>
      <c r="T199" s="3" t="str">
        <f>IF(S199&lt;&gt;"",VLOOKUP(S199,'LibSets constants'!$B$4:$C$1000,2,FALSE),"")</f>
        <v>Included in base game</v>
      </c>
      <c r="U199" s="33" t="s">
        <v>1723</v>
      </c>
      <c r="V199" s="3" t="str">
        <f>IF(U199&lt;&gt;"",IF(U199&lt;&gt;"LIBSETS_DROP_MECHANIC_MONSTER_NAME",VLOOKUP(U199,'LibSets constants'!$I$4:$L$1000,3,FALSE),""),"")</f>
        <v>Rewards for the worthy (Cyrodiil/Battleground mail)</v>
      </c>
      <c r="W199" s="40" t="str">
        <f>IF(U199&lt;&gt;"",IF(U199&lt;&gt;"LIBSETS_DROP_MECHANIC_MONSTER_NAME",VLOOKUP(U199,'LibSets constants'!$I$4:$L$1000,4,FALSE),""),"")</f>
        <v>Gerechter Lohn (Cyrodiil/Schlachtfeld Mail)</v>
      </c>
      <c r="X199" s="3">
        <f>IF(G199&lt;&gt;"LIBSETS_SETTYPE_BATTLEGROUND",IF(G199&lt;&gt;"LIBSETS_SETTYPE_SPECIAL",IF(Y199&lt;&gt;"",VLOOKUP(Y199,'ESO zone constants'!$D$2:$H$4950,5,FALSE),""),""),"")</f>
        <v>181</v>
      </c>
      <c r="Y199" t="s">
        <v>131</v>
      </c>
      <c r="Z199" s="33" t="s">
        <v>1714</v>
      </c>
      <c r="AA199" s="3" t="str">
        <f>IF(Z199&lt;&gt;"",IF(Z199&lt;&gt;"LIBSETS_DROP_MECHANIC_MONSTER_NAME",VLOOKUP(Z199,'LibSets constants'!$I$4:$L$1000,3,FALSE),""),"")</f>
        <v>City Bruma (quartermaster)</v>
      </c>
      <c r="AB199" s="3" t="str">
        <f>IF(Z199&lt;&gt;"",IF(Z199&lt;&gt;"LIBSETS_DROP_MECHANIC_MONSTER_NAME",VLOOKUP(Z199,'LibSets constants'!$I$4:$L$1000,4,FALSE),""),"")</f>
        <v>Stadt Bruma (Quartiermeister)</v>
      </c>
      <c r="AC199" s="3" t="str">
        <f>IF(G199&lt;&gt;"LIBSETS_SETTYPE_BATTLEGROUND",IF(G199&lt;&gt;"LIBSETS_SETTYPE_SPECIAL",IF(AD199&lt;&gt;"",VLOOKUP(AD199,'ESO zone constants'!$D$2:$H$4950,5,FALSE),""),""),"")</f>
        <v/>
      </c>
      <c r="AF199" s="3" t="str">
        <f>IF(AE199&lt;&gt;"",IF(AE199&lt;&gt;"LIBSETS_DROP_MECHANIC_MONSTER_NAME",VLOOKUP(AE199,'LibSets constants'!$I$4:$L$1000,3,FALSE),""),"")</f>
        <v/>
      </c>
      <c r="AG199" s="3" t="str">
        <f>IF(AE199&lt;&gt;"",IF(AE199&lt;&gt;"LIBSETS_DROP_MECHANIC_MONSTER_NAME",VLOOKUP(AE199,'LibSets constants'!$I$4:$L$1000,4,FALSE),""),"")</f>
        <v/>
      </c>
      <c r="AH199" s="3" t="str">
        <f>IF(G199&lt;&gt;"LIBSETS_SETTYPE_BATTLEGROUND",IF(G199&lt;&gt;"LIBSETS_SETTYPE_SPECIAL",IF(AI199&lt;&gt;"",VLOOKUP(AI199,'ESO zone constants'!$D$2:$H$4950,5,FALSE),""),""),"")</f>
        <v/>
      </c>
      <c r="AK199" s="3" t="str">
        <f>IF(AJ199&lt;&gt;"",IF(AJ199&lt;&gt;"LIBSETS_DROP_MECHANIC_MONSTER_NAME",VLOOKUP(AJ199,'LibSets constants'!$I$4:$L$1000,3,FALSE),""),"")</f>
        <v/>
      </c>
      <c r="AL199" s="3" t="str">
        <f>IF(AJ199&lt;&gt;"",IF(AJ199&lt;&gt;"LIBSETS_DROP_MECHANIC_MONSTER_NAME",VLOOKUP(AJ199,'LibSets constants'!$I$4:$L$1000,4,FALSE),""),"")</f>
        <v/>
      </c>
      <c r="AM199" s="3" t="str">
        <f>IF(G199&lt;&gt;"LIBSETS_SETTYPE_BATTLEGROUND",IF(G199&lt;&gt;"LIBSETS_SETTYPE_SPECIAL",IF(AN199&lt;&gt;"",VLOOKUP(AN199,'ESO zone constants'!$D$2:$H$4950,5,FALSE),""),""),"")</f>
        <v/>
      </c>
      <c r="AP199" s="3" t="str">
        <f>IF(AO199&lt;&gt;"",IF(AO199&lt;&gt;"LIBSETS_DROP_MECHANIC_MONSTER_NAME",VLOOKUP(AO199,'LibSets constants'!$I$4:$L$1000,3,FALSE),""),"")</f>
        <v/>
      </c>
      <c r="AQ199" s="3" t="str">
        <f>IF(AO199&lt;&gt;"",IF(AO199&lt;&gt;"LIBSETS_DROP_MECHANIC_MONSTER_NAME",VLOOKUP(AO199,'LibSets constants'!$I$4:$L$1000,4,FALSE),""),"")</f>
        <v/>
      </c>
      <c r="AR199" s="3" t="str">
        <f>IF(G199&lt;&gt;"LIBSETS_SETTYPE_BATTLEGROUND",IF(G199&lt;&gt;"LIBSETS_SETTYPE_SPECIAL",IF(AS199&lt;&gt;"",VLOOKUP(AS199,'ESO zone constants'!$D$2:$H$4950,5,FALSE),""),""),"")</f>
        <v/>
      </c>
      <c r="AU199" s="3" t="str">
        <f>IF(AT199&lt;&gt;"",IF(AT199&lt;&gt;"LIBSETS_DROP_MECHANIC_MONSTER_NAME",VLOOKUP(AT199,'LibSets constants'!$I$4:$L$1000,3,FALSE),""),"")</f>
        <v/>
      </c>
      <c r="AV199" s="3" t="str">
        <f>IF(AT199&lt;&gt;"",IF(AT199&lt;&gt;"LIBSETS_DROP_MECHANIC_MONSTER_NAME",VLOOKUP(AT199,'LibSets constants'!$I$4:$L$1000,4,FALSE),""),"")</f>
        <v/>
      </c>
      <c r="AW199" s="21" t="str">
        <f>IF(A199="???","--","")&amp;IF(F199&lt;&gt;"Not in the game (anymore)",IF(A199&lt;&gt;"",CONCATENATE("[",A199,"] = {wayshrines={")&amp;IF(K199&lt;&gt;"",CONCATENATE(K199,","),"")&amp;IF(L199&lt;&gt;"",CONCATENATE(L199,","),"")&amp;IF(M199&lt;&gt;"",CONCATENATE(M199,","),"")&amp;CONCATENATE("}")&amp;IF(VALUE(N199)&gt;0,CONCATENATE(", traitsNeeded=",N199),"")&amp;CONCATENATE(", dlcId=",IF(S199&lt;&gt;"",S199,"DLC_BASE_GAME")),""),"")</f>
        <v>[237] = {wayshrines={-1,-1,-1,}, dlcId=DLC_BASE_GAME</v>
      </c>
      <c r="AX199" s="21" t="str">
        <f>IF(F199&lt;&gt;"Not in the game (anymore)",IF(A199&lt;&gt;"",IF(P199&lt;&gt;"",CONCATENATE(", zoneIds={",P199),"")&amp;IF(X199&lt;&gt;"",CONCATENATE(",",X199),"")&amp;IF(AC199&lt;&gt;"",CONCATENATE(",",AC199),"")&amp;IF(AH199&lt;&gt;"",CONCATENATE(",",AH199),"")&amp;IF(AM199&lt;&gt;"",CONCATENATE(",",AM199),"")&amp;IF(AR199&lt;&gt;"",CONCATENATE(",",AR199),"")&amp;IF(P199&lt;&gt;"",CONCATENATE("}",""),"")&amp;IF(OR(I199="true",I199="false",I199&lt;&gt;""), CONCATENATE(", veteran=", I199), ""),""),"")</f>
        <v>, zoneIds={181,181}, veteran=false</v>
      </c>
      <c r="AY199" s="21" t="str">
        <f>IF(F199&lt;&gt;"Not in the game (anymore)",IF(A199&lt;&gt;"",", setType="&amp;G199,"")&amp;IF(J199="true",", multiTrialSet=true",""),"")</f>
        <v>, setType=LIBSETS_SETTYPE_CYRODIIL</v>
      </c>
      <c r="AZ199" s="21" t="str">
        <f>IF(F199&lt;&gt;"Not in the game (anymore)",IF(U199&lt;&gt;"",", dropMechanic={"&amp;U199&amp;IF(Z199&lt;&gt;"",","&amp;Z199,"")&amp;IF(AE199&lt;&gt;"",","&amp;AE199,"")&amp;IF(AJ199&lt;&gt;"",","&amp;AJ199,"")&amp;IF(AO199&lt;&gt;"",","&amp;AO199,"")&amp;IF(AT199&lt;&gt;"",","&amp;AT199,"")&amp;"}"&amp;IF(U199="LIBSETS_DROP_MECHANIC_MONSTER_NAME",", dropMechanicNames={" &amp; IF(V199&lt;&gt;"","['en']='"&amp;V199&amp;"'","") &amp; IF(W199&lt;&gt;"",", ['de']='" &amp; W199&amp;"'","") &amp; "}",""),"")&amp;"},","")</f>
        <v>, dropMechanic={LIBSETS_DROP_MECHANIC_MAIL_PVP_REWARDS_FOR_THE_WORTHY,LIBSETS_DROP_MECHANIC_CITY_CYRODIIL_BRUMA}},</v>
      </c>
      <c r="BA199" s="21" t="str">
        <f>IF(F199&lt;&gt;"Not in the game (anymore)",IF(C199&lt;&gt;"",CONCATENATE(" --",C199," / ",B199,"   [",IF(Q199&lt;&gt;"",Q199,""),IF(Y199&lt;&gt;"",", "&amp;Y199,""),IF(AD199&lt;&gt;"",", "&amp;AD199,""),IF(AI199&lt;&gt;"",", "&amp;AI199,""),IF(AN199&lt;&gt;"",", "&amp;AN199,""),IF(AS199&lt;&gt;"",", "&amp;AS199,""),"]")),"")</f>
        <v xml:space="preserve"> --Leki's Focus / Lekis Fokus   [Cyrodiil, Cyrodiil]</v>
      </c>
    </row>
    <row r="200" spans="1:53" x14ac:dyDescent="0.25">
      <c r="A200" s="12">
        <v>238</v>
      </c>
      <c r="B200" t="s">
        <v>1108</v>
      </c>
      <c r="C200" t="s">
        <v>1109</v>
      </c>
      <c r="D200" s="3">
        <f>A200</f>
        <v>238</v>
      </c>
      <c r="F200" t="s">
        <v>1601</v>
      </c>
      <c r="G200" s="8" t="s">
        <v>1650</v>
      </c>
      <c r="I200" t="s">
        <v>97</v>
      </c>
      <c r="J200" t="s">
        <v>97</v>
      </c>
      <c r="K200">
        <v>-1</v>
      </c>
      <c r="L200">
        <v>-1</v>
      </c>
      <c r="M200">
        <v>-1</v>
      </c>
      <c r="N200">
        <v>0</v>
      </c>
      <c r="O200" s="70" t="s">
        <v>131</v>
      </c>
      <c r="P200" s="3">
        <f>IF(AND(G200&lt;&gt;"LIBSETS_SETTYPE_BATTLEGROUND",G200&lt;&gt;"LIBSETS_SETTYPE_SPECIAL",G200&lt;&gt;"LIBSETS_SETTYPE_MYTHIC"), IF(Q200&lt;&gt;"",VLOOKUP(Q200,'ESO zone constants'!$D$2:$H$4950,5,FALSE),""),"")</f>
        <v>181</v>
      </c>
      <c r="Q200" t="str">
        <f>IF(OR(K200="",K200&lt;=0,ISERROR(K200)),IF(AND(O200&lt;&gt;"",NOT(ISERROR(O200))),O200, ""),VLOOKUP(K200,'ESO wayshrine node constants'!$A$3:$D$9993,4,FALSE))</f>
        <v>Cyrodiil</v>
      </c>
      <c r="S200" s="19" t="str">
        <f>IF(AND(R200&lt;&gt;"",NOT(ISERROR(R200))),R200,IF(P200&lt;&gt;"",IF(NOT(ISERROR(VLOOKUP(P200,'ESO Dungeon constants'!$D$3:$H$9999,5,FALSE))),VLOOKUP(P200,'ESO Dungeon constants'!$D$3:$I$9999,6,FALSE),VLOOKUP(P200,'ESO zone constants'!$H$2:$K$9984,4,FALSE)),""))</f>
        <v>DLC_BASE_GAME</v>
      </c>
      <c r="T200" s="3" t="str">
        <f>IF(S200&lt;&gt;"",VLOOKUP(S200,'LibSets constants'!$B$4:$C$1000,2,FALSE),"")</f>
        <v>Included in base game</v>
      </c>
      <c r="U200" s="33" t="s">
        <v>1723</v>
      </c>
      <c r="V200" s="3" t="str">
        <f>IF(U200&lt;&gt;"",IF(U200&lt;&gt;"LIBSETS_DROP_MECHANIC_MONSTER_NAME",VLOOKUP(U200,'LibSets constants'!$I$4:$L$1000,3,FALSE),""),"")</f>
        <v>Rewards for the worthy (Cyrodiil/Battleground mail)</v>
      </c>
      <c r="W200" s="40" t="str">
        <f>IF(U200&lt;&gt;"",IF(U200&lt;&gt;"LIBSETS_DROP_MECHANIC_MONSTER_NAME",VLOOKUP(U200,'LibSets constants'!$I$4:$L$1000,4,FALSE),""),"")</f>
        <v>Gerechter Lohn (Cyrodiil/Schlachtfeld Mail)</v>
      </c>
      <c r="X200" s="3">
        <f>IF(G200&lt;&gt;"LIBSETS_SETTYPE_BATTLEGROUND",IF(G200&lt;&gt;"LIBSETS_SETTYPE_SPECIAL",IF(Y200&lt;&gt;"",VLOOKUP(Y200,'ESO zone constants'!$D$2:$H$4950,5,FALSE),""),""),"")</f>
        <v>181</v>
      </c>
      <c r="Y200" t="s">
        <v>131</v>
      </c>
      <c r="Z200" s="33" t="s">
        <v>1716</v>
      </c>
      <c r="AA200" s="3" t="str">
        <f>IF(Z200&lt;&gt;"",IF(Z200&lt;&gt;"LIBSETS_DROP_MECHANIC_MONSTER_NAME",VLOOKUP(Z200,'LibSets constants'!$I$4:$L$1000,3,FALSE),""),"")</f>
        <v>City Vlastarus (quartermaster)</v>
      </c>
      <c r="AB200" s="3" t="str">
        <f>IF(Z200&lt;&gt;"",IF(Z200&lt;&gt;"LIBSETS_DROP_MECHANIC_MONSTER_NAME",VLOOKUP(Z200,'LibSets constants'!$I$4:$L$1000,4,FALSE),""),"")</f>
        <v>Stadt Vlastarus (Quartiermeister)</v>
      </c>
      <c r="AC200" s="3" t="str">
        <f>IF(G200&lt;&gt;"LIBSETS_SETTYPE_BATTLEGROUND",IF(G200&lt;&gt;"LIBSETS_SETTYPE_SPECIAL",IF(AD200&lt;&gt;"",VLOOKUP(AD200,'ESO zone constants'!$D$2:$H$4950,5,FALSE),""),""),"")</f>
        <v/>
      </c>
      <c r="AF200" s="3" t="str">
        <f>IF(AE200&lt;&gt;"",IF(AE200&lt;&gt;"LIBSETS_DROP_MECHANIC_MONSTER_NAME",VLOOKUP(AE200,'LibSets constants'!$I$4:$L$1000,3,FALSE),""),"")</f>
        <v/>
      </c>
      <c r="AG200" s="3" t="str">
        <f>IF(AE200&lt;&gt;"",IF(AE200&lt;&gt;"LIBSETS_DROP_MECHANIC_MONSTER_NAME",VLOOKUP(AE200,'LibSets constants'!$I$4:$L$1000,4,FALSE),""),"")</f>
        <v/>
      </c>
      <c r="AH200" s="3" t="str">
        <f>IF(G200&lt;&gt;"LIBSETS_SETTYPE_BATTLEGROUND",IF(G200&lt;&gt;"LIBSETS_SETTYPE_SPECIAL",IF(AI200&lt;&gt;"",VLOOKUP(AI200,'ESO zone constants'!$D$2:$H$4950,5,FALSE),""),""),"")</f>
        <v/>
      </c>
      <c r="AK200" s="3" t="str">
        <f>IF(AJ200&lt;&gt;"",IF(AJ200&lt;&gt;"LIBSETS_DROP_MECHANIC_MONSTER_NAME",VLOOKUP(AJ200,'LibSets constants'!$I$4:$L$1000,3,FALSE),""),"")</f>
        <v/>
      </c>
      <c r="AL200" s="3" t="str">
        <f>IF(AJ200&lt;&gt;"",IF(AJ200&lt;&gt;"LIBSETS_DROP_MECHANIC_MONSTER_NAME",VLOOKUP(AJ200,'LibSets constants'!$I$4:$L$1000,4,FALSE),""),"")</f>
        <v/>
      </c>
      <c r="AM200" s="3" t="str">
        <f>IF(G200&lt;&gt;"LIBSETS_SETTYPE_BATTLEGROUND",IF(G200&lt;&gt;"LIBSETS_SETTYPE_SPECIAL",IF(AN200&lt;&gt;"",VLOOKUP(AN200,'ESO zone constants'!$D$2:$H$4950,5,FALSE),""),""),"")</f>
        <v/>
      </c>
      <c r="AP200" s="3" t="str">
        <f>IF(AO200&lt;&gt;"",IF(AO200&lt;&gt;"LIBSETS_DROP_MECHANIC_MONSTER_NAME",VLOOKUP(AO200,'LibSets constants'!$I$4:$L$1000,3,FALSE),""),"")</f>
        <v/>
      </c>
      <c r="AQ200" s="3" t="str">
        <f>IF(AO200&lt;&gt;"",IF(AO200&lt;&gt;"LIBSETS_DROP_MECHANIC_MONSTER_NAME",VLOOKUP(AO200,'LibSets constants'!$I$4:$L$1000,4,FALSE),""),"")</f>
        <v/>
      </c>
      <c r="AR200" s="3" t="str">
        <f>IF(G200&lt;&gt;"LIBSETS_SETTYPE_BATTLEGROUND",IF(G200&lt;&gt;"LIBSETS_SETTYPE_SPECIAL",IF(AS200&lt;&gt;"",VLOOKUP(AS200,'ESO zone constants'!$D$2:$H$4950,5,FALSE),""),""),"")</f>
        <v/>
      </c>
      <c r="AU200" s="3" t="str">
        <f>IF(AT200&lt;&gt;"",IF(AT200&lt;&gt;"LIBSETS_DROP_MECHANIC_MONSTER_NAME",VLOOKUP(AT200,'LibSets constants'!$I$4:$L$1000,3,FALSE),""),"")</f>
        <v/>
      </c>
      <c r="AV200" s="3" t="str">
        <f>IF(AT200&lt;&gt;"",IF(AT200&lt;&gt;"LIBSETS_DROP_MECHANIC_MONSTER_NAME",VLOOKUP(AT200,'LibSets constants'!$I$4:$L$1000,4,FALSE),""),"")</f>
        <v/>
      </c>
      <c r="AW200" s="21" t="str">
        <f>IF(A200="???","--","")&amp;IF(F200&lt;&gt;"Not in the game (anymore)",IF(A200&lt;&gt;"",CONCATENATE("[",A200,"] = {wayshrines={")&amp;IF(K200&lt;&gt;"",CONCATENATE(K200,","),"")&amp;IF(L200&lt;&gt;"",CONCATENATE(L200,","),"")&amp;IF(M200&lt;&gt;"",CONCATENATE(M200,","),"")&amp;CONCATENATE("}")&amp;IF(VALUE(N200)&gt;0,CONCATENATE(", traitsNeeded=",N200),"")&amp;CONCATENATE(", dlcId=",IF(S200&lt;&gt;"",S200,"DLC_BASE_GAME")),""),"")</f>
        <v>[238] = {wayshrines={-1,-1,-1,}, dlcId=DLC_BASE_GAME</v>
      </c>
      <c r="AX200" s="21" t="str">
        <f>IF(F200&lt;&gt;"Not in the game (anymore)",IF(A200&lt;&gt;"",IF(P200&lt;&gt;"",CONCATENATE(", zoneIds={",P200),"")&amp;IF(X200&lt;&gt;"",CONCATENATE(",",X200),"")&amp;IF(AC200&lt;&gt;"",CONCATENATE(",",AC200),"")&amp;IF(AH200&lt;&gt;"",CONCATENATE(",",AH200),"")&amp;IF(AM200&lt;&gt;"",CONCATENATE(",",AM200),"")&amp;IF(AR200&lt;&gt;"",CONCATENATE(",",AR200),"")&amp;IF(P200&lt;&gt;"",CONCATENATE("}",""),"")&amp;IF(OR(I200="true",I200="false",I200&lt;&gt;""), CONCATENATE(", veteran=", I200), ""),""),"")</f>
        <v>, zoneIds={181,181}, veteran=false</v>
      </c>
      <c r="AY200" s="21" t="str">
        <f>IF(F200&lt;&gt;"Not in the game (anymore)",IF(A200&lt;&gt;"",", setType="&amp;G200,"")&amp;IF(J200="true",", multiTrialSet=true",""),"")</f>
        <v>, setType=LIBSETS_SETTYPE_CYRODIIL</v>
      </c>
      <c r="AZ200" s="21" t="str">
        <f>IF(F200&lt;&gt;"Not in the game (anymore)",IF(U200&lt;&gt;"",", dropMechanic={"&amp;U200&amp;IF(Z200&lt;&gt;"",","&amp;Z200,"")&amp;IF(AE200&lt;&gt;"",","&amp;AE200,"")&amp;IF(AJ200&lt;&gt;"",","&amp;AJ200,"")&amp;IF(AO200&lt;&gt;"",","&amp;AO200,"")&amp;IF(AT200&lt;&gt;"",","&amp;AT200,"")&amp;"}"&amp;IF(U200="LIBSETS_DROP_MECHANIC_MONSTER_NAME",", dropMechanicNames={" &amp; IF(V200&lt;&gt;"","['en']='"&amp;V200&amp;"'","") &amp; IF(W200&lt;&gt;"",", ['de']='" &amp; W200&amp;"'","") &amp; "}",""),"")&amp;"},","")</f>
        <v>, dropMechanic={LIBSETS_DROP_MECHANIC_MAIL_PVP_REWARDS_FOR_THE_WORTHY,LIBSETS_DROP_MECHANIC_CITY_CYRODIIL_VLASTARUS}},</v>
      </c>
      <c r="BA200" s="21" t="str">
        <f>IF(F200&lt;&gt;"Not in the game (anymore)",IF(C200&lt;&gt;"",CONCATENATE(" --",C200," / ",B200,"   [",IF(Q200&lt;&gt;"",Q200,""),IF(Y200&lt;&gt;"",", "&amp;Y200,""),IF(AD200&lt;&gt;"",", "&amp;AD200,""),IF(AI200&lt;&gt;"",", "&amp;AI200,""),IF(AN200&lt;&gt;"",", "&amp;AN200,""),IF(AS200&lt;&gt;"",", "&amp;AS200,""),"]")),"")</f>
        <v xml:space="preserve"> --Fasalla's Guile / Fasallas List   [Cyrodiil, Cyrodiil]</v>
      </c>
    </row>
    <row r="201" spans="1:53" x14ac:dyDescent="0.25">
      <c r="A201" s="12">
        <v>239</v>
      </c>
      <c r="B201" t="s">
        <v>1110</v>
      </c>
      <c r="C201" t="s">
        <v>1111</v>
      </c>
      <c r="D201" s="3">
        <f>A201</f>
        <v>239</v>
      </c>
      <c r="F201" t="s">
        <v>1601</v>
      </c>
      <c r="G201" s="8" t="s">
        <v>1650</v>
      </c>
      <c r="I201" t="s">
        <v>97</v>
      </c>
      <c r="J201" t="s">
        <v>97</v>
      </c>
      <c r="K201">
        <v>-1</v>
      </c>
      <c r="L201">
        <v>-1</v>
      </c>
      <c r="M201">
        <v>-1</v>
      </c>
      <c r="N201">
        <v>0</v>
      </c>
      <c r="O201" s="70" t="s">
        <v>131</v>
      </c>
      <c r="P201" s="3">
        <f>IF(AND(G201&lt;&gt;"LIBSETS_SETTYPE_BATTLEGROUND",G201&lt;&gt;"LIBSETS_SETTYPE_SPECIAL",G201&lt;&gt;"LIBSETS_SETTYPE_MYTHIC"), IF(Q201&lt;&gt;"",VLOOKUP(Q201,'ESO zone constants'!$D$2:$H$4950,5,FALSE),""),"")</f>
        <v>181</v>
      </c>
      <c r="Q201" t="str">
        <f>IF(OR(K201="",K201&lt;=0,ISERROR(K201)),IF(AND(O201&lt;&gt;"",NOT(ISERROR(O201))),O201, ""),VLOOKUP(K201,'ESO wayshrine node constants'!$A$3:$D$9993,4,FALSE))</f>
        <v>Cyrodiil</v>
      </c>
      <c r="S201" s="19" t="str">
        <f>IF(AND(R201&lt;&gt;"",NOT(ISERROR(R201))),R201,IF(P201&lt;&gt;"",IF(NOT(ISERROR(VLOOKUP(P201,'ESO Dungeon constants'!$D$3:$H$9999,5,FALSE))),VLOOKUP(P201,'ESO Dungeon constants'!$D$3:$I$9999,6,FALSE),VLOOKUP(P201,'ESO zone constants'!$H$2:$K$9984,4,FALSE)),""))</f>
        <v>DLC_BASE_GAME</v>
      </c>
      <c r="T201" s="3" t="str">
        <f>IF(S201&lt;&gt;"",VLOOKUP(S201,'LibSets constants'!$B$4:$C$1000,2,FALSE),"")</f>
        <v>Included in base game</v>
      </c>
      <c r="U201" s="33" t="s">
        <v>1723</v>
      </c>
      <c r="V201" s="44" t="str">
        <f>IF(U201&lt;&gt;"",IF(U201&lt;&gt;"LIBSETS_DROP_MECHANIC_MONSTER_NAME",VLOOKUP(U201,'LibSets constants'!$I$4:$L$1000,3,FALSE),""),"")</f>
        <v>Rewards for the worthy (Cyrodiil/Battleground mail)</v>
      </c>
      <c r="W201" s="40" t="str">
        <f>IF(U201&lt;&gt;"",IF(U201&lt;&gt;"LIBSETS_DROP_MECHANIC_MONSTER_NAME",VLOOKUP(U201,'LibSets constants'!$I$4:$L$1000,4,FALSE),""),"")</f>
        <v>Gerechter Lohn (Cyrodiil/Schlachtfeld Mail)</v>
      </c>
      <c r="X201" s="3">
        <f>IF(G201&lt;&gt;"LIBSETS_SETTYPE_BATTLEGROUND",IF(G201&lt;&gt;"LIBSETS_SETTYPE_SPECIAL",IF(Y201&lt;&gt;"",VLOOKUP(Y201,'ESO zone constants'!$D$2:$H$4950,5,FALSE),""),""),"")</f>
        <v>181</v>
      </c>
      <c r="Y201" t="s">
        <v>131</v>
      </c>
      <c r="Z201" s="45" t="s">
        <v>1716</v>
      </c>
      <c r="AA201" s="44" t="str">
        <f>IF(Z201&lt;&gt;"",IF(Z201&lt;&gt;"LIBSETS_DROP_MECHANIC_MONSTER_NAME",VLOOKUP(Z201,'LibSets constants'!$I$4:$L$1000,3,FALSE),""),"")</f>
        <v>City Vlastarus (quartermaster)</v>
      </c>
      <c r="AB201" s="44" t="str">
        <f>IF(Z201&lt;&gt;"",IF(Z201&lt;&gt;"LIBSETS_DROP_MECHANIC_MONSTER_NAME",VLOOKUP(Z201,'LibSets constants'!$I$4:$L$1000,4,FALSE),""),"")</f>
        <v>Stadt Vlastarus (Quartiermeister)</v>
      </c>
      <c r="AC201" s="3" t="str">
        <f>IF(G201&lt;&gt;"LIBSETS_SETTYPE_BATTLEGROUND",IF(G201&lt;&gt;"LIBSETS_SETTYPE_SPECIAL",IF(AD201&lt;&gt;"",VLOOKUP(AD201,'ESO zone constants'!$D$2:$H$4950,5,FALSE),""),""),"")</f>
        <v/>
      </c>
      <c r="AE201" s="45"/>
      <c r="AF201" s="44" t="str">
        <f>IF(AE201&lt;&gt;"",IF(AE201&lt;&gt;"LIBSETS_DROP_MECHANIC_MONSTER_NAME",VLOOKUP(AE201,'LibSets constants'!$I$4:$L$1000,3,FALSE),""),"")</f>
        <v/>
      </c>
      <c r="AG201" s="44" t="str">
        <f>IF(AE201&lt;&gt;"",IF(AE201&lt;&gt;"LIBSETS_DROP_MECHANIC_MONSTER_NAME",VLOOKUP(AE201,'LibSets constants'!$I$4:$L$1000,4,FALSE),""),"")</f>
        <v/>
      </c>
      <c r="AH201" s="3" t="str">
        <f>IF(G201&lt;&gt;"LIBSETS_SETTYPE_BATTLEGROUND",IF(G201&lt;&gt;"LIBSETS_SETTYPE_SPECIAL",IF(AI201&lt;&gt;"",VLOOKUP(AI201,'ESO zone constants'!$D$2:$H$4950,5,FALSE),""),""),"")</f>
        <v/>
      </c>
      <c r="AJ201" s="45"/>
      <c r="AK201" s="44" t="str">
        <f>IF(AJ201&lt;&gt;"",IF(AJ201&lt;&gt;"LIBSETS_DROP_MECHANIC_MONSTER_NAME",VLOOKUP(AJ201,'LibSets constants'!$I$4:$L$1000,3,FALSE),""),"")</f>
        <v/>
      </c>
      <c r="AL201" s="44" t="str">
        <f>IF(AJ201&lt;&gt;"",IF(AJ201&lt;&gt;"LIBSETS_DROP_MECHANIC_MONSTER_NAME",VLOOKUP(AJ201,'LibSets constants'!$I$4:$L$1000,4,FALSE),""),"")</f>
        <v/>
      </c>
      <c r="AM201" s="3" t="str">
        <f>IF(G201&lt;&gt;"LIBSETS_SETTYPE_BATTLEGROUND",IF(G201&lt;&gt;"LIBSETS_SETTYPE_SPECIAL",IF(AN201&lt;&gt;"",VLOOKUP(AN201,'ESO zone constants'!$D$2:$H$4950,5,FALSE),""),""),"")</f>
        <v/>
      </c>
      <c r="AO201" s="45"/>
      <c r="AP201" s="44" t="str">
        <f>IF(AO201&lt;&gt;"",IF(AO201&lt;&gt;"LIBSETS_DROP_MECHANIC_MONSTER_NAME",VLOOKUP(AO201,'LibSets constants'!$I$4:$L$1000,3,FALSE),""),"")</f>
        <v/>
      </c>
      <c r="AQ201" s="44" t="str">
        <f>IF(AO201&lt;&gt;"",IF(AO201&lt;&gt;"LIBSETS_DROP_MECHANIC_MONSTER_NAME",VLOOKUP(AO201,'LibSets constants'!$I$4:$L$1000,4,FALSE),""),"")</f>
        <v/>
      </c>
      <c r="AR201" s="3" t="str">
        <f>IF(G201&lt;&gt;"LIBSETS_SETTYPE_BATTLEGROUND",IF(G201&lt;&gt;"LIBSETS_SETTYPE_SPECIAL",IF(AS201&lt;&gt;"",VLOOKUP(AS201,'ESO zone constants'!$D$2:$H$4950,5,FALSE),""),""),"")</f>
        <v/>
      </c>
      <c r="AT201" s="45"/>
      <c r="AU201" s="44" t="str">
        <f>IF(AT201&lt;&gt;"",IF(AT201&lt;&gt;"LIBSETS_DROP_MECHANIC_MONSTER_NAME",VLOOKUP(AT201,'LibSets constants'!$I$4:$L$1000,3,FALSE),""),"")</f>
        <v/>
      </c>
      <c r="AV201" s="44" t="str">
        <f>IF(AT201&lt;&gt;"",IF(AT201&lt;&gt;"LIBSETS_DROP_MECHANIC_MONSTER_NAME",VLOOKUP(AT201,'LibSets constants'!$I$4:$L$1000,4,FALSE),""),"")</f>
        <v/>
      </c>
      <c r="AW201" s="21" t="str">
        <f>IF(A201="???","--","")&amp;IF(F201&lt;&gt;"Not in the game (anymore)",IF(A201&lt;&gt;"",CONCATENATE("[",A201,"] = {wayshrines={")&amp;IF(K201&lt;&gt;"",CONCATENATE(K201,","),"")&amp;IF(L201&lt;&gt;"",CONCATENATE(L201,","),"")&amp;IF(M201&lt;&gt;"",CONCATENATE(M201,","),"")&amp;CONCATENATE("}")&amp;IF(VALUE(N201)&gt;0,CONCATENATE(", traitsNeeded=",N201),"")&amp;CONCATENATE(", dlcId=",IF(S201&lt;&gt;"",S201,"DLC_BASE_GAME")),""),"")</f>
        <v>[239] = {wayshrines={-1,-1,-1,}, dlcId=DLC_BASE_GAME</v>
      </c>
      <c r="AX201" s="21" t="str">
        <f>IF(F201&lt;&gt;"Not in the game (anymore)",IF(A201&lt;&gt;"",IF(P201&lt;&gt;"",CONCATENATE(", zoneIds={",P201),"")&amp;IF(X201&lt;&gt;"",CONCATENATE(",",X201),"")&amp;IF(AC201&lt;&gt;"",CONCATENATE(",",AC201),"")&amp;IF(AH201&lt;&gt;"",CONCATENATE(",",AH201),"")&amp;IF(AM201&lt;&gt;"",CONCATENATE(",",AM201),"")&amp;IF(AR201&lt;&gt;"",CONCATENATE(",",AR201),"")&amp;IF(P201&lt;&gt;"",CONCATENATE("}",""),"")&amp;IF(OR(I201="true",I201="false",I201&lt;&gt;""), CONCATENATE(", veteran=", I201), ""),""),"")</f>
        <v>, zoneIds={181,181}, veteran=false</v>
      </c>
      <c r="AY201" s="21" t="str">
        <f>IF(F201&lt;&gt;"Not in the game (anymore)",IF(A201&lt;&gt;"",", setType="&amp;G201,"")&amp;IF(J201="true",", multiTrialSet=true",""),"")</f>
        <v>, setType=LIBSETS_SETTYPE_CYRODIIL</v>
      </c>
      <c r="AZ201" s="21" t="str">
        <f>IF(F201&lt;&gt;"Not in the game (anymore)",IF(U201&lt;&gt;"",", dropMechanic={"&amp;U201&amp;IF(Z201&lt;&gt;"",","&amp;Z201,"")&amp;IF(AE201&lt;&gt;"",","&amp;AE201,"")&amp;IF(AJ201&lt;&gt;"",","&amp;AJ201,"")&amp;IF(AO201&lt;&gt;"",","&amp;AO201,"")&amp;IF(AT201&lt;&gt;"",","&amp;AT201,"")&amp;"}"&amp;IF(U201="LIBSETS_DROP_MECHANIC_MONSTER_NAME",", dropMechanicNames={" &amp; IF(V201&lt;&gt;"","['en']='"&amp;V201&amp;"'","") &amp; IF(W201&lt;&gt;"",", ['de']='" &amp; W201&amp;"'","") &amp; "}",""),"")&amp;"},","")</f>
        <v>, dropMechanic={LIBSETS_DROP_MECHANIC_MAIL_PVP_REWARDS_FOR_THE_WORTHY,LIBSETS_DROP_MECHANIC_CITY_CYRODIIL_VLASTARUS}},</v>
      </c>
      <c r="BA201" s="21" t="str">
        <f>IF(F201&lt;&gt;"Not in the game (anymore)",IF(C201&lt;&gt;"",CONCATENATE(" --",C201," / ",B201,"   [",IF(Q201&lt;&gt;"",Q201,""),IF(Y201&lt;&gt;"",", "&amp;Y201,""),IF(AD201&lt;&gt;"",", "&amp;AD201,""),IF(AI201&lt;&gt;"",", "&amp;AI201,""),IF(AN201&lt;&gt;"",", "&amp;AN201,""),IF(AS201&lt;&gt;"",", "&amp;AS201,""),"]")),"")</f>
        <v xml:space="preserve"> --Warrior's Fury / Raserei des Kriegers   [Cyrodiil, Cyrodiil]</v>
      </c>
    </row>
    <row r="202" spans="1:53" x14ac:dyDescent="0.25">
      <c r="A202" s="5">
        <v>240</v>
      </c>
      <c r="B202" t="s">
        <v>1112</v>
      </c>
      <c r="C202" t="s">
        <v>1113</v>
      </c>
      <c r="D202" s="3">
        <f>A202</f>
        <v>240</v>
      </c>
      <c r="G202" s="8" t="s">
        <v>1649</v>
      </c>
      <c r="I202" t="s">
        <v>97</v>
      </c>
      <c r="J202" t="s">
        <v>97</v>
      </c>
      <c r="K202">
        <v>254</v>
      </c>
      <c r="L202">
        <v>254</v>
      </c>
      <c r="M202">
        <v>254</v>
      </c>
      <c r="N202">
        <v>5</v>
      </c>
      <c r="P202" s="3">
        <f>IF(AND(G202&lt;&gt;"LIBSETS_SETTYPE_BATTLEGROUND",G202&lt;&gt;"LIBSETS_SETTYPE_SPECIAL",G202&lt;&gt;"LIBSETS_SETTYPE_MYTHIC"), IF(Q202&lt;&gt;"",VLOOKUP(Q202,'ESO zone constants'!$D$2:$H$4950,5,FALSE),""),"")</f>
        <v>823</v>
      </c>
      <c r="Q202" t="str">
        <f>IF(OR(K202="",K202&lt;=0,ISERROR(K202)),IF(AND(O202&lt;&gt;"",NOT(ISERROR(O202))),O202, ""),VLOOKUP(K202,'ESO wayshrine node constants'!$A$3:$D$9993,4,FALSE))</f>
        <v>Gold Coast</v>
      </c>
      <c r="S202" s="19" t="str">
        <f>IF(AND(R202&lt;&gt;"",NOT(ISERROR(R202))),R202,IF(P202&lt;&gt;"",IF(NOT(ISERROR(VLOOKUP(P202,'ESO Dungeon constants'!$D$3:$H$9999,5,FALSE))),VLOOKUP(P202,'ESO Dungeon constants'!$D$3:$I$9999,6,FALSE),VLOOKUP(P202,'ESO zone constants'!$H$2:$K$9984,4,FALSE)),""))</f>
        <v>DLC_DARK_BROTHERHOOD</v>
      </c>
      <c r="T202" s="3" t="str">
        <f>IF(S202&lt;&gt;"",VLOOKUP(S202,'LibSets constants'!$B$4:$C$1000,2,FALSE),"")</f>
        <v>Dark Brotherhood</v>
      </c>
      <c r="V202" s="3" t="str">
        <f>IF(U202&lt;&gt;"",IF(U202&lt;&gt;"LIBSETS_DROP_MECHANIC_MONSTER_NAME",VLOOKUP(U202,'LibSets constants'!$I$4:$L$1000,3,FALSE),""),"")</f>
        <v/>
      </c>
      <c r="W202" s="40" t="str">
        <f>IF(U202&lt;&gt;"",IF(U202&lt;&gt;"LIBSETS_DROP_MECHANIC_MONSTER_NAME",VLOOKUP(U202,'LibSets constants'!$I$4:$L$1000,4,FALSE),""),"")</f>
        <v/>
      </c>
      <c r="X202" s="3">
        <f>IF(G202&lt;&gt;"LIBSETS_SETTYPE_BATTLEGROUND",IF(G202&lt;&gt;"LIBSETS_SETTYPE_SPECIAL",IF(Y202&lt;&gt;"",VLOOKUP(Y202,'ESO zone constants'!$D$2:$H$4950,5,FALSE),""),""),"")</f>
        <v>823</v>
      </c>
      <c r="Y202" t="str">
        <f>VLOOKUP(L202,'ESO wayshrine node constants'!$A$3:$D$9993,4,FALSE)</f>
        <v>Gold Coast</v>
      </c>
      <c r="AA202" s="3" t="str">
        <f>IF(Z202&lt;&gt;"",IF(Z202&lt;&gt;"LIBSETS_DROP_MECHANIC_MONSTER_NAME",VLOOKUP(Z202,'LibSets constants'!$I$4:$L$1000,3,FALSE),""),"")</f>
        <v/>
      </c>
      <c r="AB202" s="3" t="str">
        <f>IF(Z202&lt;&gt;"",IF(Z202&lt;&gt;"LIBSETS_DROP_MECHANIC_MONSTER_NAME",VLOOKUP(Z202,'LibSets constants'!$I$4:$L$1000,4,FALSE),""),"")</f>
        <v/>
      </c>
      <c r="AC202" s="3">
        <f>IF(G202&lt;&gt;"LIBSETS_SETTYPE_BATTLEGROUND",IF(G202&lt;&gt;"LIBSETS_SETTYPE_SPECIAL",IF(AD202&lt;&gt;"",VLOOKUP(AD202,'ESO zone constants'!$D$2:$H$4950,5,FALSE),""),""),"")</f>
        <v>823</v>
      </c>
      <c r="AD202" t="str">
        <f>VLOOKUP(M202,'ESO wayshrine node constants'!$A$3:$D$9993,4,FALSE)</f>
        <v>Gold Coast</v>
      </c>
      <c r="AF202" s="3" t="str">
        <f>IF(AE202&lt;&gt;"",IF(AE202&lt;&gt;"LIBSETS_DROP_MECHANIC_MONSTER_NAME",VLOOKUP(AE202,'LibSets constants'!$I$4:$L$1000,3,FALSE),""),"")</f>
        <v/>
      </c>
      <c r="AG202" s="3" t="str">
        <f>IF(AE202&lt;&gt;"",IF(AE202&lt;&gt;"LIBSETS_DROP_MECHANIC_MONSTER_NAME",VLOOKUP(AE202,'LibSets constants'!$I$4:$L$1000,4,FALSE),""),"")</f>
        <v/>
      </c>
      <c r="AH202" s="3" t="str">
        <f>IF(G202&lt;&gt;"LIBSETS_SETTYPE_BATTLEGROUND",IF(G202&lt;&gt;"LIBSETS_SETTYPE_SPECIAL",IF(AI202&lt;&gt;"",VLOOKUP(AI202,'ESO zone constants'!$D$2:$H$4950,5,FALSE),""),""),"")</f>
        <v/>
      </c>
      <c r="AK202" s="3" t="str">
        <f>IF(AJ202&lt;&gt;"",IF(AJ202&lt;&gt;"LIBSETS_DROP_MECHANIC_MONSTER_NAME",VLOOKUP(AJ202,'LibSets constants'!$I$4:$L$1000,3,FALSE),""),"")</f>
        <v/>
      </c>
      <c r="AL202" s="3" t="str">
        <f>IF(AJ202&lt;&gt;"",IF(AJ202&lt;&gt;"LIBSETS_DROP_MECHANIC_MONSTER_NAME",VLOOKUP(AJ202,'LibSets constants'!$I$4:$L$1000,4,FALSE),""),"")</f>
        <v/>
      </c>
      <c r="AM202" s="3" t="str">
        <f>IF(G202&lt;&gt;"LIBSETS_SETTYPE_BATTLEGROUND",IF(G202&lt;&gt;"LIBSETS_SETTYPE_SPECIAL",IF(AN202&lt;&gt;"",VLOOKUP(AN202,'ESO zone constants'!$D$2:$H$4950,5,FALSE),""),""),"")</f>
        <v/>
      </c>
      <c r="AP202" s="3" t="str">
        <f>IF(AO202&lt;&gt;"",IF(AO202&lt;&gt;"LIBSETS_DROP_MECHANIC_MONSTER_NAME",VLOOKUP(AO202,'LibSets constants'!$I$4:$L$1000,3,FALSE),""),"")</f>
        <v/>
      </c>
      <c r="AQ202" s="3" t="str">
        <f>IF(AO202&lt;&gt;"",IF(AO202&lt;&gt;"LIBSETS_DROP_MECHANIC_MONSTER_NAME",VLOOKUP(AO202,'LibSets constants'!$I$4:$L$1000,4,FALSE),""),"")</f>
        <v/>
      </c>
      <c r="AR202" s="3" t="str">
        <f>IF(G202&lt;&gt;"LIBSETS_SETTYPE_BATTLEGROUND",IF(G202&lt;&gt;"LIBSETS_SETTYPE_SPECIAL",IF(AS202&lt;&gt;"",VLOOKUP(AS202,'ESO zone constants'!$D$2:$H$4950,5,FALSE),""),""),"")</f>
        <v/>
      </c>
      <c r="AU202" s="3" t="str">
        <f>IF(AT202&lt;&gt;"",IF(AT202&lt;&gt;"LIBSETS_DROP_MECHANIC_MONSTER_NAME",VLOOKUP(AT202,'LibSets constants'!$I$4:$L$1000,3,FALSE),""),"")</f>
        <v/>
      </c>
      <c r="AV202" s="3" t="str">
        <f>IF(AT202&lt;&gt;"",IF(AT202&lt;&gt;"LIBSETS_DROP_MECHANIC_MONSTER_NAME",VLOOKUP(AT202,'LibSets constants'!$I$4:$L$1000,4,FALSE),""),"")</f>
        <v/>
      </c>
      <c r="AW202" s="21" t="str">
        <f>IF(A202="???","--","")&amp;IF(F202&lt;&gt;"Not in the game (anymore)",IF(A202&lt;&gt;"",CONCATENATE("[",A202,"] = {wayshrines={")&amp;IF(K202&lt;&gt;"",CONCATENATE(K202,","),"")&amp;IF(L202&lt;&gt;"",CONCATENATE(L202,","),"")&amp;IF(M202&lt;&gt;"",CONCATENATE(M202,","),"")&amp;CONCATENATE("}")&amp;IF(VALUE(N202)&gt;0,CONCATENATE(", traitsNeeded=",N202),"")&amp;CONCATENATE(", dlcId=",IF(S202&lt;&gt;"",S202,"DLC_BASE_GAME")),""),"")</f>
        <v>[240] = {wayshrines={254,254,254,}, traitsNeeded=5, dlcId=DLC_DARK_BROTHERHOOD</v>
      </c>
      <c r="AX202" s="21" t="str">
        <f>IF(F202&lt;&gt;"Not in the game (anymore)",IF(A202&lt;&gt;"",IF(P202&lt;&gt;"",CONCATENATE(", zoneIds={",P202),"")&amp;IF(X202&lt;&gt;"",CONCATENATE(",",X202),"")&amp;IF(AC202&lt;&gt;"",CONCATENATE(",",AC202),"")&amp;IF(AH202&lt;&gt;"",CONCATENATE(",",AH202),"")&amp;IF(AM202&lt;&gt;"",CONCATENATE(",",AM202),"")&amp;IF(AR202&lt;&gt;"",CONCATENATE(",",AR202),"")&amp;IF(P202&lt;&gt;"",CONCATENATE("}",""),"")&amp;IF(OR(I202="true",I202="false",I202&lt;&gt;""), CONCATENATE(", veteran=", I202), ""),""),"")</f>
        <v>, zoneIds={823,823,823}, veteran=false</v>
      </c>
      <c r="AY202" s="21" t="str">
        <f>IF(F202&lt;&gt;"Not in the game (anymore)",IF(A202&lt;&gt;"",", setType="&amp;G202,"")&amp;IF(J202="true",", multiTrialSet=true",""),"")</f>
        <v>, setType=LIBSETS_SETTYPE_CRAFTED</v>
      </c>
      <c r="AZ202" s="21" t="str">
        <f>IF(F202&lt;&gt;"Not in the game (anymore)",IF(U202&lt;&gt;"",", dropMechanic={"&amp;U202&amp;IF(Z202&lt;&gt;"",","&amp;Z202,"")&amp;IF(AE202&lt;&gt;"",","&amp;AE202,"")&amp;IF(AJ202&lt;&gt;"",","&amp;AJ202,"")&amp;IF(AO202&lt;&gt;"",","&amp;AO202,"")&amp;IF(AT202&lt;&gt;"",","&amp;AT202,"")&amp;"}"&amp;IF(U202="LIBSETS_DROP_MECHANIC_MONSTER_NAME",", dropMechanicNames={" &amp; IF(V202&lt;&gt;"","['en']='"&amp;V202&amp;"'","") &amp; IF(W202&lt;&gt;"",", ['de']='" &amp; W202&amp;"'","") &amp; "}",""),"")&amp;"},","")</f>
        <v>},</v>
      </c>
      <c r="BA202" s="21" t="str">
        <f>IF(F202&lt;&gt;"Not in the game (anymore)",IF(C202&lt;&gt;"",CONCATENATE(" --",C202," / ",B202,"   [",IF(Q202&lt;&gt;"",Q202,""),IF(Y202&lt;&gt;"",", "&amp;Y202,""),IF(AD202&lt;&gt;"",", "&amp;AD202,""),IF(AI202&lt;&gt;"",", "&amp;AI202,""),IF(AN202&lt;&gt;"",", "&amp;AN202,""),IF(AS202&lt;&gt;"",", "&amp;AS202,""),"]")),"")</f>
        <v xml:space="preserve"> --Kvatch Gladiator / Gladiator von Kvatch   [Gold Coast, Gold Coast, Gold Coast]</v>
      </c>
    </row>
    <row r="203" spans="1:53" x14ac:dyDescent="0.25">
      <c r="A203" s="5">
        <v>241</v>
      </c>
      <c r="B203" t="s">
        <v>1114</v>
      </c>
      <c r="C203" t="s">
        <v>1115</v>
      </c>
      <c r="D203" s="3">
        <f>A203</f>
        <v>241</v>
      </c>
      <c r="G203" s="8" t="s">
        <v>1649</v>
      </c>
      <c r="I203" t="s">
        <v>97</v>
      </c>
      <c r="J203" t="s">
        <v>97</v>
      </c>
      <c r="K203">
        <v>251</v>
      </c>
      <c r="L203">
        <v>251</v>
      </c>
      <c r="M203">
        <v>251</v>
      </c>
      <c r="N203">
        <v>7</v>
      </c>
      <c r="P203" s="3">
        <f>IF(AND(G203&lt;&gt;"LIBSETS_SETTYPE_BATTLEGROUND",G203&lt;&gt;"LIBSETS_SETTYPE_SPECIAL",G203&lt;&gt;"LIBSETS_SETTYPE_MYTHIC"), IF(Q203&lt;&gt;"",VLOOKUP(Q203,'ESO zone constants'!$D$2:$H$4950,5,FALSE),""),"")</f>
        <v>823</v>
      </c>
      <c r="Q203" t="str">
        <f>IF(OR(K203="",K203&lt;=0,ISERROR(K203)),IF(AND(O203&lt;&gt;"",NOT(ISERROR(O203))),O203, ""),VLOOKUP(K203,'ESO wayshrine node constants'!$A$3:$D$9993,4,FALSE))</f>
        <v>Gold Coast</v>
      </c>
      <c r="S203" s="19" t="str">
        <f>IF(AND(R203&lt;&gt;"",NOT(ISERROR(R203))),R203,IF(P203&lt;&gt;"",IF(NOT(ISERROR(VLOOKUP(P203,'ESO Dungeon constants'!$D$3:$H$9999,5,FALSE))),VLOOKUP(P203,'ESO Dungeon constants'!$D$3:$I$9999,6,FALSE),VLOOKUP(P203,'ESO zone constants'!$H$2:$K$9984,4,FALSE)),""))</f>
        <v>DLC_DARK_BROTHERHOOD</v>
      </c>
      <c r="T203" s="3" t="str">
        <f>IF(S203&lt;&gt;"",VLOOKUP(S203,'LibSets constants'!$B$4:$C$1000,2,FALSE),"")</f>
        <v>Dark Brotherhood</v>
      </c>
      <c r="V203" s="44" t="str">
        <f>IF(U203&lt;&gt;"",IF(U203&lt;&gt;"LIBSETS_DROP_MECHANIC_MONSTER_NAME",VLOOKUP(U203,'LibSets constants'!$I$4:$L$1000,3,FALSE),""),"")</f>
        <v/>
      </c>
      <c r="W203" s="40" t="str">
        <f>IF(U203&lt;&gt;"",IF(U203&lt;&gt;"LIBSETS_DROP_MECHANIC_MONSTER_NAME",VLOOKUP(U203,'LibSets constants'!$I$4:$L$1000,4,FALSE),""),"")</f>
        <v/>
      </c>
      <c r="X203" s="3">
        <f>IF(G203&lt;&gt;"LIBSETS_SETTYPE_BATTLEGROUND",IF(G203&lt;&gt;"LIBSETS_SETTYPE_SPECIAL",IF(Y203&lt;&gt;"",VLOOKUP(Y203,'ESO zone constants'!$D$2:$H$4950,5,FALSE),""),""),"")</f>
        <v>823</v>
      </c>
      <c r="Y203" t="str">
        <f>VLOOKUP(L203,'ESO wayshrine node constants'!$A$3:$D$9993,4,FALSE)</f>
        <v>Gold Coast</v>
      </c>
      <c r="Z203" s="45"/>
      <c r="AA203" s="44" t="str">
        <f>IF(Z203&lt;&gt;"",IF(Z203&lt;&gt;"LIBSETS_DROP_MECHANIC_MONSTER_NAME",VLOOKUP(Z203,'LibSets constants'!$I$4:$L$1000,3,FALSE),""),"")</f>
        <v/>
      </c>
      <c r="AB203" s="44" t="str">
        <f>IF(Z203&lt;&gt;"",IF(Z203&lt;&gt;"LIBSETS_DROP_MECHANIC_MONSTER_NAME",VLOOKUP(Z203,'LibSets constants'!$I$4:$L$1000,4,FALSE),""),"")</f>
        <v/>
      </c>
      <c r="AC203" s="3">
        <f>IF(G203&lt;&gt;"LIBSETS_SETTYPE_BATTLEGROUND",IF(G203&lt;&gt;"LIBSETS_SETTYPE_SPECIAL",IF(AD203&lt;&gt;"",VLOOKUP(AD203,'ESO zone constants'!$D$2:$H$4950,5,FALSE),""),""),"")</f>
        <v>823</v>
      </c>
      <c r="AD203" t="str">
        <f>VLOOKUP(M203,'ESO wayshrine node constants'!$A$3:$D$9993,4,FALSE)</f>
        <v>Gold Coast</v>
      </c>
      <c r="AE203" s="45"/>
      <c r="AF203" s="44" t="str">
        <f>IF(AE203&lt;&gt;"",IF(AE203&lt;&gt;"LIBSETS_DROP_MECHANIC_MONSTER_NAME",VLOOKUP(AE203,'LibSets constants'!$I$4:$L$1000,3,FALSE),""),"")</f>
        <v/>
      </c>
      <c r="AG203" s="44" t="str">
        <f>IF(AE203&lt;&gt;"",IF(AE203&lt;&gt;"LIBSETS_DROP_MECHANIC_MONSTER_NAME",VLOOKUP(AE203,'LibSets constants'!$I$4:$L$1000,4,FALSE),""),"")</f>
        <v/>
      </c>
      <c r="AH203" s="3" t="str">
        <f>IF(G203&lt;&gt;"LIBSETS_SETTYPE_BATTLEGROUND",IF(G203&lt;&gt;"LIBSETS_SETTYPE_SPECIAL",IF(AI203&lt;&gt;"",VLOOKUP(AI203,'ESO zone constants'!$D$2:$H$4950,5,FALSE),""),""),"")</f>
        <v/>
      </c>
      <c r="AJ203" s="45"/>
      <c r="AK203" s="44" t="str">
        <f>IF(AJ203&lt;&gt;"",IF(AJ203&lt;&gt;"LIBSETS_DROP_MECHANIC_MONSTER_NAME",VLOOKUP(AJ203,'LibSets constants'!$I$4:$L$1000,3,FALSE),""),"")</f>
        <v/>
      </c>
      <c r="AL203" s="44" t="str">
        <f>IF(AJ203&lt;&gt;"",IF(AJ203&lt;&gt;"LIBSETS_DROP_MECHANIC_MONSTER_NAME",VLOOKUP(AJ203,'LibSets constants'!$I$4:$L$1000,4,FALSE),""),"")</f>
        <v/>
      </c>
      <c r="AM203" s="3" t="str">
        <f>IF(G203&lt;&gt;"LIBSETS_SETTYPE_BATTLEGROUND",IF(G203&lt;&gt;"LIBSETS_SETTYPE_SPECIAL",IF(AN203&lt;&gt;"",VLOOKUP(AN203,'ESO zone constants'!$D$2:$H$4950,5,FALSE),""),""),"")</f>
        <v/>
      </c>
      <c r="AO203" s="45"/>
      <c r="AP203" s="44" t="str">
        <f>IF(AO203&lt;&gt;"",IF(AO203&lt;&gt;"LIBSETS_DROP_MECHANIC_MONSTER_NAME",VLOOKUP(AO203,'LibSets constants'!$I$4:$L$1000,3,FALSE),""),"")</f>
        <v/>
      </c>
      <c r="AQ203" s="44" t="str">
        <f>IF(AO203&lt;&gt;"",IF(AO203&lt;&gt;"LIBSETS_DROP_MECHANIC_MONSTER_NAME",VLOOKUP(AO203,'LibSets constants'!$I$4:$L$1000,4,FALSE),""),"")</f>
        <v/>
      </c>
      <c r="AR203" s="3" t="str">
        <f>IF(G203&lt;&gt;"LIBSETS_SETTYPE_BATTLEGROUND",IF(G203&lt;&gt;"LIBSETS_SETTYPE_SPECIAL",IF(AS203&lt;&gt;"",VLOOKUP(AS203,'ESO zone constants'!$D$2:$H$4950,5,FALSE),""),""),"")</f>
        <v/>
      </c>
      <c r="AT203" s="45"/>
      <c r="AU203" s="44" t="str">
        <f>IF(AT203&lt;&gt;"",IF(AT203&lt;&gt;"LIBSETS_DROP_MECHANIC_MONSTER_NAME",VLOOKUP(AT203,'LibSets constants'!$I$4:$L$1000,3,FALSE),""),"")</f>
        <v/>
      </c>
      <c r="AV203" s="44" t="str">
        <f>IF(AT203&lt;&gt;"",IF(AT203&lt;&gt;"LIBSETS_DROP_MECHANIC_MONSTER_NAME",VLOOKUP(AT203,'LibSets constants'!$I$4:$L$1000,4,FALSE),""),"")</f>
        <v/>
      </c>
      <c r="AW203" s="21" t="str">
        <f>IF(A203="???","--","")&amp;IF(F203&lt;&gt;"Not in the game (anymore)",IF(A203&lt;&gt;"",CONCATENATE("[",A203,"] = {wayshrines={")&amp;IF(K203&lt;&gt;"",CONCATENATE(K203,","),"")&amp;IF(L203&lt;&gt;"",CONCATENATE(L203,","),"")&amp;IF(M203&lt;&gt;"",CONCATENATE(M203,","),"")&amp;CONCATENATE("}")&amp;IF(VALUE(N203)&gt;0,CONCATENATE(", traitsNeeded=",N203),"")&amp;CONCATENATE(", dlcId=",IF(S203&lt;&gt;"",S203,"DLC_BASE_GAME")),""),"")</f>
        <v>[241] = {wayshrines={251,251,251,}, traitsNeeded=7, dlcId=DLC_DARK_BROTHERHOOD</v>
      </c>
      <c r="AX203" s="21" t="str">
        <f>IF(F203&lt;&gt;"Not in the game (anymore)",IF(A203&lt;&gt;"",IF(P203&lt;&gt;"",CONCATENATE(", zoneIds={",P203),"")&amp;IF(X203&lt;&gt;"",CONCATENATE(",",X203),"")&amp;IF(AC203&lt;&gt;"",CONCATENATE(",",AC203),"")&amp;IF(AH203&lt;&gt;"",CONCATENATE(",",AH203),"")&amp;IF(AM203&lt;&gt;"",CONCATENATE(",",AM203),"")&amp;IF(AR203&lt;&gt;"",CONCATENATE(",",AR203),"")&amp;IF(P203&lt;&gt;"",CONCATENATE("}",""),"")&amp;IF(OR(I203="true",I203="false",I203&lt;&gt;""), CONCATENATE(", veteran=", I203), ""),""),"")</f>
        <v>, zoneIds={823,823,823}, veteran=false</v>
      </c>
      <c r="AY203" s="21" t="str">
        <f>IF(F203&lt;&gt;"Not in the game (anymore)",IF(A203&lt;&gt;"",", setType="&amp;G203,"")&amp;IF(J203="true",", multiTrialSet=true",""),"")</f>
        <v>, setType=LIBSETS_SETTYPE_CRAFTED</v>
      </c>
      <c r="AZ203" s="21" t="str">
        <f>IF(F203&lt;&gt;"Not in the game (anymore)",IF(U203&lt;&gt;"",", dropMechanic={"&amp;U203&amp;IF(Z203&lt;&gt;"",","&amp;Z203,"")&amp;IF(AE203&lt;&gt;"",","&amp;AE203,"")&amp;IF(AJ203&lt;&gt;"",","&amp;AJ203,"")&amp;IF(AO203&lt;&gt;"",","&amp;AO203,"")&amp;IF(AT203&lt;&gt;"",","&amp;AT203,"")&amp;"}"&amp;IF(U203="LIBSETS_DROP_MECHANIC_MONSTER_NAME",", dropMechanicNames={" &amp; IF(V203&lt;&gt;"","['en']='"&amp;V203&amp;"'","") &amp; IF(W203&lt;&gt;"",", ['de']='" &amp; W203&amp;"'","") &amp; "}",""),"")&amp;"},","")</f>
        <v>},</v>
      </c>
      <c r="BA203" s="21" t="str">
        <f>IF(F203&lt;&gt;"Not in the game (anymore)",IF(C203&lt;&gt;"",CONCATENATE(" --",C203," / ",B203,"   [",IF(Q203&lt;&gt;"",Q203,""),IF(Y203&lt;&gt;"",", "&amp;Y203,""),IF(AD203&lt;&gt;"",", "&amp;AD203,""),IF(AI203&lt;&gt;"",", "&amp;AI203,""),IF(AN203&lt;&gt;"",", "&amp;AN203,""),IF(AS203&lt;&gt;"",", "&amp;AS203,""),"]")),"")</f>
        <v xml:space="preserve"> --Varen's Legacy / Varens Erbe   [Gold Coast, Gold Coast, Gold Coast]</v>
      </c>
    </row>
    <row r="204" spans="1:53" x14ac:dyDescent="0.25">
      <c r="A204" s="5">
        <v>242</v>
      </c>
      <c r="B204" t="s">
        <v>1116</v>
      </c>
      <c r="C204" t="s">
        <v>1117</v>
      </c>
      <c r="D204" s="3">
        <f>A204</f>
        <v>242</v>
      </c>
      <c r="G204" s="8" t="s">
        <v>1649</v>
      </c>
      <c r="I204" t="s">
        <v>97</v>
      </c>
      <c r="J204" t="s">
        <v>97</v>
      </c>
      <c r="K204">
        <v>254</v>
      </c>
      <c r="L204">
        <v>254</v>
      </c>
      <c r="M204">
        <v>254</v>
      </c>
      <c r="N204">
        <v>9</v>
      </c>
      <c r="P204" s="3">
        <f>IF(AND(G204&lt;&gt;"LIBSETS_SETTYPE_BATTLEGROUND",G204&lt;&gt;"LIBSETS_SETTYPE_SPECIAL",G204&lt;&gt;"LIBSETS_SETTYPE_MYTHIC"), IF(Q204&lt;&gt;"",VLOOKUP(Q204,'ESO zone constants'!$D$2:$H$4950,5,FALSE),""),"")</f>
        <v>823</v>
      </c>
      <c r="Q204" t="str">
        <f>IF(OR(K204="",K204&lt;=0,ISERROR(K204)),IF(AND(O204&lt;&gt;"",NOT(ISERROR(O204))),O204, ""),VLOOKUP(K204,'ESO wayshrine node constants'!$A$3:$D$9993,4,FALSE))</f>
        <v>Gold Coast</v>
      </c>
      <c r="S204" s="19" t="str">
        <f>IF(AND(R204&lt;&gt;"",NOT(ISERROR(R204))),R204,IF(P204&lt;&gt;"",IF(NOT(ISERROR(VLOOKUP(P204,'ESO Dungeon constants'!$D$3:$H$9999,5,FALSE))),VLOOKUP(P204,'ESO Dungeon constants'!$D$3:$I$9999,6,FALSE),VLOOKUP(P204,'ESO zone constants'!$H$2:$K$9984,4,FALSE)),""))</f>
        <v>DLC_DARK_BROTHERHOOD</v>
      </c>
      <c r="T204" s="3" t="str">
        <f>IF(S204&lt;&gt;"",VLOOKUP(S204,'LibSets constants'!$B$4:$C$1000,2,FALSE),"")</f>
        <v>Dark Brotherhood</v>
      </c>
      <c r="V204" s="44" t="str">
        <f>IF(U204&lt;&gt;"",IF(U204&lt;&gt;"LIBSETS_DROP_MECHANIC_MONSTER_NAME",VLOOKUP(U204,'LibSets constants'!$I$4:$L$1000,3,FALSE),""),"")</f>
        <v/>
      </c>
      <c r="W204" s="40" t="str">
        <f>IF(U204&lt;&gt;"",IF(U204&lt;&gt;"LIBSETS_DROP_MECHANIC_MONSTER_NAME",VLOOKUP(U204,'LibSets constants'!$I$4:$L$1000,4,FALSE),""),"")</f>
        <v/>
      </c>
      <c r="X204" s="3">
        <f>IF(G204&lt;&gt;"LIBSETS_SETTYPE_BATTLEGROUND",IF(G204&lt;&gt;"LIBSETS_SETTYPE_SPECIAL",IF(Y204&lt;&gt;"",VLOOKUP(Y204,'ESO zone constants'!$D$2:$H$4950,5,FALSE),""),""),"")</f>
        <v>823</v>
      </c>
      <c r="Y204" t="str">
        <f>VLOOKUP(L204,'ESO wayshrine node constants'!$A$3:$D$9993,4,FALSE)</f>
        <v>Gold Coast</v>
      </c>
      <c r="Z204" s="45"/>
      <c r="AA204" s="44" t="str">
        <f>IF(Z204&lt;&gt;"",IF(Z204&lt;&gt;"LIBSETS_DROP_MECHANIC_MONSTER_NAME",VLOOKUP(Z204,'LibSets constants'!$I$4:$L$1000,3,FALSE),""),"")</f>
        <v/>
      </c>
      <c r="AB204" s="44" t="str">
        <f>IF(Z204&lt;&gt;"",IF(Z204&lt;&gt;"LIBSETS_DROP_MECHANIC_MONSTER_NAME",VLOOKUP(Z204,'LibSets constants'!$I$4:$L$1000,4,FALSE),""),"")</f>
        <v/>
      </c>
      <c r="AC204" s="3">
        <f>IF(G204&lt;&gt;"LIBSETS_SETTYPE_BATTLEGROUND",IF(G204&lt;&gt;"LIBSETS_SETTYPE_SPECIAL",IF(AD204&lt;&gt;"",VLOOKUP(AD204,'ESO zone constants'!$D$2:$H$4950,5,FALSE),""),""),"")</f>
        <v>823</v>
      </c>
      <c r="AD204" t="str">
        <f>VLOOKUP(M204,'ESO wayshrine node constants'!$A$3:$D$9993,4,FALSE)</f>
        <v>Gold Coast</v>
      </c>
      <c r="AE204" s="45"/>
      <c r="AF204" s="44" t="str">
        <f>IF(AE204&lt;&gt;"",IF(AE204&lt;&gt;"LIBSETS_DROP_MECHANIC_MONSTER_NAME",VLOOKUP(AE204,'LibSets constants'!$I$4:$L$1000,3,FALSE),""),"")</f>
        <v/>
      </c>
      <c r="AG204" s="44" t="str">
        <f>IF(AE204&lt;&gt;"",IF(AE204&lt;&gt;"LIBSETS_DROP_MECHANIC_MONSTER_NAME",VLOOKUP(AE204,'LibSets constants'!$I$4:$L$1000,4,FALSE),""),"")</f>
        <v/>
      </c>
      <c r="AH204" s="3" t="str">
        <f>IF(G204&lt;&gt;"LIBSETS_SETTYPE_BATTLEGROUND",IF(G204&lt;&gt;"LIBSETS_SETTYPE_SPECIAL",IF(AI204&lt;&gt;"",VLOOKUP(AI204,'ESO zone constants'!$D$2:$H$4950,5,FALSE),""),""),"")</f>
        <v/>
      </c>
      <c r="AJ204" s="45"/>
      <c r="AK204" s="44" t="str">
        <f>IF(AJ204&lt;&gt;"",IF(AJ204&lt;&gt;"LIBSETS_DROP_MECHANIC_MONSTER_NAME",VLOOKUP(AJ204,'LibSets constants'!$I$4:$L$1000,3,FALSE),""),"")</f>
        <v/>
      </c>
      <c r="AL204" s="44" t="str">
        <f>IF(AJ204&lt;&gt;"",IF(AJ204&lt;&gt;"LIBSETS_DROP_MECHANIC_MONSTER_NAME",VLOOKUP(AJ204,'LibSets constants'!$I$4:$L$1000,4,FALSE),""),"")</f>
        <v/>
      </c>
      <c r="AM204" s="3" t="str">
        <f>IF(G204&lt;&gt;"LIBSETS_SETTYPE_BATTLEGROUND",IF(G204&lt;&gt;"LIBSETS_SETTYPE_SPECIAL",IF(AN204&lt;&gt;"",VLOOKUP(AN204,'ESO zone constants'!$D$2:$H$4950,5,FALSE),""),""),"")</f>
        <v/>
      </c>
      <c r="AO204" s="45"/>
      <c r="AP204" s="44" t="str">
        <f>IF(AO204&lt;&gt;"",IF(AO204&lt;&gt;"LIBSETS_DROP_MECHANIC_MONSTER_NAME",VLOOKUP(AO204,'LibSets constants'!$I$4:$L$1000,3,FALSE),""),"")</f>
        <v/>
      </c>
      <c r="AQ204" s="44" t="str">
        <f>IF(AO204&lt;&gt;"",IF(AO204&lt;&gt;"LIBSETS_DROP_MECHANIC_MONSTER_NAME",VLOOKUP(AO204,'LibSets constants'!$I$4:$L$1000,4,FALSE),""),"")</f>
        <v/>
      </c>
      <c r="AR204" s="3" t="str">
        <f>IF(G204&lt;&gt;"LIBSETS_SETTYPE_BATTLEGROUND",IF(G204&lt;&gt;"LIBSETS_SETTYPE_SPECIAL",IF(AS204&lt;&gt;"",VLOOKUP(AS204,'ESO zone constants'!$D$2:$H$4950,5,FALSE),""),""),"")</f>
        <v/>
      </c>
      <c r="AT204" s="45"/>
      <c r="AU204" s="44" t="str">
        <f>IF(AT204&lt;&gt;"",IF(AT204&lt;&gt;"LIBSETS_DROP_MECHANIC_MONSTER_NAME",VLOOKUP(AT204,'LibSets constants'!$I$4:$L$1000,3,FALSE),""),"")</f>
        <v/>
      </c>
      <c r="AV204" s="44" t="str">
        <f>IF(AT204&lt;&gt;"",IF(AT204&lt;&gt;"LIBSETS_DROP_MECHANIC_MONSTER_NAME",VLOOKUP(AT204,'LibSets constants'!$I$4:$L$1000,4,FALSE),""),"")</f>
        <v/>
      </c>
      <c r="AW204" s="21" t="str">
        <f>IF(A204="???","--","")&amp;IF(F204&lt;&gt;"Not in the game (anymore)",IF(A204&lt;&gt;"",CONCATENATE("[",A204,"] = {wayshrines={")&amp;IF(K204&lt;&gt;"",CONCATENATE(K204,","),"")&amp;IF(L204&lt;&gt;"",CONCATENATE(L204,","),"")&amp;IF(M204&lt;&gt;"",CONCATENATE(M204,","),"")&amp;CONCATENATE("}")&amp;IF(VALUE(N204)&gt;0,CONCATENATE(", traitsNeeded=",N204),"")&amp;CONCATENATE(", dlcId=",IF(S204&lt;&gt;"",S204,"DLC_BASE_GAME")),""),"")</f>
        <v>[242] = {wayshrines={254,254,254,}, traitsNeeded=9, dlcId=DLC_DARK_BROTHERHOOD</v>
      </c>
      <c r="AX204" s="21" t="str">
        <f>IF(F204&lt;&gt;"Not in the game (anymore)",IF(A204&lt;&gt;"",IF(P204&lt;&gt;"",CONCATENATE(", zoneIds={",P204),"")&amp;IF(X204&lt;&gt;"",CONCATENATE(",",X204),"")&amp;IF(AC204&lt;&gt;"",CONCATENATE(",",AC204),"")&amp;IF(AH204&lt;&gt;"",CONCATENATE(",",AH204),"")&amp;IF(AM204&lt;&gt;"",CONCATENATE(",",AM204),"")&amp;IF(AR204&lt;&gt;"",CONCATENATE(",",AR204),"")&amp;IF(P204&lt;&gt;"",CONCATENATE("}",""),"")&amp;IF(OR(I204="true",I204="false",I204&lt;&gt;""), CONCATENATE(", veteran=", I204), ""),""),"")</f>
        <v>, zoneIds={823,823,823}, veteran=false</v>
      </c>
      <c r="AY204" s="21" t="str">
        <f>IF(F204&lt;&gt;"Not in the game (anymore)",IF(A204&lt;&gt;"",", setType="&amp;G204,"")&amp;IF(J204="true",", multiTrialSet=true",""),"")</f>
        <v>, setType=LIBSETS_SETTYPE_CRAFTED</v>
      </c>
      <c r="AZ204" s="21" t="str">
        <f>IF(F204&lt;&gt;"Not in the game (anymore)",IF(U204&lt;&gt;"",", dropMechanic={"&amp;U204&amp;IF(Z204&lt;&gt;"",","&amp;Z204,"")&amp;IF(AE204&lt;&gt;"",","&amp;AE204,"")&amp;IF(AJ204&lt;&gt;"",","&amp;AJ204,"")&amp;IF(AO204&lt;&gt;"",","&amp;AO204,"")&amp;IF(AT204&lt;&gt;"",","&amp;AT204,"")&amp;"}"&amp;IF(U204="LIBSETS_DROP_MECHANIC_MONSTER_NAME",", dropMechanicNames={" &amp; IF(V204&lt;&gt;"","['en']='"&amp;V204&amp;"'","") &amp; IF(W204&lt;&gt;"",", ['de']='" &amp; W204&amp;"'","") &amp; "}",""),"")&amp;"},","")</f>
        <v>},</v>
      </c>
      <c r="BA204" s="21" t="str">
        <f>IF(F204&lt;&gt;"Not in the game (anymore)",IF(C204&lt;&gt;"",CONCATENATE(" --",C204," / ",B204,"   [",IF(Q204&lt;&gt;"",Q204,""),IF(Y204&lt;&gt;"",", "&amp;Y204,""),IF(AD204&lt;&gt;"",", "&amp;AD204,""),IF(AI204&lt;&gt;"",", "&amp;AI204,""),IF(AN204&lt;&gt;"",", "&amp;AN204,""),IF(AS204&lt;&gt;"",", "&amp;AS204,""),"]")),"")</f>
        <v xml:space="preserve"> --Pelinal's Aptitude / Pelinals Talent   [Gold Coast, Gold Coast, Gold Coast]</v>
      </c>
    </row>
    <row r="205" spans="1:53" x14ac:dyDescent="0.25">
      <c r="A205" s="12">
        <v>243</v>
      </c>
      <c r="B205" t="s">
        <v>1118</v>
      </c>
      <c r="C205" t="s">
        <v>1119</v>
      </c>
      <c r="D205" s="3">
        <f>A205</f>
        <v>243</v>
      </c>
      <c r="G205" s="8" t="s">
        <v>1655</v>
      </c>
      <c r="I205" t="s">
        <v>97</v>
      </c>
      <c r="J205" t="s">
        <v>97</v>
      </c>
      <c r="K205">
        <v>-1</v>
      </c>
      <c r="L205">
        <v>-1</v>
      </c>
      <c r="M205">
        <v>-1</v>
      </c>
      <c r="N205">
        <v>0</v>
      </c>
      <c r="O205" s="70" t="s">
        <v>521</v>
      </c>
      <c r="P205" s="3">
        <f>IF(AND(G205&lt;&gt;"LIBSETS_SETTYPE_BATTLEGROUND",G205&lt;&gt;"LIBSETS_SETTYPE_SPECIAL",G205&lt;&gt;"LIBSETS_SETTYPE_MYTHIC"), IF(Q205&lt;&gt;"",VLOOKUP(Q205,'ESO zone constants'!$D$2:$H$4950,5,FALSE),""),"")</f>
        <v>823</v>
      </c>
      <c r="Q205" t="str">
        <f>IF(OR(K205="",K205&lt;=0,ISERROR(K205)),IF(AND(O205&lt;&gt;"",NOT(ISERROR(O205))),O205, ""),VLOOKUP(K205,'ESO wayshrine node constants'!$A$3:$D$9993,4,FALSE))</f>
        <v>Gold Coast</v>
      </c>
      <c r="S205" s="19" t="str">
        <f>IF(AND(R205&lt;&gt;"",NOT(ISERROR(R205))),R205,IF(P205&lt;&gt;"",IF(NOT(ISERROR(VLOOKUP(P205,'ESO Dungeon constants'!$D$3:$H$9999,5,FALSE))),VLOOKUP(P205,'ESO Dungeon constants'!$D$3:$I$9999,6,FALSE),VLOOKUP(P205,'ESO zone constants'!$H$2:$K$9984,4,FALSE)),""))</f>
        <v>DLC_DARK_BROTHERHOOD</v>
      </c>
      <c r="T205" s="3" t="str">
        <f>IF(S205&lt;&gt;"",VLOOKUP(S205,'LibSets constants'!$B$4:$C$1000,2,FALSE),"")</f>
        <v>Dark Brotherhood</v>
      </c>
      <c r="U205" s="33" t="s">
        <v>1742</v>
      </c>
      <c r="V205" s="3" t="str">
        <f>IF(U205&lt;&gt;"",IF(U205&lt;&gt;"LIBSETS_DROP_MECHANIC_MONSTER_NAME",VLOOKUP(U205,'LibSets constants'!$I$4:$L$1000,3,FALSE),""),"")</f>
        <v>Delve bosses have a chance to drop a waist or feet.</v>
      </c>
      <c r="W205" s="3" t="str">
        <f>IF(U205&lt;&gt;"",IF(U205&lt;&gt;"LIBSETS_DROP_MECHANIC_MONSTER_NAME",VLOOKUP(U205,'LibSets constants'!$I$4:$L$1000,4,FALSE),""),"")</f>
        <v>Bosse in Gewölben haben die Chance, eine Taille oder Füße fallen zu lassen.</v>
      </c>
      <c r="X205" s="3" t="str">
        <f>IF(G205&lt;&gt;"LIBSETS_SETTYPE_BATTLEGROUND",IF(G205&lt;&gt;"LIBSETS_SETTYPE_SPECIAL",IF(Y205&lt;&gt;"",VLOOKUP(Y205,'ESO zone constants'!$D$2:$H$4950,5,FALSE),""),""),"")</f>
        <v/>
      </c>
      <c r="Z205" s="33" t="s">
        <v>1743</v>
      </c>
      <c r="AA205" s="3" t="str">
        <f>IF(Z205&lt;&gt;"",IF(Z205&lt;&gt;"LIBSETS_DROP_MECHANIC_MONSTER_NAME",VLOOKUP(Z205,'LibSets constants'!$I$4:$L$1000,3,FALSE),""),"")</f>
        <v>Overland group bosses have a 100% chance to drop head, chest, legs, or weapon.</v>
      </c>
      <c r="AB205" s="3" t="str">
        <f>IF(Z205&lt;&gt;"",IF(Z205&lt;&gt;"LIBSETS_DROP_MECHANIC_MONSTER_NAME",VLOOKUP(Z205,'LibSets constants'!$I$4:$L$1000,4,FALSE),""),"")</f>
        <v>Überland Gruppenbosse haben eine Chance von 100%, Kopf, Brust, Beine oder Waffen fallen zu lassen.</v>
      </c>
      <c r="AC205" s="3" t="str">
        <f>IF(G205&lt;&gt;"LIBSETS_SETTYPE_BATTLEGROUND",IF(G205&lt;&gt;"LIBSETS_SETTYPE_SPECIAL",IF(AD205&lt;&gt;"",VLOOKUP(AD205,'ESO zone constants'!$D$2:$H$4950,5,FALSE),""),""),"")</f>
        <v/>
      </c>
      <c r="AE205" s="33" t="s">
        <v>1744</v>
      </c>
      <c r="AF205" s="3" t="str">
        <f>IF(AE205&lt;&gt;"",IF(AE205&lt;&gt;"LIBSETS_DROP_MECHANIC_MONSTER_NAME",VLOOKUP(AE205,'LibSets constants'!$I$4:$L$1000,3,FALSE),""),"")</f>
        <v>Public dungeon bosses have a chance to drop a shoulder, hand, or weapon.</v>
      </c>
      <c r="AG205" s="3" t="str">
        <f>IF(AE205&lt;&gt;"",IF(AE205&lt;&gt;"LIBSETS_DROP_MECHANIC_MONSTER_NAME",VLOOKUP(AE205,'LibSets constants'!$I$4:$L$1000,4,FALSE),""),"")</f>
        <v>Öffentliche Dungeon-Bosse haben die Möglichkeit, eine Schulter, Handschuhe oder eine Waffe fallen zu lassen.</v>
      </c>
      <c r="AH205" s="3" t="str">
        <f>IF(G205&lt;&gt;"LIBSETS_SETTYPE_BATTLEGROUND",IF(G205&lt;&gt;"LIBSETS_SETTYPE_SPECIAL",IF(AI205&lt;&gt;"",VLOOKUP(AI205,'ESO zone constants'!$D$2:$H$4950,5,FALSE),""),""),"")</f>
        <v/>
      </c>
      <c r="AJ205" s="33" t="s">
        <v>1745</v>
      </c>
      <c r="AK205" s="3" t="str">
        <f>IF(AJ205&lt;&gt;"",IF(AJ205&lt;&gt;"LIBSETS_DROP_MECHANIC_MONSTER_NAME",VLOOKUP(AJ205,'LibSets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3" t="str">
        <f>IF(AJ205&lt;&gt;"",IF(AJ205&lt;&gt;"LIBSETS_DROP_MECHANIC_MONSTER_NAME",VLOOKUP(AJ205,'LibSets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constants'!$D$2:$H$4950,5,FALSE),""),""),"")</f>
        <v/>
      </c>
      <c r="AP205" s="3" t="str">
        <f>IF(AO205&lt;&gt;"",IF(AO205&lt;&gt;"LIBSETS_DROP_MECHANIC_MONSTER_NAME",VLOOKUP(AO205,'LibSets constants'!$I$4:$L$1000,3,FALSE),""),"")</f>
        <v/>
      </c>
      <c r="AQ205" s="3" t="str">
        <f>IF(AO205&lt;&gt;"",IF(AO205&lt;&gt;"LIBSETS_DROP_MECHANIC_MONSTER_NAME",VLOOKUP(AO205,'LibSets constants'!$I$4:$L$1000,4,FALSE),""),"")</f>
        <v/>
      </c>
      <c r="AR205" s="3" t="str">
        <f>IF(G205&lt;&gt;"LIBSETS_SETTYPE_BATTLEGROUND",IF(G205&lt;&gt;"LIBSETS_SETTYPE_SPECIAL",IF(AS205&lt;&gt;"",VLOOKUP(AS205,'ESO zone constants'!$D$2:$H$4950,5,FALSE),""),""),"")</f>
        <v/>
      </c>
      <c r="AU205" s="3" t="str">
        <f>IF(AT205&lt;&gt;"",IF(AT205&lt;&gt;"LIBSETS_DROP_MECHANIC_MONSTER_NAME",VLOOKUP(AT205,'LibSets constants'!$I$4:$L$1000,3,FALSE),""),"")</f>
        <v/>
      </c>
      <c r="AV205" s="3" t="str">
        <f>IF(AT205&lt;&gt;"",IF(AT205&lt;&gt;"LIBSETS_DROP_MECHANIC_MONSTER_NAME",VLOOKUP(AT205,'LibSets constants'!$I$4:$L$1000,4,FALSE),""),"")</f>
        <v/>
      </c>
      <c r="AW205" s="21" t="str">
        <f>IF(A205="???","--","")&amp;IF(F205&lt;&gt;"Not in the game (anymore)",IF(A205&lt;&gt;"",CONCATENATE("[",A205,"] = {wayshrines={")&amp;IF(K205&lt;&gt;"",CONCATENATE(K205,","),"")&amp;IF(L205&lt;&gt;"",CONCATENATE(L205,","),"")&amp;IF(M205&lt;&gt;"",CONCATENATE(M205,","),"")&amp;CONCATENATE("}")&amp;IF(VALUE(N205)&gt;0,CONCATENATE(", traitsNeeded=",N205),"")&amp;CONCATENATE(", dlcId=",IF(S205&lt;&gt;"",S205,"DLC_BASE_GAME")),""),"")</f>
        <v>[243] = {wayshrines={-1,-1,-1,}, dlcId=DLC_DARK_BROTHERHOOD</v>
      </c>
      <c r="AX205" s="21" t="str">
        <f>IF(F205&lt;&gt;"Not in the game (anymore)",IF(A205&lt;&gt;"",IF(P205&lt;&gt;"",CONCATENATE(", zoneIds={",P205),"")&amp;IF(X205&lt;&gt;"",CONCATENATE(",",X205),"")&amp;IF(AC205&lt;&gt;"",CONCATENATE(",",AC205),"")&amp;IF(AH205&lt;&gt;"",CONCATENATE(",",AH205),"")&amp;IF(AM205&lt;&gt;"",CONCATENATE(",",AM205),"")&amp;IF(AR205&lt;&gt;"",CONCATENATE(",",AR205),"")&amp;IF(P205&lt;&gt;"",CONCATENATE("}",""),"")&amp;IF(OR(I205="true",I205="false",I205&lt;&gt;""), CONCATENATE(", veteran=", I205), ""),""),"")</f>
        <v>, zoneIds={823}, veteran=false</v>
      </c>
      <c r="AY205" s="21" t="str">
        <f>IF(F205&lt;&gt;"Not in the game (anymore)",IF(A205&lt;&gt;"",", setType="&amp;G205,"")&amp;IF(J205="true",", multiTrialSet=true",""),"")</f>
        <v>, setType=LIBSETS_SETTYPE_OVERLAND</v>
      </c>
      <c r="AZ205" s="21" t="str">
        <f>IF(F205&lt;&gt;"Not in the game (anymore)",IF(U205&lt;&gt;"",", dropMechanic={"&amp;U205&amp;IF(Z205&lt;&gt;"",","&amp;Z205,"")&amp;IF(AE205&lt;&gt;"",","&amp;AE205,"")&amp;IF(AJ205&lt;&gt;"",","&amp;AJ205,"")&amp;IF(AO205&lt;&gt;"",","&amp;AO205,"")&amp;IF(AT205&lt;&gt;"",","&amp;AT205,"")&amp;"}"&amp;IF(U205="LIBSETS_DROP_MECHANIC_MONSTER_NAME",", dropMechanicNames={" &amp; IF(V205&lt;&gt;"","['en']='"&amp;V205&amp;"'","") &amp; IF(W205&lt;&gt;"",", ['de']='" &amp; W205&amp;"'","") &amp; "}",""),"")&amp;"},","")</f>
        <v>, dropMechanic={LIBSETS_DROP_MECHANIC_OVERLAND_BOSS_DELVE,LIBSETS_DROP_MECHANIC_OVERLAND_WORLDBOSS,LIBSETS_DROP_MECHANIC_OVERLAND_BOSS_PUBLIC_DUNGEON,LIBSETS_DROP_MECHANIC_OVERLAND_CHEST}},</v>
      </c>
      <c r="BA205" s="21" t="str">
        <f>IF(F205&lt;&gt;"Not in the game (anymore)",IF(C205&lt;&gt;"",CONCATENATE(" --",C205," / ",B205,"   [",IF(Q205&lt;&gt;"",Q205,""),IF(Y205&lt;&gt;"",", "&amp;Y205,""),IF(AD205&lt;&gt;"",", "&amp;AD205,""),IF(AI205&lt;&gt;"",", "&amp;AI205,""),IF(AN205&lt;&gt;"",", "&amp;AN205,""),IF(AS205&lt;&gt;"",", "&amp;AS205,""),"]")),"")</f>
        <v xml:space="preserve"> --Hide of Morihaus / Haut von Morihaus   [Gold Coast]</v>
      </c>
    </row>
    <row r="206" spans="1:53" x14ac:dyDescent="0.25">
      <c r="A206" s="12">
        <v>244</v>
      </c>
      <c r="B206" t="s">
        <v>1120</v>
      </c>
      <c r="C206" t="s">
        <v>1121</v>
      </c>
      <c r="D206" s="3">
        <f>A206</f>
        <v>244</v>
      </c>
      <c r="G206" s="8" t="s">
        <v>1655</v>
      </c>
      <c r="I206" t="s">
        <v>97</v>
      </c>
      <c r="J206" t="s">
        <v>97</v>
      </c>
      <c r="K206">
        <v>-1</v>
      </c>
      <c r="L206">
        <v>-1</v>
      </c>
      <c r="M206">
        <v>-1</v>
      </c>
      <c r="N206">
        <v>0</v>
      </c>
      <c r="O206" s="70" t="s">
        <v>521</v>
      </c>
      <c r="P206" s="3">
        <f>IF(AND(G206&lt;&gt;"LIBSETS_SETTYPE_BATTLEGROUND",G206&lt;&gt;"LIBSETS_SETTYPE_SPECIAL",G206&lt;&gt;"LIBSETS_SETTYPE_MYTHIC"), IF(Q206&lt;&gt;"",VLOOKUP(Q206,'ESO zone constants'!$D$2:$H$4950,5,FALSE),""),"")</f>
        <v>823</v>
      </c>
      <c r="Q206" t="str">
        <f>IF(OR(K206="",K206&lt;=0,ISERROR(K206)),IF(AND(O206&lt;&gt;"",NOT(ISERROR(O206))),O206, ""),VLOOKUP(K206,'ESO wayshrine node constants'!$A$3:$D$9993,4,FALSE))</f>
        <v>Gold Coast</v>
      </c>
      <c r="S206" s="19" t="str">
        <f>IF(AND(R206&lt;&gt;"",NOT(ISERROR(R206))),R206,IF(P206&lt;&gt;"",IF(NOT(ISERROR(VLOOKUP(P206,'ESO Dungeon constants'!$D$3:$H$9999,5,FALSE))),VLOOKUP(P206,'ESO Dungeon constants'!$D$3:$I$9999,6,FALSE),VLOOKUP(P206,'ESO zone constants'!$H$2:$K$9984,4,FALSE)),""))</f>
        <v>DLC_DARK_BROTHERHOOD</v>
      </c>
      <c r="T206" s="3" t="str">
        <f>IF(S206&lt;&gt;"",VLOOKUP(S206,'LibSets constants'!$B$4:$C$1000,2,FALSE),"")</f>
        <v>Dark Brotherhood</v>
      </c>
      <c r="U206" s="33" t="s">
        <v>1742</v>
      </c>
      <c r="V206" s="3" t="str">
        <f>IF(U206&lt;&gt;"",IF(U206&lt;&gt;"LIBSETS_DROP_MECHANIC_MONSTER_NAME",VLOOKUP(U206,'LibSets constants'!$I$4:$L$1000,3,FALSE),""),"")</f>
        <v>Delve bosses have a chance to drop a waist or feet.</v>
      </c>
      <c r="W206" s="3" t="str">
        <f>IF(U206&lt;&gt;"",IF(U206&lt;&gt;"LIBSETS_DROP_MECHANIC_MONSTER_NAME",VLOOKUP(U206,'LibSets constants'!$I$4:$L$1000,4,FALSE),""),"")</f>
        <v>Bosse in Gewölben haben die Chance, eine Taille oder Füße fallen zu lassen.</v>
      </c>
      <c r="X206" s="3" t="str">
        <f>IF(G206&lt;&gt;"LIBSETS_SETTYPE_BATTLEGROUND",IF(G206&lt;&gt;"LIBSETS_SETTYPE_SPECIAL",IF(Y206&lt;&gt;"",VLOOKUP(Y206,'ESO zone constants'!$D$2:$H$4950,5,FALSE),""),""),"")</f>
        <v/>
      </c>
      <c r="Z206" s="33" t="s">
        <v>1743</v>
      </c>
      <c r="AA206" s="3" t="str">
        <f>IF(Z206&lt;&gt;"",IF(Z206&lt;&gt;"LIBSETS_DROP_MECHANIC_MONSTER_NAME",VLOOKUP(Z206,'LibSets constants'!$I$4:$L$1000,3,FALSE),""),"")</f>
        <v>Overland group bosses have a 100% chance to drop head, chest, legs, or weapon.</v>
      </c>
      <c r="AB206" s="3" t="str">
        <f>IF(Z206&lt;&gt;"",IF(Z206&lt;&gt;"LIBSETS_DROP_MECHANIC_MONSTER_NAME",VLOOKUP(Z206,'LibSets constants'!$I$4:$L$1000,4,FALSE),""),"")</f>
        <v>Überland Gruppenbosse haben eine Chance von 100%, Kopf, Brust, Beine oder Waffen fallen zu lassen.</v>
      </c>
      <c r="AC206" s="3" t="str">
        <f>IF(G206&lt;&gt;"LIBSETS_SETTYPE_BATTLEGROUND",IF(G206&lt;&gt;"LIBSETS_SETTYPE_SPECIAL",IF(AD206&lt;&gt;"",VLOOKUP(AD206,'ESO zone constants'!$D$2:$H$4950,5,FALSE),""),""),"")</f>
        <v/>
      </c>
      <c r="AE206" s="33" t="s">
        <v>1744</v>
      </c>
      <c r="AF206" s="3" t="str">
        <f>IF(AE206&lt;&gt;"",IF(AE206&lt;&gt;"LIBSETS_DROP_MECHANIC_MONSTER_NAME",VLOOKUP(AE206,'LibSets constants'!$I$4:$L$1000,3,FALSE),""),"")</f>
        <v>Public dungeon bosses have a chance to drop a shoulder, hand, or weapon.</v>
      </c>
      <c r="AG206" s="3" t="str">
        <f>IF(AE206&lt;&gt;"",IF(AE206&lt;&gt;"LIBSETS_DROP_MECHANIC_MONSTER_NAME",VLOOKUP(AE206,'LibSets constants'!$I$4:$L$1000,4,FALSE),""),"")</f>
        <v>Öffentliche Dungeon-Bosse haben die Möglichkeit, eine Schulter, Handschuhe oder eine Waffe fallen zu lassen.</v>
      </c>
      <c r="AH206" s="3" t="str">
        <f>IF(G206&lt;&gt;"LIBSETS_SETTYPE_BATTLEGROUND",IF(G206&lt;&gt;"LIBSETS_SETTYPE_SPECIAL",IF(AI206&lt;&gt;"",VLOOKUP(AI206,'ESO zone constants'!$D$2:$H$4950,5,FALSE),""),""),"")</f>
        <v/>
      </c>
      <c r="AJ206" s="33" t="s">
        <v>1745</v>
      </c>
      <c r="AK206" s="3" t="str">
        <f>IF(AJ206&lt;&gt;"",IF(AJ206&lt;&gt;"LIBSETS_DROP_MECHANIC_MONSTER_NAME",VLOOKUP(AJ206,'LibSets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3" t="str">
        <f>IF(AJ206&lt;&gt;"",IF(AJ206&lt;&gt;"LIBSETS_DROP_MECHANIC_MONSTER_NAME",VLOOKUP(AJ206,'LibSets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constants'!$D$2:$H$4950,5,FALSE),""),""),"")</f>
        <v/>
      </c>
      <c r="AP206" s="3" t="str">
        <f>IF(AO206&lt;&gt;"",IF(AO206&lt;&gt;"LIBSETS_DROP_MECHANIC_MONSTER_NAME",VLOOKUP(AO206,'LibSets constants'!$I$4:$L$1000,3,FALSE),""),"")</f>
        <v/>
      </c>
      <c r="AQ206" s="3" t="str">
        <f>IF(AO206&lt;&gt;"",IF(AO206&lt;&gt;"LIBSETS_DROP_MECHANIC_MONSTER_NAME",VLOOKUP(AO206,'LibSets constants'!$I$4:$L$1000,4,FALSE),""),"")</f>
        <v/>
      </c>
      <c r="AR206" s="3" t="str">
        <f>IF(G206&lt;&gt;"LIBSETS_SETTYPE_BATTLEGROUND",IF(G206&lt;&gt;"LIBSETS_SETTYPE_SPECIAL",IF(AS206&lt;&gt;"",VLOOKUP(AS206,'ESO zone constants'!$D$2:$H$4950,5,FALSE),""),""),"")</f>
        <v/>
      </c>
      <c r="AU206" s="3" t="str">
        <f>IF(AT206&lt;&gt;"",IF(AT206&lt;&gt;"LIBSETS_DROP_MECHANIC_MONSTER_NAME",VLOOKUP(AT206,'LibSets constants'!$I$4:$L$1000,3,FALSE),""),"")</f>
        <v/>
      </c>
      <c r="AV206" s="3" t="str">
        <f>IF(AT206&lt;&gt;"",IF(AT206&lt;&gt;"LIBSETS_DROP_MECHANIC_MONSTER_NAME",VLOOKUP(AT206,'LibSets constants'!$I$4:$L$1000,4,FALSE),""),"")</f>
        <v/>
      </c>
      <c r="AW206" s="21" t="str">
        <f>IF(A206="???","--","")&amp;IF(F206&lt;&gt;"Not in the game (anymore)",IF(A206&lt;&gt;"",CONCATENATE("[",A206,"] = {wayshrines={")&amp;IF(K206&lt;&gt;"",CONCATENATE(K206,","),"")&amp;IF(L206&lt;&gt;"",CONCATENATE(L206,","),"")&amp;IF(M206&lt;&gt;"",CONCATENATE(M206,","),"")&amp;CONCATENATE("}")&amp;IF(VALUE(N206)&gt;0,CONCATENATE(", traitsNeeded=",N206),"")&amp;CONCATENATE(", dlcId=",IF(S206&lt;&gt;"",S206,"DLC_BASE_GAME")),""),"")</f>
        <v>[244] = {wayshrines={-1,-1,-1,}, dlcId=DLC_DARK_BROTHERHOOD</v>
      </c>
      <c r="AX206" s="21" t="str">
        <f>IF(F206&lt;&gt;"Not in the game (anymore)",IF(A206&lt;&gt;"",IF(P206&lt;&gt;"",CONCATENATE(", zoneIds={",P206),"")&amp;IF(X206&lt;&gt;"",CONCATENATE(",",X206),"")&amp;IF(AC206&lt;&gt;"",CONCATENATE(",",AC206),"")&amp;IF(AH206&lt;&gt;"",CONCATENATE(",",AH206),"")&amp;IF(AM206&lt;&gt;"",CONCATENATE(",",AM206),"")&amp;IF(AR206&lt;&gt;"",CONCATENATE(",",AR206),"")&amp;IF(P206&lt;&gt;"",CONCATENATE("}",""),"")&amp;IF(OR(I206="true",I206="false",I206&lt;&gt;""), CONCATENATE(", veteran=", I206), ""),""),"")</f>
        <v>, zoneIds={823}, veteran=false</v>
      </c>
      <c r="AY206" s="21" t="str">
        <f>IF(F206&lt;&gt;"Not in the game (anymore)",IF(A206&lt;&gt;"",", setType="&amp;G206,"")&amp;IF(J206="true",", multiTrialSet=true",""),"")</f>
        <v>, setType=LIBSETS_SETTYPE_OVERLAND</v>
      </c>
      <c r="AZ206" s="21" t="str">
        <f>IF(F206&lt;&gt;"Not in the game (anymore)",IF(U206&lt;&gt;"",", dropMechanic={"&amp;U206&amp;IF(Z206&lt;&gt;"",","&amp;Z206,"")&amp;IF(AE206&lt;&gt;"",","&amp;AE206,"")&amp;IF(AJ206&lt;&gt;"",","&amp;AJ206,"")&amp;IF(AO206&lt;&gt;"",","&amp;AO206,"")&amp;IF(AT206&lt;&gt;"",","&amp;AT206,"")&amp;"}"&amp;IF(U206="LIBSETS_DROP_MECHANIC_MONSTER_NAME",", dropMechanicNames={" &amp; IF(V206&lt;&gt;"","['en']='"&amp;V206&amp;"'","") &amp; IF(W206&lt;&gt;"",", ['de']='" &amp; W206&amp;"'","") &amp; "}",""),"")&amp;"},","")</f>
        <v>, dropMechanic={LIBSETS_DROP_MECHANIC_OVERLAND_BOSS_DELVE,LIBSETS_DROP_MECHANIC_OVERLAND_WORLDBOSS,LIBSETS_DROP_MECHANIC_OVERLAND_BOSS_PUBLIC_DUNGEON,LIBSETS_DROP_MECHANIC_OVERLAND_CHEST}},</v>
      </c>
      <c r="BA206" s="21" t="str">
        <f>IF(F206&lt;&gt;"Not in the game (anymore)",IF(C206&lt;&gt;"",CONCATENATE(" --",C206," / ",B206,"   [",IF(Q206&lt;&gt;"",Q206,""),IF(Y206&lt;&gt;"",", "&amp;Y206,""),IF(AD206&lt;&gt;"",", "&amp;AD206,""),IF(AI206&lt;&gt;"",", "&amp;AI206,""),IF(AN206&lt;&gt;"",", "&amp;AN206,""),IF(AS206&lt;&gt;"",", "&amp;AS206,""),"]")),"")</f>
        <v xml:space="preserve"> --Flanking Strategist / Flankierender Stratege   [Gold Coast]</v>
      </c>
    </row>
    <row r="207" spans="1:53" x14ac:dyDescent="0.25">
      <c r="A207" s="12">
        <v>245</v>
      </c>
      <c r="B207" t="s">
        <v>1122</v>
      </c>
      <c r="C207" t="s">
        <v>1123</v>
      </c>
      <c r="D207" s="3">
        <f>A207</f>
        <v>245</v>
      </c>
      <c r="G207" s="8" t="s">
        <v>1655</v>
      </c>
      <c r="I207" t="s">
        <v>97</v>
      </c>
      <c r="J207" t="s">
        <v>97</v>
      </c>
      <c r="K207">
        <v>-1</v>
      </c>
      <c r="L207">
        <v>-1</v>
      </c>
      <c r="M207">
        <v>-1</v>
      </c>
      <c r="N207">
        <v>0</v>
      </c>
      <c r="O207" s="70" t="s">
        <v>521</v>
      </c>
      <c r="P207" s="3">
        <f>IF(AND(G207&lt;&gt;"LIBSETS_SETTYPE_BATTLEGROUND",G207&lt;&gt;"LIBSETS_SETTYPE_SPECIAL",G207&lt;&gt;"LIBSETS_SETTYPE_MYTHIC"), IF(Q207&lt;&gt;"",VLOOKUP(Q207,'ESO zone constants'!$D$2:$H$4950,5,FALSE),""),"")</f>
        <v>823</v>
      </c>
      <c r="Q207" t="str">
        <f>IF(OR(K207="",K207&lt;=0,ISERROR(K207)),IF(AND(O207&lt;&gt;"",NOT(ISERROR(O207))),O207, ""),VLOOKUP(K207,'ESO wayshrine node constants'!$A$3:$D$9993,4,FALSE))</f>
        <v>Gold Coast</v>
      </c>
      <c r="S207" s="19" t="str">
        <f>IF(AND(R207&lt;&gt;"",NOT(ISERROR(R207))),R207,IF(P207&lt;&gt;"",IF(NOT(ISERROR(VLOOKUP(P207,'ESO Dungeon constants'!$D$3:$H$9999,5,FALSE))),VLOOKUP(P207,'ESO Dungeon constants'!$D$3:$I$9999,6,FALSE),VLOOKUP(P207,'ESO zone constants'!$H$2:$K$9984,4,FALSE)),""))</f>
        <v>DLC_DARK_BROTHERHOOD</v>
      </c>
      <c r="T207" s="3" t="str">
        <f>IF(S207&lt;&gt;"",VLOOKUP(S207,'LibSets constants'!$B$4:$C$1000,2,FALSE),"")</f>
        <v>Dark Brotherhood</v>
      </c>
      <c r="U207" s="33" t="s">
        <v>1742</v>
      </c>
      <c r="V207" s="41" t="str">
        <f>IF(U207&lt;&gt;"",IF(U207&lt;&gt;"LIBSETS_DROP_MECHANIC_MONSTER_NAME",VLOOKUP(U207,'LibSets constants'!$I$4:$L$1000,3,FALSE),""),"")</f>
        <v>Delve bosses have a chance to drop a waist or feet.</v>
      </c>
      <c r="W207" s="3" t="str">
        <f>IF(U207&lt;&gt;"",IF(U207&lt;&gt;"LIBSETS_DROP_MECHANIC_MONSTER_NAME",VLOOKUP(U207,'LibSets constants'!$I$4:$L$1000,4,FALSE),""),"")</f>
        <v>Bosse in Gewölben haben die Chance, eine Taille oder Füße fallen zu lassen.</v>
      </c>
      <c r="X207" s="3" t="str">
        <f>IF(G207&lt;&gt;"LIBSETS_SETTYPE_BATTLEGROUND",IF(G207&lt;&gt;"LIBSETS_SETTYPE_SPECIAL",IF(Y207&lt;&gt;"",VLOOKUP(Y207,'ESO zone constants'!$D$2:$H$4950,5,FALSE),""),""),"")</f>
        <v/>
      </c>
      <c r="Z207" s="42" t="s">
        <v>1743</v>
      </c>
      <c r="AA207" s="41" t="str">
        <f>IF(Z207&lt;&gt;"",IF(Z207&lt;&gt;"LIBSETS_DROP_MECHANIC_MONSTER_NAME",VLOOKUP(Z207,'LibSets constants'!$I$4:$L$1000,3,FALSE),""),"")</f>
        <v>Overland group bosses have a 100% chance to drop head, chest, legs, or weapon.</v>
      </c>
      <c r="AB207" s="41" t="str">
        <f>IF(Z207&lt;&gt;"",IF(Z207&lt;&gt;"LIBSETS_DROP_MECHANIC_MONSTER_NAME",VLOOKUP(Z207,'LibSets constants'!$I$4:$L$1000,4,FALSE),""),"")</f>
        <v>Überland Gruppenbosse haben eine Chance von 100%, Kopf, Brust, Beine oder Waffen fallen zu lassen.</v>
      </c>
      <c r="AC207" s="3" t="str">
        <f>IF(G207&lt;&gt;"LIBSETS_SETTYPE_BATTLEGROUND",IF(G207&lt;&gt;"LIBSETS_SETTYPE_SPECIAL",IF(AD207&lt;&gt;"",VLOOKUP(AD207,'ESO zone constants'!$D$2:$H$4950,5,FALSE),""),""),"")</f>
        <v/>
      </c>
      <c r="AE207" s="42" t="s">
        <v>1744</v>
      </c>
      <c r="AF207" s="41" t="str">
        <f>IF(AE207&lt;&gt;"",IF(AE207&lt;&gt;"LIBSETS_DROP_MECHANIC_MONSTER_NAME",VLOOKUP(AE207,'LibSets constants'!$I$4:$L$1000,3,FALSE),""),"")</f>
        <v>Public dungeon bosses have a chance to drop a shoulder, hand, or weapon.</v>
      </c>
      <c r="AG207" s="41" t="str">
        <f>IF(AE207&lt;&gt;"",IF(AE207&lt;&gt;"LIBSETS_DROP_MECHANIC_MONSTER_NAME",VLOOKUP(AE207,'LibSets constants'!$I$4:$L$1000,4,FALSE),""),"")</f>
        <v>Öffentliche Dungeon-Bosse haben die Möglichkeit, eine Schulter, Handschuhe oder eine Waffe fallen zu lassen.</v>
      </c>
      <c r="AH207" s="3" t="str">
        <f>IF(G207&lt;&gt;"LIBSETS_SETTYPE_BATTLEGROUND",IF(G207&lt;&gt;"LIBSETS_SETTYPE_SPECIAL",IF(AI207&lt;&gt;"",VLOOKUP(AI207,'ESO zone constants'!$D$2:$H$4950,5,FALSE),""),""),"")</f>
        <v/>
      </c>
      <c r="AJ207" s="42" t="s">
        <v>1745</v>
      </c>
      <c r="AK207" s="41" t="str">
        <f>IF(AJ207&lt;&gt;"",IF(AJ207&lt;&gt;"LIBSETS_DROP_MECHANIC_MONSTER_NAME",VLOOKUP(AJ207,'LibSets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1" t="str">
        <f>IF(AJ207&lt;&gt;"",IF(AJ207&lt;&gt;"LIBSETS_DROP_MECHANIC_MONSTER_NAME",VLOOKUP(AJ207,'LibSets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constants'!$D$2:$H$4950,5,FALSE),""),""),"")</f>
        <v/>
      </c>
      <c r="AO207" s="42"/>
      <c r="AP207" s="41" t="str">
        <f>IF(AO207&lt;&gt;"",IF(AO207&lt;&gt;"LIBSETS_DROP_MECHANIC_MONSTER_NAME",VLOOKUP(AO207,'LibSets constants'!$I$4:$L$1000,3,FALSE),""),"")</f>
        <v/>
      </c>
      <c r="AQ207" s="41" t="str">
        <f>IF(AO207&lt;&gt;"",IF(AO207&lt;&gt;"LIBSETS_DROP_MECHANIC_MONSTER_NAME",VLOOKUP(AO207,'LibSets constants'!$I$4:$L$1000,4,FALSE),""),"")</f>
        <v/>
      </c>
      <c r="AR207" s="3" t="str">
        <f>IF(G207&lt;&gt;"LIBSETS_SETTYPE_BATTLEGROUND",IF(G207&lt;&gt;"LIBSETS_SETTYPE_SPECIAL",IF(AS207&lt;&gt;"",VLOOKUP(AS207,'ESO zone constants'!$D$2:$H$4950,5,FALSE),""),""),"")</f>
        <v/>
      </c>
      <c r="AT207" s="42"/>
      <c r="AU207" s="41" t="str">
        <f>IF(AT207&lt;&gt;"",IF(AT207&lt;&gt;"LIBSETS_DROP_MECHANIC_MONSTER_NAME",VLOOKUP(AT207,'LibSets constants'!$I$4:$L$1000,3,FALSE),""),"")</f>
        <v/>
      </c>
      <c r="AV207" s="41" t="str">
        <f>IF(AT207&lt;&gt;"",IF(AT207&lt;&gt;"LIBSETS_DROP_MECHANIC_MONSTER_NAME",VLOOKUP(AT207,'LibSets constants'!$I$4:$L$1000,4,FALSE),""),"")</f>
        <v/>
      </c>
      <c r="AW207" s="21" t="str">
        <f>IF(A207="???","--","")&amp;IF(F207&lt;&gt;"Not in the game (anymore)",IF(A207&lt;&gt;"",CONCATENATE("[",A207,"] = {wayshrines={")&amp;IF(K207&lt;&gt;"",CONCATENATE(K207,","),"")&amp;IF(L207&lt;&gt;"",CONCATENATE(L207,","),"")&amp;IF(M207&lt;&gt;"",CONCATENATE(M207,","),"")&amp;CONCATENATE("}")&amp;IF(VALUE(N207)&gt;0,CONCATENATE(", traitsNeeded=",N207),"")&amp;CONCATENATE(", dlcId=",IF(S207&lt;&gt;"",S207,"DLC_BASE_GAME")),""),"")</f>
        <v>[245] = {wayshrines={-1,-1,-1,}, dlcId=DLC_DARK_BROTHERHOOD</v>
      </c>
      <c r="AX207" s="21" t="str">
        <f>IF(F207&lt;&gt;"Not in the game (anymore)",IF(A207&lt;&gt;"",IF(P207&lt;&gt;"",CONCATENATE(", zoneIds={",P207),"")&amp;IF(X207&lt;&gt;"",CONCATENATE(",",X207),"")&amp;IF(AC207&lt;&gt;"",CONCATENATE(",",AC207),"")&amp;IF(AH207&lt;&gt;"",CONCATENATE(",",AH207),"")&amp;IF(AM207&lt;&gt;"",CONCATENATE(",",AM207),"")&amp;IF(AR207&lt;&gt;"",CONCATENATE(",",AR207),"")&amp;IF(P207&lt;&gt;"",CONCATENATE("}",""),"")&amp;IF(OR(I207="true",I207="false",I207&lt;&gt;""), CONCATENATE(", veteran=", I207), ""),""),"")</f>
        <v>, zoneIds={823}, veteran=false</v>
      </c>
      <c r="AY207" s="21" t="str">
        <f>IF(F207&lt;&gt;"Not in the game (anymore)",IF(A207&lt;&gt;"",", setType="&amp;G207,"")&amp;IF(J207="true",", multiTrialSet=true",""),"")</f>
        <v>, setType=LIBSETS_SETTYPE_OVERLAND</v>
      </c>
      <c r="AZ207" s="21" t="str">
        <f>IF(F207&lt;&gt;"Not in the game (anymore)",IF(U207&lt;&gt;"",", dropMechanic={"&amp;U207&amp;IF(Z207&lt;&gt;"",","&amp;Z207,"")&amp;IF(AE207&lt;&gt;"",","&amp;AE207,"")&amp;IF(AJ207&lt;&gt;"",","&amp;AJ207,"")&amp;IF(AO207&lt;&gt;"",","&amp;AO207,"")&amp;IF(AT207&lt;&gt;"",","&amp;AT207,"")&amp;"}"&amp;IF(U207="LIBSETS_DROP_MECHANIC_MONSTER_NAME",", dropMechanicNames={" &amp; IF(V207&lt;&gt;"","['en']='"&amp;V207&amp;"'","") &amp; IF(W207&lt;&gt;"",", ['de']='" &amp; W207&amp;"'","") &amp; "}",""),"")&amp;"},","")</f>
        <v>, dropMechanic={LIBSETS_DROP_MECHANIC_OVERLAND_BOSS_DELVE,LIBSETS_DROP_MECHANIC_OVERLAND_WORLDBOSS,LIBSETS_DROP_MECHANIC_OVERLAND_BOSS_PUBLIC_DUNGEON,LIBSETS_DROP_MECHANIC_OVERLAND_CHEST}},</v>
      </c>
      <c r="BA207" s="21" t="str">
        <f>IF(F207&lt;&gt;"Not in the game (anymore)",IF(C207&lt;&gt;"",CONCATENATE(" --",C207," / ",B207,"   [",IF(Q207&lt;&gt;"",Q207,""),IF(Y207&lt;&gt;"",", "&amp;Y207,""),IF(AD207&lt;&gt;"",", "&amp;AD207,""),IF(AI207&lt;&gt;"",", "&amp;AI207,""),IF(AN207&lt;&gt;"",", "&amp;AN207,""),IF(AS207&lt;&gt;"",", "&amp;AS207,""),"]")),"")</f>
        <v xml:space="preserve"> --Sithis' Touch / Sithis' Berührung   [Gold Coast]</v>
      </c>
    </row>
    <row r="208" spans="1:53" x14ac:dyDescent="0.25">
      <c r="A208" s="12">
        <v>246</v>
      </c>
      <c r="B208" t="s">
        <v>1124</v>
      </c>
      <c r="C208" t="s">
        <v>1125</v>
      </c>
      <c r="D208" s="3">
        <f>A208</f>
        <v>246</v>
      </c>
      <c r="F208" t="s">
        <v>39</v>
      </c>
      <c r="G208" s="8" t="s">
        <v>1653</v>
      </c>
      <c r="I208" t="s">
        <v>97</v>
      </c>
      <c r="J208" t="s">
        <v>97</v>
      </c>
      <c r="K208">
        <v>-1</v>
      </c>
      <c r="L208">
        <v>-1</v>
      </c>
      <c r="M208">
        <v>-1</v>
      </c>
      <c r="N208">
        <v>0</v>
      </c>
      <c r="O208" s="70" t="s">
        <v>454</v>
      </c>
      <c r="P208" s="3">
        <f>IF(AND(G208&lt;&gt;"LIBSETS_SETTYPE_BATTLEGROUND",G208&lt;&gt;"LIBSETS_SETTYPE_SPECIAL",G208&lt;&gt;"LIBSETS_SETTYPE_MYTHIC"), IF(Q208&lt;&gt;"",VLOOKUP(Q208,'ESO zone constants'!$D$2:$H$4950,5,FALSE),""),"")</f>
        <v>643</v>
      </c>
      <c r="Q208" t="str">
        <f>IF(OR(K208="",K208&lt;=0,ISERROR(K208)),IF(AND(O208&lt;&gt;"",NOT(ISERROR(O208))),O208, ""),VLOOKUP(K208,'ESO wayshrine node constants'!$A$3:$D$9993,4,FALSE))</f>
        <v>Imperial Sewers</v>
      </c>
      <c r="S208" s="19" t="str">
        <f>IF(AND(R208&lt;&gt;"",NOT(ISERROR(R208))),R208,IF(P208&lt;&gt;"",IF(NOT(ISERROR(VLOOKUP(P208,'ESO Dungeon constants'!$D$3:$H$9999,5,FALSE))),VLOOKUP(P208,'ESO Dungeon constants'!$D$3:$I$9999,6,FALSE),VLOOKUP(P208,'ESO zone constants'!$H$2:$K$9984,4,FALSE)),""))</f>
        <v>DLC_IMPERIAL_CITY</v>
      </c>
      <c r="T208" s="3" t="str">
        <f>IF(S208&lt;&gt;"",VLOOKUP(S208,'LibSets constants'!$B$4:$C$1000,2,FALSE),"")</f>
        <v>Imperial City</v>
      </c>
      <c r="V208" s="41" t="str">
        <f>IF(U208&lt;&gt;"",IF(U208&lt;&gt;"LIBSETS_DROP_MECHANIC_MONSTER_NAME",VLOOKUP(U208,'LibSets constants'!$I$4:$L$1000,3,FALSE),""),"")</f>
        <v/>
      </c>
      <c r="W208" s="40" t="str">
        <f>IF(U208&lt;&gt;"",IF(U208&lt;&gt;"LIBSETS_DROP_MECHANIC_MONSTER_NAME",VLOOKUP(U208,'LibSets constants'!$I$4:$L$1000,4,FALSE),""),"")</f>
        <v/>
      </c>
      <c r="X208" s="3" t="str">
        <f>IF(G208&lt;&gt;"LIBSETS_SETTYPE_BATTLEGROUND",IF(G208&lt;&gt;"LIBSETS_SETTYPE_SPECIAL",IF(Y208&lt;&gt;"",VLOOKUP(Y208,'ESO zone constants'!$D$2:$H$4950,5,FALSE),""),""),"")</f>
        <v/>
      </c>
      <c r="Z208" s="42"/>
      <c r="AA208" s="41" t="str">
        <f>IF(Z208&lt;&gt;"",IF(Z208&lt;&gt;"LIBSETS_DROP_MECHANIC_MONSTER_NAME",VLOOKUP(Z208,'LibSets constants'!$I$4:$L$1000,3,FALSE),""),"")</f>
        <v/>
      </c>
      <c r="AB208" s="41" t="str">
        <f>IF(Z208&lt;&gt;"",IF(Z208&lt;&gt;"LIBSETS_DROP_MECHANIC_MONSTER_NAME",VLOOKUP(Z208,'LibSets constants'!$I$4:$L$1000,4,FALSE),""),"")</f>
        <v/>
      </c>
      <c r="AC208" s="3" t="str">
        <f>IF(G208&lt;&gt;"LIBSETS_SETTYPE_BATTLEGROUND",IF(G208&lt;&gt;"LIBSETS_SETTYPE_SPECIAL",IF(AD208&lt;&gt;"",VLOOKUP(AD208,'ESO zone constants'!$D$2:$H$4950,5,FALSE),""),""),"")</f>
        <v/>
      </c>
      <c r="AE208" s="42"/>
      <c r="AF208" s="41" t="str">
        <f>IF(AE208&lt;&gt;"",IF(AE208&lt;&gt;"LIBSETS_DROP_MECHANIC_MONSTER_NAME",VLOOKUP(AE208,'LibSets constants'!$I$4:$L$1000,3,FALSE),""),"")</f>
        <v/>
      </c>
      <c r="AG208" s="41" t="str">
        <f>IF(AE208&lt;&gt;"",IF(AE208&lt;&gt;"LIBSETS_DROP_MECHANIC_MONSTER_NAME",VLOOKUP(AE208,'LibSets constants'!$I$4:$L$1000,4,FALSE),""),"")</f>
        <v/>
      </c>
      <c r="AH208" s="3" t="str">
        <f>IF(G208&lt;&gt;"LIBSETS_SETTYPE_BATTLEGROUND",IF(G208&lt;&gt;"LIBSETS_SETTYPE_SPECIAL",IF(AI208&lt;&gt;"",VLOOKUP(AI208,'ESO zone constants'!$D$2:$H$4950,5,FALSE),""),""),"")</f>
        <v/>
      </c>
      <c r="AJ208" s="42"/>
      <c r="AK208" s="41" t="str">
        <f>IF(AJ208&lt;&gt;"",IF(AJ208&lt;&gt;"LIBSETS_DROP_MECHANIC_MONSTER_NAME",VLOOKUP(AJ208,'LibSets constants'!$I$4:$L$1000,3,FALSE),""),"")</f>
        <v/>
      </c>
      <c r="AL208" s="41" t="str">
        <f>IF(AJ208&lt;&gt;"",IF(AJ208&lt;&gt;"LIBSETS_DROP_MECHANIC_MONSTER_NAME",VLOOKUP(AJ208,'LibSets constants'!$I$4:$L$1000,4,FALSE),""),"")</f>
        <v/>
      </c>
      <c r="AM208" s="3" t="str">
        <f>IF(G208&lt;&gt;"LIBSETS_SETTYPE_BATTLEGROUND",IF(G208&lt;&gt;"LIBSETS_SETTYPE_SPECIAL",IF(AN208&lt;&gt;"",VLOOKUP(AN208,'ESO zone constants'!$D$2:$H$4950,5,FALSE),""),""),"")</f>
        <v/>
      </c>
      <c r="AO208" s="42"/>
      <c r="AP208" s="41" t="str">
        <f>IF(AO208&lt;&gt;"",IF(AO208&lt;&gt;"LIBSETS_DROP_MECHANIC_MONSTER_NAME",VLOOKUP(AO208,'LibSets constants'!$I$4:$L$1000,3,FALSE),""),"")</f>
        <v/>
      </c>
      <c r="AQ208" s="41" t="str">
        <f>IF(AO208&lt;&gt;"",IF(AO208&lt;&gt;"LIBSETS_DROP_MECHANIC_MONSTER_NAME",VLOOKUP(AO208,'LibSets constants'!$I$4:$L$1000,4,FALSE),""),"")</f>
        <v/>
      </c>
      <c r="AR208" s="3" t="str">
        <f>IF(G208&lt;&gt;"LIBSETS_SETTYPE_BATTLEGROUND",IF(G208&lt;&gt;"LIBSETS_SETTYPE_SPECIAL",IF(AS208&lt;&gt;"",VLOOKUP(AS208,'ESO zone constants'!$D$2:$H$4950,5,FALSE),""),""),"")</f>
        <v/>
      </c>
      <c r="AT208" s="42"/>
      <c r="AU208" s="41" t="str">
        <f>IF(AT208&lt;&gt;"",IF(AT208&lt;&gt;"LIBSETS_DROP_MECHANIC_MONSTER_NAME",VLOOKUP(AT208,'LibSets constants'!$I$4:$L$1000,3,FALSE),""),"")</f>
        <v/>
      </c>
      <c r="AV208" s="41" t="str">
        <f>IF(AT208&lt;&gt;"",IF(AT208&lt;&gt;"LIBSETS_DROP_MECHANIC_MONSTER_NAME",VLOOKUP(AT208,'LibSets constants'!$I$4:$L$1000,4,FALSE),""),"")</f>
        <v/>
      </c>
      <c r="AW208" s="21" t="str">
        <f>IF(A208="???","--","")&amp;IF(F208&lt;&gt;"Not in the game (anymore)",IF(A208&lt;&gt;"",CONCATENATE("[",A208,"] = {wayshrines={")&amp;IF(K208&lt;&gt;"",CONCATENATE(K208,","),"")&amp;IF(L208&lt;&gt;"",CONCATENATE(L208,","),"")&amp;IF(M208&lt;&gt;"",CONCATENATE(M208,","),"")&amp;CONCATENATE("}")&amp;IF(VALUE(N208)&gt;0,CONCATENATE(", traitsNeeded=",N208),"")&amp;CONCATENATE(", dlcId=",IF(S208&lt;&gt;"",S208,"DLC_BASE_GAME")),""),"")</f>
        <v>[246] = {wayshrines={-1,-1,-1,}, dlcId=DLC_IMPERIAL_CITY</v>
      </c>
      <c r="AX208" s="21" t="str">
        <f>IF(F208&lt;&gt;"Not in the game (anymore)",IF(A208&lt;&gt;"",IF(P208&lt;&gt;"",CONCATENATE(", zoneIds={",P208),"")&amp;IF(X208&lt;&gt;"",CONCATENATE(",",X208),"")&amp;IF(AC208&lt;&gt;"",CONCATENATE(",",AC208),"")&amp;IF(AH208&lt;&gt;"",CONCATENATE(",",AH208),"")&amp;IF(AM208&lt;&gt;"",CONCATENATE(",",AM208),"")&amp;IF(AR208&lt;&gt;"",CONCATENATE(",",AR208),"")&amp;IF(P208&lt;&gt;"",CONCATENATE("}",""),"")&amp;IF(OR(I208="true",I208="false",I208&lt;&gt;""), CONCATENATE(", veteran=", I208), ""),""),"")</f>
        <v>, zoneIds={643}, veteran=false</v>
      </c>
      <c r="AY208" s="21" t="str">
        <f>IF(F208&lt;&gt;"Not in the game (anymore)",IF(A208&lt;&gt;"",", setType="&amp;G208,"")&amp;IF(J208="true",", multiTrialSet=true",""),"")</f>
        <v>, setType=LIBSETS_SETTYPE_IMPERIALCITY</v>
      </c>
      <c r="AZ208" s="21" t="str">
        <f>IF(F208&lt;&gt;"Not in the game (anymore)",IF(U208&lt;&gt;"",", dropMechanic={"&amp;U208&amp;IF(Z208&lt;&gt;"",","&amp;Z208,"")&amp;IF(AE208&lt;&gt;"",","&amp;AE208,"")&amp;IF(AJ208&lt;&gt;"",","&amp;AJ208,"")&amp;IF(AO208&lt;&gt;"",","&amp;AO208,"")&amp;IF(AT208&lt;&gt;"",","&amp;AT208,"")&amp;"}"&amp;IF(U208="LIBSETS_DROP_MECHANIC_MONSTER_NAME",", dropMechanicNames={" &amp; IF(V208&lt;&gt;"","['en']='"&amp;V208&amp;"'","") &amp; IF(W208&lt;&gt;"",", ['de']='" &amp; W208&amp;"'","") &amp; "}",""),"")&amp;"},","")</f>
        <v>},</v>
      </c>
      <c r="BA208" s="21" t="str">
        <f>IF(F208&lt;&gt;"Not in the game (anymore)",IF(C208&lt;&gt;"",CONCATENATE(" --",C208," / ",B208,"   [",IF(Q208&lt;&gt;"",Q208,""),IF(Y208&lt;&gt;"",", "&amp;Y208,""),IF(AD208&lt;&gt;"",", "&amp;AD208,""),IF(AI208&lt;&gt;"",", "&amp;AI208,""),IF(AN208&lt;&gt;"",", "&amp;AN208,""),IF(AS208&lt;&gt;"",", "&amp;AS208,""),"]")),"")</f>
        <v xml:space="preserve"> --Galerion's Revenge / Galerions Revanche   [Imperial Sewers]</v>
      </c>
    </row>
    <row r="209" spans="1:53" x14ac:dyDescent="0.25">
      <c r="A209" s="12">
        <v>247</v>
      </c>
      <c r="B209" t="s">
        <v>1126</v>
      </c>
      <c r="C209" t="s">
        <v>1127</v>
      </c>
      <c r="D209" s="3">
        <f>A209</f>
        <v>247</v>
      </c>
      <c r="F209" t="s">
        <v>39</v>
      </c>
      <c r="G209" s="8" t="s">
        <v>1653</v>
      </c>
      <c r="I209" t="s">
        <v>97</v>
      </c>
      <c r="J209" t="s">
        <v>97</v>
      </c>
      <c r="K209">
        <v>-1</v>
      </c>
      <c r="L209">
        <v>-1</v>
      </c>
      <c r="M209">
        <v>-1</v>
      </c>
      <c r="N209">
        <v>0</v>
      </c>
      <c r="O209" s="70" t="s">
        <v>454</v>
      </c>
      <c r="P209" s="3">
        <f>IF(AND(G209&lt;&gt;"LIBSETS_SETTYPE_BATTLEGROUND",G209&lt;&gt;"LIBSETS_SETTYPE_SPECIAL",G209&lt;&gt;"LIBSETS_SETTYPE_MYTHIC"), IF(Q209&lt;&gt;"",VLOOKUP(Q209,'ESO zone constants'!$D$2:$H$4950,5,FALSE),""),"")</f>
        <v>643</v>
      </c>
      <c r="Q209" t="str">
        <f>IF(OR(K209="",K209&lt;=0,ISERROR(K209)),IF(AND(O209&lt;&gt;"",NOT(ISERROR(O209))),O209, ""),VLOOKUP(K209,'ESO wayshrine node constants'!$A$3:$D$9993,4,FALSE))</f>
        <v>Imperial Sewers</v>
      </c>
      <c r="S209" s="19" t="str">
        <f>IF(AND(R209&lt;&gt;"",NOT(ISERROR(R209))),R209,IF(P209&lt;&gt;"",IF(NOT(ISERROR(VLOOKUP(P209,'ESO Dungeon constants'!$D$3:$H$9999,5,FALSE))),VLOOKUP(P209,'ESO Dungeon constants'!$D$3:$I$9999,6,FALSE),VLOOKUP(P209,'ESO zone constants'!$H$2:$K$9984,4,FALSE)),""))</f>
        <v>DLC_IMPERIAL_CITY</v>
      </c>
      <c r="T209" s="3" t="str">
        <f>IF(S209&lt;&gt;"",VLOOKUP(S209,'LibSets constants'!$B$4:$C$1000,2,FALSE),"")</f>
        <v>Imperial City</v>
      </c>
      <c r="V209" s="41" t="str">
        <f>IF(U209&lt;&gt;"",IF(U209&lt;&gt;"LIBSETS_DROP_MECHANIC_MONSTER_NAME",VLOOKUP(U209,'LibSets constants'!$I$4:$L$1000,3,FALSE),""),"")</f>
        <v/>
      </c>
      <c r="W209" s="40" t="str">
        <f>IF(U209&lt;&gt;"",IF(U209&lt;&gt;"LIBSETS_DROP_MECHANIC_MONSTER_NAME",VLOOKUP(U209,'LibSets constants'!$I$4:$L$1000,4,FALSE),""),"")</f>
        <v/>
      </c>
      <c r="X209" s="3" t="str">
        <f>IF(G209&lt;&gt;"LIBSETS_SETTYPE_BATTLEGROUND",IF(G209&lt;&gt;"LIBSETS_SETTYPE_SPECIAL",IF(Y209&lt;&gt;"",VLOOKUP(Y209,'ESO zone constants'!$D$2:$H$4950,5,FALSE),""),""),"")</f>
        <v/>
      </c>
      <c r="Z209" s="42"/>
      <c r="AA209" s="41" t="str">
        <f>IF(Z209&lt;&gt;"",IF(Z209&lt;&gt;"LIBSETS_DROP_MECHANIC_MONSTER_NAME",VLOOKUP(Z209,'LibSets constants'!$I$4:$L$1000,3,FALSE),""),"")</f>
        <v/>
      </c>
      <c r="AB209" s="41" t="str">
        <f>IF(Z209&lt;&gt;"",IF(Z209&lt;&gt;"LIBSETS_DROP_MECHANIC_MONSTER_NAME",VLOOKUP(Z209,'LibSets constants'!$I$4:$L$1000,4,FALSE),""),"")</f>
        <v/>
      </c>
      <c r="AC209" s="3" t="str">
        <f>IF(G209&lt;&gt;"LIBSETS_SETTYPE_BATTLEGROUND",IF(G209&lt;&gt;"LIBSETS_SETTYPE_SPECIAL",IF(AD209&lt;&gt;"",VLOOKUP(AD209,'ESO zone constants'!$D$2:$H$4950,5,FALSE),""),""),"")</f>
        <v/>
      </c>
      <c r="AE209" s="42"/>
      <c r="AF209" s="41" t="str">
        <f>IF(AE209&lt;&gt;"",IF(AE209&lt;&gt;"LIBSETS_DROP_MECHANIC_MONSTER_NAME",VLOOKUP(AE209,'LibSets constants'!$I$4:$L$1000,3,FALSE),""),"")</f>
        <v/>
      </c>
      <c r="AG209" s="41" t="str">
        <f>IF(AE209&lt;&gt;"",IF(AE209&lt;&gt;"LIBSETS_DROP_MECHANIC_MONSTER_NAME",VLOOKUP(AE209,'LibSets constants'!$I$4:$L$1000,4,FALSE),""),"")</f>
        <v/>
      </c>
      <c r="AH209" s="3" t="str">
        <f>IF(G209&lt;&gt;"LIBSETS_SETTYPE_BATTLEGROUND",IF(G209&lt;&gt;"LIBSETS_SETTYPE_SPECIAL",IF(AI209&lt;&gt;"",VLOOKUP(AI209,'ESO zone constants'!$D$2:$H$4950,5,FALSE),""),""),"")</f>
        <v/>
      </c>
      <c r="AJ209" s="42"/>
      <c r="AK209" s="41" t="str">
        <f>IF(AJ209&lt;&gt;"",IF(AJ209&lt;&gt;"LIBSETS_DROP_MECHANIC_MONSTER_NAME",VLOOKUP(AJ209,'LibSets constants'!$I$4:$L$1000,3,FALSE),""),"")</f>
        <v/>
      </c>
      <c r="AL209" s="41" t="str">
        <f>IF(AJ209&lt;&gt;"",IF(AJ209&lt;&gt;"LIBSETS_DROP_MECHANIC_MONSTER_NAME",VLOOKUP(AJ209,'LibSets constants'!$I$4:$L$1000,4,FALSE),""),"")</f>
        <v/>
      </c>
      <c r="AM209" s="3" t="str">
        <f>IF(G209&lt;&gt;"LIBSETS_SETTYPE_BATTLEGROUND",IF(G209&lt;&gt;"LIBSETS_SETTYPE_SPECIAL",IF(AN209&lt;&gt;"",VLOOKUP(AN209,'ESO zone constants'!$D$2:$H$4950,5,FALSE),""),""),"")</f>
        <v/>
      </c>
      <c r="AO209" s="42"/>
      <c r="AP209" s="41" t="str">
        <f>IF(AO209&lt;&gt;"",IF(AO209&lt;&gt;"LIBSETS_DROP_MECHANIC_MONSTER_NAME",VLOOKUP(AO209,'LibSets constants'!$I$4:$L$1000,3,FALSE),""),"")</f>
        <v/>
      </c>
      <c r="AQ209" s="41" t="str">
        <f>IF(AO209&lt;&gt;"",IF(AO209&lt;&gt;"LIBSETS_DROP_MECHANIC_MONSTER_NAME",VLOOKUP(AO209,'LibSets constants'!$I$4:$L$1000,4,FALSE),""),"")</f>
        <v/>
      </c>
      <c r="AR209" s="3" t="str">
        <f>IF(G209&lt;&gt;"LIBSETS_SETTYPE_BATTLEGROUND",IF(G209&lt;&gt;"LIBSETS_SETTYPE_SPECIAL",IF(AS209&lt;&gt;"",VLOOKUP(AS209,'ESO zone constants'!$D$2:$H$4950,5,FALSE),""),""),"")</f>
        <v/>
      </c>
      <c r="AT209" s="42"/>
      <c r="AU209" s="41" t="str">
        <f>IF(AT209&lt;&gt;"",IF(AT209&lt;&gt;"LIBSETS_DROP_MECHANIC_MONSTER_NAME",VLOOKUP(AT209,'LibSets constants'!$I$4:$L$1000,3,FALSE),""),"")</f>
        <v/>
      </c>
      <c r="AV209" s="41" t="str">
        <f>IF(AT209&lt;&gt;"",IF(AT209&lt;&gt;"LIBSETS_DROP_MECHANIC_MONSTER_NAME",VLOOKUP(AT209,'LibSets constants'!$I$4:$L$1000,4,FALSE),""),"")</f>
        <v/>
      </c>
      <c r="AW209" s="21" t="str">
        <f>IF(A209="???","--","")&amp;IF(F209&lt;&gt;"Not in the game (anymore)",IF(A209&lt;&gt;"",CONCATENATE("[",A209,"] = {wayshrines={")&amp;IF(K209&lt;&gt;"",CONCATENATE(K209,","),"")&amp;IF(L209&lt;&gt;"",CONCATENATE(L209,","),"")&amp;IF(M209&lt;&gt;"",CONCATENATE(M209,","),"")&amp;CONCATENATE("}")&amp;IF(VALUE(N209)&gt;0,CONCATENATE(", traitsNeeded=",N209),"")&amp;CONCATENATE(", dlcId=",IF(S209&lt;&gt;"",S209,"DLC_BASE_GAME")),""),"")</f>
        <v>[247] = {wayshrines={-1,-1,-1,}, dlcId=DLC_IMPERIAL_CITY</v>
      </c>
      <c r="AX209" s="21" t="str">
        <f>IF(F209&lt;&gt;"Not in the game (anymore)",IF(A209&lt;&gt;"",IF(P209&lt;&gt;"",CONCATENATE(", zoneIds={",P209),"")&amp;IF(X209&lt;&gt;"",CONCATENATE(",",X209),"")&amp;IF(AC209&lt;&gt;"",CONCATENATE(",",AC209),"")&amp;IF(AH209&lt;&gt;"",CONCATENATE(",",AH209),"")&amp;IF(AM209&lt;&gt;"",CONCATENATE(",",AM209),"")&amp;IF(AR209&lt;&gt;"",CONCATENATE(",",AR209),"")&amp;IF(P209&lt;&gt;"",CONCATENATE("}",""),"")&amp;IF(OR(I209="true",I209="false",I209&lt;&gt;""), CONCATENATE(", veteran=", I209), ""),""),"")</f>
        <v>, zoneIds={643}, veteran=false</v>
      </c>
      <c r="AY209" s="21" t="str">
        <f>IF(F209&lt;&gt;"Not in the game (anymore)",IF(A209&lt;&gt;"",", setType="&amp;G209,"")&amp;IF(J209="true",", multiTrialSet=true",""),"")</f>
        <v>, setType=LIBSETS_SETTYPE_IMPERIALCITY</v>
      </c>
      <c r="AZ209" s="21" t="str">
        <f>IF(F209&lt;&gt;"Not in the game (anymore)",IF(U209&lt;&gt;"",", dropMechanic={"&amp;U209&amp;IF(Z209&lt;&gt;"",","&amp;Z209,"")&amp;IF(AE209&lt;&gt;"",","&amp;AE209,"")&amp;IF(AJ209&lt;&gt;"",","&amp;AJ209,"")&amp;IF(AO209&lt;&gt;"",","&amp;AO209,"")&amp;IF(AT209&lt;&gt;"",","&amp;AT209,"")&amp;"}"&amp;IF(U209="LIBSETS_DROP_MECHANIC_MONSTER_NAME",", dropMechanicNames={" &amp; IF(V209&lt;&gt;"","['en']='"&amp;V209&amp;"'","") &amp; IF(W209&lt;&gt;"",", ['de']='" &amp; W209&amp;"'","") &amp; "}",""),"")&amp;"},","")</f>
        <v>},</v>
      </c>
      <c r="BA209" s="21" t="str">
        <f>IF(F209&lt;&gt;"Not in the game (anymore)",IF(C209&lt;&gt;"",CONCATENATE(" --",C209," / ",B209,"   [",IF(Q209&lt;&gt;"",Q209,""),IF(Y209&lt;&gt;"",", "&amp;Y209,""),IF(AD209&lt;&gt;"",", "&amp;AD209,""),IF(AI209&lt;&gt;"",", "&amp;AI209,""),IF(AN209&lt;&gt;"",", "&amp;AN209,""),IF(AS209&lt;&gt;"",", "&amp;AS209,""),"]")),"")</f>
        <v xml:space="preserve"> --Vicecanon of Venom / Vizekanoniker des Gifts   [Imperial Sewers]</v>
      </c>
    </row>
    <row r="210" spans="1:53" x14ac:dyDescent="0.25">
      <c r="A210" s="12">
        <v>248</v>
      </c>
      <c r="B210" t="s">
        <v>1128</v>
      </c>
      <c r="C210" t="s">
        <v>1129</v>
      </c>
      <c r="D210" s="3">
        <f>A210</f>
        <v>248</v>
      </c>
      <c r="F210" t="s">
        <v>39</v>
      </c>
      <c r="G210" s="8" t="s">
        <v>1653</v>
      </c>
      <c r="I210" t="s">
        <v>97</v>
      </c>
      <c r="J210" t="s">
        <v>97</v>
      </c>
      <c r="K210">
        <v>-1</v>
      </c>
      <c r="L210">
        <v>-1</v>
      </c>
      <c r="M210">
        <v>-1</v>
      </c>
      <c r="N210">
        <v>0</v>
      </c>
      <c r="O210" s="70" t="s">
        <v>454</v>
      </c>
      <c r="P210" s="3">
        <f>IF(AND(G210&lt;&gt;"LIBSETS_SETTYPE_BATTLEGROUND",G210&lt;&gt;"LIBSETS_SETTYPE_SPECIAL",G210&lt;&gt;"LIBSETS_SETTYPE_MYTHIC"), IF(Q210&lt;&gt;"",VLOOKUP(Q210,'ESO zone constants'!$D$2:$H$4950,5,FALSE),""),"")</f>
        <v>643</v>
      </c>
      <c r="Q210" t="str">
        <f>IF(OR(K210="",K210&lt;=0,ISERROR(K210)),IF(AND(O210&lt;&gt;"",NOT(ISERROR(O210))),O210, ""),VLOOKUP(K210,'ESO wayshrine node constants'!$A$3:$D$9993,4,FALSE))</f>
        <v>Imperial Sewers</v>
      </c>
      <c r="S210" s="19" t="str">
        <f>IF(AND(R210&lt;&gt;"",NOT(ISERROR(R210))),R210,IF(P210&lt;&gt;"",IF(NOT(ISERROR(VLOOKUP(P210,'ESO Dungeon constants'!$D$3:$H$9999,5,FALSE))),VLOOKUP(P210,'ESO Dungeon constants'!$D$3:$I$9999,6,FALSE),VLOOKUP(P210,'ESO zone constants'!$H$2:$K$9984,4,FALSE)),""))</f>
        <v>DLC_IMPERIAL_CITY</v>
      </c>
      <c r="T210" s="3" t="str">
        <f>IF(S210&lt;&gt;"",VLOOKUP(S210,'LibSets constants'!$B$4:$C$1000,2,FALSE),"")</f>
        <v>Imperial City</v>
      </c>
      <c r="V210" s="41" t="str">
        <f>IF(U210&lt;&gt;"",IF(U210&lt;&gt;"LIBSETS_DROP_MECHANIC_MONSTER_NAME",VLOOKUP(U210,'LibSets constants'!$I$4:$L$1000,3,FALSE),""),"")</f>
        <v/>
      </c>
      <c r="W210" s="40" t="str">
        <f>IF(U210&lt;&gt;"",IF(U210&lt;&gt;"LIBSETS_DROP_MECHANIC_MONSTER_NAME",VLOOKUP(U210,'LibSets constants'!$I$4:$L$1000,4,FALSE),""),"")</f>
        <v/>
      </c>
      <c r="X210" s="3" t="str">
        <f>IF(G210&lt;&gt;"LIBSETS_SETTYPE_BATTLEGROUND",IF(G210&lt;&gt;"LIBSETS_SETTYPE_SPECIAL",IF(Y210&lt;&gt;"",VLOOKUP(Y210,'ESO zone constants'!$D$2:$H$4950,5,FALSE),""),""),"")</f>
        <v/>
      </c>
      <c r="Z210" s="42"/>
      <c r="AA210" s="41" t="str">
        <f>IF(Z210&lt;&gt;"",IF(Z210&lt;&gt;"LIBSETS_DROP_MECHANIC_MONSTER_NAME",VLOOKUP(Z210,'LibSets constants'!$I$4:$L$1000,3,FALSE),""),"")</f>
        <v/>
      </c>
      <c r="AB210" s="41" t="str">
        <f>IF(Z210&lt;&gt;"",IF(Z210&lt;&gt;"LIBSETS_DROP_MECHANIC_MONSTER_NAME",VLOOKUP(Z210,'LibSets constants'!$I$4:$L$1000,4,FALSE),""),"")</f>
        <v/>
      </c>
      <c r="AC210" s="3" t="str">
        <f>IF(G210&lt;&gt;"LIBSETS_SETTYPE_BATTLEGROUND",IF(G210&lt;&gt;"LIBSETS_SETTYPE_SPECIAL",IF(AD210&lt;&gt;"",VLOOKUP(AD210,'ESO zone constants'!$D$2:$H$4950,5,FALSE),""),""),"")</f>
        <v/>
      </c>
      <c r="AE210" s="42"/>
      <c r="AF210" s="41" t="str">
        <f>IF(AE210&lt;&gt;"",IF(AE210&lt;&gt;"LIBSETS_DROP_MECHANIC_MONSTER_NAME",VLOOKUP(AE210,'LibSets constants'!$I$4:$L$1000,3,FALSE),""),"")</f>
        <v/>
      </c>
      <c r="AG210" s="41" t="str">
        <f>IF(AE210&lt;&gt;"",IF(AE210&lt;&gt;"LIBSETS_DROP_MECHANIC_MONSTER_NAME",VLOOKUP(AE210,'LibSets constants'!$I$4:$L$1000,4,FALSE),""),"")</f>
        <v/>
      </c>
      <c r="AH210" s="3" t="str">
        <f>IF(G210&lt;&gt;"LIBSETS_SETTYPE_BATTLEGROUND",IF(G210&lt;&gt;"LIBSETS_SETTYPE_SPECIAL",IF(AI210&lt;&gt;"",VLOOKUP(AI210,'ESO zone constants'!$D$2:$H$4950,5,FALSE),""),""),"")</f>
        <v/>
      </c>
      <c r="AJ210" s="42"/>
      <c r="AK210" s="41" t="str">
        <f>IF(AJ210&lt;&gt;"",IF(AJ210&lt;&gt;"LIBSETS_DROP_MECHANIC_MONSTER_NAME",VLOOKUP(AJ210,'LibSets constants'!$I$4:$L$1000,3,FALSE),""),"")</f>
        <v/>
      </c>
      <c r="AL210" s="41" t="str">
        <f>IF(AJ210&lt;&gt;"",IF(AJ210&lt;&gt;"LIBSETS_DROP_MECHANIC_MONSTER_NAME",VLOOKUP(AJ210,'LibSets constants'!$I$4:$L$1000,4,FALSE),""),"")</f>
        <v/>
      </c>
      <c r="AM210" s="3" t="str">
        <f>IF(G210&lt;&gt;"LIBSETS_SETTYPE_BATTLEGROUND",IF(G210&lt;&gt;"LIBSETS_SETTYPE_SPECIAL",IF(AN210&lt;&gt;"",VLOOKUP(AN210,'ESO zone constants'!$D$2:$H$4950,5,FALSE),""),""),"")</f>
        <v/>
      </c>
      <c r="AO210" s="42"/>
      <c r="AP210" s="41" t="str">
        <f>IF(AO210&lt;&gt;"",IF(AO210&lt;&gt;"LIBSETS_DROP_MECHANIC_MONSTER_NAME",VLOOKUP(AO210,'LibSets constants'!$I$4:$L$1000,3,FALSE),""),"")</f>
        <v/>
      </c>
      <c r="AQ210" s="41" t="str">
        <f>IF(AO210&lt;&gt;"",IF(AO210&lt;&gt;"LIBSETS_DROP_MECHANIC_MONSTER_NAME",VLOOKUP(AO210,'LibSets constants'!$I$4:$L$1000,4,FALSE),""),"")</f>
        <v/>
      </c>
      <c r="AR210" s="3" t="str">
        <f>IF(G210&lt;&gt;"LIBSETS_SETTYPE_BATTLEGROUND",IF(G210&lt;&gt;"LIBSETS_SETTYPE_SPECIAL",IF(AS210&lt;&gt;"",VLOOKUP(AS210,'ESO zone constants'!$D$2:$H$4950,5,FALSE),""),""),"")</f>
        <v/>
      </c>
      <c r="AT210" s="42"/>
      <c r="AU210" s="41" t="str">
        <f>IF(AT210&lt;&gt;"",IF(AT210&lt;&gt;"LIBSETS_DROP_MECHANIC_MONSTER_NAME",VLOOKUP(AT210,'LibSets constants'!$I$4:$L$1000,3,FALSE),""),"")</f>
        <v/>
      </c>
      <c r="AV210" s="41" t="str">
        <f>IF(AT210&lt;&gt;"",IF(AT210&lt;&gt;"LIBSETS_DROP_MECHANIC_MONSTER_NAME",VLOOKUP(AT210,'LibSets constants'!$I$4:$L$1000,4,FALSE),""),"")</f>
        <v/>
      </c>
      <c r="AW210" s="21" t="str">
        <f>IF(A210="???","--","")&amp;IF(F210&lt;&gt;"Not in the game (anymore)",IF(A210&lt;&gt;"",CONCATENATE("[",A210,"] = {wayshrines={")&amp;IF(K210&lt;&gt;"",CONCATENATE(K210,","),"")&amp;IF(L210&lt;&gt;"",CONCATENATE(L210,","),"")&amp;IF(M210&lt;&gt;"",CONCATENATE(M210,","),"")&amp;CONCATENATE("}")&amp;IF(VALUE(N210)&gt;0,CONCATENATE(", traitsNeeded=",N210),"")&amp;CONCATENATE(", dlcId=",IF(S210&lt;&gt;"",S210,"DLC_BASE_GAME")),""),"")</f>
        <v>[248] = {wayshrines={-1,-1,-1,}, dlcId=DLC_IMPERIAL_CITY</v>
      </c>
      <c r="AX210" s="21" t="str">
        <f>IF(F210&lt;&gt;"Not in the game (anymore)",IF(A210&lt;&gt;"",IF(P210&lt;&gt;"",CONCATENATE(", zoneIds={",P210),"")&amp;IF(X210&lt;&gt;"",CONCATENATE(",",X210),"")&amp;IF(AC210&lt;&gt;"",CONCATENATE(",",AC210),"")&amp;IF(AH210&lt;&gt;"",CONCATENATE(",",AH210),"")&amp;IF(AM210&lt;&gt;"",CONCATENATE(",",AM210),"")&amp;IF(AR210&lt;&gt;"",CONCATENATE(",",AR210),"")&amp;IF(P210&lt;&gt;"",CONCATENATE("}",""),"")&amp;IF(OR(I210="true",I210="false",I210&lt;&gt;""), CONCATENATE(", veteran=", I210), ""),""),"")</f>
        <v>, zoneIds={643}, veteran=false</v>
      </c>
      <c r="AY210" s="21" t="str">
        <f>IF(F210&lt;&gt;"Not in the game (anymore)",IF(A210&lt;&gt;"",", setType="&amp;G210,"")&amp;IF(J210="true",", multiTrialSet=true",""),"")</f>
        <v>, setType=LIBSETS_SETTYPE_IMPERIALCITY</v>
      </c>
      <c r="AZ210" s="21" t="str">
        <f>IF(F210&lt;&gt;"Not in the game (anymore)",IF(U210&lt;&gt;"",", dropMechanic={"&amp;U210&amp;IF(Z210&lt;&gt;"",","&amp;Z210,"")&amp;IF(AE210&lt;&gt;"",","&amp;AE210,"")&amp;IF(AJ210&lt;&gt;"",","&amp;AJ210,"")&amp;IF(AO210&lt;&gt;"",","&amp;AO210,"")&amp;IF(AT210&lt;&gt;"",","&amp;AT210,"")&amp;"}"&amp;IF(U210="LIBSETS_DROP_MECHANIC_MONSTER_NAME",", dropMechanicNames={" &amp; IF(V210&lt;&gt;"","['en']='"&amp;V210&amp;"'","") &amp; IF(W210&lt;&gt;"",", ['de']='" &amp; W210&amp;"'","") &amp; "}",""),"")&amp;"},","")</f>
        <v>},</v>
      </c>
      <c r="BA210" s="21" t="str">
        <f>IF(F210&lt;&gt;"Not in the game (anymore)",IF(C210&lt;&gt;"",CONCATENATE(" --",C210," / ",B210,"   [",IF(Q210&lt;&gt;"",Q210,""),IF(Y210&lt;&gt;"",", "&amp;Y210,""),IF(AD210&lt;&gt;"",", "&amp;AD210,""),IF(AI210&lt;&gt;"",", "&amp;AI210,""),IF(AN210&lt;&gt;"",", "&amp;AN210,""),IF(AS210&lt;&gt;"",", "&amp;AS210,""),"]")),"")</f>
        <v xml:space="preserve"> --Thews of the Harbinger / Muskeln des Vorboten   [Imperial Sewers]</v>
      </c>
    </row>
    <row r="211" spans="1:53" x14ac:dyDescent="0.25">
      <c r="A211" s="12">
        <v>253</v>
      </c>
      <c r="B211" t="s">
        <v>1130</v>
      </c>
      <c r="C211" t="s">
        <v>1131</v>
      </c>
      <c r="D211" s="3">
        <f>A211</f>
        <v>253</v>
      </c>
      <c r="F211" t="s">
        <v>39</v>
      </c>
      <c r="G211" s="8" t="s">
        <v>1653</v>
      </c>
      <c r="I211" t="s">
        <v>97</v>
      </c>
      <c r="J211" t="s">
        <v>97</v>
      </c>
      <c r="K211">
        <v>-1</v>
      </c>
      <c r="L211">
        <v>-1</v>
      </c>
      <c r="M211">
        <v>-1</v>
      </c>
      <c r="N211">
        <v>0</v>
      </c>
      <c r="O211" s="70" t="s">
        <v>454</v>
      </c>
      <c r="P211" s="3">
        <f>IF(AND(G211&lt;&gt;"LIBSETS_SETTYPE_BATTLEGROUND",G211&lt;&gt;"LIBSETS_SETTYPE_SPECIAL",G211&lt;&gt;"LIBSETS_SETTYPE_MYTHIC"), IF(Q211&lt;&gt;"",VLOOKUP(Q211,'ESO zone constants'!$D$2:$H$4950,5,FALSE),""),"")</f>
        <v>643</v>
      </c>
      <c r="Q211" t="str">
        <f>IF(OR(K211="",K211&lt;=0,ISERROR(K211)),IF(AND(O211&lt;&gt;"",NOT(ISERROR(O211))),O211, ""),VLOOKUP(K211,'ESO wayshrine node constants'!$A$3:$D$9993,4,FALSE))</f>
        <v>Imperial Sewers</v>
      </c>
      <c r="S211" s="19" t="str">
        <f>IF(AND(R211&lt;&gt;"",NOT(ISERROR(R211))),R211,IF(P211&lt;&gt;"",IF(NOT(ISERROR(VLOOKUP(P211,'ESO Dungeon constants'!$D$3:$H$9999,5,FALSE))),VLOOKUP(P211,'ESO Dungeon constants'!$D$3:$I$9999,6,FALSE),VLOOKUP(P211,'ESO zone constants'!$H$2:$K$9984,4,FALSE)),""))</f>
        <v>DLC_IMPERIAL_CITY</v>
      </c>
      <c r="T211" s="3" t="str">
        <f>IF(S211&lt;&gt;"",VLOOKUP(S211,'LibSets constants'!$B$4:$C$1000,2,FALSE),"")</f>
        <v>Imperial City</v>
      </c>
      <c r="V211" s="41" t="str">
        <f>IF(U211&lt;&gt;"",IF(U211&lt;&gt;"LIBSETS_DROP_MECHANIC_MONSTER_NAME",VLOOKUP(U211,'LibSets constants'!$I$4:$L$1000,3,FALSE),""),"")</f>
        <v/>
      </c>
      <c r="W211" s="40" t="str">
        <f>IF(U211&lt;&gt;"",IF(U211&lt;&gt;"LIBSETS_DROP_MECHANIC_MONSTER_NAME",VLOOKUP(U211,'LibSets constants'!$I$4:$L$1000,4,FALSE),""),"")</f>
        <v/>
      </c>
      <c r="X211" s="3" t="str">
        <f>IF(G211&lt;&gt;"LIBSETS_SETTYPE_BATTLEGROUND",IF(G211&lt;&gt;"LIBSETS_SETTYPE_SPECIAL",IF(Y211&lt;&gt;"",VLOOKUP(Y211,'ESO zone constants'!$D$2:$H$4950,5,FALSE),""),""),"")</f>
        <v/>
      </c>
      <c r="Z211" s="42"/>
      <c r="AA211" s="41" t="str">
        <f>IF(Z211&lt;&gt;"",IF(Z211&lt;&gt;"LIBSETS_DROP_MECHANIC_MONSTER_NAME",VLOOKUP(Z211,'LibSets constants'!$I$4:$L$1000,3,FALSE),""),"")</f>
        <v/>
      </c>
      <c r="AB211" s="41" t="str">
        <f>IF(Z211&lt;&gt;"",IF(Z211&lt;&gt;"LIBSETS_DROP_MECHANIC_MONSTER_NAME",VLOOKUP(Z211,'LibSets constants'!$I$4:$L$1000,4,FALSE),""),"")</f>
        <v/>
      </c>
      <c r="AC211" s="3" t="str">
        <f>IF(G211&lt;&gt;"LIBSETS_SETTYPE_BATTLEGROUND",IF(G211&lt;&gt;"LIBSETS_SETTYPE_SPECIAL",IF(AD211&lt;&gt;"",VLOOKUP(AD211,'ESO zone constants'!$D$2:$H$4950,5,FALSE),""),""),"")</f>
        <v/>
      </c>
      <c r="AE211" s="42"/>
      <c r="AF211" s="41" t="str">
        <f>IF(AE211&lt;&gt;"",IF(AE211&lt;&gt;"LIBSETS_DROP_MECHANIC_MONSTER_NAME",VLOOKUP(AE211,'LibSets constants'!$I$4:$L$1000,3,FALSE),""),"")</f>
        <v/>
      </c>
      <c r="AG211" s="41" t="str">
        <f>IF(AE211&lt;&gt;"",IF(AE211&lt;&gt;"LIBSETS_DROP_MECHANIC_MONSTER_NAME",VLOOKUP(AE211,'LibSets constants'!$I$4:$L$1000,4,FALSE),""),"")</f>
        <v/>
      </c>
      <c r="AH211" s="3" t="str">
        <f>IF(G211&lt;&gt;"LIBSETS_SETTYPE_BATTLEGROUND",IF(G211&lt;&gt;"LIBSETS_SETTYPE_SPECIAL",IF(AI211&lt;&gt;"",VLOOKUP(AI211,'ESO zone constants'!$D$2:$H$4950,5,FALSE),""),""),"")</f>
        <v/>
      </c>
      <c r="AJ211" s="42"/>
      <c r="AK211" s="41" t="str">
        <f>IF(AJ211&lt;&gt;"",IF(AJ211&lt;&gt;"LIBSETS_DROP_MECHANIC_MONSTER_NAME",VLOOKUP(AJ211,'LibSets constants'!$I$4:$L$1000,3,FALSE),""),"")</f>
        <v/>
      </c>
      <c r="AL211" s="41" t="str">
        <f>IF(AJ211&lt;&gt;"",IF(AJ211&lt;&gt;"LIBSETS_DROP_MECHANIC_MONSTER_NAME",VLOOKUP(AJ211,'LibSets constants'!$I$4:$L$1000,4,FALSE),""),"")</f>
        <v/>
      </c>
      <c r="AM211" s="3" t="str">
        <f>IF(G211&lt;&gt;"LIBSETS_SETTYPE_BATTLEGROUND",IF(G211&lt;&gt;"LIBSETS_SETTYPE_SPECIAL",IF(AN211&lt;&gt;"",VLOOKUP(AN211,'ESO zone constants'!$D$2:$H$4950,5,FALSE),""),""),"")</f>
        <v/>
      </c>
      <c r="AO211" s="42"/>
      <c r="AP211" s="41" t="str">
        <f>IF(AO211&lt;&gt;"",IF(AO211&lt;&gt;"LIBSETS_DROP_MECHANIC_MONSTER_NAME",VLOOKUP(AO211,'LibSets constants'!$I$4:$L$1000,3,FALSE),""),"")</f>
        <v/>
      </c>
      <c r="AQ211" s="41" t="str">
        <f>IF(AO211&lt;&gt;"",IF(AO211&lt;&gt;"LIBSETS_DROP_MECHANIC_MONSTER_NAME",VLOOKUP(AO211,'LibSets constants'!$I$4:$L$1000,4,FALSE),""),"")</f>
        <v/>
      </c>
      <c r="AR211" s="3" t="str">
        <f>IF(G211&lt;&gt;"LIBSETS_SETTYPE_BATTLEGROUND",IF(G211&lt;&gt;"LIBSETS_SETTYPE_SPECIAL",IF(AS211&lt;&gt;"",VLOOKUP(AS211,'ESO zone constants'!$D$2:$H$4950,5,FALSE),""),""),"")</f>
        <v/>
      </c>
      <c r="AT211" s="42"/>
      <c r="AU211" s="41" t="str">
        <f>IF(AT211&lt;&gt;"",IF(AT211&lt;&gt;"LIBSETS_DROP_MECHANIC_MONSTER_NAME",VLOOKUP(AT211,'LibSets constants'!$I$4:$L$1000,3,FALSE),""),"")</f>
        <v/>
      </c>
      <c r="AV211" s="41" t="str">
        <f>IF(AT211&lt;&gt;"",IF(AT211&lt;&gt;"LIBSETS_DROP_MECHANIC_MONSTER_NAME",VLOOKUP(AT211,'LibSets constants'!$I$4:$L$1000,4,FALSE),""),"")</f>
        <v/>
      </c>
      <c r="AW211" s="21" t="str">
        <f>IF(A211="???","--","")&amp;IF(F211&lt;&gt;"Not in the game (anymore)",IF(A211&lt;&gt;"",CONCATENATE("[",A211,"] = {wayshrines={")&amp;IF(K211&lt;&gt;"",CONCATENATE(K211,","),"")&amp;IF(L211&lt;&gt;"",CONCATENATE(L211,","),"")&amp;IF(M211&lt;&gt;"",CONCATENATE(M211,","),"")&amp;CONCATENATE("}")&amp;IF(VALUE(N211)&gt;0,CONCATENATE(", traitsNeeded=",N211),"")&amp;CONCATENATE(", dlcId=",IF(S211&lt;&gt;"",S211,"DLC_BASE_GAME")),""),"")</f>
        <v>[253] = {wayshrines={-1,-1,-1,}, dlcId=DLC_IMPERIAL_CITY</v>
      </c>
      <c r="AX211" s="21" t="str">
        <f>IF(F211&lt;&gt;"Not in the game (anymore)",IF(A211&lt;&gt;"",IF(P211&lt;&gt;"",CONCATENATE(", zoneIds={",P211),"")&amp;IF(X211&lt;&gt;"",CONCATENATE(",",X211),"")&amp;IF(AC211&lt;&gt;"",CONCATENATE(",",AC211),"")&amp;IF(AH211&lt;&gt;"",CONCATENATE(",",AH211),"")&amp;IF(AM211&lt;&gt;"",CONCATENATE(",",AM211),"")&amp;IF(AR211&lt;&gt;"",CONCATENATE(",",AR211),"")&amp;IF(P211&lt;&gt;"",CONCATENATE("}",""),"")&amp;IF(OR(I211="true",I211="false",I211&lt;&gt;""), CONCATENATE(", veteran=", I211), ""),""),"")</f>
        <v>, zoneIds={643}, veteran=false</v>
      </c>
      <c r="AY211" s="21" t="str">
        <f>IF(F211&lt;&gt;"Not in the game (anymore)",IF(A211&lt;&gt;"",", setType="&amp;G211,"")&amp;IF(J211="true",", multiTrialSet=true",""),"")</f>
        <v>, setType=LIBSETS_SETTYPE_IMPERIALCITY</v>
      </c>
      <c r="AZ211" s="21" t="str">
        <f>IF(F211&lt;&gt;"Not in the game (anymore)",IF(U211&lt;&gt;"",", dropMechanic={"&amp;U211&amp;IF(Z211&lt;&gt;"",","&amp;Z211,"")&amp;IF(AE211&lt;&gt;"",","&amp;AE211,"")&amp;IF(AJ211&lt;&gt;"",","&amp;AJ211,"")&amp;IF(AO211&lt;&gt;"",","&amp;AO211,"")&amp;IF(AT211&lt;&gt;"",","&amp;AT211,"")&amp;"}"&amp;IF(U211="LIBSETS_DROP_MECHANIC_MONSTER_NAME",", dropMechanicNames={" &amp; IF(V211&lt;&gt;"","['en']='"&amp;V211&amp;"'","") &amp; IF(W211&lt;&gt;"",", ['de']='" &amp; W211&amp;"'","") &amp; "}",""),"")&amp;"},","")</f>
        <v>},</v>
      </c>
      <c r="BA211" s="21" t="str">
        <f>IF(F211&lt;&gt;"Not in the game (anymore)",IF(C211&lt;&gt;"",CONCATENATE(" --",C211," / ",B211,"   [",IF(Q211&lt;&gt;"",Q211,""),IF(Y211&lt;&gt;"",", "&amp;Y211,""),IF(AD211&lt;&gt;"",", "&amp;AD211,""),IF(AI211&lt;&gt;"",", "&amp;AI211,""),IF(AN211&lt;&gt;"",", "&amp;AN211,""),IF(AS211&lt;&gt;"",", "&amp;AS211,""),"]")),"")</f>
        <v xml:space="preserve"> --Imperial Physique / Kaiserliche Physis   [Imperial Sewers]</v>
      </c>
    </row>
    <row r="212" spans="1:53" x14ac:dyDescent="0.25">
      <c r="A212" s="5">
        <v>256</v>
      </c>
      <c r="B212" t="s">
        <v>1132</v>
      </c>
      <c r="C212" t="s">
        <v>13</v>
      </c>
      <c r="D212" s="3">
        <f>A212</f>
        <v>256</v>
      </c>
      <c r="G212" s="8" t="s">
        <v>1654</v>
      </c>
      <c r="H212">
        <v>3</v>
      </c>
      <c r="I212" t="s">
        <v>1641</v>
      </c>
      <c r="J212" t="s">
        <v>97</v>
      </c>
      <c r="K212">
        <v>-1</v>
      </c>
      <c r="L212">
        <v>-1</v>
      </c>
      <c r="M212">
        <v>-1</v>
      </c>
      <c r="N212">
        <v>0</v>
      </c>
      <c r="O212" s="70" t="s">
        <v>53</v>
      </c>
      <c r="P212" s="3">
        <f>IF(AND(G212&lt;&gt;"LIBSETS_SETTYPE_BATTLEGROUND",G212&lt;&gt;"LIBSETS_SETTYPE_SPECIAL",G212&lt;&gt;"LIBSETS_SETTYPE_MYTHIC"), IF(Q212&lt;&gt;"",VLOOKUP(Q212,'ESO zone constants'!$D$2:$H$4950,5,FALSE),""),"")</f>
        <v>843</v>
      </c>
      <c r="Q212" t="str">
        <f>IF(OR(K212="",K212&lt;=0,ISERROR(K212)),IF(AND(O212&lt;&gt;"",NOT(ISERROR(O212))),O212, ""),VLOOKUP(K212,'ESO wayshrine node constants'!$A$3:$D$9993,4,FALSE))</f>
        <v>Ruins of Mazzatun</v>
      </c>
      <c r="S212" s="19" t="str">
        <f>IF(AND(R212&lt;&gt;"",NOT(ISERROR(R212))),R212,IF(P212&lt;&gt;"",IF(NOT(ISERROR(VLOOKUP(P212,'ESO Dungeon constants'!$D$3:$H$9999,5,FALSE))),VLOOKUP(P212,'ESO Dungeon constants'!$D$3:$I$9999,6,FALSE),VLOOKUP(P212,'ESO zone constants'!$H$2:$K$9984,4,FALSE)),""))</f>
        <v>DLC_SHADOWS_OF_THE_HIST</v>
      </c>
      <c r="T212" s="3" t="str">
        <f>IF(S212&lt;&gt;"",VLOOKUP(S212,'LibSets constants'!$B$4:$C$1000,2,FALSE),"")</f>
        <v>Shadows of the Hist</v>
      </c>
      <c r="U212" s="33" t="s">
        <v>1726</v>
      </c>
      <c r="V212" s="43" t="s">
        <v>1532</v>
      </c>
      <c r="W212" s="40" t="s">
        <v>1821</v>
      </c>
      <c r="X212" s="3" t="str">
        <f>IF(G212&lt;&gt;"LIBSETS_SETTYPE_BATTLEGROUND",IF(G212&lt;&gt;"LIBSETS_SETTYPE_SPECIAL",IF(Y212&lt;&gt;"",VLOOKUP(Y212,'ESO zone constants'!$D$2:$H$4950,5,FALSE),""),""),"")</f>
        <v/>
      </c>
      <c r="Z212" s="43"/>
      <c r="AA212" s="43"/>
      <c r="AB212" s="43"/>
      <c r="AC212" s="3" t="str">
        <f>IF(G212&lt;&gt;"LIBSETS_SETTYPE_BATTLEGROUND",IF(G212&lt;&gt;"LIBSETS_SETTYPE_SPECIAL",IF(AD212&lt;&gt;"",VLOOKUP(AD212,'ESO zone constants'!$D$2:$H$4950,5,FALSE),""),""),"")</f>
        <v/>
      </c>
      <c r="AE212" s="43"/>
      <c r="AF212" s="43"/>
      <c r="AG212" s="43"/>
      <c r="AH212" s="3" t="str">
        <f>IF(G212&lt;&gt;"LIBSETS_SETTYPE_BATTLEGROUND",IF(G212&lt;&gt;"LIBSETS_SETTYPE_SPECIAL",IF(AI212&lt;&gt;"",VLOOKUP(AI212,'ESO zone constants'!$D$2:$H$4950,5,FALSE),""),""),"")</f>
        <v/>
      </c>
      <c r="AJ212" s="43"/>
      <c r="AK212" s="43"/>
      <c r="AL212" s="43"/>
      <c r="AM212" s="3" t="str">
        <f>IF(G212&lt;&gt;"LIBSETS_SETTYPE_BATTLEGROUND",IF(G212&lt;&gt;"LIBSETS_SETTYPE_SPECIAL",IF(AN212&lt;&gt;"",VLOOKUP(AN212,'ESO zone constants'!$D$2:$H$4950,5,FALSE),""),""),"")</f>
        <v/>
      </c>
      <c r="AO212" s="43"/>
      <c r="AP212" s="43"/>
      <c r="AQ212" s="43"/>
      <c r="AR212" s="3" t="str">
        <f>IF(G212&lt;&gt;"LIBSETS_SETTYPE_BATTLEGROUND",IF(G212&lt;&gt;"LIBSETS_SETTYPE_SPECIAL",IF(AS212&lt;&gt;"",VLOOKUP(AS212,'ESO zone constants'!$D$2:$H$4950,5,FALSE),""),""),"")</f>
        <v/>
      </c>
      <c r="AT212" s="43"/>
      <c r="AU212" s="43"/>
      <c r="AV212" s="43"/>
      <c r="AW212" s="21" t="str">
        <f>IF(A212="???","--","")&amp;IF(F212&lt;&gt;"Not in the game (anymore)",IF(A212&lt;&gt;"",CONCATENATE("[",A212,"] = {wayshrines={")&amp;IF(K212&lt;&gt;"",CONCATENATE(K212,","),"")&amp;IF(L212&lt;&gt;"",CONCATENATE(L212,","),"")&amp;IF(M212&lt;&gt;"",CONCATENATE(M212,","),"")&amp;CONCATENATE("}")&amp;IF(VALUE(N212)&gt;0,CONCATENATE(", traitsNeeded=",N212),"")&amp;CONCATENATE(", dlcId=",IF(S212&lt;&gt;"",S212,"DLC_BASE_GAME")),""),"")</f>
        <v>[256] = {wayshrines={-1,-1,-1,}, dlcId=DLC_SHADOWS_OF_THE_HIST</v>
      </c>
      <c r="AX212" s="21" t="str">
        <f>IF(F212&lt;&gt;"Not in the game (anymore)",IF(A212&lt;&gt;"",IF(P212&lt;&gt;"",CONCATENATE(", zoneIds={",P212),"")&amp;IF(X212&lt;&gt;"",CONCATENATE(",",X212),"")&amp;IF(AC212&lt;&gt;"",CONCATENATE(",",AC212),"")&amp;IF(AH212&lt;&gt;"",CONCATENATE(",",AH212),"")&amp;IF(AM212&lt;&gt;"",CONCATENATE(",",AM212),"")&amp;IF(AR212&lt;&gt;"",CONCATENATE(",",AR212),"")&amp;IF(P212&lt;&gt;"",CONCATENATE("}",""),"")&amp;IF(OR(I212="true",I212="false",I212&lt;&gt;""), CONCATENATE(", veteran=", I212), ""),""),"")</f>
        <v>, zoneIds={843}, veteran={[EQUIP_TYPE_HEAD]=true, [EQUIP_TYPE_SHOULDERS]=false}</v>
      </c>
      <c r="AY212" s="21" t="str">
        <f>IF(F212&lt;&gt;"Not in the game (anymore)",IF(A212&lt;&gt;"",", setType="&amp;G212,"")&amp;IF(J212="true",", multiTrialSet=true",""),"")</f>
        <v>, setType=LIBSETS_SETTYPE_MONSTER</v>
      </c>
      <c r="AZ212" s="21" t="str">
        <f>IF(F212&lt;&gt;"Not in the game (anymore)",IF(U212&lt;&gt;"",", dropMechanic={"&amp;U212&amp;IF(Z212&lt;&gt;"",","&amp;Z212,"")&amp;IF(AE212&lt;&gt;"",","&amp;AE212,"")&amp;IF(AJ212&lt;&gt;"",","&amp;AJ212,"")&amp;IF(AO212&lt;&gt;"",","&amp;AO212,"")&amp;IF(AT212&lt;&gt;"",","&amp;AT212,"")&amp;"}"&amp;IF(U212="LIBSETS_DROP_MECHANIC_MONSTER_NAME",", dropMechanicNames={" &amp; IF(V212&lt;&gt;"","['en']='"&amp;V212&amp;"'","") &amp; IF(W212&lt;&gt;"",", ['de']='" &amp; W212&amp;"'","") &amp; "}",""),"")&amp;"},","")</f>
        <v>, dropMechanic={LIBSETS_DROP_MECHANIC_MONSTER_NAME}, dropMechanicNames={['en']='Tree-Minder Na-Kesh', ['de']='Baumhirtin Na-Kesh'}},</v>
      </c>
      <c r="BA212" s="21" t="str">
        <f>IF(F212&lt;&gt;"Not in the game (anymore)",IF(C212&lt;&gt;"",CONCATENATE(" --",C212," / ",B212,"   [",IF(Q212&lt;&gt;"",Q212,""),IF(Y212&lt;&gt;"",", "&amp;Y212,""),IF(AD212&lt;&gt;"",", "&amp;AD212,""),IF(AI212&lt;&gt;"",", "&amp;AI212,""),IF(AN212&lt;&gt;"",", "&amp;AN212,""),IF(AS212&lt;&gt;"",", "&amp;AS212,""),"]")),"")</f>
        <v xml:space="preserve"> --Mighty Chudan / Mächtiger Chudan   [Ruins of Mazzatun]</v>
      </c>
    </row>
    <row r="213" spans="1:53" x14ac:dyDescent="0.25">
      <c r="A213" s="5">
        <v>257</v>
      </c>
      <c r="B213" t="s">
        <v>32</v>
      </c>
      <c r="C213" t="s">
        <v>32</v>
      </c>
      <c r="D213" s="3">
        <f>A213</f>
        <v>257</v>
      </c>
      <c r="G213" s="8" t="s">
        <v>1654</v>
      </c>
      <c r="H213">
        <v>3</v>
      </c>
      <c r="I213" t="s">
        <v>1641</v>
      </c>
      <c r="J213" t="s">
        <v>97</v>
      </c>
      <c r="K213">
        <v>-1</v>
      </c>
      <c r="L213">
        <v>-1</v>
      </c>
      <c r="M213">
        <v>-1</v>
      </c>
      <c r="N213">
        <v>0</v>
      </c>
      <c r="O213" s="70" t="s">
        <v>72</v>
      </c>
      <c r="P213" s="3">
        <f>IF(AND(G213&lt;&gt;"LIBSETS_SETTYPE_BATTLEGROUND",G213&lt;&gt;"LIBSETS_SETTYPE_SPECIAL",G213&lt;&gt;"LIBSETS_SETTYPE_MYTHIC"), IF(Q213&lt;&gt;"",VLOOKUP(Q213,'ESO zone constants'!$D$2:$H$4950,5,FALSE),""),"")</f>
        <v>848</v>
      </c>
      <c r="Q213" t="str">
        <f>IF(OR(K213="",K213&lt;=0,ISERROR(K213)),IF(AND(O213&lt;&gt;"",NOT(ISERROR(O213))),O213, ""),VLOOKUP(K213,'ESO wayshrine node constants'!$A$3:$D$9993,4,FALSE))</f>
        <v>Cradle of Shadows</v>
      </c>
      <c r="S213" s="19" t="str">
        <f>IF(AND(R213&lt;&gt;"",NOT(ISERROR(R213))),R213,IF(P213&lt;&gt;"",IF(NOT(ISERROR(VLOOKUP(P213,'ESO Dungeon constants'!$D$3:$H$9999,5,FALSE))),VLOOKUP(P213,'ESO Dungeon constants'!$D$3:$I$9999,6,FALSE),VLOOKUP(P213,'ESO zone constants'!$H$2:$K$9984,4,FALSE)),""))</f>
        <v>DLC_SHADOWS_OF_THE_HIST</v>
      </c>
      <c r="T213" s="3" t="str">
        <f>IF(S213&lt;&gt;"",VLOOKUP(S213,'LibSets constants'!$B$4:$C$1000,2,FALSE),"")</f>
        <v>Shadows of the Hist</v>
      </c>
      <c r="U213" s="33" t="s">
        <v>1726</v>
      </c>
      <c r="V213" s="43" t="s">
        <v>32</v>
      </c>
      <c r="W213" s="40" t="s">
        <v>32</v>
      </c>
      <c r="X213" s="3" t="str">
        <f>IF(G213&lt;&gt;"LIBSETS_SETTYPE_BATTLEGROUND",IF(G213&lt;&gt;"LIBSETS_SETTYPE_SPECIAL",IF(Y213&lt;&gt;"",VLOOKUP(Y213,'ESO zone constants'!$D$2:$H$4950,5,FALSE),""),""),"")</f>
        <v/>
      </c>
      <c r="Z213" s="43"/>
      <c r="AA213" s="43"/>
      <c r="AB213" s="43"/>
      <c r="AC213" s="3" t="str">
        <f>IF(G213&lt;&gt;"LIBSETS_SETTYPE_BATTLEGROUND",IF(G213&lt;&gt;"LIBSETS_SETTYPE_SPECIAL",IF(AD213&lt;&gt;"",VLOOKUP(AD213,'ESO zone constants'!$D$2:$H$4950,5,FALSE),""),""),"")</f>
        <v/>
      </c>
      <c r="AE213" s="43"/>
      <c r="AF213" s="43"/>
      <c r="AG213" s="43"/>
      <c r="AH213" s="3" t="str">
        <f>IF(G213&lt;&gt;"LIBSETS_SETTYPE_BATTLEGROUND",IF(G213&lt;&gt;"LIBSETS_SETTYPE_SPECIAL",IF(AI213&lt;&gt;"",VLOOKUP(AI213,'ESO zone constants'!$D$2:$H$4950,5,FALSE),""),""),"")</f>
        <v/>
      </c>
      <c r="AJ213" s="43"/>
      <c r="AK213" s="43"/>
      <c r="AL213" s="43"/>
      <c r="AM213" s="3" t="str">
        <f>IF(G213&lt;&gt;"LIBSETS_SETTYPE_BATTLEGROUND",IF(G213&lt;&gt;"LIBSETS_SETTYPE_SPECIAL",IF(AN213&lt;&gt;"",VLOOKUP(AN213,'ESO zone constants'!$D$2:$H$4950,5,FALSE),""),""),"")</f>
        <v/>
      </c>
      <c r="AO213" s="43"/>
      <c r="AP213" s="43"/>
      <c r="AQ213" s="43"/>
      <c r="AR213" s="3" t="str">
        <f>IF(G213&lt;&gt;"LIBSETS_SETTYPE_BATTLEGROUND",IF(G213&lt;&gt;"LIBSETS_SETTYPE_SPECIAL",IF(AS213&lt;&gt;"",VLOOKUP(AS213,'ESO zone constants'!$D$2:$H$4950,5,FALSE),""),""),"")</f>
        <v/>
      </c>
      <c r="AT213" s="43"/>
      <c r="AU213" s="43"/>
      <c r="AV213" s="43"/>
      <c r="AW213" s="21" t="str">
        <f>IF(A213="???","--","")&amp;IF(F213&lt;&gt;"Not in the game (anymore)",IF(A213&lt;&gt;"",CONCATENATE("[",A213,"] = {wayshrines={")&amp;IF(K213&lt;&gt;"",CONCATENATE(K213,","),"")&amp;IF(L213&lt;&gt;"",CONCATENATE(L213,","),"")&amp;IF(M213&lt;&gt;"",CONCATENATE(M213,","),"")&amp;CONCATENATE("}")&amp;IF(VALUE(N213)&gt;0,CONCATENATE(", traitsNeeded=",N213),"")&amp;CONCATENATE(", dlcId=",IF(S213&lt;&gt;"",S213,"DLC_BASE_GAME")),""),"")</f>
        <v>[257] = {wayshrines={-1,-1,-1,}, dlcId=DLC_SHADOWS_OF_THE_HIST</v>
      </c>
      <c r="AX213" s="21" t="str">
        <f>IF(F213&lt;&gt;"Not in the game (anymore)",IF(A213&lt;&gt;"",IF(P213&lt;&gt;"",CONCATENATE(", zoneIds={",P213),"")&amp;IF(X213&lt;&gt;"",CONCATENATE(",",X213),"")&amp;IF(AC213&lt;&gt;"",CONCATENATE(",",AC213),"")&amp;IF(AH213&lt;&gt;"",CONCATENATE(",",AH213),"")&amp;IF(AM213&lt;&gt;"",CONCATENATE(",",AM213),"")&amp;IF(AR213&lt;&gt;"",CONCATENATE(",",AR213),"")&amp;IF(P213&lt;&gt;"",CONCATENATE("}",""),"")&amp;IF(OR(I213="true",I213="false",I213&lt;&gt;""), CONCATENATE(", veteran=", I213), ""),""),"")</f>
        <v>, zoneIds={848}, veteran={[EQUIP_TYPE_HEAD]=true, [EQUIP_TYPE_SHOULDERS]=false}</v>
      </c>
      <c r="AY213" s="21" t="str">
        <f>IF(F213&lt;&gt;"Not in the game (anymore)",IF(A213&lt;&gt;"",", setType="&amp;G213,"")&amp;IF(J213="true",", multiTrialSet=true",""),"")</f>
        <v>, setType=LIBSETS_SETTYPE_MONSTER</v>
      </c>
      <c r="AZ213" s="21" t="str">
        <f>IF(F213&lt;&gt;"Not in the game (anymore)",IF(U213&lt;&gt;"",", dropMechanic={"&amp;U213&amp;IF(Z213&lt;&gt;"",","&amp;Z213,"")&amp;IF(AE213&lt;&gt;"",","&amp;AE213,"")&amp;IF(AJ213&lt;&gt;"",","&amp;AJ213,"")&amp;IF(AO213&lt;&gt;"",","&amp;AO213,"")&amp;IF(AT213&lt;&gt;"",","&amp;AT213,"")&amp;"}"&amp;IF(U213="LIBSETS_DROP_MECHANIC_MONSTER_NAME",", dropMechanicNames={" &amp; IF(V213&lt;&gt;"","['en']='"&amp;V213&amp;"'","") &amp; IF(W213&lt;&gt;"",", ['de']='" &amp; W213&amp;"'","") &amp; "}",""),"")&amp;"},","")</f>
        <v>, dropMechanic={LIBSETS_DROP_MECHANIC_MONSTER_NAME}, dropMechanicNames={['en']='Velidreth', ['de']='Velidreth'}},</v>
      </c>
      <c r="BA213" s="21" t="str">
        <f>IF(F213&lt;&gt;"Not in the game (anymore)",IF(C213&lt;&gt;"",CONCATENATE(" --",C213," / ",B213,"   [",IF(Q213&lt;&gt;"",Q213,""),IF(Y213&lt;&gt;"",", "&amp;Y213,""),IF(AD213&lt;&gt;"",", "&amp;AD213,""),IF(AI213&lt;&gt;"",", "&amp;AI213,""),IF(AN213&lt;&gt;"",", "&amp;AN213,""),IF(AS213&lt;&gt;"",", "&amp;AS213,""),"]")),"")</f>
        <v xml:space="preserve"> --Velidreth / Velidreth   [Cradle of Shadows]</v>
      </c>
    </row>
    <row r="214" spans="1:53" x14ac:dyDescent="0.25">
      <c r="A214" s="12">
        <v>258</v>
      </c>
      <c r="B214" t="s">
        <v>1133</v>
      </c>
      <c r="C214" t="s">
        <v>1134</v>
      </c>
      <c r="D214" s="3">
        <f>A214</f>
        <v>258</v>
      </c>
      <c r="G214" s="8" t="s">
        <v>1652</v>
      </c>
      <c r="I214" t="s">
        <v>97</v>
      </c>
      <c r="J214" t="s">
        <v>97</v>
      </c>
      <c r="K214">
        <v>-1</v>
      </c>
      <c r="L214">
        <v>-1</v>
      </c>
      <c r="M214">
        <v>-1</v>
      </c>
      <c r="N214">
        <v>0</v>
      </c>
      <c r="O214" s="70" t="s">
        <v>53</v>
      </c>
      <c r="P214" s="3">
        <f>IF(AND(G214&lt;&gt;"LIBSETS_SETTYPE_BATTLEGROUND",G214&lt;&gt;"LIBSETS_SETTYPE_SPECIAL",G214&lt;&gt;"LIBSETS_SETTYPE_MYTHIC"), IF(Q214&lt;&gt;"",VLOOKUP(Q214,'ESO zone constants'!$D$2:$H$4950,5,FALSE),""),"")</f>
        <v>843</v>
      </c>
      <c r="Q214" t="str">
        <f>IF(OR(K214="",K214&lt;=0,ISERROR(K214)),IF(AND(O214&lt;&gt;"",NOT(ISERROR(O214))),O214, ""),VLOOKUP(K214,'ESO wayshrine node constants'!$A$3:$D$9993,4,FALSE))</f>
        <v>Ruins of Mazzatun</v>
      </c>
      <c r="S214" s="19" t="str">
        <f>IF(AND(R214&lt;&gt;"",NOT(ISERROR(R214))),R214,IF(P214&lt;&gt;"",IF(NOT(ISERROR(VLOOKUP(P214,'ESO Dungeon constants'!$D$3:$H$9999,5,FALSE))),VLOOKUP(P214,'ESO Dungeon constants'!$D$3:$I$9999,6,FALSE),VLOOKUP(P214,'ESO zone constants'!$H$2:$K$9984,4,FALSE)),""))</f>
        <v>DLC_SHADOWS_OF_THE_HIST</v>
      </c>
      <c r="T214" s="3" t="str">
        <f>IF(S214&lt;&gt;"",VLOOKUP(S214,'LibSets constants'!$B$4:$C$1000,2,FALSE),"")</f>
        <v>Shadows of the Hist</v>
      </c>
      <c r="V214" s="41" t="str">
        <f>IF(U214&lt;&gt;"",IF(U214&lt;&gt;"LIBSETS_DROP_MECHANIC_MONSTER_NAME",VLOOKUP(U214,'LibSets constants'!$I$4:$L$1000,3,FALSE),""),"")</f>
        <v/>
      </c>
      <c r="W214" s="40" t="str">
        <f>IF(U214&lt;&gt;"",IF(U214&lt;&gt;"LIBSETS_DROP_MECHANIC_MONSTER_NAME",VLOOKUP(U214,'LibSets constants'!$I$4:$L$1000,4,FALSE),""),"")</f>
        <v/>
      </c>
      <c r="X214" s="3" t="str">
        <f>IF(G214&lt;&gt;"LIBSETS_SETTYPE_BATTLEGROUND",IF(G214&lt;&gt;"LIBSETS_SETTYPE_SPECIAL",IF(Y214&lt;&gt;"",VLOOKUP(Y214,'ESO zone constants'!$D$2:$H$4950,5,FALSE),""),""),"")</f>
        <v/>
      </c>
      <c r="Z214" s="42"/>
      <c r="AA214" s="41" t="str">
        <f>IF(Z214&lt;&gt;"",IF(Z214&lt;&gt;"LIBSETS_DROP_MECHANIC_MONSTER_NAME",VLOOKUP(Z214,'LibSets constants'!$I$4:$L$1000,3,FALSE),""),"")</f>
        <v/>
      </c>
      <c r="AB214" s="41" t="str">
        <f>IF(Z214&lt;&gt;"",IF(Z214&lt;&gt;"LIBSETS_DROP_MECHANIC_MONSTER_NAME",VLOOKUP(Z214,'LibSets constants'!$I$4:$L$1000,4,FALSE),""),"")</f>
        <v/>
      </c>
      <c r="AC214" s="3" t="str">
        <f>IF(G214&lt;&gt;"LIBSETS_SETTYPE_BATTLEGROUND",IF(G214&lt;&gt;"LIBSETS_SETTYPE_SPECIAL",IF(AD214&lt;&gt;"",VLOOKUP(AD214,'ESO zone constants'!$D$2:$H$4950,5,FALSE),""),""),"")</f>
        <v/>
      </c>
      <c r="AE214" s="42"/>
      <c r="AF214" s="41" t="str">
        <f>IF(AE214&lt;&gt;"",IF(AE214&lt;&gt;"LIBSETS_DROP_MECHANIC_MONSTER_NAME",VLOOKUP(AE214,'LibSets constants'!$I$4:$L$1000,3,FALSE),""),"")</f>
        <v/>
      </c>
      <c r="AG214" s="41" t="str">
        <f>IF(AE214&lt;&gt;"",IF(AE214&lt;&gt;"LIBSETS_DROP_MECHANIC_MONSTER_NAME",VLOOKUP(AE214,'LibSets constants'!$I$4:$L$1000,4,FALSE),""),"")</f>
        <v/>
      </c>
      <c r="AH214" s="3" t="str">
        <f>IF(G214&lt;&gt;"LIBSETS_SETTYPE_BATTLEGROUND",IF(G214&lt;&gt;"LIBSETS_SETTYPE_SPECIAL",IF(AI214&lt;&gt;"",VLOOKUP(AI214,'ESO zone constants'!$D$2:$H$4950,5,FALSE),""),""),"")</f>
        <v/>
      </c>
      <c r="AJ214" s="42"/>
      <c r="AK214" s="41" t="str">
        <f>IF(AJ214&lt;&gt;"",IF(AJ214&lt;&gt;"LIBSETS_DROP_MECHANIC_MONSTER_NAME",VLOOKUP(AJ214,'LibSets constants'!$I$4:$L$1000,3,FALSE),""),"")</f>
        <v/>
      </c>
      <c r="AL214" s="41" t="str">
        <f>IF(AJ214&lt;&gt;"",IF(AJ214&lt;&gt;"LIBSETS_DROP_MECHANIC_MONSTER_NAME",VLOOKUP(AJ214,'LibSets constants'!$I$4:$L$1000,4,FALSE),""),"")</f>
        <v/>
      </c>
      <c r="AM214" s="3" t="str">
        <f>IF(G214&lt;&gt;"LIBSETS_SETTYPE_BATTLEGROUND",IF(G214&lt;&gt;"LIBSETS_SETTYPE_SPECIAL",IF(AN214&lt;&gt;"",VLOOKUP(AN214,'ESO zone constants'!$D$2:$H$4950,5,FALSE),""),""),"")</f>
        <v/>
      </c>
      <c r="AO214" s="42"/>
      <c r="AP214" s="41" t="str">
        <f>IF(AO214&lt;&gt;"",IF(AO214&lt;&gt;"LIBSETS_DROP_MECHANIC_MONSTER_NAME",VLOOKUP(AO214,'LibSets constants'!$I$4:$L$1000,3,FALSE),""),"")</f>
        <v/>
      </c>
      <c r="AQ214" s="41" t="str">
        <f>IF(AO214&lt;&gt;"",IF(AO214&lt;&gt;"LIBSETS_DROP_MECHANIC_MONSTER_NAME",VLOOKUP(AO214,'LibSets constants'!$I$4:$L$1000,4,FALSE),""),"")</f>
        <v/>
      </c>
      <c r="AR214" s="3" t="str">
        <f>IF(G214&lt;&gt;"LIBSETS_SETTYPE_BATTLEGROUND",IF(G214&lt;&gt;"LIBSETS_SETTYPE_SPECIAL",IF(AS214&lt;&gt;"",VLOOKUP(AS214,'ESO zone constants'!$D$2:$H$4950,5,FALSE),""),""),"")</f>
        <v/>
      </c>
      <c r="AT214" s="42"/>
      <c r="AU214" s="41" t="str">
        <f>IF(AT214&lt;&gt;"",IF(AT214&lt;&gt;"LIBSETS_DROP_MECHANIC_MONSTER_NAME",VLOOKUP(AT214,'LibSets constants'!$I$4:$L$1000,3,FALSE),""),"")</f>
        <v/>
      </c>
      <c r="AV214" s="41" t="str">
        <f>IF(AT214&lt;&gt;"",IF(AT214&lt;&gt;"LIBSETS_DROP_MECHANIC_MONSTER_NAME",VLOOKUP(AT214,'LibSets constants'!$I$4:$L$1000,4,FALSE),""),"")</f>
        <v/>
      </c>
      <c r="AW214" s="21" t="str">
        <f>IF(A214="???","--","")&amp;IF(F214&lt;&gt;"Not in the game (anymore)",IF(A214&lt;&gt;"",CONCATENATE("[",A214,"] = {wayshrines={")&amp;IF(K214&lt;&gt;"",CONCATENATE(K214,","),"")&amp;IF(L214&lt;&gt;"",CONCATENATE(L214,","),"")&amp;IF(M214&lt;&gt;"",CONCATENATE(M214,","),"")&amp;CONCATENATE("}")&amp;IF(VALUE(N214)&gt;0,CONCATENATE(", traitsNeeded=",N214),"")&amp;CONCATENATE(", dlcId=",IF(S214&lt;&gt;"",S214,"DLC_BASE_GAME")),""),"")</f>
        <v>[258] = {wayshrines={-1,-1,-1,}, dlcId=DLC_SHADOWS_OF_THE_HIST</v>
      </c>
      <c r="AX214" s="21" t="str">
        <f>IF(F214&lt;&gt;"Not in the game (anymore)",IF(A214&lt;&gt;"",IF(P214&lt;&gt;"",CONCATENATE(", zoneIds={",P214),"")&amp;IF(X214&lt;&gt;"",CONCATENATE(",",X214),"")&amp;IF(AC214&lt;&gt;"",CONCATENATE(",",AC214),"")&amp;IF(AH214&lt;&gt;"",CONCATENATE(",",AH214),"")&amp;IF(AM214&lt;&gt;"",CONCATENATE(",",AM214),"")&amp;IF(AR214&lt;&gt;"",CONCATENATE(",",AR214),"")&amp;IF(P214&lt;&gt;"",CONCATENATE("}",""),"")&amp;IF(OR(I214="true",I214="false",I214&lt;&gt;""), CONCATENATE(", veteran=", I214), ""),""),"")</f>
        <v>, zoneIds={843}, veteran=false</v>
      </c>
      <c r="AY214" s="21" t="str">
        <f>IF(F214&lt;&gt;"Not in the game (anymore)",IF(A214&lt;&gt;"",", setType="&amp;G214,"")&amp;IF(J214="true",", multiTrialSet=true",""),"")</f>
        <v>, setType=LIBSETS_SETTYPE_DUNGEON</v>
      </c>
      <c r="AZ214" s="21" t="str">
        <f>IF(F214&lt;&gt;"Not in the game (anymore)",IF(U214&lt;&gt;"",", dropMechanic={"&amp;U214&amp;IF(Z214&lt;&gt;"",","&amp;Z214,"")&amp;IF(AE214&lt;&gt;"",","&amp;AE214,"")&amp;IF(AJ214&lt;&gt;"",","&amp;AJ214,"")&amp;IF(AO214&lt;&gt;"",","&amp;AO214,"")&amp;IF(AT214&lt;&gt;"",","&amp;AT214,"")&amp;"}"&amp;IF(U214="LIBSETS_DROP_MECHANIC_MONSTER_NAME",", dropMechanicNames={" &amp; IF(V214&lt;&gt;"","['en']='"&amp;V214&amp;"'","") &amp; IF(W214&lt;&gt;"",", ['de']='" &amp; W214&amp;"'","") &amp; "}",""),"")&amp;"},","")</f>
        <v>},</v>
      </c>
      <c r="BA214" s="21" t="str">
        <f>IF(F214&lt;&gt;"Not in the game (anymore)",IF(C214&lt;&gt;"",CONCATENATE(" --",C214," / ",B214,"   [",IF(Q214&lt;&gt;"",Q214,""),IF(Y214&lt;&gt;"",", "&amp;Y214,""),IF(AD214&lt;&gt;"",", "&amp;AD214,""),IF(AI214&lt;&gt;"",", "&amp;AI214,""),IF(AN214&lt;&gt;"",", "&amp;AN214,""),IF(AS214&lt;&gt;"",", "&amp;AS214,""),"]")),"")</f>
        <v xml:space="preserve"> --Amber Plasm / Bernsteinplasma   [Ruins of Mazzatun]</v>
      </c>
    </row>
    <row r="215" spans="1:53" x14ac:dyDescent="0.25">
      <c r="A215" s="12">
        <v>259</v>
      </c>
      <c r="B215" t="s">
        <v>1135</v>
      </c>
      <c r="C215" t="s">
        <v>1136</v>
      </c>
      <c r="D215" s="3">
        <f>A215</f>
        <v>259</v>
      </c>
      <c r="G215" s="8" t="s">
        <v>1652</v>
      </c>
      <c r="I215" t="s">
        <v>97</v>
      </c>
      <c r="J215" t="s">
        <v>97</v>
      </c>
      <c r="K215">
        <v>-1</v>
      </c>
      <c r="L215">
        <v>-1</v>
      </c>
      <c r="M215">
        <v>-1</v>
      </c>
      <c r="N215">
        <v>0</v>
      </c>
      <c r="O215" s="70" t="s">
        <v>53</v>
      </c>
      <c r="P215" s="3">
        <f>IF(AND(G215&lt;&gt;"LIBSETS_SETTYPE_BATTLEGROUND",G215&lt;&gt;"LIBSETS_SETTYPE_SPECIAL",G215&lt;&gt;"LIBSETS_SETTYPE_MYTHIC"), IF(Q215&lt;&gt;"",VLOOKUP(Q215,'ESO zone constants'!$D$2:$H$4950,5,FALSE),""),"")</f>
        <v>843</v>
      </c>
      <c r="Q215" t="str">
        <f>IF(OR(K215="",K215&lt;=0,ISERROR(K215)),IF(AND(O215&lt;&gt;"",NOT(ISERROR(O215))),O215, ""),VLOOKUP(K215,'ESO wayshrine node constants'!$A$3:$D$9993,4,FALSE))</f>
        <v>Ruins of Mazzatun</v>
      </c>
      <c r="S215" s="19" t="str">
        <f>IF(AND(R215&lt;&gt;"",NOT(ISERROR(R215))),R215,IF(P215&lt;&gt;"",IF(NOT(ISERROR(VLOOKUP(P215,'ESO Dungeon constants'!$D$3:$H$9999,5,FALSE))),VLOOKUP(P215,'ESO Dungeon constants'!$D$3:$I$9999,6,FALSE),VLOOKUP(P215,'ESO zone constants'!$H$2:$K$9984,4,FALSE)),""))</f>
        <v>DLC_SHADOWS_OF_THE_HIST</v>
      </c>
      <c r="T215" s="3" t="str">
        <f>IF(S215&lt;&gt;"",VLOOKUP(S215,'LibSets constants'!$B$4:$C$1000,2,FALSE),"")</f>
        <v>Shadows of the Hist</v>
      </c>
      <c r="V215" s="41" t="str">
        <f>IF(U215&lt;&gt;"",IF(U215&lt;&gt;"LIBSETS_DROP_MECHANIC_MONSTER_NAME",VLOOKUP(U215,'LibSets constants'!$I$4:$L$1000,3,FALSE),""),"")</f>
        <v/>
      </c>
      <c r="W215" s="40" t="str">
        <f>IF(U215&lt;&gt;"",IF(U215&lt;&gt;"LIBSETS_DROP_MECHANIC_MONSTER_NAME",VLOOKUP(U215,'LibSets constants'!$I$4:$L$1000,4,FALSE),""),"")</f>
        <v/>
      </c>
      <c r="X215" s="3" t="str">
        <f>IF(G215&lt;&gt;"LIBSETS_SETTYPE_BATTLEGROUND",IF(G215&lt;&gt;"LIBSETS_SETTYPE_SPECIAL",IF(Y215&lt;&gt;"",VLOOKUP(Y215,'ESO zone constants'!$D$2:$H$4950,5,FALSE),""),""),"")</f>
        <v/>
      </c>
      <c r="Z215" s="42"/>
      <c r="AA215" s="41" t="str">
        <f>IF(Z215&lt;&gt;"",IF(Z215&lt;&gt;"LIBSETS_DROP_MECHANIC_MONSTER_NAME",VLOOKUP(Z215,'LibSets constants'!$I$4:$L$1000,3,FALSE),""),"")</f>
        <v/>
      </c>
      <c r="AB215" s="41" t="str">
        <f>IF(Z215&lt;&gt;"",IF(Z215&lt;&gt;"LIBSETS_DROP_MECHANIC_MONSTER_NAME",VLOOKUP(Z215,'LibSets constants'!$I$4:$L$1000,4,FALSE),""),"")</f>
        <v/>
      </c>
      <c r="AC215" s="3" t="str">
        <f>IF(G215&lt;&gt;"LIBSETS_SETTYPE_BATTLEGROUND",IF(G215&lt;&gt;"LIBSETS_SETTYPE_SPECIAL",IF(AD215&lt;&gt;"",VLOOKUP(AD215,'ESO zone constants'!$D$2:$H$4950,5,FALSE),""),""),"")</f>
        <v/>
      </c>
      <c r="AE215" s="42"/>
      <c r="AF215" s="41" t="str">
        <f>IF(AE215&lt;&gt;"",IF(AE215&lt;&gt;"LIBSETS_DROP_MECHANIC_MONSTER_NAME",VLOOKUP(AE215,'LibSets constants'!$I$4:$L$1000,3,FALSE),""),"")</f>
        <v/>
      </c>
      <c r="AG215" s="41" t="str">
        <f>IF(AE215&lt;&gt;"",IF(AE215&lt;&gt;"LIBSETS_DROP_MECHANIC_MONSTER_NAME",VLOOKUP(AE215,'LibSets constants'!$I$4:$L$1000,4,FALSE),""),"")</f>
        <v/>
      </c>
      <c r="AH215" s="3" t="str">
        <f>IF(G215&lt;&gt;"LIBSETS_SETTYPE_BATTLEGROUND",IF(G215&lt;&gt;"LIBSETS_SETTYPE_SPECIAL",IF(AI215&lt;&gt;"",VLOOKUP(AI215,'ESO zone constants'!$D$2:$H$4950,5,FALSE),""),""),"")</f>
        <v/>
      </c>
      <c r="AJ215" s="42"/>
      <c r="AK215" s="41" t="str">
        <f>IF(AJ215&lt;&gt;"",IF(AJ215&lt;&gt;"LIBSETS_DROP_MECHANIC_MONSTER_NAME",VLOOKUP(AJ215,'LibSets constants'!$I$4:$L$1000,3,FALSE),""),"")</f>
        <v/>
      </c>
      <c r="AL215" s="41" t="str">
        <f>IF(AJ215&lt;&gt;"",IF(AJ215&lt;&gt;"LIBSETS_DROP_MECHANIC_MONSTER_NAME",VLOOKUP(AJ215,'LibSets constants'!$I$4:$L$1000,4,FALSE),""),"")</f>
        <v/>
      </c>
      <c r="AM215" s="3" t="str">
        <f>IF(G215&lt;&gt;"LIBSETS_SETTYPE_BATTLEGROUND",IF(G215&lt;&gt;"LIBSETS_SETTYPE_SPECIAL",IF(AN215&lt;&gt;"",VLOOKUP(AN215,'ESO zone constants'!$D$2:$H$4950,5,FALSE),""),""),"")</f>
        <v/>
      </c>
      <c r="AO215" s="42"/>
      <c r="AP215" s="41" t="str">
        <f>IF(AO215&lt;&gt;"",IF(AO215&lt;&gt;"LIBSETS_DROP_MECHANIC_MONSTER_NAME",VLOOKUP(AO215,'LibSets constants'!$I$4:$L$1000,3,FALSE),""),"")</f>
        <v/>
      </c>
      <c r="AQ215" s="41" t="str">
        <f>IF(AO215&lt;&gt;"",IF(AO215&lt;&gt;"LIBSETS_DROP_MECHANIC_MONSTER_NAME",VLOOKUP(AO215,'LibSets constants'!$I$4:$L$1000,4,FALSE),""),"")</f>
        <v/>
      </c>
      <c r="AR215" s="3" t="str">
        <f>IF(G215&lt;&gt;"LIBSETS_SETTYPE_BATTLEGROUND",IF(G215&lt;&gt;"LIBSETS_SETTYPE_SPECIAL",IF(AS215&lt;&gt;"",VLOOKUP(AS215,'ESO zone constants'!$D$2:$H$4950,5,FALSE),""),""),"")</f>
        <v/>
      </c>
      <c r="AT215" s="42"/>
      <c r="AU215" s="41" t="str">
        <f>IF(AT215&lt;&gt;"",IF(AT215&lt;&gt;"LIBSETS_DROP_MECHANIC_MONSTER_NAME",VLOOKUP(AT215,'LibSets constants'!$I$4:$L$1000,3,FALSE),""),"")</f>
        <v/>
      </c>
      <c r="AV215" s="41" t="str">
        <f>IF(AT215&lt;&gt;"",IF(AT215&lt;&gt;"LIBSETS_DROP_MECHANIC_MONSTER_NAME",VLOOKUP(AT215,'LibSets constants'!$I$4:$L$1000,4,FALSE),""),"")</f>
        <v/>
      </c>
      <c r="AW215" s="21" t="str">
        <f>IF(A215="???","--","")&amp;IF(F215&lt;&gt;"Not in the game (anymore)",IF(A215&lt;&gt;"",CONCATENATE("[",A215,"] = {wayshrines={")&amp;IF(K215&lt;&gt;"",CONCATENATE(K215,","),"")&amp;IF(L215&lt;&gt;"",CONCATENATE(L215,","),"")&amp;IF(M215&lt;&gt;"",CONCATENATE(M215,","),"")&amp;CONCATENATE("}")&amp;IF(VALUE(N215)&gt;0,CONCATENATE(", traitsNeeded=",N215),"")&amp;CONCATENATE(", dlcId=",IF(S215&lt;&gt;"",S215,"DLC_BASE_GAME")),""),"")</f>
        <v>[259] = {wayshrines={-1,-1,-1,}, dlcId=DLC_SHADOWS_OF_THE_HIST</v>
      </c>
      <c r="AX215" s="21" t="str">
        <f>IF(F215&lt;&gt;"Not in the game (anymore)",IF(A215&lt;&gt;"",IF(P215&lt;&gt;"",CONCATENATE(", zoneIds={",P215),"")&amp;IF(X215&lt;&gt;"",CONCATENATE(",",X215),"")&amp;IF(AC215&lt;&gt;"",CONCATENATE(",",AC215),"")&amp;IF(AH215&lt;&gt;"",CONCATENATE(",",AH215),"")&amp;IF(AM215&lt;&gt;"",CONCATENATE(",",AM215),"")&amp;IF(AR215&lt;&gt;"",CONCATENATE(",",AR215),"")&amp;IF(P215&lt;&gt;"",CONCATENATE("}",""),"")&amp;IF(OR(I215="true",I215="false",I215&lt;&gt;""), CONCATENATE(", veteran=", I215), ""),""),"")</f>
        <v>, zoneIds={843}, veteran=false</v>
      </c>
      <c r="AY215" s="21" t="str">
        <f>IF(F215&lt;&gt;"Not in the game (anymore)",IF(A215&lt;&gt;"",", setType="&amp;G215,"")&amp;IF(J215="true",", multiTrialSet=true",""),"")</f>
        <v>, setType=LIBSETS_SETTYPE_DUNGEON</v>
      </c>
      <c r="AZ215" s="21" t="str">
        <f>IF(F215&lt;&gt;"Not in the game (anymore)",IF(U215&lt;&gt;"",", dropMechanic={"&amp;U215&amp;IF(Z215&lt;&gt;"",","&amp;Z215,"")&amp;IF(AE215&lt;&gt;"",","&amp;AE215,"")&amp;IF(AJ215&lt;&gt;"",","&amp;AJ215,"")&amp;IF(AO215&lt;&gt;"",","&amp;AO215,"")&amp;IF(AT215&lt;&gt;"",","&amp;AT215,"")&amp;"}"&amp;IF(U215="LIBSETS_DROP_MECHANIC_MONSTER_NAME",", dropMechanicNames={" &amp; IF(V215&lt;&gt;"","['en']='"&amp;V215&amp;"'","") &amp; IF(W215&lt;&gt;"",", ['de']='" &amp; W215&amp;"'","") &amp; "}",""),"")&amp;"},","")</f>
        <v>},</v>
      </c>
      <c r="BA215" s="21" t="str">
        <f>IF(F215&lt;&gt;"Not in the game (anymore)",IF(C215&lt;&gt;"",CONCATENATE(" --",C215," / ",B215,"   [",IF(Q215&lt;&gt;"",Q215,""),IF(Y215&lt;&gt;"",", "&amp;Y215,""),IF(AD215&lt;&gt;"",", "&amp;AD215,""),IF(AI215&lt;&gt;"",", "&amp;AI215,""),IF(AN215&lt;&gt;"",", "&amp;AN215,""),IF(AS215&lt;&gt;"",", "&amp;AS215,""),"]")),"")</f>
        <v xml:space="preserve"> --Heem-Jas' Retribution / Heem-Jas' Vergeltung   [Ruins of Mazzatun]</v>
      </c>
    </row>
    <row r="216" spans="1:53" x14ac:dyDescent="0.25">
      <c r="A216" s="12">
        <v>260</v>
      </c>
      <c r="B216" t="s">
        <v>1137</v>
      </c>
      <c r="C216" t="s">
        <v>1138</v>
      </c>
      <c r="D216" s="3">
        <f>A216</f>
        <v>260</v>
      </c>
      <c r="G216" s="8" t="s">
        <v>1652</v>
      </c>
      <c r="I216" t="s">
        <v>97</v>
      </c>
      <c r="J216" t="s">
        <v>97</v>
      </c>
      <c r="K216">
        <v>-1</v>
      </c>
      <c r="L216">
        <v>-1</v>
      </c>
      <c r="M216">
        <v>-1</v>
      </c>
      <c r="N216">
        <v>0</v>
      </c>
      <c r="O216" s="70" t="s">
        <v>53</v>
      </c>
      <c r="P216" s="3">
        <f>IF(AND(G216&lt;&gt;"LIBSETS_SETTYPE_BATTLEGROUND",G216&lt;&gt;"LIBSETS_SETTYPE_SPECIAL",G216&lt;&gt;"LIBSETS_SETTYPE_MYTHIC"), IF(Q216&lt;&gt;"",VLOOKUP(Q216,'ESO zone constants'!$D$2:$H$4950,5,FALSE),""),"")</f>
        <v>843</v>
      </c>
      <c r="Q216" t="str">
        <f>IF(OR(K216="",K216&lt;=0,ISERROR(K216)),IF(AND(O216&lt;&gt;"",NOT(ISERROR(O216))),O216, ""),VLOOKUP(K216,'ESO wayshrine node constants'!$A$3:$D$9993,4,FALSE))</f>
        <v>Ruins of Mazzatun</v>
      </c>
      <c r="S216" s="19" t="str">
        <f>IF(AND(R216&lt;&gt;"",NOT(ISERROR(R216))),R216,IF(P216&lt;&gt;"",IF(NOT(ISERROR(VLOOKUP(P216,'ESO Dungeon constants'!$D$3:$H$9999,5,FALSE))),VLOOKUP(P216,'ESO Dungeon constants'!$D$3:$I$9999,6,FALSE),VLOOKUP(P216,'ESO zone constants'!$H$2:$K$9984,4,FALSE)),""))</f>
        <v>DLC_SHADOWS_OF_THE_HIST</v>
      </c>
      <c r="T216" s="3" t="str">
        <f>IF(S216&lt;&gt;"",VLOOKUP(S216,'LibSets constants'!$B$4:$C$1000,2,FALSE),"")</f>
        <v>Shadows of the Hist</v>
      </c>
      <c r="V216" s="41" t="str">
        <f>IF(U216&lt;&gt;"",IF(U216&lt;&gt;"LIBSETS_DROP_MECHANIC_MONSTER_NAME",VLOOKUP(U216,'LibSets constants'!$I$4:$L$1000,3,FALSE),""),"")</f>
        <v/>
      </c>
      <c r="W216" s="40" t="str">
        <f>IF(U216&lt;&gt;"",IF(U216&lt;&gt;"LIBSETS_DROP_MECHANIC_MONSTER_NAME",VLOOKUP(U216,'LibSets constants'!$I$4:$L$1000,4,FALSE),""),"")</f>
        <v/>
      </c>
      <c r="X216" s="3" t="str">
        <f>IF(G216&lt;&gt;"LIBSETS_SETTYPE_BATTLEGROUND",IF(G216&lt;&gt;"LIBSETS_SETTYPE_SPECIAL",IF(Y216&lt;&gt;"",VLOOKUP(Y216,'ESO zone constants'!$D$2:$H$4950,5,FALSE),""),""),"")</f>
        <v/>
      </c>
      <c r="Z216" s="42"/>
      <c r="AA216" s="41" t="str">
        <f>IF(Z216&lt;&gt;"",IF(Z216&lt;&gt;"LIBSETS_DROP_MECHANIC_MONSTER_NAME",VLOOKUP(Z216,'LibSets constants'!$I$4:$L$1000,3,FALSE),""),"")</f>
        <v/>
      </c>
      <c r="AB216" s="41" t="str">
        <f>IF(Z216&lt;&gt;"",IF(Z216&lt;&gt;"LIBSETS_DROP_MECHANIC_MONSTER_NAME",VLOOKUP(Z216,'LibSets constants'!$I$4:$L$1000,4,FALSE),""),"")</f>
        <v/>
      </c>
      <c r="AC216" s="3" t="str">
        <f>IF(G216&lt;&gt;"LIBSETS_SETTYPE_BATTLEGROUND",IF(G216&lt;&gt;"LIBSETS_SETTYPE_SPECIAL",IF(AD216&lt;&gt;"",VLOOKUP(AD216,'ESO zone constants'!$D$2:$H$4950,5,FALSE),""),""),"")</f>
        <v/>
      </c>
      <c r="AE216" s="42"/>
      <c r="AF216" s="41" t="str">
        <f>IF(AE216&lt;&gt;"",IF(AE216&lt;&gt;"LIBSETS_DROP_MECHANIC_MONSTER_NAME",VLOOKUP(AE216,'LibSets constants'!$I$4:$L$1000,3,FALSE),""),"")</f>
        <v/>
      </c>
      <c r="AG216" s="41" t="str">
        <f>IF(AE216&lt;&gt;"",IF(AE216&lt;&gt;"LIBSETS_DROP_MECHANIC_MONSTER_NAME",VLOOKUP(AE216,'LibSets constants'!$I$4:$L$1000,4,FALSE),""),"")</f>
        <v/>
      </c>
      <c r="AH216" s="3" t="str">
        <f>IF(G216&lt;&gt;"LIBSETS_SETTYPE_BATTLEGROUND",IF(G216&lt;&gt;"LIBSETS_SETTYPE_SPECIAL",IF(AI216&lt;&gt;"",VLOOKUP(AI216,'ESO zone constants'!$D$2:$H$4950,5,FALSE),""),""),"")</f>
        <v/>
      </c>
      <c r="AJ216" s="42"/>
      <c r="AK216" s="41" t="str">
        <f>IF(AJ216&lt;&gt;"",IF(AJ216&lt;&gt;"LIBSETS_DROP_MECHANIC_MONSTER_NAME",VLOOKUP(AJ216,'LibSets constants'!$I$4:$L$1000,3,FALSE),""),"")</f>
        <v/>
      </c>
      <c r="AL216" s="41" t="str">
        <f>IF(AJ216&lt;&gt;"",IF(AJ216&lt;&gt;"LIBSETS_DROP_MECHANIC_MONSTER_NAME",VLOOKUP(AJ216,'LibSets constants'!$I$4:$L$1000,4,FALSE),""),"")</f>
        <v/>
      </c>
      <c r="AM216" s="3" t="str">
        <f>IF(G216&lt;&gt;"LIBSETS_SETTYPE_BATTLEGROUND",IF(G216&lt;&gt;"LIBSETS_SETTYPE_SPECIAL",IF(AN216&lt;&gt;"",VLOOKUP(AN216,'ESO zone constants'!$D$2:$H$4950,5,FALSE),""),""),"")</f>
        <v/>
      </c>
      <c r="AO216" s="42"/>
      <c r="AP216" s="41" t="str">
        <f>IF(AO216&lt;&gt;"",IF(AO216&lt;&gt;"LIBSETS_DROP_MECHANIC_MONSTER_NAME",VLOOKUP(AO216,'LibSets constants'!$I$4:$L$1000,3,FALSE),""),"")</f>
        <v/>
      </c>
      <c r="AQ216" s="41" t="str">
        <f>IF(AO216&lt;&gt;"",IF(AO216&lt;&gt;"LIBSETS_DROP_MECHANIC_MONSTER_NAME",VLOOKUP(AO216,'LibSets constants'!$I$4:$L$1000,4,FALSE),""),"")</f>
        <v/>
      </c>
      <c r="AR216" s="3" t="str">
        <f>IF(G216&lt;&gt;"LIBSETS_SETTYPE_BATTLEGROUND",IF(G216&lt;&gt;"LIBSETS_SETTYPE_SPECIAL",IF(AS216&lt;&gt;"",VLOOKUP(AS216,'ESO zone constants'!$D$2:$H$4950,5,FALSE),""),""),"")</f>
        <v/>
      </c>
      <c r="AT216" s="42"/>
      <c r="AU216" s="41" t="str">
        <f>IF(AT216&lt;&gt;"",IF(AT216&lt;&gt;"LIBSETS_DROP_MECHANIC_MONSTER_NAME",VLOOKUP(AT216,'LibSets constants'!$I$4:$L$1000,3,FALSE),""),"")</f>
        <v/>
      </c>
      <c r="AV216" s="41" t="str">
        <f>IF(AT216&lt;&gt;"",IF(AT216&lt;&gt;"LIBSETS_DROP_MECHANIC_MONSTER_NAME",VLOOKUP(AT216,'LibSets constants'!$I$4:$L$1000,4,FALSE),""),"")</f>
        <v/>
      </c>
      <c r="AW216" s="21" t="str">
        <f>IF(A216="???","--","")&amp;IF(F216&lt;&gt;"Not in the game (anymore)",IF(A216&lt;&gt;"",CONCATENATE("[",A216,"] = {wayshrines={")&amp;IF(K216&lt;&gt;"",CONCATENATE(K216,","),"")&amp;IF(L216&lt;&gt;"",CONCATENATE(L216,","),"")&amp;IF(M216&lt;&gt;"",CONCATENATE(M216,","),"")&amp;CONCATENATE("}")&amp;IF(VALUE(N216)&gt;0,CONCATENATE(", traitsNeeded=",N216),"")&amp;CONCATENATE(", dlcId=",IF(S216&lt;&gt;"",S216,"DLC_BASE_GAME")),""),"")</f>
        <v>[260] = {wayshrines={-1,-1,-1,}, dlcId=DLC_SHADOWS_OF_THE_HIST</v>
      </c>
      <c r="AX216" s="21" t="str">
        <f>IF(F216&lt;&gt;"Not in the game (anymore)",IF(A216&lt;&gt;"",IF(P216&lt;&gt;"",CONCATENATE(", zoneIds={",P216),"")&amp;IF(X216&lt;&gt;"",CONCATENATE(",",X216),"")&amp;IF(AC216&lt;&gt;"",CONCATENATE(",",AC216),"")&amp;IF(AH216&lt;&gt;"",CONCATENATE(",",AH216),"")&amp;IF(AM216&lt;&gt;"",CONCATENATE(",",AM216),"")&amp;IF(AR216&lt;&gt;"",CONCATENATE(",",AR216),"")&amp;IF(P216&lt;&gt;"",CONCATENATE("}",""),"")&amp;IF(OR(I216="true",I216="false",I216&lt;&gt;""), CONCATENATE(", veteran=", I216), ""),""),"")</f>
        <v>, zoneIds={843}, veteran=false</v>
      </c>
      <c r="AY216" s="21" t="str">
        <f>IF(F216&lt;&gt;"Not in the game (anymore)",IF(A216&lt;&gt;"",", setType="&amp;G216,"")&amp;IF(J216="true",", multiTrialSet=true",""),"")</f>
        <v>, setType=LIBSETS_SETTYPE_DUNGEON</v>
      </c>
      <c r="AZ216" s="21" t="str">
        <f>IF(F216&lt;&gt;"Not in the game (anymore)",IF(U216&lt;&gt;"",", dropMechanic={"&amp;U216&amp;IF(Z216&lt;&gt;"",","&amp;Z216,"")&amp;IF(AE216&lt;&gt;"",","&amp;AE216,"")&amp;IF(AJ216&lt;&gt;"",","&amp;AJ216,"")&amp;IF(AO216&lt;&gt;"",","&amp;AO216,"")&amp;IF(AT216&lt;&gt;"",","&amp;AT216,"")&amp;"}"&amp;IF(U216="LIBSETS_DROP_MECHANIC_MONSTER_NAME",", dropMechanicNames={" &amp; IF(V216&lt;&gt;"","['en']='"&amp;V216&amp;"'","") &amp; IF(W216&lt;&gt;"",", ['de']='" &amp; W216&amp;"'","") &amp; "}",""),"")&amp;"},","")</f>
        <v>},</v>
      </c>
      <c r="BA216" s="21" t="str">
        <f>IF(F216&lt;&gt;"Not in the game (anymore)",IF(C216&lt;&gt;"",CONCATENATE(" --",C216," / ",B216,"   [",IF(Q216&lt;&gt;"",Q216,""),IF(Y216&lt;&gt;"",", "&amp;Y216,""),IF(AD216&lt;&gt;"",", "&amp;AD216,""),IF(AI216&lt;&gt;"",", "&amp;AI216,""),IF(AN216&lt;&gt;"",", "&amp;AN216,""),IF(AS216&lt;&gt;"",", "&amp;AS216,""),"]")),"")</f>
        <v xml:space="preserve"> --Aspect of Mazzatun / Aspekt von Mazzatun   [Ruins of Mazzatun]</v>
      </c>
    </row>
    <row r="217" spans="1:53" x14ac:dyDescent="0.25">
      <c r="A217" s="12">
        <v>261</v>
      </c>
      <c r="B217" t="s">
        <v>1139</v>
      </c>
      <c r="C217" t="s">
        <v>1140</v>
      </c>
      <c r="D217" s="3">
        <f>A217</f>
        <v>261</v>
      </c>
      <c r="G217" s="8" t="s">
        <v>1652</v>
      </c>
      <c r="I217" t="s">
        <v>97</v>
      </c>
      <c r="J217" t="s">
        <v>97</v>
      </c>
      <c r="K217">
        <v>-1</v>
      </c>
      <c r="L217">
        <v>-1</v>
      </c>
      <c r="M217">
        <v>-1</v>
      </c>
      <c r="N217">
        <v>0</v>
      </c>
      <c r="O217" s="70" t="s">
        <v>72</v>
      </c>
      <c r="P217" s="3">
        <f>IF(AND(G217&lt;&gt;"LIBSETS_SETTYPE_BATTLEGROUND",G217&lt;&gt;"LIBSETS_SETTYPE_SPECIAL",G217&lt;&gt;"LIBSETS_SETTYPE_MYTHIC"), IF(Q217&lt;&gt;"",VLOOKUP(Q217,'ESO zone constants'!$D$2:$H$4950,5,FALSE),""),"")</f>
        <v>848</v>
      </c>
      <c r="Q217" t="str">
        <f>IF(OR(K217="",K217&lt;=0,ISERROR(K217)),IF(AND(O217&lt;&gt;"",NOT(ISERROR(O217))),O217, ""),VLOOKUP(K217,'ESO wayshrine node constants'!$A$3:$D$9993,4,FALSE))</f>
        <v>Cradle of Shadows</v>
      </c>
      <c r="S217" s="19" t="str">
        <f>IF(AND(R217&lt;&gt;"",NOT(ISERROR(R217))),R217,IF(P217&lt;&gt;"",IF(NOT(ISERROR(VLOOKUP(P217,'ESO Dungeon constants'!$D$3:$H$9999,5,FALSE))),VLOOKUP(P217,'ESO Dungeon constants'!$D$3:$I$9999,6,FALSE),VLOOKUP(P217,'ESO zone constants'!$H$2:$K$9984,4,FALSE)),""))</f>
        <v>DLC_SHADOWS_OF_THE_HIST</v>
      </c>
      <c r="T217" s="3" t="str">
        <f>IF(S217&lt;&gt;"",VLOOKUP(S217,'LibSets constants'!$B$4:$C$1000,2,FALSE),"")</f>
        <v>Shadows of the Hist</v>
      </c>
      <c r="V217" s="41" t="str">
        <f>IF(U217&lt;&gt;"",IF(U217&lt;&gt;"LIBSETS_DROP_MECHANIC_MONSTER_NAME",VLOOKUP(U217,'LibSets constants'!$I$4:$L$1000,3,FALSE),""),"")</f>
        <v/>
      </c>
      <c r="W217" s="40" t="str">
        <f>IF(U217&lt;&gt;"",IF(U217&lt;&gt;"LIBSETS_DROP_MECHANIC_MONSTER_NAME",VLOOKUP(U217,'LibSets constants'!$I$4:$L$1000,4,FALSE),""),"")</f>
        <v/>
      </c>
      <c r="X217" s="3" t="str">
        <f>IF(G217&lt;&gt;"LIBSETS_SETTYPE_BATTLEGROUND",IF(G217&lt;&gt;"LIBSETS_SETTYPE_SPECIAL",IF(Y217&lt;&gt;"",VLOOKUP(Y217,'ESO zone constants'!$D$2:$H$4950,5,FALSE),""),""),"")</f>
        <v/>
      </c>
      <c r="Z217" s="42"/>
      <c r="AA217" s="41" t="str">
        <f>IF(Z217&lt;&gt;"",IF(Z217&lt;&gt;"LIBSETS_DROP_MECHANIC_MONSTER_NAME",VLOOKUP(Z217,'LibSets constants'!$I$4:$L$1000,3,FALSE),""),"")</f>
        <v/>
      </c>
      <c r="AB217" s="41" t="str">
        <f>IF(Z217&lt;&gt;"",IF(Z217&lt;&gt;"LIBSETS_DROP_MECHANIC_MONSTER_NAME",VLOOKUP(Z217,'LibSets constants'!$I$4:$L$1000,4,FALSE),""),"")</f>
        <v/>
      </c>
      <c r="AC217" s="3" t="str">
        <f>IF(G217&lt;&gt;"LIBSETS_SETTYPE_BATTLEGROUND",IF(G217&lt;&gt;"LIBSETS_SETTYPE_SPECIAL",IF(AD217&lt;&gt;"",VLOOKUP(AD217,'ESO zone constants'!$D$2:$H$4950,5,FALSE),""),""),"")</f>
        <v/>
      </c>
      <c r="AE217" s="42"/>
      <c r="AF217" s="41" t="str">
        <f>IF(AE217&lt;&gt;"",IF(AE217&lt;&gt;"LIBSETS_DROP_MECHANIC_MONSTER_NAME",VLOOKUP(AE217,'LibSets constants'!$I$4:$L$1000,3,FALSE),""),"")</f>
        <v/>
      </c>
      <c r="AG217" s="41" t="str">
        <f>IF(AE217&lt;&gt;"",IF(AE217&lt;&gt;"LIBSETS_DROP_MECHANIC_MONSTER_NAME",VLOOKUP(AE217,'LibSets constants'!$I$4:$L$1000,4,FALSE),""),"")</f>
        <v/>
      </c>
      <c r="AH217" s="3" t="str">
        <f>IF(G217&lt;&gt;"LIBSETS_SETTYPE_BATTLEGROUND",IF(G217&lt;&gt;"LIBSETS_SETTYPE_SPECIAL",IF(AI217&lt;&gt;"",VLOOKUP(AI217,'ESO zone constants'!$D$2:$H$4950,5,FALSE),""),""),"")</f>
        <v/>
      </c>
      <c r="AJ217" s="42"/>
      <c r="AK217" s="41" t="str">
        <f>IF(AJ217&lt;&gt;"",IF(AJ217&lt;&gt;"LIBSETS_DROP_MECHANIC_MONSTER_NAME",VLOOKUP(AJ217,'LibSets constants'!$I$4:$L$1000,3,FALSE),""),"")</f>
        <v/>
      </c>
      <c r="AL217" s="41" t="str">
        <f>IF(AJ217&lt;&gt;"",IF(AJ217&lt;&gt;"LIBSETS_DROP_MECHANIC_MONSTER_NAME",VLOOKUP(AJ217,'LibSets constants'!$I$4:$L$1000,4,FALSE),""),"")</f>
        <v/>
      </c>
      <c r="AM217" s="3" t="str">
        <f>IF(G217&lt;&gt;"LIBSETS_SETTYPE_BATTLEGROUND",IF(G217&lt;&gt;"LIBSETS_SETTYPE_SPECIAL",IF(AN217&lt;&gt;"",VLOOKUP(AN217,'ESO zone constants'!$D$2:$H$4950,5,FALSE),""),""),"")</f>
        <v/>
      </c>
      <c r="AO217" s="42"/>
      <c r="AP217" s="41" t="str">
        <f>IF(AO217&lt;&gt;"",IF(AO217&lt;&gt;"LIBSETS_DROP_MECHANIC_MONSTER_NAME",VLOOKUP(AO217,'LibSets constants'!$I$4:$L$1000,3,FALSE),""),"")</f>
        <v/>
      </c>
      <c r="AQ217" s="41" t="str">
        <f>IF(AO217&lt;&gt;"",IF(AO217&lt;&gt;"LIBSETS_DROP_MECHANIC_MONSTER_NAME",VLOOKUP(AO217,'LibSets constants'!$I$4:$L$1000,4,FALSE),""),"")</f>
        <v/>
      </c>
      <c r="AR217" s="3" t="str">
        <f>IF(G217&lt;&gt;"LIBSETS_SETTYPE_BATTLEGROUND",IF(G217&lt;&gt;"LIBSETS_SETTYPE_SPECIAL",IF(AS217&lt;&gt;"",VLOOKUP(AS217,'ESO zone constants'!$D$2:$H$4950,5,FALSE),""),""),"")</f>
        <v/>
      </c>
      <c r="AT217" s="42"/>
      <c r="AU217" s="41" t="str">
        <f>IF(AT217&lt;&gt;"",IF(AT217&lt;&gt;"LIBSETS_DROP_MECHANIC_MONSTER_NAME",VLOOKUP(AT217,'LibSets constants'!$I$4:$L$1000,3,FALSE),""),"")</f>
        <v/>
      </c>
      <c r="AV217" s="41" t="str">
        <f>IF(AT217&lt;&gt;"",IF(AT217&lt;&gt;"LIBSETS_DROP_MECHANIC_MONSTER_NAME",VLOOKUP(AT217,'LibSets constants'!$I$4:$L$1000,4,FALSE),""),"")</f>
        <v/>
      </c>
      <c r="AW217" s="21" t="str">
        <f>IF(A217="???","--","")&amp;IF(F217&lt;&gt;"Not in the game (anymore)",IF(A217&lt;&gt;"",CONCATENATE("[",A217,"] = {wayshrines={")&amp;IF(K217&lt;&gt;"",CONCATENATE(K217,","),"")&amp;IF(L217&lt;&gt;"",CONCATENATE(L217,","),"")&amp;IF(M217&lt;&gt;"",CONCATENATE(M217,","),"")&amp;CONCATENATE("}")&amp;IF(VALUE(N217)&gt;0,CONCATENATE(", traitsNeeded=",N217),"")&amp;CONCATENATE(", dlcId=",IF(S217&lt;&gt;"",S217,"DLC_BASE_GAME")),""),"")</f>
        <v>[261] = {wayshrines={-1,-1,-1,}, dlcId=DLC_SHADOWS_OF_THE_HIST</v>
      </c>
      <c r="AX217" s="21" t="str">
        <f>IF(F217&lt;&gt;"Not in the game (anymore)",IF(A217&lt;&gt;"",IF(P217&lt;&gt;"",CONCATENATE(", zoneIds={",P217),"")&amp;IF(X217&lt;&gt;"",CONCATENATE(",",X217),"")&amp;IF(AC217&lt;&gt;"",CONCATENATE(",",AC217),"")&amp;IF(AH217&lt;&gt;"",CONCATENATE(",",AH217),"")&amp;IF(AM217&lt;&gt;"",CONCATENATE(",",AM217),"")&amp;IF(AR217&lt;&gt;"",CONCATENATE(",",AR217),"")&amp;IF(P217&lt;&gt;"",CONCATENATE("}",""),"")&amp;IF(OR(I217="true",I217="false",I217&lt;&gt;""), CONCATENATE(", veteran=", I217), ""),""),"")</f>
        <v>, zoneIds={848}, veteran=false</v>
      </c>
      <c r="AY217" s="21" t="str">
        <f>IF(F217&lt;&gt;"Not in the game (anymore)",IF(A217&lt;&gt;"",", setType="&amp;G217,"")&amp;IF(J217="true",", multiTrialSet=true",""),"")</f>
        <v>, setType=LIBSETS_SETTYPE_DUNGEON</v>
      </c>
      <c r="AZ217" s="21" t="str">
        <f>IF(F217&lt;&gt;"Not in the game (anymore)",IF(U217&lt;&gt;"",", dropMechanic={"&amp;U217&amp;IF(Z217&lt;&gt;"",","&amp;Z217,"")&amp;IF(AE217&lt;&gt;"",","&amp;AE217,"")&amp;IF(AJ217&lt;&gt;"",","&amp;AJ217,"")&amp;IF(AO217&lt;&gt;"",","&amp;AO217,"")&amp;IF(AT217&lt;&gt;"",","&amp;AT217,"")&amp;"}"&amp;IF(U217="LIBSETS_DROP_MECHANIC_MONSTER_NAME",", dropMechanicNames={" &amp; IF(V217&lt;&gt;"","['en']='"&amp;V217&amp;"'","") &amp; IF(W217&lt;&gt;"",", ['de']='" &amp; W217&amp;"'","") &amp; "}",""),"")&amp;"},","")</f>
        <v>},</v>
      </c>
      <c r="BA217" s="21" t="str">
        <f>IF(F217&lt;&gt;"Not in the game (anymore)",IF(C217&lt;&gt;"",CONCATENATE(" --",C217," / ",B217,"   [",IF(Q217&lt;&gt;"",Q217,""),IF(Y217&lt;&gt;"",", "&amp;Y217,""),IF(AD217&lt;&gt;"",", "&amp;AD217,""),IF(AI217&lt;&gt;"",", "&amp;AI217,""),IF(AN217&lt;&gt;"",", "&amp;AN217,""),IF(AS217&lt;&gt;"",", "&amp;AS217,""),"]")),"")</f>
        <v xml:space="preserve"> --Gossamer / Gespinst   [Cradle of Shadows]</v>
      </c>
    </row>
    <row r="218" spans="1:53" x14ac:dyDescent="0.25">
      <c r="A218" s="12">
        <v>262</v>
      </c>
      <c r="B218" t="s">
        <v>1141</v>
      </c>
      <c r="C218" t="s">
        <v>1142</v>
      </c>
      <c r="D218" s="3">
        <f>A218</f>
        <v>262</v>
      </c>
      <c r="G218" s="8" t="s">
        <v>1652</v>
      </c>
      <c r="I218" t="s">
        <v>97</v>
      </c>
      <c r="J218" t="s">
        <v>97</v>
      </c>
      <c r="K218">
        <v>-1</v>
      </c>
      <c r="L218">
        <v>-1</v>
      </c>
      <c r="M218">
        <v>-1</v>
      </c>
      <c r="N218">
        <v>0</v>
      </c>
      <c r="O218" s="70" t="s">
        <v>72</v>
      </c>
      <c r="P218" s="3">
        <f>IF(AND(G218&lt;&gt;"LIBSETS_SETTYPE_BATTLEGROUND",G218&lt;&gt;"LIBSETS_SETTYPE_SPECIAL",G218&lt;&gt;"LIBSETS_SETTYPE_MYTHIC"), IF(Q218&lt;&gt;"",VLOOKUP(Q218,'ESO zone constants'!$D$2:$H$4950,5,FALSE),""),"")</f>
        <v>848</v>
      </c>
      <c r="Q218" t="str">
        <f>IF(OR(K218="",K218&lt;=0,ISERROR(K218)),IF(AND(O218&lt;&gt;"",NOT(ISERROR(O218))),O218, ""),VLOOKUP(K218,'ESO wayshrine node constants'!$A$3:$D$9993,4,FALSE))</f>
        <v>Cradle of Shadows</v>
      </c>
      <c r="S218" s="19" t="str">
        <f>IF(AND(R218&lt;&gt;"",NOT(ISERROR(R218))),R218,IF(P218&lt;&gt;"",IF(NOT(ISERROR(VLOOKUP(P218,'ESO Dungeon constants'!$D$3:$H$9999,5,FALSE))),VLOOKUP(P218,'ESO Dungeon constants'!$D$3:$I$9999,6,FALSE),VLOOKUP(P218,'ESO zone constants'!$H$2:$K$9984,4,FALSE)),""))</f>
        <v>DLC_SHADOWS_OF_THE_HIST</v>
      </c>
      <c r="T218" s="3" t="str">
        <f>IF(S218&lt;&gt;"",VLOOKUP(S218,'LibSets constants'!$B$4:$C$1000,2,FALSE),"")</f>
        <v>Shadows of the Hist</v>
      </c>
      <c r="V218" s="41" t="str">
        <f>IF(U218&lt;&gt;"",IF(U218&lt;&gt;"LIBSETS_DROP_MECHANIC_MONSTER_NAME",VLOOKUP(U218,'LibSets constants'!$I$4:$L$1000,3,FALSE),""),"")</f>
        <v/>
      </c>
      <c r="W218" s="40" t="str">
        <f>IF(U218&lt;&gt;"",IF(U218&lt;&gt;"LIBSETS_DROP_MECHANIC_MONSTER_NAME",VLOOKUP(U218,'LibSets constants'!$I$4:$L$1000,4,FALSE),""),"")</f>
        <v/>
      </c>
      <c r="X218" s="3" t="str">
        <f>IF(G218&lt;&gt;"LIBSETS_SETTYPE_BATTLEGROUND",IF(G218&lt;&gt;"LIBSETS_SETTYPE_SPECIAL",IF(Y218&lt;&gt;"",VLOOKUP(Y218,'ESO zone constants'!$D$2:$H$4950,5,FALSE),""),""),"")</f>
        <v/>
      </c>
      <c r="Z218" s="42"/>
      <c r="AA218" s="41" t="str">
        <f>IF(Z218&lt;&gt;"",IF(Z218&lt;&gt;"LIBSETS_DROP_MECHANIC_MONSTER_NAME",VLOOKUP(Z218,'LibSets constants'!$I$4:$L$1000,3,FALSE),""),"")</f>
        <v/>
      </c>
      <c r="AB218" s="41" t="str">
        <f>IF(Z218&lt;&gt;"",IF(Z218&lt;&gt;"LIBSETS_DROP_MECHANIC_MONSTER_NAME",VLOOKUP(Z218,'LibSets constants'!$I$4:$L$1000,4,FALSE),""),"")</f>
        <v/>
      </c>
      <c r="AC218" s="3" t="str">
        <f>IF(G218&lt;&gt;"LIBSETS_SETTYPE_BATTLEGROUND",IF(G218&lt;&gt;"LIBSETS_SETTYPE_SPECIAL",IF(AD218&lt;&gt;"",VLOOKUP(AD218,'ESO zone constants'!$D$2:$H$4950,5,FALSE),""),""),"")</f>
        <v/>
      </c>
      <c r="AE218" s="42"/>
      <c r="AF218" s="41" t="str">
        <f>IF(AE218&lt;&gt;"",IF(AE218&lt;&gt;"LIBSETS_DROP_MECHANIC_MONSTER_NAME",VLOOKUP(AE218,'LibSets constants'!$I$4:$L$1000,3,FALSE),""),"")</f>
        <v/>
      </c>
      <c r="AG218" s="41" t="str">
        <f>IF(AE218&lt;&gt;"",IF(AE218&lt;&gt;"LIBSETS_DROP_MECHANIC_MONSTER_NAME",VLOOKUP(AE218,'LibSets constants'!$I$4:$L$1000,4,FALSE),""),"")</f>
        <v/>
      </c>
      <c r="AH218" s="3" t="str">
        <f>IF(G218&lt;&gt;"LIBSETS_SETTYPE_BATTLEGROUND",IF(G218&lt;&gt;"LIBSETS_SETTYPE_SPECIAL",IF(AI218&lt;&gt;"",VLOOKUP(AI218,'ESO zone constants'!$D$2:$H$4950,5,FALSE),""),""),"")</f>
        <v/>
      </c>
      <c r="AJ218" s="42"/>
      <c r="AK218" s="41" t="str">
        <f>IF(AJ218&lt;&gt;"",IF(AJ218&lt;&gt;"LIBSETS_DROP_MECHANIC_MONSTER_NAME",VLOOKUP(AJ218,'LibSets constants'!$I$4:$L$1000,3,FALSE),""),"")</f>
        <v/>
      </c>
      <c r="AL218" s="41" t="str">
        <f>IF(AJ218&lt;&gt;"",IF(AJ218&lt;&gt;"LIBSETS_DROP_MECHANIC_MONSTER_NAME",VLOOKUP(AJ218,'LibSets constants'!$I$4:$L$1000,4,FALSE),""),"")</f>
        <v/>
      </c>
      <c r="AM218" s="3" t="str">
        <f>IF(G218&lt;&gt;"LIBSETS_SETTYPE_BATTLEGROUND",IF(G218&lt;&gt;"LIBSETS_SETTYPE_SPECIAL",IF(AN218&lt;&gt;"",VLOOKUP(AN218,'ESO zone constants'!$D$2:$H$4950,5,FALSE),""),""),"")</f>
        <v/>
      </c>
      <c r="AO218" s="42"/>
      <c r="AP218" s="41" t="str">
        <f>IF(AO218&lt;&gt;"",IF(AO218&lt;&gt;"LIBSETS_DROP_MECHANIC_MONSTER_NAME",VLOOKUP(AO218,'LibSets constants'!$I$4:$L$1000,3,FALSE),""),"")</f>
        <v/>
      </c>
      <c r="AQ218" s="41" t="str">
        <f>IF(AO218&lt;&gt;"",IF(AO218&lt;&gt;"LIBSETS_DROP_MECHANIC_MONSTER_NAME",VLOOKUP(AO218,'LibSets constants'!$I$4:$L$1000,4,FALSE),""),"")</f>
        <v/>
      </c>
      <c r="AR218" s="3" t="str">
        <f>IF(G218&lt;&gt;"LIBSETS_SETTYPE_BATTLEGROUND",IF(G218&lt;&gt;"LIBSETS_SETTYPE_SPECIAL",IF(AS218&lt;&gt;"",VLOOKUP(AS218,'ESO zone constants'!$D$2:$H$4950,5,FALSE),""),""),"")</f>
        <v/>
      </c>
      <c r="AT218" s="42"/>
      <c r="AU218" s="41" t="str">
        <f>IF(AT218&lt;&gt;"",IF(AT218&lt;&gt;"LIBSETS_DROP_MECHANIC_MONSTER_NAME",VLOOKUP(AT218,'LibSets constants'!$I$4:$L$1000,3,FALSE),""),"")</f>
        <v/>
      </c>
      <c r="AV218" s="41" t="str">
        <f>IF(AT218&lt;&gt;"",IF(AT218&lt;&gt;"LIBSETS_DROP_MECHANIC_MONSTER_NAME",VLOOKUP(AT218,'LibSets constants'!$I$4:$L$1000,4,FALSE),""),"")</f>
        <v/>
      </c>
      <c r="AW218" s="21" t="str">
        <f>IF(A218="???","--","")&amp;IF(F218&lt;&gt;"Not in the game (anymore)",IF(A218&lt;&gt;"",CONCATENATE("[",A218,"] = {wayshrines={")&amp;IF(K218&lt;&gt;"",CONCATENATE(K218,","),"")&amp;IF(L218&lt;&gt;"",CONCATENATE(L218,","),"")&amp;IF(M218&lt;&gt;"",CONCATENATE(M218,","),"")&amp;CONCATENATE("}")&amp;IF(VALUE(N218)&gt;0,CONCATENATE(", traitsNeeded=",N218),"")&amp;CONCATENATE(", dlcId=",IF(S218&lt;&gt;"",S218,"DLC_BASE_GAME")),""),"")</f>
        <v>[262] = {wayshrines={-1,-1,-1,}, dlcId=DLC_SHADOWS_OF_THE_HIST</v>
      </c>
      <c r="AX218" s="21" t="str">
        <f>IF(F218&lt;&gt;"Not in the game (anymore)",IF(A218&lt;&gt;"",IF(P218&lt;&gt;"",CONCATENATE(", zoneIds={",P218),"")&amp;IF(X218&lt;&gt;"",CONCATENATE(",",X218),"")&amp;IF(AC218&lt;&gt;"",CONCATENATE(",",AC218),"")&amp;IF(AH218&lt;&gt;"",CONCATENATE(",",AH218),"")&amp;IF(AM218&lt;&gt;"",CONCATENATE(",",AM218),"")&amp;IF(AR218&lt;&gt;"",CONCATENATE(",",AR218),"")&amp;IF(P218&lt;&gt;"",CONCATENATE("}",""),"")&amp;IF(OR(I218="true",I218="false",I218&lt;&gt;""), CONCATENATE(", veteran=", I218), ""),""),"")</f>
        <v>, zoneIds={848}, veteran=false</v>
      </c>
      <c r="AY218" s="21" t="str">
        <f>IF(F218&lt;&gt;"Not in the game (anymore)",IF(A218&lt;&gt;"",", setType="&amp;G218,"")&amp;IF(J218="true",", multiTrialSet=true",""),"")</f>
        <v>, setType=LIBSETS_SETTYPE_DUNGEON</v>
      </c>
      <c r="AZ218" s="21" t="str">
        <f>IF(F218&lt;&gt;"Not in the game (anymore)",IF(U218&lt;&gt;"",", dropMechanic={"&amp;U218&amp;IF(Z218&lt;&gt;"",","&amp;Z218,"")&amp;IF(AE218&lt;&gt;"",","&amp;AE218,"")&amp;IF(AJ218&lt;&gt;"",","&amp;AJ218,"")&amp;IF(AO218&lt;&gt;"",","&amp;AO218,"")&amp;IF(AT218&lt;&gt;"",","&amp;AT218,"")&amp;"}"&amp;IF(U218="LIBSETS_DROP_MECHANIC_MONSTER_NAME",", dropMechanicNames={" &amp; IF(V218&lt;&gt;"","['en']='"&amp;V218&amp;"'","") &amp; IF(W218&lt;&gt;"",", ['de']='" &amp; W218&amp;"'","") &amp; "}",""),"")&amp;"},","")</f>
        <v>},</v>
      </c>
      <c r="BA218" s="21" t="str">
        <f>IF(F218&lt;&gt;"Not in the game (anymore)",IF(C218&lt;&gt;"",CONCATENATE(" --",C218," / ",B218,"   [",IF(Q218&lt;&gt;"",Q218,""),IF(Y218&lt;&gt;"",", "&amp;Y218,""),IF(AD218&lt;&gt;"",", "&amp;AD218,""),IF(AI218&lt;&gt;"",", "&amp;AI218,""),IF(AN218&lt;&gt;"",", "&amp;AN218,""),IF(AS218&lt;&gt;"",", "&amp;AS218,""),"]")),"")</f>
        <v xml:space="preserve"> --Widowmaker / Witwenmacher   [Cradle of Shadows]</v>
      </c>
    </row>
    <row r="219" spans="1:53" s="28" customFormat="1" x14ac:dyDescent="0.25">
      <c r="A219" s="12">
        <v>263</v>
      </c>
      <c r="B219" t="s">
        <v>1143</v>
      </c>
      <c r="C219" t="s">
        <v>1144</v>
      </c>
      <c r="D219" s="3">
        <f>A219</f>
        <v>263</v>
      </c>
      <c r="E219"/>
      <c r="F219"/>
      <c r="G219" s="8" t="s">
        <v>1652</v>
      </c>
      <c r="H219"/>
      <c r="I219" t="s">
        <v>97</v>
      </c>
      <c r="J219" t="s">
        <v>97</v>
      </c>
      <c r="K219">
        <v>-1</v>
      </c>
      <c r="L219">
        <v>-1</v>
      </c>
      <c r="M219">
        <v>-1</v>
      </c>
      <c r="N219">
        <v>0</v>
      </c>
      <c r="O219" s="70" t="s">
        <v>72</v>
      </c>
      <c r="P219" s="3">
        <f>IF(AND(G219&lt;&gt;"LIBSETS_SETTYPE_BATTLEGROUND",G219&lt;&gt;"LIBSETS_SETTYPE_SPECIAL",G219&lt;&gt;"LIBSETS_SETTYPE_MYTHIC"), IF(Q219&lt;&gt;"",VLOOKUP(Q219,'ESO zone constants'!$D$2:$H$4950,5,FALSE),""),"")</f>
        <v>848</v>
      </c>
      <c r="Q219" t="str">
        <f>IF(OR(K219="",K219&lt;=0,ISERROR(K219)),IF(AND(O219&lt;&gt;"",NOT(ISERROR(O219))),O219, ""),VLOOKUP(K219,'ESO wayshrine node constants'!$A$3:$D$9993,4,FALSE))</f>
        <v>Cradle of Shadows</v>
      </c>
      <c r="R219" s="70"/>
      <c r="S219" s="19" t="str">
        <f>IF(AND(R219&lt;&gt;"",NOT(ISERROR(R219))),R219,IF(P219&lt;&gt;"",IF(NOT(ISERROR(VLOOKUP(P219,'ESO Dungeon constants'!$D$3:$H$9999,5,FALSE))),VLOOKUP(P219,'ESO Dungeon constants'!$D$3:$I$9999,6,FALSE),VLOOKUP(P219,'ESO zone constants'!$H$2:$K$9984,4,FALSE)),""))</f>
        <v>DLC_SHADOWS_OF_THE_HIST</v>
      </c>
      <c r="T219" s="3" t="str">
        <f>IF(S219&lt;&gt;"",VLOOKUP(S219,'LibSets constants'!$B$4:$C$1000,2,FALSE),"")</f>
        <v>Shadows of the Hist</v>
      </c>
      <c r="U219" s="33"/>
      <c r="V219" s="44" t="str">
        <f>IF(U219&lt;&gt;"",IF(U219&lt;&gt;"LIBSETS_DROP_MECHANIC_MONSTER_NAME",VLOOKUP(U219,'LibSets constants'!$I$4:$L$1000,3,FALSE),""),"")</f>
        <v/>
      </c>
      <c r="W219" s="40" t="str">
        <f>IF(U219&lt;&gt;"",IF(U219&lt;&gt;"LIBSETS_DROP_MECHANIC_MONSTER_NAME",VLOOKUP(U219,'LibSets constants'!$I$4:$L$1000,4,FALSE),""),"")</f>
        <v/>
      </c>
      <c r="X219" s="3" t="str">
        <f>IF(G219&lt;&gt;"LIBSETS_SETTYPE_BATTLEGROUND",IF(G219&lt;&gt;"LIBSETS_SETTYPE_SPECIAL",IF(Y219&lt;&gt;"",VLOOKUP(Y219,'ESO zone constants'!$D$2:$H$4950,5,FALSE),""),""),"")</f>
        <v/>
      </c>
      <c r="Y219"/>
      <c r="Z219" s="45"/>
      <c r="AA219" s="44" t="str">
        <f>IF(Z219&lt;&gt;"",IF(Z219&lt;&gt;"LIBSETS_DROP_MECHANIC_MONSTER_NAME",VLOOKUP(Z219,'LibSets constants'!$I$4:$L$1000,3,FALSE),""),"")</f>
        <v/>
      </c>
      <c r="AB219" s="44" t="str">
        <f>IF(Z219&lt;&gt;"",IF(Z219&lt;&gt;"LIBSETS_DROP_MECHANIC_MONSTER_NAME",VLOOKUP(Z219,'LibSets constants'!$I$4:$L$1000,4,FALSE),""),"")</f>
        <v/>
      </c>
      <c r="AC219" s="3" t="str">
        <f>IF(G219&lt;&gt;"LIBSETS_SETTYPE_BATTLEGROUND",IF(G219&lt;&gt;"LIBSETS_SETTYPE_SPECIAL",IF(AD219&lt;&gt;"",VLOOKUP(AD219,'ESO zone constants'!$D$2:$H$4950,5,FALSE),""),""),"")</f>
        <v/>
      </c>
      <c r="AD219"/>
      <c r="AE219" s="45"/>
      <c r="AF219" s="44" t="str">
        <f>IF(AE219&lt;&gt;"",IF(AE219&lt;&gt;"LIBSETS_DROP_MECHANIC_MONSTER_NAME",VLOOKUP(AE219,'LibSets constants'!$I$4:$L$1000,3,FALSE),""),"")</f>
        <v/>
      </c>
      <c r="AG219" s="44" t="str">
        <f>IF(AE219&lt;&gt;"",IF(AE219&lt;&gt;"LIBSETS_DROP_MECHANIC_MONSTER_NAME",VLOOKUP(AE219,'LibSets constants'!$I$4:$L$1000,4,FALSE),""),"")</f>
        <v/>
      </c>
      <c r="AH219" s="3" t="str">
        <f>IF(G219&lt;&gt;"LIBSETS_SETTYPE_BATTLEGROUND",IF(G219&lt;&gt;"LIBSETS_SETTYPE_SPECIAL",IF(AI219&lt;&gt;"",VLOOKUP(AI219,'ESO zone constants'!$D$2:$H$4950,5,FALSE),""),""),"")</f>
        <v/>
      </c>
      <c r="AI219"/>
      <c r="AJ219" s="45"/>
      <c r="AK219" s="44" t="str">
        <f>IF(AJ219&lt;&gt;"",IF(AJ219&lt;&gt;"LIBSETS_DROP_MECHANIC_MONSTER_NAME",VLOOKUP(AJ219,'LibSets constants'!$I$4:$L$1000,3,FALSE),""),"")</f>
        <v/>
      </c>
      <c r="AL219" s="44" t="str">
        <f>IF(AJ219&lt;&gt;"",IF(AJ219&lt;&gt;"LIBSETS_DROP_MECHANIC_MONSTER_NAME",VLOOKUP(AJ219,'LibSets constants'!$I$4:$L$1000,4,FALSE),""),"")</f>
        <v/>
      </c>
      <c r="AM219" s="3" t="str">
        <f>IF(G219&lt;&gt;"LIBSETS_SETTYPE_BATTLEGROUND",IF(G219&lt;&gt;"LIBSETS_SETTYPE_SPECIAL",IF(AN219&lt;&gt;"",VLOOKUP(AN219,'ESO zone constants'!$D$2:$H$4950,5,FALSE),""),""),"")</f>
        <v/>
      </c>
      <c r="AN219"/>
      <c r="AO219" s="45"/>
      <c r="AP219" s="44" t="str">
        <f>IF(AO219&lt;&gt;"",IF(AO219&lt;&gt;"LIBSETS_DROP_MECHANIC_MONSTER_NAME",VLOOKUP(AO219,'LibSets constants'!$I$4:$L$1000,3,FALSE),""),"")</f>
        <v/>
      </c>
      <c r="AQ219" s="44" t="str">
        <f>IF(AO219&lt;&gt;"",IF(AO219&lt;&gt;"LIBSETS_DROP_MECHANIC_MONSTER_NAME",VLOOKUP(AO219,'LibSets constants'!$I$4:$L$1000,4,FALSE),""),"")</f>
        <v/>
      </c>
      <c r="AR219" s="3" t="str">
        <f>IF(G219&lt;&gt;"LIBSETS_SETTYPE_BATTLEGROUND",IF(G219&lt;&gt;"LIBSETS_SETTYPE_SPECIAL",IF(AS219&lt;&gt;"",VLOOKUP(AS219,'ESO zone constants'!$D$2:$H$4950,5,FALSE),""),""),"")</f>
        <v/>
      </c>
      <c r="AS219"/>
      <c r="AT219" s="45"/>
      <c r="AU219" s="44" t="str">
        <f>IF(AT219&lt;&gt;"",IF(AT219&lt;&gt;"LIBSETS_DROP_MECHANIC_MONSTER_NAME",VLOOKUP(AT219,'LibSets constants'!$I$4:$L$1000,3,FALSE),""),"")</f>
        <v/>
      </c>
      <c r="AV219" s="44" t="str">
        <f>IF(AT219&lt;&gt;"",IF(AT219&lt;&gt;"LIBSETS_DROP_MECHANIC_MONSTER_NAME",VLOOKUP(AT219,'LibSets constants'!$I$4:$L$1000,4,FALSE),""),"")</f>
        <v/>
      </c>
      <c r="AW219" s="21" t="str">
        <f>IF(A219="???","--","")&amp;IF(F219&lt;&gt;"Not in the game (anymore)",IF(A219&lt;&gt;"",CONCATENATE("[",A219,"] = {wayshrines={")&amp;IF(K219&lt;&gt;"",CONCATENATE(K219,","),"")&amp;IF(L219&lt;&gt;"",CONCATENATE(L219,","),"")&amp;IF(M219&lt;&gt;"",CONCATENATE(M219,","),"")&amp;CONCATENATE("}")&amp;IF(VALUE(N219)&gt;0,CONCATENATE(", traitsNeeded=",N219),"")&amp;CONCATENATE(", dlcId=",IF(S219&lt;&gt;"",S219,"DLC_BASE_GAME")),""),"")</f>
        <v>[263] = {wayshrines={-1,-1,-1,}, dlcId=DLC_SHADOWS_OF_THE_HIST</v>
      </c>
      <c r="AX219" s="21" t="str">
        <f>IF(F219&lt;&gt;"Not in the game (anymore)",IF(A219&lt;&gt;"",IF(P219&lt;&gt;"",CONCATENATE(", zoneIds={",P219),"")&amp;IF(X219&lt;&gt;"",CONCATENATE(",",X219),"")&amp;IF(AC219&lt;&gt;"",CONCATENATE(",",AC219),"")&amp;IF(AH219&lt;&gt;"",CONCATENATE(",",AH219),"")&amp;IF(AM219&lt;&gt;"",CONCATENATE(",",AM219),"")&amp;IF(AR219&lt;&gt;"",CONCATENATE(",",AR219),"")&amp;IF(P219&lt;&gt;"",CONCATENATE("}",""),"")&amp;IF(OR(I219="true",I219="false",I219&lt;&gt;""), CONCATENATE(", veteran=", I219), ""),""),"")</f>
        <v>, zoneIds={848}, veteran=false</v>
      </c>
      <c r="AY219" s="21" t="str">
        <f>IF(F219&lt;&gt;"Not in the game (anymore)",IF(A219&lt;&gt;"",", setType="&amp;G219,"")&amp;IF(J219="true",", multiTrialSet=true",""),"")</f>
        <v>, setType=LIBSETS_SETTYPE_DUNGEON</v>
      </c>
      <c r="AZ219" s="21" t="str">
        <f>IF(F219&lt;&gt;"Not in the game (anymore)",IF(U219&lt;&gt;"",", dropMechanic={"&amp;U219&amp;IF(Z219&lt;&gt;"",","&amp;Z219,"")&amp;IF(AE219&lt;&gt;"",","&amp;AE219,"")&amp;IF(AJ219&lt;&gt;"",","&amp;AJ219,"")&amp;IF(AO219&lt;&gt;"",","&amp;AO219,"")&amp;IF(AT219&lt;&gt;"",","&amp;AT219,"")&amp;"}"&amp;IF(U219="LIBSETS_DROP_MECHANIC_MONSTER_NAME",", dropMechanicNames={" &amp; IF(V219&lt;&gt;"","['en']='"&amp;V219&amp;"'","") &amp; IF(W219&lt;&gt;"",", ['de']='" &amp; W219&amp;"'","") &amp; "}",""),"")&amp;"},","")</f>
        <v>},</v>
      </c>
      <c r="BA219" s="21" t="str">
        <f>IF(F219&lt;&gt;"Not in the game (anymore)",IF(C219&lt;&gt;"",CONCATENATE(" --",C219," / ",B219,"   [",IF(Q219&lt;&gt;"",Q219,""),IF(Y219&lt;&gt;"",", "&amp;Y219,""),IF(AD219&lt;&gt;"",", "&amp;AD219,""),IF(AI219&lt;&gt;"",", "&amp;AI219,""),IF(AN219&lt;&gt;"",", "&amp;AN219,""),IF(AS219&lt;&gt;"",", "&amp;AS219,""),"]")),"")</f>
        <v xml:space="preserve"> --Hand of Mephala / Hand von Mephala   [Cradle of Shadows]</v>
      </c>
    </row>
    <row r="220" spans="1:53" s="14" customFormat="1" x14ac:dyDescent="0.25">
      <c r="A220" s="16">
        <v>264</v>
      </c>
      <c r="B220" s="14" t="s">
        <v>1145</v>
      </c>
      <c r="C220" s="14" t="s">
        <v>1146</v>
      </c>
      <c r="D220" s="25">
        <f>A220</f>
        <v>264</v>
      </c>
      <c r="E220" s="14" t="s">
        <v>1642</v>
      </c>
      <c r="F220" s="14" t="s">
        <v>1639</v>
      </c>
      <c r="G220" s="27" t="s">
        <v>1654</v>
      </c>
      <c r="I220" s="14" t="s">
        <v>1641</v>
      </c>
      <c r="J220" s="14" t="s">
        <v>97</v>
      </c>
      <c r="K220" s="14">
        <v>-1</v>
      </c>
      <c r="L220" s="14">
        <v>-1</v>
      </c>
      <c r="M220" s="14">
        <v>-1</v>
      </c>
      <c r="N220" s="14">
        <v>0</v>
      </c>
      <c r="O220" s="70"/>
      <c r="P220" s="3" t="str">
        <f>IF(AND(G220&lt;&gt;"LIBSETS_SETTYPE_BATTLEGROUND",G220&lt;&gt;"LIBSETS_SETTYPE_SPECIAL",G220&lt;&gt;"LIBSETS_SETTYPE_MYTHIC"), IF(Q220&lt;&gt;"",VLOOKUP(Q220,'ESO zone constants'!$D$2:$H$4950,5,FALSE),""),"")</f>
        <v/>
      </c>
      <c r="Q220" t="str">
        <f>IF(OR(K220="",K220&lt;=0,ISERROR(K220)),IF(AND(O220&lt;&gt;"",NOT(ISERROR(O220))),O220, ""),VLOOKUP(K220,'ESO wayshrine node constants'!$A$3:$D$9993,4,FALSE))</f>
        <v/>
      </c>
      <c r="R220" s="70"/>
      <c r="S220" s="19" t="str">
        <f>IF(AND(R220&lt;&gt;"",NOT(ISERROR(R220))),R220,IF(P220&lt;&gt;"",IF(NOT(ISERROR(VLOOKUP(P220,'ESO Dungeon constants'!$D$3:$H$9999,5,FALSE))),VLOOKUP(P220,'ESO Dungeon constants'!$D$3:$I$9999,6,FALSE),VLOOKUP(P220,'ESO zone constants'!$H$2:$K$9984,4,FALSE)),""))</f>
        <v/>
      </c>
      <c r="T220" s="3" t="str">
        <f>IF(S220&lt;&gt;"",VLOOKUP(S220,'LibSets constants'!$B$4:$C$1000,2,FALSE),"")</f>
        <v/>
      </c>
      <c r="U220" s="33"/>
      <c r="V220" s="41" t="str">
        <f>IF(U220&lt;&gt;"",IF(U220&lt;&gt;"LIBSETS_DROP_MECHANIC_MONSTER_NAME",VLOOKUP(U220,'LibSets constants'!$I$4:$L$1000,3,FALSE),""),"")</f>
        <v/>
      </c>
      <c r="W220" s="40" t="str">
        <f>IF(U220&lt;&gt;"",IF(U220&lt;&gt;"LIBSETS_DROP_MECHANIC_MONSTER_NAME",VLOOKUP(U220,'LibSets constants'!$I$4:$L$1000,4,FALSE),""),"")</f>
        <v/>
      </c>
      <c r="X220" s="3" t="str">
        <f>IF(G220&lt;&gt;"LIBSETS_SETTYPE_BATTLEGROUND",IF(G220&lt;&gt;"LIBSETS_SETTYPE_SPECIAL",IF(Y220&lt;&gt;"",VLOOKUP(Y220,'ESO zone constants'!$D$2:$H$4950,5,FALSE),""),""),"")</f>
        <v/>
      </c>
      <c r="Z220" s="42"/>
      <c r="AA220" s="41" t="str">
        <f>IF(Z220&lt;&gt;"",IF(Z220&lt;&gt;"LIBSETS_DROP_MECHANIC_MONSTER_NAME",VLOOKUP(Z220,'LibSets constants'!$I$4:$L$1000,3,FALSE),""),"")</f>
        <v/>
      </c>
      <c r="AB220" s="41" t="str">
        <f>IF(Z220&lt;&gt;"",IF(Z220&lt;&gt;"LIBSETS_DROP_MECHANIC_MONSTER_NAME",VLOOKUP(Z220,'LibSets constants'!$I$4:$L$1000,4,FALSE),""),"")</f>
        <v/>
      </c>
      <c r="AC220" s="3" t="str">
        <f>IF(G220&lt;&gt;"LIBSETS_SETTYPE_BATTLEGROUND",IF(G220&lt;&gt;"LIBSETS_SETTYPE_SPECIAL",IF(AD220&lt;&gt;"",VLOOKUP(AD220,'ESO zone constants'!$D$2:$H$4950,5,FALSE),""),""),"")</f>
        <v/>
      </c>
      <c r="AE220" s="42"/>
      <c r="AF220" s="41" t="str">
        <f>IF(AE220&lt;&gt;"",IF(AE220&lt;&gt;"LIBSETS_DROP_MECHANIC_MONSTER_NAME",VLOOKUP(AE220,'LibSets constants'!$I$4:$L$1000,3,FALSE),""),"")</f>
        <v/>
      </c>
      <c r="AG220" s="41" t="str">
        <f>IF(AE220&lt;&gt;"",IF(AE220&lt;&gt;"LIBSETS_DROP_MECHANIC_MONSTER_NAME",VLOOKUP(AE220,'LibSets constants'!$I$4:$L$1000,4,FALSE),""),"")</f>
        <v/>
      </c>
      <c r="AH220" s="3" t="str">
        <f>IF(G220&lt;&gt;"LIBSETS_SETTYPE_BATTLEGROUND",IF(G220&lt;&gt;"LIBSETS_SETTYPE_SPECIAL",IF(AI220&lt;&gt;"",VLOOKUP(AI220,'ESO zone constants'!$D$2:$H$4950,5,FALSE),""),""),"")</f>
        <v/>
      </c>
      <c r="AJ220" s="42"/>
      <c r="AK220" s="41" t="str">
        <f>IF(AJ220&lt;&gt;"",IF(AJ220&lt;&gt;"LIBSETS_DROP_MECHANIC_MONSTER_NAME",VLOOKUP(AJ220,'LibSets constants'!$I$4:$L$1000,3,FALSE),""),"")</f>
        <v/>
      </c>
      <c r="AL220" s="41" t="str">
        <f>IF(AJ220&lt;&gt;"",IF(AJ220&lt;&gt;"LIBSETS_DROP_MECHANIC_MONSTER_NAME",VLOOKUP(AJ220,'LibSets constants'!$I$4:$L$1000,4,FALSE),""),"")</f>
        <v/>
      </c>
      <c r="AM220" s="3" t="str">
        <f>IF(G220&lt;&gt;"LIBSETS_SETTYPE_BATTLEGROUND",IF(G220&lt;&gt;"LIBSETS_SETTYPE_SPECIAL",IF(AN220&lt;&gt;"",VLOOKUP(AN220,'ESO zone constants'!$D$2:$H$4950,5,FALSE),""),""),"")</f>
        <v/>
      </c>
      <c r="AO220" s="42"/>
      <c r="AP220" s="41" t="str">
        <f>IF(AO220&lt;&gt;"",IF(AO220&lt;&gt;"LIBSETS_DROP_MECHANIC_MONSTER_NAME",VLOOKUP(AO220,'LibSets constants'!$I$4:$L$1000,3,FALSE),""),"")</f>
        <v/>
      </c>
      <c r="AQ220" s="41" t="str">
        <f>IF(AO220&lt;&gt;"",IF(AO220&lt;&gt;"LIBSETS_DROP_MECHANIC_MONSTER_NAME",VLOOKUP(AO220,'LibSets constants'!$I$4:$L$1000,4,FALSE),""),"")</f>
        <v/>
      </c>
      <c r="AR220" s="3" t="str">
        <f>IF(G220&lt;&gt;"LIBSETS_SETTYPE_BATTLEGROUND",IF(G220&lt;&gt;"LIBSETS_SETTYPE_SPECIAL",IF(AS220&lt;&gt;"",VLOOKUP(AS220,'ESO zone constants'!$D$2:$H$4950,5,FALSE),""),""),"")</f>
        <v/>
      </c>
      <c r="AT220" s="42"/>
      <c r="AU220" s="41" t="str">
        <f>IF(AT220&lt;&gt;"",IF(AT220&lt;&gt;"LIBSETS_DROP_MECHANIC_MONSTER_NAME",VLOOKUP(AT220,'LibSets constants'!$I$4:$L$1000,3,FALSE),""),"")</f>
        <v/>
      </c>
      <c r="AV220" s="41" t="str">
        <f>IF(AT220&lt;&gt;"",IF(AT220&lt;&gt;"LIBSETS_DROP_MECHANIC_MONSTER_NAME",VLOOKUP(AT220,'LibSets constants'!$I$4:$L$1000,4,FALSE),""),"")</f>
        <v/>
      </c>
      <c r="AW220" s="21" t="str">
        <f>IF(A220="???","--","")&amp;IF(F220&lt;&gt;"Not in the game (anymore)",IF(A220&lt;&gt;"",CONCATENATE("[",A220,"] = {wayshrines={")&amp;IF(K220&lt;&gt;"",CONCATENATE(K220,","),"")&amp;IF(L220&lt;&gt;"",CONCATENATE(L220,","),"")&amp;IF(M220&lt;&gt;"",CONCATENATE(M220,","),"")&amp;CONCATENATE("}")&amp;IF(VALUE(N220)&gt;0,CONCATENATE(", traitsNeeded=",N220),"")&amp;CONCATENATE(", dlcId=",IF(S220&lt;&gt;"",S220,"DLC_BASE_GAME")),""),"")</f>
        <v/>
      </c>
      <c r="AX220" s="21" t="str">
        <f>IF(F220&lt;&gt;"Not in the game (anymore)",IF(A220&lt;&gt;"",IF(P220&lt;&gt;"",CONCATENATE(", zoneIds={",P220),"")&amp;IF(X220&lt;&gt;"",CONCATENATE(",",X220),"")&amp;IF(AC220&lt;&gt;"",CONCATENATE(",",AC220),"")&amp;IF(AH220&lt;&gt;"",CONCATENATE(",",AH220),"")&amp;IF(AM220&lt;&gt;"",CONCATENATE(",",AM220),"")&amp;IF(AR220&lt;&gt;"",CONCATENATE(",",AR220),"")&amp;IF(P220&lt;&gt;"",CONCATENATE("}",""),"")&amp;IF(OR(I220="true",I220="false",I220&lt;&gt;""), CONCATENATE(", veteran=", I220), ""),""),"")</f>
        <v/>
      </c>
      <c r="AY220" s="21" t="str">
        <f>IF(F220&lt;&gt;"Not in the game (anymore)",IF(A220&lt;&gt;"",", setType="&amp;G220,"")&amp;IF(J220="true",", multiTrialSet=true",""),"")</f>
        <v/>
      </c>
      <c r="AZ220" s="21" t="str">
        <f>IF(F220&lt;&gt;"Not in the game (anymore)",IF(U220&lt;&gt;"",", dropMechanic={"&amp;U220&amp;IF(Z220&lt;&gt;"",","&amp;Z220,"")&amp;IF(AE220&lt;&gt;"",","&amp;AE220,"")&amp;IF(AJ220&lt;&gt;"",","&amp;AJ220,"")&amp;IF(AO220&lt;&gt;"",","&amp;AO220,"")&amp;IF(AT220&lt;&gt;"",","&amp;AT220,"")&amp;"}"&amp;IF(U220="LIBSETS_DROP_MECHANIC_MONSTER_NAME",", dropMechanicNames={" &amp; IF(V220&lt;&gt;"","['en']='"&amp;V220&amp;"'","") &amp; IF(W220&lt;&gt;"",", ['de']='" &amp; W220&amp;"'","") &amp; "}",""),"")&amp;"},","")</f>
        <v/>
      </c>
      <c r="BA220" s="21" t="str">
        <f>IF(F220&lt;&gt;"Not in the game (anymore)",IF(C220&lt;&gt;"",CONCATENATE(" --",C220," / ",B220,"   [",IF(Q220&lt;&gt;"",Q220,""),IF(Y220&lt;&gt;"",", "&amp;Y220,""),IF(AD220&lt;&gt;"",", "&amp;AD220,""),IF(AI220&lt;&gt;"",", "&amp;AI220,""),IF(AN220&lt;&gt;"",", "&amp;AN220,""),IF(AS220&lt;&gt;"",", "&amp;AS220,""),"]")),"")</f>
        <v/>
      </c>
    </row>
    <row r="221" spans="1:53" x14ac:dyDescent="0.25">
      <c r="A221" s="5">
        <v>265</v>
      </c>
      <c r="B221" t="s">
        <v>1147</v>
      </c>
      <c r="C221" t="s">
        <v>22</v>
      </c>
      <c r="D221" s="3">
        <f>A221</f>
        <v>265</v>
      </c>
      <c r="G221" s="8" t="s">
        <v>1654</v>
      </c>
      <c r="H221">
        <v>2</v>
      </c>
      <c r="I221" t="s">
        <v>1641</v>
      </c>
      <c r="J221" t="s">
        <v>97</v>
      </c>
      <c r="K221">
        <v>-1</v>
      </c>
      <c r="L221">
        <v>-1</v>
      </c>
      <c r="M221">
        <v>-1</v>
      </c>
      <c r="N221">
        <v>0</v>
      </c>
      <c r="O221" s="70" t="s">
        <v>102</v>
      </c>
      <c r="P221" s="3">
        <f>IF(AND(G221&lt;&gt;"LIBSETS_SETTYPE_BATTLEGROUND",G221&lt;&gt;"LIBSETS_SETTYPE_SPECIAL",G221&lt;&gt;"LIBSETS_SETTYPE_MYTHIC"), IF(Q221&lt;&gt;"",VLOOKUP(Q221,'ESO zone constants'!$D$2:$H$4950,5,FALSE),""),"")</f>
        <v>380</v>
      </c>
      <c r="Q221" t="str">
        <f>IF(OR(K221="",K221&lt;=0,ISERROR(K221)),IF(AND(O221&lt;&gt;"",NOT(ISERROR(O221))),O221, ""),VLOOKUP(K221,'ESO wayshrine node constants'!$A$3:$D$9993,4,FALSE))</f>
        <v>The Banished Cells I</v>
      </c>
      <c r="S221" s="19" t="str">
        <f>IF(AND(R221&lt;&gt;"",NOT(ISERROR(R221))),R221,IF(P221&lt;&gt;"",IF(NOT(ISERROR(VLOOKUP(P221,'ESO Dungeon constants'!$D$3:$H$9999,5,FALSE))),VLOOKUP(P221,'ESO Dungeon constants'!$D$3:$I$9999,6,FALSE),VLOOKUP(P221,'ESO zone constants'!$H$2:$K$9984,4,FALSE)),""))</f>
        <v>DLC_BASE_GAME</v>
      </c>
      <c r="T221" s="3" t="str">
        <f>IF(S221&lt;&gt;"",VLOOKUP(S221,'LibSets constants'!$B$4:$C$1000,2,FALSE),"")</f>
        <v>Included in base game</v>
      </c>
      <c r="U221" s="33" t="s">
        <v>1726</v>
      </c>
      <c r="V221" s="43" t="s">
        <v>1531</v>
      </c>
      <c r="W221" s="40" t="s">
        <v>1826</v>
      </c>
      <c r="X221" s="3" t="str">
        <f>IF(G221&lt;&gt;"LIBSETS_SETTYPE_BATTLEGROUND",IF(G221&lt;&gt;"LIBSETS_SETTYPE_SPECIAL",IF(Y221&lt;&gt;"",VLOOKUP(Y221,'ESO zone constants'!$D$2:$H$4950,5,FALSE),""),""),"")</f>
        <v/>
      </c>
      <c r="Z221" s="43"/>
      <c r="AA221" s="43"/>
      <c r="AB221" s="43"/>
      <c r="AC221" s="3" t="str">
        <f>IF(G221&lt;&gt;"LIBSETS_SETTYPE_BATTLEGROUND",IF(G221&lt;&gt;"LIBSETS_SETTYPE_SPECIAL",IF(AD221&lt;&gt;"",VLOOKUP(AD221,'ESO zone constants'!$D$2:$H$4950,5,FALSE),""),""),"")</f>
        <v/>
      </c>
      <c r="AE221" s="43"/>
      <c r="AF221" s="43"/>
      <c r="AG221" s="43"/>
      <c r="AH221" s="3" t="str">
        <f>IF(G221&lt;&gt;"LIBSETS_SETTYPE_BATTLEGROUND",IF(G221&lt;&gt;"LIBSETS_SETTYPE_SPECIAL",IF(AI221&lt;&gt;"",VLOOKUP(AI221,'ESO zone constants'!$D$2:$H$4950,5,FALSE),""),""),"")</f>
        <v/>
      </c>
      <c r="AJ221" s="43"/>
      <c r="AK221" s="43"/>
      <c r="AL221" s="43"/>
      <c r="AM221" s="3" t="str">
        <f>IF(G221&lt;&gt;"LIBSETS_SETTYPE_BATTLEGROUND",IF(G221&lt;&gt;"LIBSETS_SETTYPE_SPECIAL",IF(AN221&lt;&gt;"",VLOOKUP(AN221,'ESO zone constants'!$D$2:$H$4950,5,FALSE),""),""),"")</f>
        <v/>
      </c>
      <c r="AO221" s="43"/>
      <c r="AP221" s="43"/>
      <c r="AQ221" s="43"/>
      <c r="AR221" s="3" t="str">
        <f>IF(G221&lt;&gt;"LIBSETS_SETTYPE_BATTLEGROUND",IF(G221&lt;&gt;"LIBSETS_SETTYPE_SPECIAL",IF(AS221&lt;&gt;"",VLOOKUP(AS221,'ESO zone constants'!$D$2:$H$4950,5,FALSE),""),""),"")</f>
        <v/>
      </c>
      <c r="AT221" s="43"/>
      <c r="AU221" s="43"/>
      <c r="AV221" s="43"/>
      <c r="AW221" s="21" t="str">
        <f>IF(A221="???","--","")&amp;IF(F221&lt;&gt;"Not in the game (anymore)",IF(A221&lt;&gt;"",CONCATENATE("[",A221,"] = {wayshrines={")&amp;IF(K221&lt;&gt;"",CONCATENATE(K221,","),"")&amp;IF(L221&lt;&gt;"",CONCATENATE(L221,","),"")&amp;IF(M221&lt;&gt;"",CONCATENATE(M221,","),"")&amp;CONCATENATE("}")&amp;IF(VALUE(N221)&gt;0,CONCATENATE(", traitsNeeded=",N221),"")&amp;CONCATENATE(", dlcId=",IF(S221&lt;&gt;"",S221,"DLC_BASE_GAME")),""),"")</f>
        <v>[265] = {wayshrines={-1,-1,-1,}, dlcId=DLC_BASE_GAME</v>
      </c>
      <c r="AX221" s="21" t="str">
        <f>IF(F221&lt;&gt;"Not in the game (anymore)",IF(A221&lt;&gt;"",IF(P221&lt;&gt;"",CONCATENATE(", zoneIds={",P221),"")&amp;IF(X221&lt;&gt;"",CONCATENATE(",",X221),"")&amp;IF(AC221&lt;&gt;"",CONCATENATE(",",AC221),"")&amp;IF(AH221&lt;&gt;"",CONCATENATE(",",AH221),"")&amp;IF(AM221&lt;&gt;"",CONCATENATE(",",AM221),"")&amp;IF(AR221&lt;&gt;"",CONCATENATE(",",AR221),"")&amp;IF(P221&lt;&gt;"",CONCATENATE("}",""),"")&amp;IF(OR(I221="true",I221="false",I221&lt;&gt;""), CONCATENATE(", veteran=", I221), ""),""),"")</f>
        <v>, zoneIds={380}, veteran={[EQUIP_TYPE_HEAD]=true, [EQUIP_TYPE_SHOULDERS]=false}</v>
      </c>
      <c r="AY221" s="21" t="str">
        <f>IF(F221&lt;&gt;"Not in the game (anymore)",IF(A221&lt;&gt;"",", setType="&amp;G221,"")&amp;IF(J221="true",", multiTrialSet=true",""),"")</f>
        <v>, setType=LIBSETS_SETTYPE_MONSTER</v>
      </c>
      <c r="AZ221" s="21" t="str">
        <f>IF(F221&lt;&gt;"Not in the game (anymore)",IF(U221&lt;&gt;"",", dropMechanic={"&amp;U221&amp;IF(Z221&lt;&gt;"",","&amp;Z221,"")&amp;IF(AE221&lt;&gt;"",","&amp;AE221,"")&amp;IF(AJ221&lt;&gt;"",","&amp;AJ221,"")&amp;IF(AO221&lt;&gt;"",","&amp;AO221,"")&amp;IF(AT221&lt;&gt;"",","&amp;AT221,"")&amp;"}"&amp;IF(U221="LIBSETS_DROP_MECHANIC_MONSTER_NAME",", dropMechanicNames={" &amp; IF(V221&lt;&gt;"","['en']='"&amp;V221&amp;"'","") &amp; IF(W221&lt;&gt;"",", ['de']='" &amp; W221&amp;"'","") &amp; "}",""),"")&amp;"},","")</f>
        <v>, dropMechanic={LIBSETS_DROP_MECHANIC_MONSTER_NAME}, dropMechanicNames={['en']='High Kinlord Rilis', ['de']='Sippenhochfürst Rilis'}},</v>
      </c>
      <c r="BA221" s="21" t="str">
        <f>IF(F221&lt;&gt;"Not in the game (anymore)",IF(C221&lt;&gt;"",CONCATENATE(" --",C221," / ",B221,"   [",IF(Q221&lt;&gt;"",Q221,""),IF(Y221&lt;&gt;"",", "&amp;Y221,""),IF(AD221&lt;&gt;"",", "&amp;AD221,""),IF(AI221&lt;&gt;"",", "&amp;AI221,""),IF(AN221&lt;&gt;"",", "&amp;AN221,""),IF(AS221&lt;&gt;"",", "&amp;AS221,""),"]")),"")</f>
        <v xml:space="preserve"> --Shadowrend / Schattenriss   [The Banished Cells I]</v>
      </c>
    </row>
    <row r="222" spans="1:53" x14ac:dyDescent="0.25">
      <c r="A222" s="5">
        <v>266</v>
      </c>
      <c r="B222" t="s">
        <v>10</v>
      </c>
      <c r="C222" t="s">
        <v>10</v>
      </c>
      <c r="D222" s="3">
        <f>A222</f>
        <v>266</v>
      </c>
      <c r="G222" s="8" t="s">
        <v>1654</v>
      </c>
      <c r="H222">
        <v>2</v>
      </c>
      <c r="I222" t="s">
        <v>1641</v>
      </c>
      <c r="J222" t="s">
        <v>97</v>
      </c>
      <c r="K222">
        <v>-1</v>
      </c>
      <c r="L222">
        <v>-1</v>
      </c>
      <c r="M222">
        <v>-1</v>
      </c>
      <c r="N222">
        <v>0</v>
      </c>
      <c r="O222" s="70" t="s">
        <v>51</v>
      </c>
      <c r="P222" s="3">
        <f>IF(AND(G222&lt;&gt;"LIBSETS_SETTYPE_BATTLEGROUND",G222&lt;&gt;"LIBSETS_SETTYPE_SPECIAL",G222&lt;&gt;"LIBSETS_SETTYPE_MYTHIC"), IF(Q222&lt;&gt;"",VLOOKUP(Q222,'ESO zone constants'!$D$2:$H$4950,5,FALSE),""),"")</f>
        <v>283</v>
      </c>
      <c r="Q222" t="str">
        <f>IF(OR(K222="",K222&lt;=0,ISERROR(K222)),IF(AND(O222&lt;&gt;"",NOT(ISERROR(O222))),O222, ""),VLOOKUP(K222,'ESO wayshrine node constants'!$A$3:$D$9993,4,FALSE))</f>
        <v>Fungal Grotto I</v>
      </c>
      <c r="S222" s="19" t="str">
        <f>IF(AND(R222&lt;&gt;"",NOT(ISERROR(R222))),R222,IF(P222&lt;&gt;"",IF(NOT(ISERROR(VLOOKUP(P222,'ESO Dungeon constants'!$D$3:$H$9999,5,FALSE))),VLOOKUP(P222,'ESO Dungeon constants'!$D$3:$I$9999,6,FALSE),VLOOKUP(P222,'ESO zone constants'!$H$2:$K$9984,4,FALSE)),""))</f>
        <v>DLC_BASE_GAME</v>
      </c>
      <c r="T222" s="3" t="str">
        <f>IF(S222&lt;&gt;"",VLOOKUP(S222,'LibSets constants'!$B$4:$C$1000,2,FALSE),"")</f>
        <v>Included in base game</v>
      </c>
      <c r="U222" s="33" t="s">
        <v>1726</v>
      </c>
      <c r="V222" s="43" t="s">
        <v>1740</v>
      </c>
      <c r="W222" s="40" t="s">
        <v>1819</v>
      </c>
      <c r="X222" s="3" t="str">
        <f>IF(G222&lt;&gt;"LIBSETS_SETTYPE_BATTLEGROUND",IF(G222&lt;&gt;"LIBSETS_SETTYPE_SPECIAL",IF(Y222&lt;&gt;"",VLOOKUP(Y222,'ESO zone constants'!$D$2:$H$4950,5,FALSE),""),""),"")</f>
        <v/>
      </c>
      <c r="Z222" s="43"/>
      <c r="AA222" s="43"/>
      <c r="AB222" s="43"/>
      <c r="AC222" s="3" t="str">
        <f>IF(G222&lt;&gt;"LIBSETS_SETTYPE_BATTLEGROUND",IF(G222&lt;&gt;"LIBSETS_SETTYPE_SPECIAL",IF(AD222&lt;&gt;"",VLOOKUP(AD222,'ESO zone constants'!$D$2:$H$4950,5,FALSE),""),""),"")</f>
        <v/>
      </c>
      <c r="AE222" s="43"/>
      <c r="AF222" s="43"/>
      <c r="AG222" s="43"/>
      <c r="AH222" s="3" t="str">
        <f>IF(G222&lt;&gt;"LIBSETS_SETTYPE_BATTLEGROUND",IF(G222&lt;&gt;"LIBSETS_SETTYPE_SPECIAL",IF(AI222&lt;&gt;"",VLOOKUP(AI222,'ESO zone constants'!$D$2:$H$4950,5,FALSE),""),""),"")</f>
        <v/>
      </c>
      <c r="AJ222" s="43"/>
      <c r="AK222" s="43"/>
      <c r="AL222" s="43"/>
      <c r="AM222" s="3" t="str">
        <f>IF(G222&lt;&gt;"LIBSETS_SETTYPE_BATTLEGROUND",IF(G222&lt;&gt;"LIBSETS_SETTYPE_SPECIAL",IF(AN222&lt;&gt;"",VLOOKUP(AN222,'ESO zone constants'!$D$2:$H$4950,5,FALSE),""),""),"")</f>
        <v/>
      </c>
      <c r="AO222" s="43"/>
      <c r="AP222" s="43"/>
      <c r="AQ222" s="43"/>
      <c r="AR222" s="3" t="str">
        <f>IF(G222&lt;&gt;"LIBSETS_SETTYPE_BATTLEGROUND",IF(G222&lt;&gt;"LIBSETS_SETTYPE_SPECIAL",IF(AS222&lt;&gt;"",VLOOKUP(AS222,'ESO zone constants'!$D$2:$H$4950,5,FALSE),""),""),"")</f>
        <v/>
      </c>
      <c r="AT222" s="43"/>
      <c r="AU222" s="43"/>
      <c r="AV222" s="43"/>
      <c r="AW222" s="21" t="str">
        <f>IF(A222="???","--","")&amp;IF(F222&lt;&gt;"Not in the game (anymore)",IF(A222&lt;&gt;"",CONCATENATE("[",A222,"] = {wayshrines={")&amp;IF(K222&lt;&gt;"",CONCATENATE(K222,","),"")&amp;IF(L222&lt;&gt;"",CONCATENATE(L222,","),"")&amp;IF(M222&lt;&gt;"",CONCATENATE(M222,","),"")&amp;CONCATENATE("}")&amp;IF(VALUE(N222)&gt;0,CONCATENATE(", traitsNeeded=",N222),"")&amp;CONCATENATE(", dlcId=",IF(S222&lt;&gt;"",S222,"DLC_BASE_GAME")),""),"")</f>
        <v>[266] = {wayshrines={-1,-1,-1,}, dlcId=DLC_BASE_GAME</v>
      </c>
      <c r="AX222" s="21" t="str">
        <f>IF(F222&lt;&gt;"Not in the game (anymore)",IF(A222&lt;&gt;"",IF(P222&lt;&gt;"",CONCATENATE(", zoneIds={",P222),"")&amp;IF(X222&lt;&gt;"",CONCATENATE(",",X222),"")&amp;IF(AC222&lt;&gt;"",CONCATENATE(",",AC222),"")&amp;IF(AH222&lt;&gt;"",CONCATENATE(",",AH222),"")&amp;IF(AM222&lt;&gt;"",CONCATENATE(",",AM222),"")&amp;IF(AR222&lt;&gt;"",CONCATENATE(",",AR222),"")&amp;IF(P222&lt;&gt;"",CONCATENATE("}",""),"")&amp;IF(OR(I222="true",I222="false",I222&lt;&gt;""), CONCATENATE(", veteran=", I222), ""),""),"")</f>
        <v>, zoneIds={283}, veteran={[EQUIP_TYPE_HEAD]=true, [EQUIP_TYPE_SHOULDERS]=false}</v>
      </c>
      <c r="AY222" s="21" t="str">
        <f>IF(F222&lt;&gt;"Not in the game (anymore)",IF(A222&lt;&gt;"",", setType="&amp;G222,"")&amp;IF(J222="true",", multiTrialSet=true",""),"")</f>
        <v>, setType=LIBSETS_SETTYPE_MONSTER</v>
      </c>
      <c r="AZ222" s="21" t="str">
        <f>IF(F222&lt;&gt;"Not in the game (anymore)",IF(U222&lt;&gt;"",", dropMechanic={"&amp;U222&amp;IF(Z222&lt;&gt;"",","&amp;Z222,"")&amp;IF(AE222&lt;&gt;"",","&amp;AE222,"")&amp;IF(AJ222&lt;&gt;"",","&amp;AJ222,"")&amp;IF(AO222&lt;&gt;"",","&amp;AO222,"")&amp;IF(AT222&lt;&gt;"",","&amp;AT222,"")&amp;"}"&amp;IF(U222="LIBSETS_DROP_MECHANIC_MONSTER_NAME",", dropMechanicNames={" &amp; IF(V222&lt;&gt;"","['en']='"&amp;V222&amp;"'","") &amp; IF(W222&lt;&gt;"",", ['de']='" &amp; W222&amp;"'","") &amp; "}",""),"")&amp;"},","")</f>
        <v>, dropMechanic={LIBSETS_DROP_MECHANIC_MONSTER_NAME}, dropMechanicNames={['en']='Kra\'gh the Dreugh King', ['de']='Kra\'gh der Dreughkönig'}},</v>
      </c>
      <c r="BA222" s="21" t="str">
        <f>IF(F222&lt;&gt;"Not in the game (anymore)",IF(C222&lt;&gt;"",CONCATENATE(" --",C222," / ",B222,"   [",IF(Q222&lt;&gt;"",Q222,""),IF(Y222&lt;&gt;"",", "&amp;Y222,""),IF(AD222&lt;&gt;"",", "&amp;AD222,""),IF(AI222&lt;&gt;"",", "&amp;AI222,""),IF(AN222&lt;&gt;"",", "&amp;AN222,""),IF(AS222&lt;&gt;"",", "&amp;AS222,""),"]")),"")</f>
        <v xml:space="preserve"> --Kra'gh / Kra'gh   [Fungal Grotto I]</v>
      </c>
    </row>
    <row r="223" spans="1:53" x14ac:dyDescent="0.25">
      <c r="A223" s="5">
        <v>267</v>
      </c>
      <c r="B223" t="s">
        <v>1148</v>
      </c>
      <c r="C223" t="s">
        <v>27</v>
      </c>
      <c r="D223" s="3">
        <f>A223</f>
        <v>267</v>
      </c>
      <c r="G223" s="8" t="s">
        <v>1654</v>
      </c>
      <c r="H223">
        <v>2</v>
      </c>
      <c r="I223" t="s">
        <v>1641</v>
      </c>
      <c r="J223" t="s">
        <v>97</v>
      </c>
      <c r="K223">
        <v>-1</v>
      </c>
      <c r="L223">
        <v>-1</v>
      </c>
      <c r="M223">
        <v>-1</v>
      </c>
      <c r="N223">
        <v>0</v>
      </c>
      <c r="O223" s="70" t="s">
        <v>66</v>
      </c>
      <c r="P223" s="3">
        <f>IF(AND(G223&lt;&gt;"LIBSETS_SETTYPE_BATTLEGROUND",G223&lt;&gt;"LIBSETS_SETTYPE_SPECIAL",G223&lt;&gt;"LIBSETS_SETTYPE_MYTHIC"), IF(Q223&lt;&gt;"",VLOOKUP(Q223,'ESO zone constants'!$D$2:$H$4950,5,FALSE),""),"")</f>
        <v>144</v>
      </c>
      <c r="Q223" t="str">
        <f>IF(OR(K223="",K223&lt;=0,ISERROR(K223)),IF(AND(O223&lt;&gt;"",NOT(ISERROR(O223))),O223, ""),VLOOKUP(K223,'ESO wayshrine node constants'!$A$3:$D$9993,4,FALSE))</f>
        <v>Spindleclutch I</v>
      </c>
      <c r="S223" s="19" t="str">
        <f>IF(AND(R223&lt;&gt;"",NOT(ISERROR(R223))),R223,IF(P223&lt;&gt;"",IF(NOT(ISERROR(VLOOKUP(P223,'ESO Dungeon constants'!$D$3:$H$9999,5,FALSE))),VLOOKUP(P223,'ESO Dungeon constants'!$D$3:$I$9999,6,FALSE),VLOOKUP(P223,'ESO zone constants'!$H$2:$K$9984,4,FALSE)),""))</f>
        <v>DLC_BASE_GAME</v>
      </c>
      <c r="T223" s="3" t="str">
        <f>IF(S223&lt;&gt;"",VLOOKUP(S223,'LibSets constants'!$B$4:$C$1000,2,FALSE),"")</f>
        <v>Included in base game</v>
      </c>
      <c r="U223" s="33" t="s">
        <v>1726</v>
      </c>
      <c r="V223" s="43" t="s">
        <v>1729</v>
      </c>
      <c r="W223" s="40" t="s">
        <v>1823</v>
      </c>
      <c r="X223" s="3" t="str">
        <f>IF(G223&lt;&gt;"LIBSETS_SETTYPE_BATTLEGROUND",IF(G223&lt;&gt;"LIBSETS_SETTYPE_SPECIAL",IF(Y223&lt;&gt;"",VLOOKUP(Y223,'ESO zone constants'!$D$2:$H$4950,5,FALSE),""),""),"")</f>
        <v/>
      </c>
      <c r="Z223" s="43"/>
      <c r="AA223" s="43"/>
      <c r="AB223" s="43"/>
      <c r="AC223" s="3" t="str">
        <f>IF(G223&lt;&gt;"LIBSETS_SETTYPE_BATTLEGROUND",IF(G223&lt;&gt;"LIBSETS_SETTYPE_SPECIAL",IF(AD223&lt;&gt;"",VLOOKUP(AD223,'ESO zone constants'!$D$2:$H$4950,5,FALSE),""),""),"")</f>
        <v/>
      </c>
      <c r="AE223" s="43"/>
      <c r="AF223" s="43"/>
      <c r="AG223" s="43"/>
      <c r="AH223" s="3" t="str">
        <f>IF(G223&lt;&gt;"LIBSETS_SETTYPE_BATTLEGROUND",IF(G223&lt;&gt;"LIBSETS_SETTYPE_SPECIAL",IF(AI223&lt;&gt;"",VLOOKUP(AI223,'ESO zone constants'!$D$2:$H$4950,5,FALSE),""),""),"")</f>
        <v/>
      </c>
      <c r="AJ223" s="43"/>
      <c r="AK223" s="43"/>
      <c r="AL223" s="43"/>
      <c r="AM223" s="3" t="str">
        <f>IF(G223&lt;&gt;"LIBSETS_SETTYPE_BATTLEGROUND",IF(G223&lt;&gt;"LIBSETS_SETTYPE_SPECIAL",IF(AN223&lt;&gt;"",VLOOKUP(AN223,'ESO zone constants'!$D$2:$H$4950,5,FALSE),""),""),"")</f>
        <v/>
      </c>
      <c r="AO223" s="43"/>
      <c r="AP223" s="43"/>
      <c r="AQ223" s="43"/>
      <c r="AR223" s="3" t="str">
        <f>IF(G223&lt;&gt;"LIBSETS_SETTYPE_BATTLEGROUND",IF(G223&lt;&gt;"LIBSETS_SETTYPE_SPECIAL",IF(AS223&lt;&gt;"",VLOOKUP(AS223,'ESO zone constants'!$D$2:$H$4950,5,FALSE),""),""),"")</f>
        <v/>
      </c>
      <c r="AT223" s="43"/>
      <c r="AU223" s="43"/>
      <c r="AV223" s="43"/>
      <c r="AW223" s="21" t="str">
        <f>IF(A223="???","--","")&amp;IF(F223&lt;&gt;"Not in the game (anymore)",IF(A223&lt;&gt;"",CONCATENATE("[",A223,"] = {wayshrines={")&amp;IF(K223&lt;&gt;"",CONCATENATE(K223,","),"")&amp;IF(L223&lt;&gt;"",CONCATENATE(L223,","),"")&amp;IF(M223&lt;&gt;"",CONCATENATE(M223,","),"")&amp;CONCATENATE("}")&amp;IF(VALUE(N223)&gt;0,CONCATENATE(", traitsNeeded=",N223),"")&amp;CONCATENATE(", dlcId=",IF(S223&lt;&gt;"",S223,"DLC_BASE_GAME")),""),"")</f>
        <v>[267] = {wayshrines={-1,-1,-1,}, dlcId=DLC_BASE_GAME</v>
      </c>
      <c r="AX223" s="21" t="str">
        <f>IF(F223&lt;&gt;"Not in the game (anymore)",IF(A223&lt;&gt;"",IF(P223&lt;&gt;"",CONCATENATE(", zoneIds={",P223),"")&amp;IF(X223&lt;&gt;"",CONCATENATE(",",X223),"")&amp;IF(AC223&lt;&gt;"",CONCATENATE(",",AC223),"")&amp;IF(AH223&lt;&gt;"",CONCATENATE(",",AH223),"")&amp;IF(AM223&lt;&gt;"",CONCATENATE(",",AM223),"")&amp;IF(AR223&lt;&gt;"",CONCATENATE(",",AR223),"")&amp;IF(P223&lt;&gt;"",CONCATENATE("}",""),"")&amp;IF(OR(I223="true",I223="false",I223&lt;&gt;""), CONCATENATE(", veteran=", I223), ""),""),"")</f>
        <v>, zoneIds={144}, veteran={[EQUIP_TYPE_HEAD]=true, [EQUIP_TYPE_SHOULDERS]=false}</v>
      </c>
      <c r="AY223" s="21" t="str">
        <f>IF(F223&lt;&gt;"Not in the game (anymore)",IF(A223&lt;&gt;"",", setType="&amp;G223,"")&amp;IF(J223="true",", multiTrialSet=true",""),"")</f>
        <v>, setType=LIBSETS_SETTYPE_MONSTER</v>
      </c>
      <c r="AZ223" s="21" t="str">
        <f>IF(F223&lt;&gt;"Not in the game (anymore)",IF(U223&lt;&gt;"",", dropMechanic={"&amp;U223&amp;IF(Z223&lt;&gt;"",","&amp;Z223,"")&amp;IF(AE223&lt;&gt;"",","&amp;AE223,"")&amp;IF(AJ223&lt;&gt;"",","&amp;AJ223,"")&amp;IF(AO223&lt;&gt;"",","&amp;AO223,"")&amp;IF(AT223&lt;&gt;"",","&amp;AT223,"")&amp;"}"&amp;IF(U223="LIBSETS_DROP_MECHANIC_MONSTER_NAME",", dropMechanicNames={" &amp; IF(V223&lt;&gt;"","['en']='"&amp;V223&amp;"'","") &amp; IF(W223&lt;&gt;"",", ['de']='" &amp; W223&amp;"'","") &amp; "}",""),"")&amp;"},","")</f>
        <v>, dropMechanic={LIBSETS_DROP_MECHANIC_MONSTER_NAME}, dropMechanicNames={['en']='The Whisperer', ['de']='Die Flüsterin'}},</v>
      </c>
      <c r="BA223" s="21" t="str">
        <f>IF(F223&lt;&gt;"Not in the game (anymore)",IF(C223&lt;&gt;"",CONCATENATE(" --",C223," / ",B223,"   [",IF(Q223&lt;&gt;"",Q223,""),IF(Y223&lt;&gt;"",", "&amp;Y223,""),IF(AD223&lt;&gt;"",", "&amp;AD223,""),IF(AI223&lt;&gt;"",", "&amp;AI223,""),IF(AN223&lt;&gt;"",", "&amp;AN223,""),IF(AS223&lt;&gt;"",", "&amp;AS223,""),"]")),"")</f>
        <v xml:space="preserve"> --Swarm Mother / Schwarmmutter   [Spindleclutch I]</v>
      </c>
    </row>
    <row r="224" spans="1:53" x14ac:dyDescent="0.25">
      <c r="A224" s="5">
        <v>268</v>
      </c>
      <c r="B224" t="s">
        <v>1149</v>
      </c>
      <c r="C224" t="s">
        <v>21</v>
      </c>
      <c r="D224" s="3">
        <f>A224</f>
        <v>268</v>
      </c>
      <c r="G224" s="8" t="s">
        <v>1654</v>
      </c>
      <c r="H224">
        <v>2</v>
      </c>
      <c r="I224" t="s">
        <v>1641</v>
      </c>
      <c r="J224" t="s">
        <v>97</v>
      </c>
      <c r="K224">
        <v>-1</v>
      </c>
      <c r="L224">
        <v>-1</v>
      </c>
      <c r="M224">
        <v>-1</v>
      </c>
      <c r="N224">
        <v>0</v>
      </c>
      <c r="O224" s="70" t="s">
        <v>61</v>
      </c>
      <c r="P224" s="3">
        <f>IF(AND(G224&lt;&gt;"LIBSETS_SETTYPE_BATTLEGROUND",G224&lt;&gt;"LIBSETS_SETTYPE_SPECIAL",G224&lt;&gt;"LIBSETS_SETTYPE_MYTHIC"), IF(Q224&lt;&gt;"",VLOOKUP(Q224,'ESO zone constants'!$D$2:$H$4950,5,FALSE),""),"")</f>
        <v>63</v>
      </c>
      <c r="Q224" t="str">
        <f>IF(OR(K224="",K224&lt;=0,ISERROR(K224)),IF(AND(O224&lt;&gt;"",NOT(ISERROR(O224))),O224, ""),VLOOKUP(K224,'ESO wayshrine node constants'!$A$3:$D$9993,4,FALSE))</f>
        <v>Darkshade Caverns I</v>
      </c>
      <c r="S224" s="19" t="str">
        <f>IF(AND(R224&lt;&gt;"",NOT(ISERROR(R224))),R224,IF(P224&lt;&gt;"",IF(NOT(ISERROR(VLOOKUP(P224,'ESO Dungeon constants'!$D$3:$H$9999,5,FALSE))),VLOOKUP(P224,'ESO Dungeon constants'!$D$3:$I$9999,6,FALSE),VLOOKUP(P224,'ESO zone constants'!$H$2:$K$9984,4,FALSE)),""))</f>
        <v>DLC_BASE_GAME</v>
      </c>
      <c r="T224" s="3" t="str">
        <f>IF(S224&lt;&gt;"",VLOOKUP(S224,'LibSets constants'!$B$4:$C$1000,2,FALSE),"")</f>
        <v>Included in base game</v>
      </c>
      <c r="U224" s="33" t="s">
        <v>1726</v>
      </c>
      <c r="V224" s="43" t="s">
        <v>21</v>
      </c>
      <c r="W224" s="40" t="s">
        <v>1149</v>
      </c>
      <c r="X224" s="3" t="str">
        <f>IF(G224&lt;&gt;"LIBSETS_SETTYPE_BATTLEGROUND",IF(G224&lt;&gt;"LIBSETS_SETTYPE_SPECIAL",IF(Y224&lt;&gt;"",VLOOKUP(Y224,'ESO zone constants'!$D$2:$H$4950,5,FALSE),""),""),"")</f>
        <v/>
      </c>
      <c r="Z224" s="43"/>
      <c r="AA224" s="43"/>
      <c r="AB224" s="43"/>
      <c r="AC224" s="3" t="str">
        <f>IF(G224&lt;&gt;"LIBSETS_SETTYPE_BATTLEGROUND",IF(G224&lt;&gt;"LIBSETS_SETTYPE_SPECIAL",IF(AD224&lt;&gt;"",VLOOKUP(AD224,'ESO zone constants'!$D$2:$H$4950,5,FALSE),""),""),"")</f>
        <v/>
      </c>
      <c r="AE224" s="43"/>
      <c r="AF224" s="43"/>
      <c r="AG224" s="43"/>
      <c r="AH224" s="3" t="str">
        <f>IF(G224&lt;&gt;"LIBSETS_SETTYPE_BATTLEGROUND",IF(G224&lt;&gt;"LIBSETS_SETTYPE_SPECIAL",IF(AI224&lt;&gt;"",VLOOKUP(AI224,'ESO zone constants'!$D$2:$H$4950,5,FALSE),""),""),"")</f>
        <v/>
      </c>
      <c r="AJ224" s="43"/>
      <c r="AK224" s="43"/>
      <c r="AL224" s="43"/>
      <c r="AM224" s="3" t="str">
        <f>IF(G224&lt;&gt;"LIBSETS_SETTYPE_BATTLEGROUND",IF(G224&lt;&gt;"LIBSETS_SETTYPE_SPECIAL",IF(AN224&lt;&gt;"",VLOOKUP(AN224,'ESO zone constants'!$D$2:$H$4950,5,FALSE),""),""),"")</f>
        <v/>
      </c>
      <c r="AO224" s="43"/>
      <c r="AP224" s="43"/>
      <c r="AQ224" s="43"/>
      <c r="AR224" s="3" t="str">
        <f>IF(G224&lt;&gt;"LIBSETS_SETTYPE_BATTLEGROUND",IF(G224&lt;&gt;"LIBSETS_SETTYPE_SPECIAL",IF(AS224&lt;&gt;"",VLOOKUP(AS224,'ESO zone constants'!$D$2:$H$4950,5,FALSE),""),""),"")</f>
        <v/>
      </c>
      <c r="AT224" s="43"/>
      <c r="AU224" s="43"/>
      <c r="AV224" s="43"/>
      <c r="AW224" s="21" t="str">
        <f>IF(A224="???","--","")&amp;IF(F224&lt;&gt;"Not in the game (anymore)",IF(A224&lt;&gt;"",CONCATENATE("[",A224,"] = {wayshrines={")&amp;IF(K224&lt;&gt;"",CONCATENATE(K224,","),"")&amp;IF(L224&lt;&gt;"",CONCATENATE(L224,","),"")&amp;IF(M224&lt;&gt;"",CONCATENATE(M224,","),"")&amp;CONCATENATE("}")&amp;IF(VALUE(N224)&gt;0,CONCATENATE(", traitsNeeded=",N224),"")&amp;CONCATENATE(", dlcId=",IF(S224&lt;&gt;"",S224,"DLC_BASE_GAME")),""),"")</f>
        <v>[268] = {wayshrines={-1,-1,-1,}, dlcId=DLC_BASE_GAME</v>
      </c>
      <c r="AX224" s="21" t="str">
        <f>IF(F224&lt;&gt;"Not in the game (anymore)",IF(A224&lt;&gt;"",IF(P224&lt;&gt;"",CONCATENATE(", zoneIds={",P224),"")&amp;IF(X224&lt;&gt;"",CONCATENATE(",",X224),"")&amp;IF(AC224&lt;&gt;"",CONCATENATE(",",AC224),"")&amp;IF(AH224&lt;&gt;"",CONCATENATE(",",AH224),"")&amp;IF(AM224&lt;&gt;"",CONCATENATE(",",AM224),"")&amp;IF(AR224&lt;&gt;"",CONCATENATE(",",AR224),"")&amp;IF(P224&lt;&gt;"",CONCATENATE("}",""),"")&amp;IF(OR(I224="true",I224="false",I224&lt;&gt;""), CONCATENATE(", veteran=", I224), ""),""),"")</f>
        <v>, zoneIds={63}, veteran={[EQUIP_TYPE_HEAD]=true, [EQUIP_TYPE_SHOULDERS]=false}</v>
      </c>
      <c r="AY224" s="21" t="str">
        <f>IF(F224&lt;&gt;"Not in the game (anymore)",IF(A224&lt;&gt;"",", setType="&amp;G224,"")&amp;IF(J224="true",", multiTrialSet=true",""),"")</f>
        <v>, setType=LIBSETS_SETTYPE_MONSTER</v>
      </c>
      <c r="AZ224" s="21" t="str">
        <f>IF(F224&lt;&gt;"Not in the game (anymore)",IF(U224&lt;&gt;"",", dropMechanic={"&amp;U224&amp;IF(Z224&lt;&gt;"",","&amp;Z224,"")&amp;IF(AE224&lt;&gt;"",","&amp;AE224,"")&amp;IF(AJ224&lt;&gt;"",","&amp;AJ224,"")&amp;IF(AO224&lt;&gt;"",","&amp;AO224,"")&amp;IF(AT224&lt;&gt;"",","&amp;AT224,"")&amp;"}"&amp;IF(U224="LIBSETS_DROP_MECHANIC_MONSTER_NAME",", dropMechanicNames={" &amp; IF(V224&lt;&gt;"","['en']='"&amp;V224&amp;"'","") &amp; IF(W224&lt;&gt;"",", ['de']='" &amp; W224&amp;"'","") &amp; "}",""),"")&amp;"},","")</f>
        <v>, dropMechanic={LIBSETS_DROP_MECHANIC_MONSTER_NAME}, dropMechanicNames={['en']='Sentinel of Rkugamz', ['de']='Wachposten von Rkugamz'}},</v>
      </c>
      <c r="BA224" s="21" t="str">
        <f>IF(F224&lt;&gt;"Not in the game (anymore)",IF(C224&lt;&gt;"",CONCATENATE(" --",C224," / ",B224,"   [",IF(Q224&lt;&gt;"",Q224,""),IF(Y224&lt;&gt;"",", "&amp;Y224,""),IF(AD224&lt;&gt;"",", "&amp;AD224,""),IF(AI224&lt;&gt;"",", "&amp;AI224,""),IF(AN224&lt;&gt;"",", "&amp;AN224,""),IF(AS224&lt;&gt;"",", "&amp;AS224,""),"]")),"")</f>
        <v xml:space="preserve"> --Sentinel of Rkugamz / Wachposten von Rkugamz   [Darkshade Caverns I]</v>
      </c>
    </row>
    <row r="225" spans="1:53" x14ac:dyDescent="0.25">
      <c r="A225" s="5">
        <v>269</v>
      </c>
      <c r="B225" t="s">
        <v>1150</v>
      </c>
      <c r="C225" t="s">
        <v>2</v>
      </c>
      <c r="D225" s="3">
        <f>A225</f>
        <v>269</v>
      </c>
      <c r="G225" s="8" t="s">
        <v>1654</v>
      </c>
      <c r="H225">
        <v>2</v>
      </c>
      <c r="I225" t="s">
        <v>1641</v>
      </c>
      <c r="J225" t="s">
        <v>97</v>
      </c>
      <c r="K225">
        <v>-1</v>
      </c>
      <c r="L225">
        <v>-1</v>
      </c>
      <c r="M225">
        <v>-1</v>
      </c>
      <c r="N225">
        <v>0</v>
      </c>
      <c r="O225" s="70" t="s">
        <v>43</v>
      </c>
      <c r="P225" s="3">
        <f>IF(AND(G225&lt;&gt;"LIBSETS_SETTYPE_BATTLEGROUND",G225&lt;&gt;"LIBSETS_SETTYPE_SPECIAL",G225&lt;&gt;"LIBSETS_SETTYPE_MYTHIC"), IF(Q225&lt;&gt;"",VLOOKUP(Q225,'ESO zone constants'!$D$2:$H$4950,5,FALSE),""),"")</f>
        <v>126</v>
      </c>
      <c r="Q225" t="str">
        <f>IF(OR(K225="",K225&lt;=0,ISERROR(K225)),IF(AND(O225&lt;&gt;"",NOT(ISERROR(O225))),O225, ""),VLOOKUP(K225,'ESO wayshrine node constants'!$A$3:$D$9993,4,FALSE))</f>
        <v>Elden Hollow I</v>
      </c>
      <c r="S225" s="19" t="str">
        <f>IF(AND(R225&lt;&gt;"",NOT(ISERROR(R225))),R225,IF(P225&lt;&gt;"",IF(NOT(ISERROR(VLOOKUP(P225,'ESO Dungeon constants'!$D$3:$H$9999,5,FALSE))),VLOOKUP(P225,'ESO Dungeon constants'!$D$3:$I$9999,6,FALSE),VLOOKUP(P225,'ESO zone constants'!$H$2:$K$9984,4,FALSE)),""))</f>
        <v>DLC_BASE_GAME</v>
      </c>
      <c r="T225" s="3" t="str">
        <f>IF(S225&lt;&gt;"",VLOOKUP(S225,'LibSets constants'!$B$4:$C$1000,2,FALSE),"")</f>
        <v>Included in base game</v>
      </c>
      <c r="U225" s="33" t="s">
        <v>1726</v>
      </c>
      <c r="V225" s="43" t="s">
        <v>1730</v>
      </c>
      <c r="W225" s="40" t="s">
        <v>1829</v>
      </c>
      <c r="X225" s="3" t="str">
        <f>IF(G225&lt;&gt;"LIBSETS_SETTYPE_BATTLEGROUND",IF(G225&lt;&gt;"LIBSETS_SETTYPE_SPECIAL",IF(Y225&lt;&gt;"",VLOOKUP(Y225,'ESO zone constants'!$D$2:$H$4950,5,FALSE),""),""),"")</f>
        <v/>
      </c>
      <c r="Z225" s="43"/>
      <c r="AA225" s="43"/>
      <c r="AB225" s="43"/>
      <c r="AC225" s="3" t="str">
        <f>IF(G225&lt;&gt;"LIBSETS_SETTYPE_BATTLEGROUND",IF(G225&lt;&gt;"LIBSETS_SETTYPE_SPECIAL",IF(AD225&lt;&gt;"",VLOOKUP(AD225,'ESO zone constants'!$D$2:$H$4950,5,FALSE),""),""),"")</f>
        <v/>
      </c>
      <c r="AE225" s="43"/>
      <c r="AF225" s="43"/>
      <c r="AG225" s="43"/>
      <c r="AH225" s="3" t="str">
        <f>IF(G225&lt;&gt;"LIBSETS_SETTYPE_BATTLEGROUND",IF(G225&lt;&gt;"LIBSETS_SETTYPE_SPECIAL",IF(AI225&lt;&gt;"",VLOOKUP(AI225,'ESO zone constants'!$D$2:$H$4950,5,FALSE),""),""),"")</f>
        <v/>
      </c>
      <c r="AJ225" s="43"/>
      <c r="AK225" s="43"/>
      <c r="AL225" s="43"/>
      <c r="AM225" s="3" t="str">
        <f>IF(G225&lt;&gt;"LIBSETS_SETTYPE_BATTLEGROUND",IF(G225&lt;&gt;"LIBSETS_SETTYPE_SPECIAL",IF(AN225&lt;&gt;"",VLOOKUP(AN225,'ESO zone constants'!$D$2:$H$4950,5,FALSE),""),""),"")</f>
        <v/>
      </c>
      <c r="AO225" s="43"/>
      <c r="AP225" s="43"/>
      <c r="AQ225" s="43"/>
      <c r="AR225" s="3" t="str">
        <f>IF(G225&lt;&gt;"LIBSETS_SETTYPE_BATTLEGROUND",IF(G225&lt;&gt;"LIBSETS_SETTYPE_SPECIAL",IF(AS225&lt;&gt;"",VLOOKUP(AS225,'ESO zone constants'!$D$2:$H$4950,5,FALSE),""),""),"")</f>
        <v/>
      </c>
      <c r="AT225" s="43"/>
      <c r="AU225" s="43"/>
      <c r="AV225" s="43"/>
      <c r="AW225" s="21" t="str">
        <f>IF(A225="???","--","")&amp;IF(F225&lt;&gt;"Not in the game (anymore)",IF(A225&lt;&gt;"",CONCATENATE("[",A225,"] = {wayshrines={")&amp;IF(K225&lt;&gt;"",CONCATENATE(K225,","),"")&amp;IF(L225&lt;&gt;"",CONCATENATE(L225,","),"")&amp;IF(M225&lt;&gt;"",CONCATENATE(M225,","),"")&amp;CONCATENATE("}")&amp;IF(VALUE(N225)&gt;0,CONCATENATE(", traitsNeeded=",N225),"")&amp;CONCATENATE(", dlcId=",IF(S225&lt;&gt;"",S225,"DLC_BASE_GAME")),""),"")</f>
        <v>[269] = {wayshrines={-1,-1,-1,}, dlcId=DLC_BASE_GAME</v>
      </c>
      <c r="AX225" s="21" t="str">
        <f>IF(F225&lt;&gt;"Not in the game (anymore)",IF(A225&lt;&gt;"",IF(P225&lt;&gt;"",CONCATENATE(", zoneIds={",P225),"")&amp;IF(X225&lt;&gt;"",CONCATENATE(",",X225),"")&amp;IF(AC225&lt;&gt;"",CONCATENATE(",",AC225),"")&amp;IF(AH225&lt;&gt;"",CONCATENATE(",",AH225),"")&amp;IF(AM225&lt;&gt;"",CONCATENATE(",",AM225),"")&amp;IF(AR225&lt;&gt;"",CONCATENATE(",",AR225),"")&amp;IF(P225&lt;&gt;"",CONCATENATE("}",""),"")&amp;IF(OR(I225="true",I225="false",I225&lt;&gt;""), CONCATENATE(", veteran=", I225), ""),""),"")</f>
        <v>, zoneIds={126}, veteran={[EQUIP_TYPE_HEAD]=true, [EQUIP_TYPE_SHOULDERS]=false}</v>
      </c>
      <c r="AY225" s="21" t="str">
        <f>IF(F225&lt;&gt;"Not in the game (anymore)",IF(A225&lt;&gt;"",", setType="&amp;G225,"")&amp;IF(J225="true",", multiTrialSet=true",""),"")</f>
        <v>, setType=LIBSETS_SETTYPE_MONSTER</v>
      </c>
      <c r="AZ225" s="21" t="str">
        <f>IF(F225&lt;&gt;"Not in the game (anymore)",IF(U225&lt;&gt;"",", dropMechanic={"&amp;U225&amp;IF(Z225&lt;&gt;"",","&amp;Z225,"")&amp;IF(AE225&lt;&gt;"",","&amp;AE225,"")&amp;IF(AJ225&lt;&gt;"",","&amp;AJ225,"")&amp;IF(AO225&lt;&gt;"",","&amp;AO225,"")&amp;IF(AT225&lt;&gt;"",","&amp;AT225,"")&amp;"}"&amp;IF(U225="LIBSETS_DROP_MECHANIC_MONSTER_NAME",", dropMechanicNames={" &amp; IF(V225&lt;&gt;"","['en']='"&amp;V225&amp;"'","") &amp; IF(W225&lt;&gt;"",", ['de']='" &amp; W225&amp;"'","") &amp; "}",""),"")&amp;"},","")</f>
        <v>, dropMechanic={LIBSETS_DROP_MECHANIC_MONSTER_NAME}, dropMechanicNames={['en']='Canonreeve Oraneth', ['de']='Stiftsvogt Oraneth'}},</v>
      </c>
      <c r="BA225" s="21" t="str">
        <f>IF(F225&lt;&gt;"Not in the game (anymore)",IF(C225&lt;&gt;"",CONCATENATE(" --",C225," / ",B225,"   [",IF(Q225&lt;&gt;"",Q225,""),IF(Y225&lt;&gt;"",", "&amp;Y225,""),IF(AD225&lt;&gt;"",", "&amp;AD225,""),IF(AI225&lt;&gt;"",", "&amp;AI225,""),IF(AN225&lt;&gt;"",", "&amp;AN225,""),IF(AS225&lt;&gt;"",", "&amp;AS225,""),"]")),"")</f>
        <v xml:space="preserve"> --Chokethorn / Würgedorn   [Elden Hollow I]</v>
      </c>
    </row>
    <row r="226" spans="1:53" x14ac:dyDescent="0.25">
      <c r="A226" s="5">
        <v>270</v>
      </c>
      <c r="B226" t="s">
        <v>1151</v>
      </c>
      <c r="C226" t="s">
        <v>23</v>
      </c>
      <c r="D226" s="3">
        <f>A226</f>
        <v>270</v>
      </c>
      <c r="G226" s="8" t="s">
        <v>1654</v>
      </c>
      <c r="H226">
        <v>2</v>
      </c>
      <c r="I226" t="s">
        <v>1641</v>
      </c>
      <c r="J226" t="s">
        <v>97</v>
      </c>
      <c r="K226">
        <v>-1</v>
      </c>
      <c r="L226">
        <v>-1</v>
      </c>
      <c r="M226">
        <v>-1</v>
      </c>
      <c r="N226">
        <v>0</v>
      </c>
      <c r="O226" s="70" t="s">
        <v>62</v>
      </c>
      <c r="P226" s="3">
        <f>IF(AND(G226&lt;&gt;"LIBSETS_SETTYPE_BATTLEGROUND",G226&lt;&gt;"LIBSETS_SETTYPE_SPECIAL",G226&lt;&gt;"LIBSETS_SETTYPE_MYTHIC"), IF(Q226&lt;&gt;"",VLOOKUP(Q226,'ESO zone constants'!$D$2:$H$4950,5,FALSE),""),"")</f>
        <v>146</v>
      </c>
      <c r="Q226" t="str">
        <f>IF(OR(K226="",K226&lt;=0,ISERROR(K226)),IF(AND(O226&lt;&gt;"",NOT(ISERROR(O226))),O226, ""),VLOOKUP(K226,'ESO wayshrine node constants'!$A$3:$D$9993,4,FALSE))</f>
        <v>Wayrest Sewers I</v>
      </c>
      <c r="S226" s="19" t="str">
        <f>IF(AND(R226&lt;&gt;"",NOT(ISERROR(R226))),R226,IF(P226&lt;&gt;"",IF(NOT(ISERROR(VLOOKUP(P226,'ESO Dungeon constants'!$D$3:$H$9999,5,FALSE))),VLOOKUP(P226,'ESO Dungeon constants'!$D$3:$I$9999,6,FALSE),VLOOKUP(P226,'ESO zone constants'!$H$2:$K$9984,4,FALSE)),""))</f>
        <v>DLC_BASE_GAME</v>
      </c>
      <c r="T226" s="3" t="str">
        <f>IF(S226&lt;&gt;"",VLOOKUP(S226,'LibSets constants'!$B$4:$C$1000,2,FALSE),"")</f>
        <v>Included in base game</v>
      </c>
      <c r="U226" s="33" t="s">
        <v>1726</v>
      </c>
      <c r="V226" s="43" t="s">
        <v>1832</v>
      </c>
      <c r="W226" s="40" t="s">
        <v>1833</v>
      </c>
      <c r="X226" s="3" t="str">
        <f>IF(G226&lt;&gt;"LIBSETS_SETTYPE_BATTLEGROUND",IF(G226&lt;&gt;"LIBSETS_SETTYPE_SPECIAL",IF(Y226&lt;&gt;"",VLOOKUP(Y226,'ESO zone constants'!$D$2:$H$4950,5,FALSE),""),""),"")</f>
        <v/>
      </c>
      <c r="Z226" s="43"/>
      <c r="AA226" s="43"/>
      <c r="AB226" s="43"/>
      <c r="AC226" s="3" t="str">
        <f>IF(G226&lt;&gt;"LIBSETS_SETTYPE_BATTLEGROUND",IF(G226&lt;&gt;"LIBSETS_SETTYPE_SPECIAL",IF(AD226&lt;&gt;"",VLOOKUP(AD226,'ESO zone constants'!$D$2:$H$4950,5,FALSE),""),""),"")</f>
        <v/>
      </c>
      <c r="AE226" s="43"/>
      <c r="AF226" s="43"/>
      <c r="AG226" s="43"/>
      <c r="AH226" s="3" t="str">
        <f>IF(G226&lt;&gt;"LIBSETS_SETTYPE_BATTLEGROUND",IF(G226&lt;&gt;"LIBSETS_SETTYPE_SPECIAL",IF(AI226&lt;&gt;"",VLOOKUP(AI226,'ESO zone constants'!$D$2:$H$4950,5,FALSE),""),""),"")</f>
        <v/>
      </c>
      <c r="AJ226" s="43"/>
      <c r="AK226" s="43"/>
      <c r="AL226" s="43"/>
      <c r="AM226" s="3" t="str">
        <f>IF(G226&lt;&gt;"LIBSETS_SETTYPE_BATTLEGROUND",IF(G226&lt;&gt;"LIBSETS_SETTYPE_SPECIAL",IF(AN226&lt;&gt;"",VLOOKUP(AN226,'ESO zone constants'!$D$2:$H$4950,5,FALSE),""),""),"")</f>
        <v/>
      </c>
      <c r="AO226" s="43"/>
      <c r="AP226" s="43"/>
      <c r="AQ226" s="43"/>
      <c r="AR226" s="3" t="str">
        <f>IF(G226&lt;&gt;"LIBSETS_SETTYPE_BATTLEGROUND",IF(G226&lt;&gt;"LIBSETS_SETTYPE_SPECIAL",IF(AS226&lt;&gt;"",VLOOKUP(AS226,'ESO zone constants'!$D$2:$H$4950,5,FALSE),""),""),"")</f>
        <v/>
      </c>
      <c r="AT226" s="43"/>
      <c r="AU226" s="43"/>
      <c r="AV226" s="43"/>
      <c r="AW226" s="21" t="str">
        <f>IF(A226="???","--","")&amp;IF(F226&lt;&gt;"Not in the game (anymore)",IF(A226&lt;&gt;"",CONCATENATE("[",A226,"] = {wayshrines={")&amp;IF(K226&lt;&gt;"",CONCATENATE(K226,","),"")&amp;IF(L226&lt;&gt;"",CONCATENATE(L226,","),"")&amp;IF(M226&lt;&gt;"",CONCATENATE(M226,","),"")&amp;CONCATENATE("}")&amp;IF(VALUE(N226)&gt;0,CONCATENATE(", traitsNeeded=",N226),"")&amp;CONCATENATE(", dlcId=",IF(S226&lt;&gt;"",S226,"DLC_BASE_GAME")),""),"")</f>
        <v>[270] = {wayshrines={-1,-1,-1,}, dlcId=DLC_BASE_GAME</v>
      </c>
      <c r="AX226" s="21" t="str">
        <f>IF(F226&lt;&gt;"Not in the game (anymore)",IF(A226&lt;&gt;"",IF(P226&lt;&gt;"",CONCATENATE(", zoneIds={",P226),"")&amp;IF(X226&lt;&gt;"",CONCATENATE(",",X226),"")&amp;IF(AC226&lt;&gt;"",CONCATENATE(",",AC226),"")&amp;IF(AH226&lt;&gt;"",CONCATENATE(",",AH226),"")&amp;IF(AM226&lt;&gt;"",CONCATENATE(",",AM226),"")&amp;IF(AR226&lt;&gt;"",CONCATENATE(",",AR226),"")&amp;IF(P226&lt;&gt;"",CONCATENATE("}",""),"")&amp;IF(OR(I226="true",I226="false",I226&lt;&gt;""), CONCATENATE(", veteran=", I226), ""),""),"")</f>
        <v>, zoneIds={146}, veteran={[EQUIP_TYPE_HEAD]=true, [EQUIP_TYPE_SHOULDERS]=false}</v>
      </c>
      <c r="AY226" s="21" t="str">
        <f>IF(F226&lt;&gt;"Not in the game (anymore)",IF(A226&lt;&gt;"",", setType="&amp;G226,"")&amp;IF(J226="true",", multiTrialSet=true",""),"")</f>
        <v>, setType=LIBSETS_SETTYPE_MONSTER</v>
      </c>
      <c r="AZ226" s="21" t="str">
        <f>IF(F226&lt;&gt;"Not in the game (anymore)",IF(U226&lt;&gt;"",", dropMechanic={"&amp;U226&amp;IF(Z226&lt;&gt;"",","&amp;Z226,"")&amp;IF(AE226&lt;&gt;"",","&amp;AE226,"")&amp;IF(AJ226&lt;&gt;"",","&amp;AJ226,"")&amp;IF(AO226&lt;&gt;"",","&amp;AO226,"")&amp;IF(AT226&lt;&gt;"",","&amp;AT226,"")&amp;"}"&amp;IF(U226="LIBSETS_DROP_MECHANIC_MONSTER_NAME",", dropMechanicNames={" &amp; IF(V226&lt;&gt;"","['en']='"&amp;V226&amp;"'","") &amp; IF(W226&lt;&gt;"",", ['de']='" &amp; W226&amp;"'","") &amp; "}",""),"")&amp;"},","")</f>
        <v>, dropMechanic={LIBSETS_DROP_MECHANIC_MONSTER_NAME}, dropMechanicNames={['en']='Varaine and Allene Pellingare', ['de']='Varaine und Allene Pellingare'}},</v>
      </c>
      <c r="BA226" s="21" t="str">
        <f>IF(F226&lt;&gt;"Not in the game (anymore)",IF(C226&lt;&gt;"",CONCATENATE(" --",C226," / ",B226,"   [",IF(Q226&lt;&gt;"",Q226,""),IF(Y226&lt;&gt;"",", "&amp;Y226,""),IF(AD226&lt;&gt;"",", "&amp;AD226,""),IF(AI226&lt;&gt;"",", "&amp;AI226,""),IF(AN226&lt;&gt;"",", "&amp;AN226,""),IF(AS226&lt;&gt;"",", "&amp;AS226,""),"]")),"")</f>
        <v xml:space="preserve"> --Slimecraw / Schleimkropf   [Wayrest Sewers I]</v>
      </c>
    </row>
    <row r="227" spans="1:53" x14ac:dyDescent="0.25">
      <c r="A227" s="5">
        <v>271</v>
      </c>
      <c r="B227" t="s">
        <v>20</v>
      </c>
      <c r="C227" t="s">
        <v>20</v>
      </c>
      <c r="D227" s="3">
        <f>A227</f>
        <v>271</v>
      </c>
      <c r="G227" s="8" t="s">
        <v>1654</v>
      </c>
      <c r="H227">
        <v>1</v>
      </c>
      <c r="I227" t="s">
        <v>1641</v>
      </c>
      <c r="J227" t="s">
        <v>97</v>
      </c>
      <c r="K227">
        <v>-1</v>
      </c>
      <c r="L227">
        <v>-1</v>
      </c>
      <c r="M227">
        <v>-1</v>
      </c>
      <c r="N227">
        <v>0</v>
      </c>
      <c r="O227" s="70" t="s">
        <v>60</v>
      </c>
      <c r="P227" s="3">
        <f>IF(AND(G227&lt;&gt;"LIBSETS_SETTYPE_BATTLEGROUND",G227&lt;&gt;"LIBSETS_SETTYPE_SPECIAL",G227&lt;&gt;"LIBSETS_SETTYPE_MYTHIC"), IF(Q227&lt;&gt;"",VLOOKUP(Q227,'ESO zone constants'!$D$2:$H$4950,5,FALSE),""),"")</f>
        <v>148</v>
      </c>
      <c r="Q227" t="str">
        <f>IF(OR(K227="",K227&lt;=0,ISERROR(K227)),IF(AND(O227&lt;&gt;"",NOT(ISERROR(O227))),O227, ""),VLOOKUP(K227,'ESO wayshrine node constants'!$A$3:$D$9993,4,FALSE))</f>
        <v>Arx Corinium</v>
      </c>
      <c r="S227" s="19" t="str">
        <f>IF(AND(R227&lt;&gt;"",NOT(ISERROR(R227))),R227,IF(P227&lt;&gt;"",IF(NOT(ISERROR(VLOOKUP(P227,'ESO Dungeon constants'!$D$3:$H$9999,5,FALSE))),VLOOKUP(P227,'ESO Dungeon constants'!$D$3:$I$9999,6,FALSE),VLOOKUP(P227,'ESO zone constants'!$H$2:$K$9984,4,FALSE)),""))</f>
        <v>DLC_BASE_GAME</v>
      </c>
      <c r="T227" s="3" t="str">
        <f>IF(S227&lt;&gt;"",VLOOKUP(S227,'LibSets constants'!$B$4:$C$1000,2,FALSE),"")</f>
        <v>Included in base game</v>
      </c>
      <c r="U227" s="33" t="s">
        <v>1726</v>
      </c>
      <c r="V227" s="43" t="s">
        <v>1731</v>
      </c>
      <c r="W227" s="40" t="s">
        <v>1811</v>
      </c>
      <c r="X227" s="3" t="str">
        <f>IF(G227&lt;&gt;"LIBSETS_SETTYPE_BATTLEGROUND",IF(G227&lt;&gt;"LIBSETS_SETTYPE_SPECIAL",IF(Y227&lt;&gt;"",VLOOKUP(Y227,'ESO zone constants'!$D$2:$H$4950,5,FALSE),""),""),"")</f>
        <v/>
      </c>
      <c r="Z227" s="43"/>
      <c r="AA227" s="43"/>
      <c r="AB227" s="43"/>
      <c r="AC227" s="3" t="str">
        <f>IF(G227&lt;&gt;"LIBSETS_SETTYPE_BATTLEGROUND",IF(G227&lt;&gt;"LIBSETS_SETTYPE_SPECIAL",IF(AD227&lt;&gt;"",VLOOKUP(AD227,'ESO zone constants'!$D$2:$H$4950,5,FALSE),""),""),"")</f>
        <v/>
      </c>
      <c r="AE227" s="43"/>
      <c r="AF227" s="43"/>
      <c r="AG227" s="43"/>
      <c r="AH227" s="3" t="str">
        <f>IF(G227&lt;&gt;"LIBSETS_SETTYPE_BATTLEGROUND",IF(G227&lt;&gt;"LIBSETS_SETTYPE_SPECIAL",IF(AI227&lt;&gt;"",VLOOKUP(AI227,'ESO zone constants'!$D$2:$H$4950,5,FALSE),""),""),"")</f>
        <v/>
      </c>
      <c r="AJ227" s="43"/>
      <c r="AK227" s="43"/>
      <c r="AL227" s="43"/>
      <c r="AM227" s="3" t="str">
        <f>IF(G227&lt;&gt;"LIBSETS_SETTYPE_BATTLEGROUND",IF(G227&lt;&gt;"LIBSETS_SETTYPE_SPECIAL",IF(AN227&lt;&gt;"",VLOOKUP(AN227,'ESO zone constants'!$D$2:$H$4950,5,FALSE),""),""),"")</f>
        <v/>
      </c>
      <c r="AO227" s="43"/>
      <c r="AP227" s="43"/>
      <c r="AQ227" s="43"/>
      <c r="AR227" s="3" t="str">
        <f>IF(G227&lt;&gt;"LIBSETS_SETTYPE_BATTLEGROUND",IF(G227&lt;&gt;"LIBSETS_SETTYPE_SPECIAL",IF(AS227&lt;&gt;"",VLOOKUP(AS227,'ESO zone constants'!$D$2:$H$4950,5,FALSE),""),""),"")</f>
        <v/>
      </c>
      <c r="AT227" s="43"/>
      <c r="AU227" s="43"/>
      <c r="AV227" s="43"/>
      <c r="AW227" s="21" t="str">
        <f>IF(A227="???","--","")&amp;IF(F227&lt;&gt;"Not in the game (anymore)",IF(A227&lt;&gt;"",CONCATENATE("[",A227,"] = {wayshrines={")&amp;IF(K227&lt;&gt;"",CONCATENATE(K227,","),"")&amp;IF(L227&lt;&gt;"",CONCATENATE(L227,","),"")&amp;IF(M227&lt;&gt;"",CONCATENATE(M227,","),"")&amp;CONCATENATE("}")&amp;IF(VALUE(N227)&gt;0,CONCATENATE(", traitsNeeded=",N227),"")&amp;CONCATENATE(", dlcId=",IF(S227&lt;&gt;"",S227,"DLC_BASE_GAME")),""),"")</f>
        <v>[271] = {wayshrines={-1,-1,-1,}, dlcId=DLC_BASE_GAME</v>
      </c>
      <c r="AX227" s="21" t="str">
        <f>IF(F227&lt;&gt;"Not in the game (anymore)",IF(A227&lt;&gt;"",IF(P227&lt;&gt;"",CONCATENATE(", zoneIds={",P227),"")&amp;IF(X227&lt;&gt;"",CONCATENATE(",",X227),"")&amp;IF(AC227&lt;&gt;"",CONCATENATE(",",AC227),"")&amp;IF(AH227&lt;&gt;"",CONCATENATE(",",AH227),"")&amp;IF(AM227&lt;&gt;"",CONCATENATE(",",AM227),"")&amp;IF(AR227&lt;&gt;"",CONCATENATE(",",AR227),"")&amp;IF(P227&lt;&gt;"",CONCATENATE("}",""),"")&amp;IF(OR(I227="true",I227="false",I227&lt;&gt;""), CONCATENATE(", veteran=", I227), ""),""),"")</f>
        <v>, zoneIds={148}, veteran={[EQUIP_TYPE_HEAD]=true, [EQUIP_TYPE_SHOULDERS]=false}</v>
      </c>
      <c r="AY227" s="21" t="str">
        <f>IF(F227&lt;&gt;"Not in the game (anymore)",IF(A227&lt;&gt;"",", setType="&amp;G227,"")&amp;IF(J227="true",", multiTrialSet=true",""),"")</f>
        <v>, setType=LIBSETS_SETTYPE_MONSTER</v>
      </c>
      <c r="AZ227" s="21" t="str">
        <f>IF(F227&lt;&gt;"Not in the game (anymore)",IF(U227&lt;&gt;"",", dropMechanic={"&amp;U227&amp;IF(Z227&lt;&gt;"",","&amp;Z227,"")&amp;IF(AE227&lt;&gt;"",","&amp;AE227,"")&amp;IF(AJ227&lt;&gt;"",","&amp;AJ227,"")&amp;IF(AO227&lt;&gt;"",","&amp;AO227,"")&amp;IF(AT227&lt;&gt;"",","&amp;AT227,"")&amp;"}"&amp;IF(U227="LIBSETS_DROP_MECHANIC_MONSTER_NAME",", dropMechanicNames={" &amp; IF(V227&lt;&gt;"","['en']='"&amp;V227&amp;"'","") &amp; IF(W227&lt;&gt;"",", ['de']='" &amp; W227&amp;"'","") &amp; "}",""),"")&amp;"},","")</f>
        <v>, dropMechanic={LIBSETS_DROP_MECHANIC_MONSTER_NAME}, dropMechanicNames={['en']='Sellistrix the Lamia Queen', ['de']='Sellistrix die Lamienkönigin'}},</v>
      </c>
      <c r="BA227" s="21" t="str">
        <f>IF(F227&lt;&gt;"Not in the game (anymore)",IF(C227&lt;&gt;"",CONCATENATE(" --",C227," / ",B227,"   [",IF(Q227&lt;&gt;"",Q227,""),IF(Y227&lt;&gt;"",", "&amp;Y227,""),IF(AD227&lt;&gt;"",", "&amp;AD227,""),IF(AI227&lt;&gt;"",", "&amp;AI227,""),IF(AN227&lt;&gt;"",", "&amp;AN227,""),IF(AS227&lt;&gt;"",", "&amp;AS227,""),"]")),"")</f>
        <v xml:space="preserve"> --Sellistrix / Sellistrix   [Arx Corinium]</v>
      </c>
    </row>
    <row r="228" spans="1:53" x14ac:dyDescent="0.25">
      <c r="A228" s="5">
        <v>272</v>
      </c>
      <c r="B228" t="s">
        <v>1152</v>
      </c>
      <c r="C228" t="s">
        <v>9</v>
      </c>
      <c r="D228" s="3">
        <f>A228</f>
        <v>272</v>
      </c>
      <c r="G228" s="8" t="s">
        <v>1654</v>
      </c>
      <c r="H228">
        <v>1</v>
      </c>
      <c r="I228" t="s">
        <v>1641</v>
      </c>
      <c r="J228" t="s">
        <v>97</v>
      </c>
      <c r="K228">
        <v>-1</v>
      </c>
      <c r="L228">
        <v>-1</v>
      </c>
      <c r="M228">
        <v>-1</v>
      </c>
      <c r="N228">
        <v>0</v>
      </c>
      <c r="O228" s="70" t="s">
        <v>50</v>
      </c>
      <c r="P228" s="3">
        <f>IF(AND(G228&lt;&gt;"LIBSETS_SETTYPE_BATTLEGROUND",G228&lt;&gt;"LIBSETS_SETTYPE_SPECIAL",G228&lt;&gt;"LIBSETS_SETTYPE_MYTHIC"), IF(Q228&lt;&gt;"",VLOOKUP(Q228,'ESO zone constants'!$D$2:$H$4950,5,FALSE),""),"")</f>
        <v>176</v>
      </c>
      <c r="Q228" t="str">
        <f>IF(OR(K228="",K228&lt;=0,ISERROR(K228)),IF(AND(O228&lt;&gt;"",NOT(ISERROR(O228))),O228, ""),VLOOKUP(K228,'ESO wayshrine node constants'!$A$3:$D$9993,4,FALSE))</f>
        <v>City of Ash I</v>
      </c>
      <c r="S228" s="19" t="str">
        <f>IF(AND(R228&lt;&gt;"",NOT(ISERROR(R228))),R228,IF(P228&lt;&gt;"",IF(NOT(ISERROR(VLOOKUP(P228,'ESO Dungeon constants'!$D$3:$H$9999,5,FALSE))),VLOOKUP(P228,'ESO Dungeon constants'!$D$3:$I$9999,6,FALSE),VLOOKUP(P228,'ESO zone constants'!$H$2:$K$9984,4,FALSE)),""))</f>
        <v>DLC_BASE_GAME</v>
      </c>
      <c r="T228" s="3" t="str">
        <f>IF(S228&lt;&gt;"",VLOOKUP(S228,'LibSets constants'!$B$4:$C$1000,2,FALSE),"")</f>
        <v>Included in base game</v>
      </c>
      <c r="U228" s="33" t="s">
        <v>1726</v>
      </c>
      <c r="V228" s="43" t="s">
        <v>1732</v>
      </c>
      <c r="W228" s="40" t="s">
        <v>1825</v>
      </c>
      <c r="X228" s="3" t="str">
        <f>IF(G228&lt;&gt;"LIBSETS_SETTYPE_BATTLEGROUND",IF(G228&lt;&gt;"LIBSETS_SETTYPE_SPECIAL",IF(Y228&lt;&gt;"",VLOOKUP(Y228,'ESO zone constants'!$D$2:$H$4950,5,FALSE),""),""),"")</f>
        <v/>
      </c>
      <c r="Z228" s="43"/>
      <c r="AA228" s="43"/>
      <c r="AB228" s="43"/>
      <c r="AC228" s="3" t="str">
        <f>IF(G228&lt;&gt;"LIBSETS_SETTYPE_BATTLEGROUND",IF(G228&lt;&gt;"LIBSETS_SETTYPE_SPECIAL",IF(AD228&lt;&gt;"",VLOOKUP(AD228,'ESO zone constants'!$D$2:$H$4950,5,FALSE),""),""),"")</f>
        <v/>
      </c>
      <c r="AE228" s="43"/>
      <c r="AF228" s="43"/>
      <c r="AG228" s="43"/>
      <c r="AH228" s="3" t="str">
        <f>IF(G228&lt;&gt;"LIBSETS_SETTYPE_BATTLEGROUND",IF(G228&lt;&gt;"LIBSETS_SETTYPE_SPECIAL",IF(AI228&lt;&gt;"",VLOOKUP(AI228,'ESO zone constants'!$D$2:$H$4950,5,FALSE),""),""),"")</f>
        <v/>
      </c>
      <c r="AJ228" s="43"/>
      <c r="AK228" s="43"/>
      <c r="AL228" s="43"/>
      <c r="AM228" s="3" t="str">
        <f>IF(G228&lt;&gt;"LIBSETS_SETTYPE_BATTLEGROUND",IF(G228&lt;&gt;"LIBSETS_SETTYPE_SPECIAL",IF(AN228&lt;&gt;"",VLOOKUP(AN228,'ESO zone constants'!$D$2:$H$4950,5,FALSE),""),""),"")</f>
        <v/>
      </c>
      <c r="AO228" s="43"/>
      <c r="AP228" s="43"/>
      <c r="AQ228" s="43"/>
      <c r="AR228" s="3" t="str">
        <f>IF(G228&lt;&gt;"LIBSETS_SETTYPE_BATTLEGROUND",IF(G228&lt;&gt;"LIBSETS_SETTYPE_SPECIAL",IF(AS228&lt;&gt;"",VLOOKUP(AS228,'ESO zone constants'!$D$2:$H$4950,5,FALSE),""),""),"")</f>
        <v/>
      </c>
      <c r="AT228" s="43"/>
      <c r="AU228" s="43"/>
      <c r="AV228" s="43"/>
      <c r="AW228" s="21" t="str">
        <f>IF(A228="???","--","")&amp;IF(F228&lt;&gt;"Not in the game (anymore)",IF(A228&lt;&gt;"",CONCATENATE("[",A228,"] = {wayshrines={")&amp;IF(K228&lt;&gt;"",CONCATENATE(K228,","),"")&amp;IF(L228&lt;&gt;"",CONCATENATE(L228,","),"")&amp;IF(M228&lt;&gt;"",CONCATENATE(M228,","),"")&amp;CONCATENATE("}")&amp;IF(VALUE(N228)&gt;0,CONCATENATE(", traitsNeeded=",N228),"")&amp;CONCATENATE(", dlcId=",IF(S228&lt;&gt;"",S228,"DLC_BASE_GAME")),""),"")</f>
        <v>[272] = {wayshrines={-1,-1,-1,}, dlcId=DLC_BASE_GAME</v>
      </c>
      <c r="AX228" s="21" t="str">
        <f>IF(F228&lt;&gt;"Not in the game (anymore)",IF(A228&lt;&gt;"",IF(P228&lt;&gt;"",CONCATENATE(", zoneIds={",P228),"")&amp;IF(X228&lt;&gt;"",CONCATENATE(",",X228),"")&amp;IF(AC228&lt;&gt;"",CONCATENATE(",",AC228),"")&amp;IF(AH228&lt;&gt;"",CONCATENATE(",",AH228),"")&amp;IF(AM228&lt;&gt;"",CONCATENATE(",",AM228),"")&amp;IF(AR228&lt;&gt;"",CONCATENATE(",",AR228),"")&amp;IF(P228&lt;&gt;"",CONCATENATE("}",""),"")&amp;IF(OR(I228="true",I228="false",I228&lt;&gt;""), CONCATENATE(", veteran=", I228), ""),""),"")</f>
        <v>, zoneIds={176}, veteran={[EQUIP_TYPE_HEAD]=true, [EQUIP_TYPE_SHOULDERS]=false}</v>
      </c>
      <c r="AY228" s="21" t="str">
        <f>IF(F228&lt;&gt;"Not in the game (anymore)",IF(A228&lt;&gt;"",", setType="&amp;G228,"")&amp;IF(J228="true",", multiTrialSet=true",""),"")</f>
        <v>, setType=LIBSETS_SETTYPE_MONSTER</v>
      </c>
      <c r="AZ228" s="21" t="str">
        <f>IF(F228&lt;&gt;"Not in the game (anymore)",IF(U228&lt;&gt;"",", dropMechanic={"&amp;U228&amp;IF(Z228&lt;&gt;"",","&amp;Z228,"")&amp;IF(AE228&lt;&gt;"",","&amp;AE228,"")&amp;IF(AJ228&lt;&gt;"",","&amp;AJ228,"")&amp;IF(AO228&lt;&gt;"",","&amp;AO228,"")&amp;IF(AT228&lt;&gt;"",","&amp;AT228,"")&amp;"}"&amp;IF(U228="LIBSETS_DROP_MECHANIC_MONSTER_NAME",", dropMechanicNames={" &amp; IF(V228&lt;&gt;"","['en']='"&amp;V228&amp;"'","") &amp; IF(W228&lt;&gt;"",", ['de']='" &amp; W228&amp;"'","") &amp; "}",""),"")&amp;"},","")</f>
        <v>, dropMechanic={LIBSETS_DROP_MECHANIC_MONSTER_NAME}, dropMechanicNames={['en']='Razor Master Erthas', ['de']='Klingenmeister Erthas'}},</v>
      </c>
      <c r="BA228" s="21" t="str">
        <f>IF(F228&lt;&gt;"Not in the game (anymore)",IF(C228&lt;&gt;"",CONCATENATE(" --",C228," / ",B228,"   [",IF(Q228&lt;&gt;"",Q228,""),IF(Y228&lt;&gt;"",", "&amp;Y228,""),IF(AD228&lt;&gt;"",", "&amp;AD228,""),IF(AI228&lt;&gt;"",", "&amp;AI228,""),IF(AN228&lt;&gt;"",", "&amp;AN228,""),IF(AS228&lt;&gt;"",", "&amp;AS228,""),"]")),"")</f>
        <v xml:space="preserve"> --Infernal Guardian / Infernaler Wächter   [City of Ash I]</v>
      </c>
    </row>
    <row r="229" spans="1:53" x14ac:dyDescent="0.25">
      <c r="A229" s="5">
        <v>273</v>
      </c>
      <c r="B229" t="s">
        <v>8</v>
      </c>
      <c r="C229" t="s">
        <v>8</v>
      </c>
      <c r="D229" s="3">
        <f>A229</f>
        <v>273</v>
      </c>
      <c r="G229" s="8" t="s">
        <v>1654</v>
      </c>
      <c r="H229">
        <v>1</v>
      </c>
      <c r="I229" t="s">
        <v>1641</v>
      </c>
      <c r="J229" t="s">
        <v>97</v>
      </c>
      <c r="K229">
        <v>-1</v>
      </c>
      <c r="L229">
        <v>-1</v>
      </c>
      <c r="M229">
        <v>-1</v>
      </c>
      <c r="N229">
        <v>0</v>
      </c>
      <c r="O229" s="70" t="s">
        <v>49</v>
      </c>
      <c r="P229" s="3">
        <f>IF(AND(G229&lt;&gt;"LIBSETS_SETTYPE_BATTLEGROUND",G229&lt;&gt;"LIBSETS_SETTYPE_SPECIAL",G229&lt;&gt;"LIBSETS_SETTYPE_MYTHIC"), IF(Q229&lt;&gt;"",VLOOKUP(Q229,'ESO zone constants'!$D$2:$H$4950,5,FALSE),""),"")</f>
        <v>130</v>
      </c>
      <c r="Q229" t="str">
        <f>IF(OR(K229="",K229&lt;=0,ISERROR(K229)),IF(AND(O229&lt;&gt;"",NOT(ISERROR(O229))),O229, ""),VLOOKUP(K229,'ESO wayshrine node constants'!$A$3:$D$9993,4,FALSE))</f>
        <v>Crypt of Hearts I</v>
      </c>
      <c r="S229" s="19" t="str">
        <f>IF(AND(R229&lt;&gt;"",NOT(ISERROR(R229))),R229,IF(P229&lt;&gt;"",IF(NOT(ISERROR(VLOOKUP(P229,'ESO Dungeon constants'!$D$3:$H$9999,5,FALSE))),VLOOKUP(P229,'ESO Dungeon constants'!$D$3:$I$9999,6,FALSE),VLOOKUP(P229,'ESO zone constants'!$H$2:$K$9984,4,FALSE)),""))</f>
        <v>DLC_BASE_GAME</v>
      </c>
      <c r="T229" s="3" t="str">
        <f>IF(S229&lt;&gt;"",VLOOKUP(S229,'LibSets constants'!$B$4:$C$1000,2,FALSE),"")</f>
        <v>Included in base game</v>
      </c>
      <c r="U229" s="33" t="s">
        <v>1726</v>
      </c>
      <c r="V229" s="43" t="s">
        <v>1530</v>
      </c>
      <c r="W229" s="40" t="s">
        <v>1817</v>
      </c>
      <c r="X229" s="3" t="str">
        <f>IF(G229&lt;&gt;"LIBSETS_SETTYPE_BATTLEGROUND",IF(G229&lt;&gt;"LIBSETS_SETTYPE_SPECIAL",IF(Y229&lt;&gt;"",VLOOKUP(Y229,'ESO zone constants'!$D$2:$H$4950,5,FALSE),""),""),"")</f>
        <v/>
      </c>
      <c r="Z229" s="43"/>
      <c r="AA229" s="43"/>
      <c r="AB229" s="43"/>
      <c r="AC229" s="3" t="str">
        <f>IF(G229&lt;&gt;"LIBSETS_SETTYPE_BATTLEGROUND",IF(G229&lt;&gt;"LIBSETS_SETTYPE_SPECIAL",IF(AD229&lt;&gt;"",VLOOKUP(AD229,'ESO zone constants'!$D$2:$H$4950,5,FALSE),""),""),"")</f>
        <v/>
      </c>
      <c r="AE229" s="43"/>
      <c r="AF229" s="43"/>
      <c r="AG229" s="43"/>
      <c r="AH229" s="3" t="str">
        <f>IF(G229&lt;&gt;"LIBSETS_SETTYPE_BATTLEGROUND",IF(G229&lt;&gt;"LIBSETS_SETTYPE_SPECIAL",IF(AI229&lt;&gt;"",VLOOKUP(AI229,'ESO zone constants'!$D$2:$H$4950,5,FALSE),""),""),"")</f>
        <v/>
      </c>
      <c r="AJ229" s="43"/>
      <c r="AK229" s="43"/>
      <c r="AL229" s="43"/>
      <c r="AM229" s="3" t="str">
        <f>IF(G229&lt;&gt;"LIBSETS_SETTYPE_BATTLEGROUND",IF(G229&lt;&gt;"LIBSETS_SETTYPE_SPECIAL",IF(AN229&lt;&gt;"",VLOOKUP(AN229,'ESO zone constants'!$D$2:$H$4950,5,FALSE),""),""),"")</f>
        <v/>
      </c>
      <c r="AO229" s="43"/>
      <c r="AP229" s="43"/>
      <c r="AQ229" s="43"/>
      <c r="AR229" s="3" t="str">
        <f>IF(G229&lt;&gt;"LIBSETS_SETTYPE_BATTLEGROUND",IF(G229&lt;&gt;"LIBSETS_SETTYPE_SPECIAL",IF(AS229&lt;&gt;"",VLOOKUP(AS229,'ESO zone constants'!$D$2:$H$4950,5,FALSE),""),""),"")</f>
        <v/>
      </c>
      <c r="AT229" s="43"/>
      <c r="AU229" s="43"/>
      <c r="AV229" s="43"/>
      <c r="AW229" s="21" t="str">
        <f>IF(A229="???","--","")&amp;IF(F229&lt;&gt;"Not in the game (anymore)",IF(A229&lt;&gt;"",CONCATENATE("[",A229,"] = {wayshrines={")&amp;IF(K229&lt;&gt;"",CONCATENATE(K229,","),"")&amp;IF(L229&lt;&gt;"",CONCATENATE(L229,","),"")&amp;IF(M229&lt;&gt;"",CONCATENATE(M229,","),"")&amp;CONCATENATE("}")&amp;IF(VALUE(N229)&gt;0,CONCATENATE(", traitsNeeded=",N229),"")&amp;CONCATENATE(", dlcId=",IF(S229&lt;&gt;"",S229,"DLC_BASE_GAME")),""),"")</f>
        <v>[273] = {wayshrines={-1,-1,-1,}, dlcId=DLC_BASE_GAME</v>
      </c>
      <c r="AX229" s="21" t="str">
        <f>IF(F229&lt;&gt;"Not in the game (anymore)",IF(A229&lt;&gt;"",IF(P229&lt;&gt;"",CONCATENATE(", zoneIds={",P229),"")&amp;IF(X229&lt;&gt;"",CONCATENATE(",",X229),"")&amp;IF(AC229&lt;&gt;"",CONCATENATE(",",AC229),"")&amp;IF(AH229&lt;&gt;"",CONCATENATE(",",AH229),"")&amp;IF(AM229&lt;&gt;"",CONCATENATE(",",AM229),"")&amp;IF(AR229&lt;&gt;"",CONCATENATE(",",AR229),"")&amp;IF(P229&lt;&gt;"",CONCATENATE("}",""),"")&amp;IF(OR(I229="true",I229="false",I229&lt;&gt;""), CONCATENATE(", veteran=", I229), ""),""),"")</f>
        <v>, zoneIds={130}, veteran={[EQUIP_TYPE_HEAD]=true, [EQUIP_TYPE_SHOULDERS]=false}</v>
      </c>
      <c r="AY229" s="21" t="str">
        <f>IF(F229&lt;&gt;"Not in the game (anymore)",IF(A229&lt;&gt;"",", setType="&amp;G229,"")&amp;IF(J229="true",", multiTrialSet=true",""),"")</f>
        <v>, setType=LIBSETS_SETTYPE_MONSTER</v>
      </c>
      <c r="AZ229" s="21" t="str">
        <f>IF(F229&lt;&gt;"Not in the game (anymore)",IF(U229&lt;&gt;"",", dropMechanic={"&amp;U229&amp;IF(Z229&lt;&gt;"",","&amp;Z229,"")&amp;IF(AE229&lt;&gt;"",","&amp;AE229,"")&amp;IF(AJ229&lt;&gt;"",","&amp;AJ229,"")&amp;IF(AO229&lt;&gt;"",","&amp;AO229,"")&amp;IF(AT229&lt;&gt;"",","&amp;AT229,"")&amp;"}"&amp;IF(U229="LIBSETS_DROP_MECHANIC_MONSTER_NAME",", dropMechanicNames={" &amp; IF(V229&lt;&gt;"","['en']='"&amp;V229&amp;"'","") &amp; IF(W229&lt;&gt;"",", ['de']='" &amp; W229&amp;"'","") &amp; "}",""),"")&amp;"},","")</f>
        <v>, dropMechanic={LIBSETS_DROP_MECHANIC_MONSTER_NAME}, dropMechanicNames={['en']='Ilambris-Athor or Ilambris-Zaven', ['de']='Ilambris Zwillinge'}},</v>
      </c>
      <c r="BA229" s="21" t="str">
        <f>IF(F229&lt;&gt;"Not in the game (anymore)",IF(C229&lt;&gt;"",CONCATENATE(" --",C229," / ",B229,"   [",IF(Q229&lt;&gt;"",Q229,""),IF(Y229&lt;&gt;"",", "&amp;Y229,""),IF(AD229&lt;&gt;"",", "&amp;AD229,""),IF(AI229&lt;&gt;"",", "&amp;AI229,""),IF(AN229&lt;&gt;"",", "&amp;AN229,""),IF(AS229&lt;&gt;"",", "&amp;AS229,""),"]")),"")</f>
        <v xml:space="preserve"> --Ilambris / Ilambris   [Crypt of Hearts I]</v>
      </c>
    </row>
    <row r="230" spans="1:53" x14ac:dyDescent="0.25">
      <c r="A230" s="5">
        <v>274</v>
      </c>
      <c r="B230" t="s">
        <v>1153</v>
      </c>
      <c r="C230" t="s">
        <v>7</v>
      </c>
      <c r="D230" s="3">
        <f>A230</f>
        <v>274</v>
      </c>
      <c r="G230" s="8" t="s">
        <v>1654</v>
      </c>
      <c r="H230">
        <v>1</v>
      </c>
      <c r="I230" t="s">
        <v>1641</v>
      </c>
      <c r="J230" t="s">
        <v>97</v>
      </c>
      <c r="K230">
        <v>-1</v>
      </c>
      <c r="L230">
        <v>-1</v>
      </c>
      <c r="M230">
        <v>-1</v>
      </c>
      <c r="N230">
        <v>0</v>
      </c>
      <c r="O230" s="70" t="s">
        <v>48</v>
      </c>
      <c r="P230" s="3">
        <f>IF(AND(G230&lt;&gt;"LIBSETS_SETTYPE_BATTLEGROUND",G230&lt;&gt;"LIBSETS_SETTYPE_SPECIAL",G230&lt;&gt;"LIBSETS_SETTYPE_MYTHIC"), IF(Q230&lt;&gt;"",VLOOKUP(Q230,'ESO zone constants'!$D$2:$H$4950,5,FALSE),""),"")</f>
        <v>449</v>
      </c>
      <c r="Q230" t="str">
        <f>IF(OR(K230="",K230&lt;=0,ISERROR(K230)),IF(AND(O230&lt;&gt;"",NOT(ISERROR(O230))),O230, ""),VLOOKUP(K230,'ESO wayshrine node constants'!$A$3:$D$9993,4,FALSE))</f>
        <v>Direfrost Keep</v>
      </c>
      <c r="S230" s="19" t="str">
        <f>IF(AND(R230&lt;&gt;"",NOT(ISERROR(R230))),R230,IF(P230&lt;&gt;"",IF(NOT(ISERROR(VLOOKUP(P230,'ESO Dungeon constants'!$D$3:$H$9999,5,FALSE))),VLOOKUP(P230,'ESO Dungeon constants'!$D$3:$I$9999,6,FALSE),VLOOKUP(P230,'ESO zone constants'!$H$2:$K$9984,4,FALSE)),""))</f>
        <v>DLC_BASE_GAME</v>
      </c>
      <c r="T230" s="3" t="str">
        <f>IF(S230&lt;&gt;"",VLOOKUP(S230,'LibSets constants'!$B$4:$C$1000,2,FALSE),"")</f>
        <v>Included in base game</v>
      </c>
      <c r="U230" s="33" t="s">
        <v>1726</v>
      </c>
      <c r="V230" s="43" t="s">
        <v>1733</v>
      </c>
      <c r="W230" s="40" t="s">
        <v>1812</v>
      </c>
      <c r="X230" s="3" t="str">
        <f>IF(G230&lt;&gt;"LIBSETS_SETTYPE_BATTLEGROUND",IF(G230&lt;&gt;"LIBSETS_SETTYPE_SPECIAL",IF(Y230&lt;&gt;"",VLOOKUP(Y230,'ESO zone constants'!$D$2:$H$4950,5,FALSE),""),""),"")</f>
        <v/>
      </c>
      <c r="Z230" s="43"/>
      <c r="AA230" s="43"/>
      <c r="AB230" s="43"/>
      <c r="AC230" s="3" t="str">
        <f>IF(G230&lt;&gt;"LIBSETS_SETTYPE_BATTLEGROUND",IF(G230&lt;&gt;"LIBSETS_SETTYPE_SPECIAL",IF(AD230&lt;&gt;"",VLOOKUP(AD230,'ESO zone constants'!$D$2:$H$4950,5,FALSE),""),""),"")</f>
        <v/>
      </c>
      <c r="AE230" s="43"/>
      <c r="AF230" s="43"/>
      <c r="AG230" s="43"/>
      <c r="AH230" s="3" t="str">
        <f>IF(G230&lt;&gt;"LIBSETS_SETTYPE_BATTLEGROUND",IF(G230&lt;&gt;"LIBSETS_SETTYPE_SPECIAL",IF(AI230&lt;&gt;"",VLOOKUP(AI230,'ESO zone constants'!$D$2:$H$4950,5,FALSE),""),""),"")</f>
        <v/>
      </c>
      <c r="AJ230" s="43"/>
      <c r="AK230" s="43"/>
      <c r="AL230" s="43"/>
      <c r="AM230" s="3" t="str">
        <f>IF(G230&lt;&gt;"LIBSETS_SETTYPE_BATTLEGROUND",IF(G230&lt;&gt;"LIBSETS_SETTYPE_SPECIAL",IF(AN230&lt;&gt;"",VLOOKUP(AN230,'ESO zone constants'!$D$2:$H$4950,5,FALSE),""),""),"")</f>
        <v/>
      </c>
      <c r="AO230" s="43"/>
      <c r="AP230" s="43"/>
      <c r="AQ230" s="43"/>
      <c r="AR230" s="3" t="str">
        <f>IF(G230&lt;&gt;"LIBSETS_SETTYPE_BATTLEGROUND",IF(G230&lt;&gt;"LIBSETS_SETTYPE_SPECIAL",IF(AS230&lt;&gt;"",VLOOKUP(AS230,'ESO zone constants'!$D$2:$H$4950,5,FALSE),""),""),"")</f>
        <v/>
      </c>
      <c r="AT230" s="43"/>
      <c r="AU230" s="43"/>
      <c r="AV230" s="43"/>
      <c r="AW230" s="21" t="str">
        <f>IF(A230="???","--","")&amp;IF(F230&lt;&gt;"Not in the game (anymore)",IF(A230&lt;&gt;"",CONCATENATE("[",A230,"] = {wayshrines={")&amp;IF(K230&lt;&gt;"",CONCATENATE(K230,","),"")&amp;IF(L230&lt;&gt;"",CONCATENATE(L230,","),"")&amp;IF(M230&lt;&gt;"",CONCATENATE(M230,","),"")&amp;CONCATENATE("}")&amp;IF(VALUE(N230)&gt;0,CONCATENATE(", traitsNeeded=",N230),"")&amp;CONCATENATE(", dlcId=",IF(S230&lt;&gt;"",S230,"DLC_BASE_GAME")),""),"")</f>
        <v>[274] = {wayshrines={-1,-1,-1,}, dlcId=DLC_BASE_GAME</v>
      </c>
      <c r="AX230" s="21" t="str">
        <f>IF(F230&lt;&gt;"Not in the game (anymore)",IF(A230&lt;&gt;"",IF(P230&lt;&gt;"",CONCATENATE(", zoneIds={",P230),"")&amp;IF(X230&lt;&gt;"",CONCATENATE(",",X230),"")&amp;IF(AC230&lt;&gt;"",CONCATENATE(",",AC230),"")&amp;IF(AH230&lt;&gt;"",CONCATENATE(",",AH230),"")&amp;IF(AM230&lt;&gt;"",CONCATENATE(",",AM230),"")&amp;IF(AR230&lt;&gt;"",CONCATENATE(",",AR230),"")&amp;IF(P230&lt;&gt;"",CONCATENATE("}",""),"")&amp;IF(OR(I230="true",I230="false",I230&lt;&gt;""), CONCATENATE(", veteran=", I230), ""),""),"")</f>
        <v>, zoneIds={449}, veteran={[EQUIP_TYPE_HEAD]=true, [EQUIP_TYPE_SHOULDERS]=false}</v>
      </c>
      <c r="AY230" s="21" t="str">
        <f>IF(F230&lt;&gt;"Not in the game (anymore)",IF(A230&lt;&gt;"",", setType="&amp;G230,"")&amp;IF(J230="true",", multiTrialSet=true",""),"")</f>
        <v>, setType=LIBSETS_SETTYPE_MONSTER</v>
      </c>
      <c r="AZ230" s="21" t="str">
        <f>IF(F230&lt;&gt;"Not in the game (anymore)",IF(U230&lt;&gt;"",", dropMechanic={"&amp;U230&amp;IF(Z230&lt;&gt;"",","&amp;Z230,"")&amp;IF(AE230&lt;&gt;"",","&amp;AE230,"")&amp;IF(AJ230&lt;&gt;"",","&amp;AJ230,"")&amp;IF(AO230&lt;&gt;"",","&amp;AO230,"")&amp;IF(AT230&lt;&gt;"",","&amp;AT230,"")&amp;"}"&amp;IF(U230="LIBSETS_DROP_MECHANIC_MONSTER_NAME",", dropMechanicNames={" &amp; IF(V230&lt;&gt;"","['en']='"&amp;V230&amp;"'","") &amp; IF(W230&lt;&gt;"",", ['de']='" &amp; W230&amp;"'","") &amp; "}",""),"")&amp;"},","")</f>
        <v>, dropMechanic={LIBSETS_DROP_MECHANIC_MONSTER_NAME}, dropMechanicNames={['en']='Drodda of Icereach', ['de']='Drodda von Eiskap'}},</v>
      </c>
      <c r="BA230" s="21" t="str">
        <f>IF(F230&lt;&gt;"Not in the game (anymore)",IF(C230&lt;&gt;"",CONCATENATE(" --",C230," / ",B230,"   [",IF(Q230&lt;&gt;"",Q230,""),IF(Y230&lt;&gt;"",", "&amp;Y230,""),IF(AD230&lt;&gt;"",", "&amp;AD230,""),IF(AI230&lt;&gt;"",", "&amp;AI230,""),IF(AN230&lt;&gt;"",", "&amp;AN230,""),IF(AS230&lt;&gt;"",", "&amp;AS230,""),"]")),"")</f>
        <v xml:space="preserve"> --Iceheart / Eisherz   [Direfrost Keep]</v>
      </c>
    </row>
    <row r="231" spans="1:53" x14ac:dyDescent="0.25">
      <c r="A231" s="5">
        <v>275</v>
      </c>
      <c r="B231" t="s">
        <v>1154</v>
      </c>
      <c r="C231" t="s">
        <v>26</v>
      </c>
      <c r="D231" s="3">
        <f>A231</f>
        <v>275</v>
      </c>
      <c r="G231" s="8" t="s">
        <v>1654</v>
      </c>
      <c r="H231">
        <v>1</v>
      </c>
      <c r="I231" t="s">
        <v>1641</v>
      </c>
      <c r="J231" t="s">
        <v>97</v>
      </c>
      <c r="K231">
        <v>-1</v>
      </c>
      <c r="L231">
        <v>-1</v>
      </c>
      <c r="M231">
        <v>-1</v>
      </c>
      <c r="N231">
        <v>0</v>
      </c>
      <c r="O231" s="70" t="s">
        <v>65</v>
      </c>
      <c r="P231" s="3">
        <f>IF(AND(G231&lt;&gt;"LIBSETS_SETTYPE_BATTLEGROUND",G231&lt;&gt;"LIBSETS_SETTYPE_SPECIAL",G231&lt;&gt;"LIBSETS_SETTYPE_MYTHIC"), IF(Q231&lt;&gt;"",VLOOKUP(Q231,'ESO zone constants'!$D$2:$H$4950,5,FALSE),""),"")</f>
        <v>131</v>
      </c>
      <c r="Q231" t="str">
        <f>IF(OR(K231="",K231&lt;=0,ISERROR(K231)),IF(AND(O231&lt;&gt;"",NOT(ISERROR(O231))),O231, ""),VLOOKUP(K231,'ESO wayshrine node constants'!$A$3:$D$9993,4,FALSE))</f>
        <v>Tempest Island</v>
      </c>
      <c r="S231" s="19" t="str">
        <f>IF(AND(R231&lt;&gt;"",NOT(ISERROR(R231))),R231,IF(P231&lt;&gt;"",IF(NOT(ISERROR(VLOOKUP(P231,'ESO Dungeon constants'!$D$3:$H$9999,5,FALSE))),VLOOKUP(P231,'ESO Dungeon constants'!$D$3:$I$9999,6,FALSE),VLOOKUP(P231,'ESO zone constants'!$H$2:$K$9984,4,FALSE)),""))</f>
        <v>DLC_BASE_GAME</v>
      </c>
      <c r="T231" s="3" t="str">
        <f>IF(S231&lt;&gt;"",VLOOKUP(S231,'LibSets constants'!$B$4:$C$1000,2,FALSE),"")</f>
        <v>Included in base game</v>
      </c>
      <c r="U231" s="33" t="s">
        <v>1726</v>
      </c>
      <c r="V231" s="43" t="s">
        <v>1734</v>
      </c>
      <c r="W231" s="40" t="s">
        <v>1831</v>
      </c>
      <c r="X231" s="3" t="str">
        <f>IF(G231&lt;&gt;"LIBSETS_SETTYPE_BATTLEGROUND",IF(G231&lt;&gt;"LIBSETS_SETTYPE_SPECIAL",IF(Y231&lt;&gt;"",VLOOKUP(Y231,'ESO zone constants'!$D$2:$H$4950,5,FALSE),""),""),"")</f>
        <v/>
      </c>
      <c r="Z231" s="43"/>
      <c r="AA231" s="43"/>
      <c r="AB231" s="43"/>
      <c r="AC231" s="3" t="str">
        <f>IF(G231&lt;&gt;"LIBSETS_SETTYPE_BATTLEGROUND",IF(G231&lt;&gt;"LIBSETS_SETTYPE_SPECIAL",IF(AD231&lt;&gt;"",VLOOKUP(AD231,'ESO zone constants'!$D$2:$H$4950,5,FALSE),""),""),"")</f>
        <v/>
      </c>
      <c r="AE231" s="43"/>
      <c r="AF231" s="43"/>
      <c r="AG231" s="43"/>
      <c r="AH231" s="3" t="str">
        <f>IF(G231&lt;&gt;"LIBSETS_SETTYPE_BATTLEGROUND",IF(G231&lt;&gt;"LIBSETS_SETTYPE_SPECIAL",IF(AI231&lt;&gt;"",VLOOKUP(AI231,'ESO zone constants'!$D$2:$H$4950,5,FALSE),""),""),"")</f>
        <v/>
      </c>
      <c r="AJ231" s="43"/>
      <c r="AK231" s="43"/>
      <c r="AL231" s="43"/>
      <c r="AM231" s="3" t="str">
        <f>IF(G231&lt;&gt;"LIBSETS_SETTYPE_BATTLEGROUND",IF(G231&lt;&gt;"LIBSETS_SETTYPE_SPECIAL",IF(AN231&lt;&gt;"",VLOOKUP(AN231,'ESO zone constants'!$D$2:$H$4950,5,FALSE),""),""),"")</f>
        <v/>
      </c>
      <c r="AO231" s="43"/>
      <c r="AP231" s="43"/>
      <c r="AQ231" s="43"/>
      <c r="AR231" s="3" t="str">
        <f>IF(G231&lt;&gt;"LIBSETS_SETTYPE_BATTLEGROUND",IF(G231&lt;&gt;"LIBSETS_SETTYPE_SPECIAL",IF(AS231&lt;&gt;"",VLOOKUP(AS231,'ESO zone constants'!$D$2:$H$4950,5,FALSE),""),""),"")</f>
        <v/>
      </c>
      <c r="AT231" s="43"/>
      <c r="AU231" s="43"/>
      <c r="AV231" s="43"/>
      <c r="AW231" s="21" t="str">
        <f>IF(A231="???","--","")&amp;IF(F231&lt;&gt;"Not in the game (anymore)",IF(A231&lt;&gt;"",CONCATENATE("[",A231,"] = {wayshrines={")&amp;IF(K231&lt;&gt;"",CONCATENATE(K231,","),"")&amp;IF(L231&lt;&gt;"",CONCATENATE(L231,","),"")&amp;IF(M231&lt;&gt;"",CONCATENATE(M231,","),"")&amp;CONCATENATE("}")&amp;IF(VALUE(N231)&gt;0,CONCATENATE(", traitsNeeded=",N231),"")&amp;CONCATENATE(", dlcId=",IF(S231&lt;&gt;"",S231,"DLC_BASE_GAME")),""),"")</f>
        <v>[275] = {wayshrines={-1,-1,-1,}, dlcId=DLC_BASE_GAME</v>
      </c>
      <c r="AX231" s="21" t="str">
        <f>IF(F231&lt;&gt;"Not in the game (anymore)",IF(A231&lt;&gt;"",IF(P231&lt;&gt;"",CONCATENATE(", zoneIds={",P231),"")&amp;IF(X231&lt;&gt;"",CONCATENATE(",",X231),"")&amp;IF(AC231&lt;&gt;"",CONCATENATE(",",AC231),"")&amp;IF(AH231&lt;&gt;"",CONCATENATE(",",AH231),"")&amp;IF(AM231&lt;&gt;"",CONCATENATE(",",AM231),"")&amp;IF(AR231&lt;&gt;"",CONCATENATE(",",AR231),"")&amp;IF(P231&lt;&gt;"",CONCATENATE("}",""),"")&amp;IF(OR(I231="true",I231="false",I231&lt;&gt;""), CONCATENATE(", veteran=", I231), ""),""),"")</f>
        <v>, zoneIds={131}, veteran={[EQUIP_TYPE_HEAD]=true, [EQUIP_TYPE_SHOULDERS]=false}</v>
      </c>
      <c r="AY231" s="21" t="str">
        <f>IF(F231&lt;&gt;"Not in the game (anymore)",IF(A231&lt;&gt;"",", setType="&amp;G231,"")&amp;IF(J231="true",", multiTrialSet=true",""),"")</f>
        <v>, setType=LIBSETS_SETTYPE_MONSTER</v>
      </c>
      <c r="AZ231" s="21" t="str">
        <f>IF(F231&lt;&gt;"Not in the game (anymore)",IF(U231&lt;&gt;"",", dropMechanic={"&amp;U231&amp;IF(Z231&lt;&gt;"",","&amp;Z231,"")&amp;IF(AE231&lt;&gt;"",","&amp;AE231,"")&amp;IF(AJ231&lt;&gt;"",","&amp;AJ231,"")&amp;IF(AO231&lt;&gt;"",","&amp;AO231,"")&amp;IF(AT231&lt;&gt;"",","&amp;AT231,"")&amp;"}"&amp;IF(U231="LIBSETS_DROP_MECHANIC_MONSTER_NAME",", dropMechanicNames={" &amp; IF(V231&lt;&gt;"","['en']='"&amp;V231&amp;"'","") &amp; IF(W231&lt;&gt;"",", ['de']='" &amp; W231&amp;"'","") &amp; "}",""),"")&amp;"},","")</f>
        <v>, dropMechanic={LIBSETS_DROP_MECHANIC_MONSTER_NAME}, dropMechanicNames={['en']='Stormreeve Neidir', ['de']='Sturmvogt Neidir'}},</v>
      </c>
      <c r="BA231" s="21" t="str">
        <f>IF(F231&lt;&gt;"Not in the game (anymore)",IF(C231&lt;&gt;"",CONCATENATE(" --",C231," / ",B231,"   [",IF(Q231&lt;&gt;"",Q231,""),IF(Y231&lt;&gt;"",", "&amp;Y231,""),IF(AD231&lt;&gt;"",", "&amp;AD231,""),IF(AI231&lt;&gt;"",", "&amp;AI231,""),IF(AN231&lt;&gt;"",", "&amp;AN231,""),IF(AS231&lt;&gt;"",", "&amp;AS231,""),"]")),"")</f>
        <v xml:space="preserve"> --Stormfist / Sturmfaust   [Tempest Island]</v>
      </c>
    </row>
    <row r="232" spans="1:53" x14ac:dyDescent="0.25">
      <c r="A232" s="5">
        <v>276</v>
      </c>
      <c r="B232" t="s">
        <v>1155</v>
      </c>
      <c r="C232" t="s">
        <v>29</v>
      </c>
      <c r="D232" s="3">
        <f>A232</f>
        <v>276</v>
      </c>
      <c r="G232" s="8" t="s">
        <v>1654</v>
      </c>
      <c r="H232">
        <v>1</v>
      </c>
      <c r="I232" t="s">
        <v>1641</v>
      </c>
      <c r="J232" t="s">
        <v>97</v>
      </c>
      <c r="K232">
        <v>-1</v>
      </c>
      <c r="L232">
        <v>-1</v>
      </c>
      <c r="M232">
        <v>-1</v>
      </c>
      <c r="N232">
        <v>0</v>
      </c>
      <c r="O232" s="70" t="s">
        <v>68</v>
      </c>
      <c r="P232" s="3">
        <f>IF(AND(G232&lt;&gt;"LIBSETS_SETTYPE_BATTLEGROUND",G232&lt;&gt;"LIBSETS_SETTYPE_SPECIAL",G232&lt;&gt;"LIBSETS_SETTYPE_MYTHIC"), IF(Q232&lt;&gt;"",VLOOKUP(Q232,'ESO zone constants'!$D$2:$H$4950,5,FALSE),""),"")</f>
        <v>22</v>
      </c>
      <c r="Q232" t="str">
        <f>IF(OR(K232="",K232&lt;=0,ISERROR(K232)),IF(AND(O232&lt;&gt;"",NOT(ISERROR(O232))),O232, ""),VLOOKUP(K232,'ESO wayshrine node constants'!$A$3:$D$9993,4,FALSE))</f>
        <v>Volenfell</v>
      </c>
      <c r="S232" s="19" t="str">
        <f>IF(AND(R232&lt;&gt;"",NOT(ISERROR(R232))),R232,IF(P232&lt;&gt;"",IF(NOT(ISERROR(VLOOKUP(P232,'ESO Dungeon constants'!$D$3:$H$9999,5,FALSE))),VLOOKUP(P232,'ESO Dungeon constants'!$D$3:$I$9999,6,FALSE),VLOOKUP(P232,'ESO zone constants'!$H$2:$K$9984,4,FALSE)),""))</f>
        <v>DLC_BASE_GAME</v>
      </c>
      <c r="T232" s="3" t="str">
        <f>IF(S232&lt;&gt;"",VLOOKUP(S232,'LibSets constants'!$B$4:$C$1000,2,FALSE),"")</f>
        <v>Included in base game</v>
      </c>
      <c r="U232" s="33" t="s">
        <v>1726</v>
      </c>
      <c r="V232" s="43" t="s">
        <v>1534</v>
      </c>
      <c r="W232" s="40" t="s">
        <v>1807</v>
      </c>
      <c r="X232" s="3" t="str">
        <f>IF(G232&lt;&gt;"LIBSETS_SETTYPE_BATTLEGROUND",IF(G232&lt;&gt;"LIBSETS_SETTYPE_SPECIAL",IF(Y232&lt;&gt;"",VLOOKUP(Y232,'ESO zone constants'!$D$2:$H$4950,5,FALSE),""),""),"")</f>
        <v/>
      </c>
      <c r="Z232" s="43"/>
      <c r="AA232" s="43"/>
      <c r="AB232" s="43"/>
      <c r="AC232" s="3" t="str">
        <f>IF(G232&lt;&gt;"LIBSETS_SETTYPE_BATTLEGROUND",IF(G232&lt;&gt;"LIBSETS_SETTYPE_SPECIAL",IF(AD232&lt;&gt;"",VLOOKUP(AD232,'ESO zone constants'!$D$2:$H$4950,5,FALSE),""),""),"")</f>
        <v/>
      </c>
      <c r="AE232" s="43"/>
      <c r="AF232" s="43"/>
      <c r="AG232" s="43"/>
      <c r="AH232" s="3" t="str">
        <f>IF(G232&lt;&gt;"LIBSETS_SETTYPE_BATTLEGROUND",IF(G232&lt;&gt;"LIBSETS_SETTYPE_SPECIAL",IF(AI232&lt;&gt;"",VLOOKUP(AI232,'ESO zone constants'!$D$2:$H$4950,5,FALSE),""),""),"")</f>
        <v/>
      </c>
      <c r="AJ232" s="43"/>
      <c r="AK232" s="43"/>
      <c r="AL232" s="43"/>
      <c r="AM232" s="3" t="str">
        <f>IF(G232&lt;&gt;"LIBSETS_SETTYPE_BATTLEGROUND",IF(G232&lt;&gt;"LIBSETS_SETTYPE_SPECIAL",IF(AN232&lt;&gt;"",VLOOKUP(AN232,'ESO zone constants'!$D$2:$H$4950,5,FALSE),""),""),"")</f>
        <v/>
      </c>
      <c r="AO232" s="43"/>
      <c r="AP232" s="43"/>
      <c r="AQ232" s="43"/>
      <c r="AR232" s="3" t="str">
        <f>IF(G232&lt;&gt;"LIBSETS_SETTYPE_BATTLEGROUND",IF(G232&lt;&gt;"LIBSETS_SETTYPE_SPECIAL",IF(AS232&lt;&gt;"",VLOOKUP(AS232,'ESO zone constants'!$D$2:$H$4950,5,FALSE),""),""),"")</f>
        <v/>
      </c>
      <c r="AT232" s="43"/>
      <c r="AU232" s="43"/>
      <c r="AV232" s="43"/>
      <c r="AW232" s="21" t="str">
        <f>IF(A232="???","--","")&amp;IF(F232&lt;&gt;"Not in the game (anymore)",IF(A232&lt;&gt;"",CONCATENATE("[",A232,"] = {wayshrines={")&amp;IF(K232&lt;&gt;"",CONCATENATE(K232,","),"")&amp;IF(L232&lt;&gt;"",CONCATENATE(L232,","),"")&amp;IF(M232&lt;&gt;"",CONCATENATE(M232,","),"")&amp;CONCATENATE("}")&amp;IF(VALUE(N232)&gt;0,CONCATENATE(", traitsNeeded=",N232),"")&amp;CONCATENATE(", dlcId=",IF(S232&lt;&gt;"",S232,"DLC_BASE_GAME")),""),"")</f>
        <v>[276] = {wayshrines={-1,-1,-1,}, dlcId=DLC_BASE_GAME</v>
      </c>
      <c r="AX232" s="21" t="str">
        <f>IF(F232&lt;&gt;"Not in the game (anymore)",IF(A232&lt;&gt;"",IF(P232&lt;&gt;"",CONCATENATE(", zoneIds={",P232),"")&amp;IF(X232&lt;&gt;"",CONCATENATE(",",X232),"")&amp;IF(AC232&lt;&gt;"",CONCATENATE(",",AC232),"")&amp;IF(AH232&lt;&gt;"",CONCATENATE(",",AH232),"")&amp;IF(AM232&lt;&gt;"",CONCATENATE(",",AM232),"")&amp;IF(AR232&lt;&gt;"",CONCATENATE(",",AR232),"")&amp;IF(P232&lt;&gt;"",CONCATENATE("}",""),"")&amp;IF(OR(I232="true",I232="false",I232&lt;&gt;""), CONCATENATE(", veteran=", I232), ""),""),"")</f>
        <v>, zoneIds={22}, veteran={[EQUIP_TYPE_HEAD]=true, [EQUIP_TYPE_SHOULDERS]=false}</v>
      </c>
      <c r="AY232" s="21" t="str">
        <f>IF(F232&lt;&gt;"Not in the game (anymore)",IF(A232&lt;&gt;"",", setType="&amp;G232,"")&amp;IF(J232="true",", multiTrialSet=true",""),"")</f>
        <v>, setType=LIBSETS_SETTYPE_MONSTER</v>
      </c>
      <c r="AZ232" s="21" t="str">
        <f>IF(F232&lt;&gt;"Not in the game (anymore)",IF(U232&lt;&gt;"",", dropMechanic={"&amp;U232&amp;IF(Z232&lt;&gt;"",","&amp;Z232,"")&amp;IF(AE232&lt;&gt;"",","&amp;AE232,"")&amp;IF(AJ232&lt;&gt;"",","&amp;AJ232,"")&amp;IF(AO232&lt;&gt;"",","&amp;AO232,"")&amp;IF(AT232&lt;&gt;"",","&amp;AT232,"")&amp;"}"&amp;IF(U232="LIBSETS_DROP_MECHANIC_MONSTER_NAME",", dropMechanicNames={" &amp; IF(V232&lt;&gt;"","['en']='"&amp;V232&amp;"'","") &amp; IF(W232&lt;&gt;"",", ['de']='" &amp; W232&amp;"'","") &amp; "}",""),"")&amp;"},","")</f>
        <v>, dropMechanic={LIBSETS_DROP_MECHANIC_MONSTER_NAME}, dropMechanicNames={['en']='The Guardian Council', ['de']='Die Wächter'}},</v>
      </c>
      <c r="BA232" s="21" t="str">
        <f>IF(F232&lt;&gt;"Not in the game (anymore)",IF(C232&lt;&gt;"",CONCATENATE(" --",C232," / ",B232,"   [",IF(Q232&lt;&gt;"",Q232,""),IF(Y232&lt;&gt;"",", "&amp;Y232,""),IF(AD232&lt;&gt;"",", "&amp;AD232,""),IF(AI232&lt;&gt;"",", "&amp;AI232,""),IF(AN232&lt;&gt;"",", "&amp;AN232,""),IF(AS232&lt;&gt;"",", "&amp;AS232,""),"]")),"")</f>
        <v xml:space="preserve"> --Tremorscale / Bebenschuppe   [Volenfell]</v>
      </c>
    </row>
    <row r="233" spans="1:53" x14ac:dyDescent="0.25">
      <c r="A233" s="5">
        <v>277</v>
      </c>
      <c r="B233" t="s">
        <v>1156</v>
      </c>
      <c r="C233" t="s">
        <v>17</v>
      </c>
      <c r="D233" s="3">
        <f>A233</f>
        <v>277</v>
      </c>
      <c r="G233" s="8" t="s">
        <v>1654</v>
      </c>
      <c r="H233">
        <v>1</v>
      </c>
      <c r="I233" t="s">
        <v>1641</v>
      </c>
      <c r="J233" t="s">
        <v>97</v>
      </c>
      <c r="K233">
        <v>-1</v>
      </c>
      <c r="L233">
        <v>-1</v>
      </c>
      <c r="M233">
        <v>-1</v>
      </c>
      <c r="N233">
        <v>0</v>
      </c>
      <c r="O233" s="70" t="s">
        <v>57</v>
      </c>
      <c r="P233" s="3">
        <f>IF(AND(G233&lt;&gt;"LIBSETS_SETTYPE_BATTLEGROUND",G233&lt;&gt;"LIBSETS_SETTYPE_SPECIAL",G233&lt;&gt;"LIBSETS_SETTYPE_MYTHIC"), IF(Q233&lt;&gt;"",VLOOKUP(Q233,'ESO zone constants'!$D$2:$H$4950,5,FALSE),""),"")</f>
        <v>38</v>
      </c>
      <c r="Q233" t="str">
        <f>IF(OR(K233="",K233&lt;=0,ISERROR(K233)),IF(AND(O233&lt;&gt;"",NOT(ISERROR(O233))),O233, ""),VLOOKUP(K233,'ESO wayshrine node constants'!$A$3:$D$9993,4,FALSE))</f>
        <v>Blackheart Haven</v>
      </c>
      <c r="S233" s="19" t="str">
        <f>IF(AND(R233&lt;&gt;"",NOT(ISERROR(R233))),R233,IF(P233&lt;&gt;"",IF(NOT(ISERROR(VLOOKUP(P233,'ESO Dungeon constants'!$D$3:$H$9999,5,FALSE))),VLOOKUP(P233,'ESO Dungeon constants'!$D$3:$I$9999,6,FALSE),VLOOKUP(P233,'ESO zone constants'!$H$2:$K$9984,4,FALSE)),""))</f>
        <v>DLC_BASE_GAME</v>
      </c>
      <c r="T233" s="3" t="str">
        <f>IF(S233&lt;&gt;"",VLOOKUP(S233,'LibSets constants'!$B$4:$C$1000,2,FALSE),"")</f>
        <v>Included in base game</v>
      </c>
      <c r="U233" s="33" t="s">
        <v>1726</v>
      </c>
      <c r="V233" s="43" t="s">
        <v>1533</v>
      </c>
      <c r="W233" s="40" t="s">
        <v>1822</v>
      </c>
      <c r="X233" s="3" t="str">
        <f>IF(G233&lt;&gt;"LIBSETS_SETTYPE_BATTLEGROUND",IF(G233&lt;&gt;"LIBSETS_SETTYPE_SPECIAL",IF(Y233&lt;&gt;"",VLOOKUP(Y233,'ESO zone constants'!$D$2:$H$4950,5,FALSE),""),""),"")</f>
        <v/>
      </c>
      <c r="Z233" s="43"/>
      <c r="AA233" s="43"/>
      <c r="AB233" s="43"/>
      <c r="AC233" s="3" t="str">
        <f>IF(G233&lt;&gt;"LIBSETS_SETTYPE_BATTLEGROUND",IF(G233&lt;&gt;"LIBSETS_SETTYPE_SPECIAL",IF(AD233&lt;&gt;"",VLOOKUP(AD233,'ESO zone constants'!$D$2:$H$4950,5,FALSE),""),""),"")</f>
        <v/>
      </c>
      <c r="AE233" s="43"/>
      <c r="AF233" s="43"/>
      <c r="AG233" s="43"/>
      <c r="AH233" s="3" t="str">
        <f>IF(G233&lt;&gt;"LIBSETS_SETTYPE_BATTLEGROUND",IF(G233&lt;&gt;"LIBSETS_SETTYPE_SPECIAL",IF(AI233&lt;&gt;"",VLOOKUP(AI233,'ESO zone constants'!$D$2:$H$4950,5,FALSE),""),""),"")</f>
        <v/>
      </c>
      <c r="AJ233" s="43"/>
      <c r="AK233" s="43"/>
      <c r="AL233" s="43"/>
      <c r="AM233" s="3" t="str">
        <f>IF(G233&lt;&gt;"LIBSETS_SETTYPE_BATTLEGROUND",IF(G233&lt;&gt;"LIBSETS_SETTYPE_SPECIAL",IF(AN233&lt;&gt;"",VLOOKUP(AN233,'ESO zone constants'!$D$2:$H$4950,5,FALSE),""),""),"")</f>
        <v/>
      </c>
      <c r="AO233" s="43"/>
      <c r="AP233" s="43"/>
      <c r="AQ233" s="43"/>
      <c r="AR233" s="3" t="str">
        <f>IF(G233&lt;&gt;"LIBSETS_SETTYPE_BATTLEGROUND",IF(G233&lt;&gt;"LIBSETS_SETTYPE_SPECIAL",IF(AS233&lt;&gt;"",VLOOKUP(AS233,'ESO zone constants'!$D$2:$H$4950,5,FALSE),""),""),"")</f>
        <v/>
      </c>
      <c r="AT233" s="43"/>
      <c r="AU233" s="43"/>
      <c r="AV233" s="43"/>
      <c r="AW233" s="21" t="str">
        <f>IF(A233="???","--","")&amp;IF(F233&lt;&gt;"Not in the game (anymore)",IF(A233&lt;&gt;"",CONCATENATE("[",A233,"] = {wayshrines={")&amp;IF(K233&lt;&gt;"",CONCATENATE(K233,","),"")&amp;IF(L233&lt;&gt;"",CONCATENATE(L233,","),"")&amp;IF(M233&lt;&gt;"",CONCATENATE(M233,","),"")&amp;CONCATENATE("}")&amp;IF(VALUE(N233)&gt;0,CONCATENATE(", traitsNeeded=",N233),"")&amp;CONCATENATE(", dlcId=",IF(S233&lt;&gt;"",S233,"DLC_BASE_GAME")),""),"")</f>
        <v>[277] = {wayshrines={-1,-1,-1,}, dlcId=DLC_BASE_GAME</v>
      </c>
      <c r="AX233" s="21" t="str">
        <f>IF(F233&lt;&gt;"Not in the game (anymore)",IF(A233&lt;&gt;"",IF(P233&lt;&gt;"",CONCATENATE(", zoneIds={",P233),"")&amp;IF(X233&lt;&gt;"",CONCATENATE(",",X233),"")&amp;IF(AC233&lt;&gt;"",CONCATENATE(",",AC233),"")&amp;IF(AH233&lt;&gt;"",CONCATENATE(",",AH233),"")&amp;IF(AM233&lt;&gt;"",CONCATENATE(",",AM233),"")&amp;IF(AR233&lt;&gt;"",CONCATENATE(",",AR233),"")&amp;IF(P233&lt;&gt;"",CONCATENATE("}",""),"")&amp;IF(OR(I233="true",I233="false",I233&lt;&gt;""), CONCATENATE(", veteran=", I233), ""),""),"")</f>
        <v>, zoneIds={38}, veteran={[EQUIP_TYPE_HEAD]=true, [EQUIP_TYPE_SHOULDERS]=false}</v>
      </c>
      <c r="AY233" s="21" t="str">
        <f>IF(F233&lt;&gt;"Not in the game (anymore)",IF(A233&lt;&gt;"",", setType="&amp;G233,"")&amp;IF(J233="true",", multiTrialSet=true",""),"")</f>
        <v>, setType=LIBSETS_SETTYPE_MONSTER</v>
      </c>
      <c r="AZ233" s="21" t="str">
        <f>IF(F233&lt;&gt;"Not in the game (anymore)",IF(U233&lt;&gt;"",", dropMechanic={"&amp;U233&amp;IF(Z233&lt;&gt;"",","&amp;Z233,"")&amp;IF(AE233&lt;&gt;"",","&amp;AE233,"")&amp;IF(AJ233&lt;&gt;"",","&amp;AJ233,"")&amp;IF(AO233&lt;&gt;"",","&amp;AO233,"")&amp;IF(AT233&lt;&gt;"",","&amp;AT233,"")&amp;"}"&amp;IF(U233="LIBSETS_DROP_MECHANIC_MONSTER_NAME",", dropMechanicNames={" &amp; IF(V233&lt;&gt;"","['en']='"&amp;V233&amp;"'","") &amp; IF(W233&lt;&gt;"",", ['de']='" &amp; W233&amp;"'","") &amp; "}",""),"")&amp;"},","")</f>
        <v>, dropMechanic={LIBSETS_DROP_MECHANIC_MONSTER_NAME}, dropMechanicNames={['en']='Captain Blackheart', ['de']='Kapitän Schwarzherz'}},</v>
      </c>
      <c r="BA233" s="21" t="str">
        <f>IF(F233&lt;&gt;"Not in the game (anymore)",IF(C233&lt;&gt;"",CONCATENATE(" --",C233," / ",B233,"   [",IF(Q233&lt;&gt;"",Q233,""),IF(Y233&lt;&gt;"",", "&amp;Y233,""),IF(AD233&lt;&gt;"",", "&amp;AD233,""),IF(AI233&lt;&gt;"",", "&amp;AI233,""),IF(AN233&lt;&gt;"",", "&amp;AN233,""),IF(AS233&lt;&gt;"",", "&amp;AS233,""),"]")),"")</f>
        <v xml:space="preserve"> --Pirate Skeleton / Piratenskelett   [Blackheart Haven]</v>
      </c>
    </row>
    <row r="234" spans="1:53" x14ac:dyDescent="0.25">
      <c r="A234" s="5">
        <v>278</v>
      </c>
      <c r="B234" t="s">
        <v>1157</v>
      </c>
      <c r="C234" t="s">
        <v>1158</v>
      </c>
      <c r="D234" s="3">
        <f>A234</f>
        <v>278</v>
      </c>
      <c r="G234" s="8" t="s">
        <v>1654</v>
      </c>
      <c r="H234">
        <v>1</v>
      </c>
      <c r="I234" t="s">
        <v>1641</v>
      </c>
      <c r="J234" t="s">
        <v>97</v>
      </c>
      <c r="K234">
        <v>-1</v>
      </c>
      <c r="L234">
        <v>-1</v>
      </c>
      <c r="M234">
        <v>-1</v>
      </c>
      <c r="N234">
        <v>0</v>
      </c>
      <c r="O234" s="70" t="s">
        <v>70</v>
      </c>
      <c r="P234" s="3">
        <f>IF(AND(G234&lt;&gt;"LIBSETS_SETTYPE_BATTLEGROUND",G234&lt;&gt;"LIBSETS_SETTYPE_SPECIAL",G234&lt;&gt;"LIBSETS_SETTYPE_MYTHIC"), IF(Q234&lt;&gt;"",VLOOKUP(Q234,'ESO zone constants'!$D$2:$H$4950,5,FALSE),""),"")</f>
        <v>64</v>
      </c>
      <c r="Q234" t="str">
        <f>IF(OR(K234="",K234&lt;=0,ISERROR(K234)),IF(AND(O234&lt;&gt;"",NOT(ISERROR(O234))),O234, ""),VLOOKUP(K234,'ESO wayshrine node constants'!$A$3:$D$9993,4,FALSE))</f>
        <v>Blessed Crucible</v>
      </c>
      <c r="S234" s="19" t="str">
        <f>IF(AND(R234&lt;&gt;"",NOT(ISERROR(R234))),R234,IF(P234&lt;&gt;"",IF(NOT(ISERROR(VLOOKUP(P234,'ESO Dungeon constants'!$D$3:$H$9999,5,FALSE))),VLOOKUP(P234,'ESO Dungeon constants'!$D$3:$I$9999,6,FALSE),VLOOKUP(P234,'ESO zone constants'!$H$2:$K$9984,4,FALSE)),""))</f>
        <v>DLC_BASE_GAME</v>
      </c>
      <c r="T234" s="3" t="str">
        <f>IF(S234&lt;&gt;"",VLOOKUP(S234,'LibSets constants'!$B$4:$C$1000,2,FALSE),"")</f>
        <v>Included in base game</v>
      </c>
      <c r="U234" s="33" t="s">
        <v>1726</v>
      </c>
      <c r="V234" s="43" t="s">
        <v>1809</v>
      </c>
      <c r="W234" s="40" t="s">
        <v>1810</v>
      </c>
      <c r="X234" s="3" t="str">
        <f>IF(G234&lt;&gt;"LIBSETS_SETTYPE_BATTLEGROUND",IF(G234&lt;&gt;"LIBSETS_SETTYPE_SPECIAL",IF(Y234&lt;&gt;"",VLOOKUP(Y234,'ESO zone constants'!$D$2:$H$4950,5,FALSE),""),""),"")</f>
        <v/>
      </c>
      <c r="Z234" s="43"/>
      <c r="AA234" s="43"/>
      <c r="AB234" s="43"/>
      <c r="AC234" s="3" t="str">
        <f>IF(G234&lt;&gt;"LIBSETS_SETTYPE_BATTLEGROUND",IF(G234&lt;&gt;"LIBSETS_SETTYPE_SPECIAL",IF(AD234&lt;&gt;"",VLOOKUP(AD234,'ESO zone constants'!$D$2:$H$4950,5,FALSE),""),""),"")</f>
        <v/>
      </c>
      <c r="AE234" s="43"/>
      <c r="AF234" s="43"/>
      <c r="AG234" s="43"/>
      <c r="AH234" s="3" t="str">
        <f>IF(G234&lt;&gt;"LIBSETS_SETTYPE_BATTLEGROUND",IF(G234&lt;&gt;"LIBSETS_SETTYPE_SPECIAL",IF(AI234&lt;&gt;"",VLOOKUP(AI234,'ESO zone constants'!$D$2:$H$4950,5,FALSE),""),""),"")</f>
        <v/>
      </c>
      <c r="AJ234" s="43"/>
      <c r="AK234" s="43"/>
      <c r="AL234" s="43"/>
      <c r="AM234" s="3" t="str">
        <f>IF(G234&lt;&gt;"LIBSETS_SETTYPE_BATTLEGROUND",IF(G234&lt;&gt;"LIBSETS_SETTYPE_SPECIAL",IF(AN234&lt;&gt;"",VLOOKUP(AN234,'ESO zone constants'!$D$2:$H$4950,5,FALSE),""),""),"")</f>
        <v/>
      </c>
      <c r="AO234" s="43"/>
      <c r="AP234" s="43"/>
      <c r="AQ234" s="43"/>
      <c r="AR234" s="3" t="str">
        <f>IF(G234&lt;&gt;"LIBSETS_SETTYPE_BATTLEGROUND",IF(G234&lt;&gt;"LIBSETS_SETTYPE_SPECIAL",IF(AS234&lt;&gt;"",VLOOKUP(AS234,'ESO zone constants'!$D$2:$H$4950,5,FALSE),""),""),"")</f>
        <v/>
      </c>
      <c r="AT234" s="43"/>
      <c r="AU234" s="43"/>
      <c r="AV234" s="43"/>
      <c r="AW234" s="21" t="str">
        <f>IF(A234="???","--","")&amp;IF(F234&lt;&gt;"Not in the game (anymore)",IF(A234&lt;&gt;"",CONCATENATE("[",A234,"] = {wayshrines={")&amp;IF(K234&lt;&gt;"",CONCATENATE(K234,","),"")&amp;IF(L234&lt;&gt;"",CONCATENATE(L234,","),"")&amp;IF(M234&lt;&gt;"",CONCATENATE(M234,","),"")&amp;CONCATENATE("}")&amp;IF(VALUE(N234)&gt;0,CONCATENATE(", traitsNeeded=",N234),"")&amp;CONCATENATE(", dlcId=",IF(S234&lt;&gt;"",S234,"DLC_BASE_GAME")),""),"")</f>
        <v>[278] = {wayshrines={-1,-1,-1,}, dlcId=DLC_BASE_GAME</v>
      </c>
      <c r="AX234" s="21" t="str">
        <f>IF(F234&lt;&gt;"Not in the game (anymore)",IF(A234&lt;&gt;"",IF(P234&lt;&gt;"",CONCATENATE(", zoneIds={",P234),"")&amp;IF(X234&lt;&gt;"",CONCATENATE(",",X234),"")&amp;IF(AC234&lt;&gt;"",CONCATENATE(",",AC234),"")&amp;IF(AH234&lt;&gt;"",CONCATENATE(",",AH234),"")&amp;IF(AM234&lt;&gt;"",CONCATENATE(",",AM234),"")&amp;IF(AR234&lt;&gt;"",CONCATENATE(",",AR234),"")&amp;IF(P234&lt;&gt;"",CONCATENATE("}",""),"")&amp;IF(OR(I234="true",I234="false",I234&lt;&gt;""), CONCATENATE(", veteran=", I234), ""),""),"")</f>
        <v>, zoneIds={64}, veteran={[EQUIP_TYPE_HEAD]=true, [EQUIP_TYPE_SHOULDERS]=false}</v>
      </c>
      <c r="AY234" s="21" t="str">
        <f>IF(F234&lt;&gt;"Not in the game (anymore)",IF(A234&lt;&gt;"",", setType="&amp;G234,"")&amp;IF(J234="true",", multiTrialSet=true",""),"")</f>
        <v>, setType=LIBSETS_SETTYPE_MONSTER</v>
      </c>
      <c r="AZ234" s="21" t="str">
        <f>IF(F234&lt;&gt;"Not in the game (anymore)",IF(U234&lt;&gt;"",", dropMechanic={"&amp;U234&amp;IF(Z234&lt;&gt;"",","&amp;Z234,"")&amp;IF(AE234&lt;&gt;"",","&amp;AE234,"")&amp;IF(AJ234&lt;&gt;"",","&amp;AJ234,"")&amp;IF(AO234&lt;&gt;"",","&amp;AO234,"")&amp;IF(AT234&lt;&gt;"",","&amp;AT234,"")&amp;"}"&amp;IF(U234="LIBSETS_DROP_MECHANIC_MONSTER_NAME",", dropMechanicNames={" &amp; IF(V234&lt;&gt;"","['en']='"&amp;V234&amp;"'","") &amp; IF(W234&lt;&gt;"",", ['de']='" &amp; W234&amp;"'","") &amp; "}",""),"")&amp;"},","")</f>
        <v>, dropMechanic={LIBSETS_DROP_MECHANIC_MONSTER_NAME}, dropMechanicNames={['en']='The Lava Queen', ['de']='Die Lavakönigin'}},</v>
      </c>
      <c r="BA234" s="21" t="str">
        <f>IF(F234&lt;&gt;"Not in the game (anymore)",IF(C234&lt;&gt;"",CONCATENATE(" --",C234," / ",B234,"   [",IF(Q234&lt;&gt;"",Q234,""),IF(Y234&lt;&gt;"",", "&amp;Y234,""),IF(AD234&lt;&gt;"",", "&amp;AD234,""),IF(AI234&lt;&gt;"",", "&amp;AI234,""),IF(AN234&lt;&gt;"",", "&amp;AN234,""),IF(AS234&lt;&gt;"",", "&amp;AS234,""),"]")),"")</f>
        <v xml:space="preserve"> --The Troll King / Trollkönig   [Blessed Crucible]</v>
      </c>
    </row>
    <row r="235" spans="1:53" x14ac:dyDescent="0.25">
      <c r="A235" s="5">
        <v>279</v>
      </c>
      <c r="B235" t="s">
        <v>19</v>
      </c>
      <c r="C235" t="s">
        <v>19</v>
      </c>
      <c r="D235" s="3">
        <f>A235</f>
        <v>279</v>
      </c>
      <c r="G235" s="8" t="s">
        <v>1654</v>
      </c>
      <c r="H235">
        <v>1</v>
      </c>
      <c r="I235" t="s">
        <v>1641</v>
      </c>
      <c r="J235" t="s">
        <v>97</v>
      </c>
      <c r="K235">
        <v>-1</v>
      </c>
      <c r="L235">
        <v>-1</v>
      </c>
      <c r="M235">
        <v>-1</v>
      </c>
      <c r="N235">
        <v>0</v>
      </c>
      <c r="O235" s="70" t="s">
        <v>59</v>
      </c>
      <c r="P235" s="3">
        <f>IF(AND(G235&lt;&gt;"LIBSETS_SETTYPE_BATTLEGROUND",G235&lt;&gt;"LIBSETS_SETTYPE_SPECIAL",G235&lt;&gt;"LIBSETS_SETTYPE_MYTHIC"), IF(Q235&lt;&gt;"",VLOOKUP(Q235,'ESO zone constants'!$D$2:$H$4950,5,FALSE),""),"")</f>
        <v>31</v>
      </c>
      <c r="Q235" t="str">
        <f>IF(OR(K235="",K235&lt;=0,ISERROR(K235)),IF(AND(O235&lt;&gt;"",NOT(ISERROR(O235))),O235, ""),VLOOKUP(K235,'ESO wayshrine node constants'!$A$3:$D$9993,4,FALSE))</f>
        <v>Selene's Web</v>
      </c>
      <c r="S235" s="19" t="str">
        <f>IF(AND(R235&lt;&gt;"",NOT(ISERROR(R235))),R235,IF(P235&lt;&gt;"",IF(NOT(ISERROR(VLOOKUP(P235,'ESO Dungeon constants'!$D$3:$H$9999,5,FALSE))),VLOOKUP(P235,'ESO Dungeon constants'!$D$3:$I$9999,6,FALSE),VLOOKUP(P235,'ESO zone constants'!$H$2:$K$9984,4,FALSE)),""))</f>
        <v>DLC_BASE_GAME</v>
      </c>
      <c r="T235" s="3" t="str">
        <f>IF(S235&lt;&gt;"",VLOOKUP(S235,'LibSets constants'!$B$4:$C$1000,2,FALSE),"")</f>
        <v>Included in base game</v>
      </c>
      <c r="U235" s="33" t="s">
        <v>1726</v>
      </c>
      <c r="V235" s="40" t="s">
        <v>19</v>
      </c>
      <c r="W235" s="40" t="s">
        <v>19</v>
      </c>
      <c r="X235" s="3" t="str">
        <f>IF(G235&lt;&gt;"LIBSETS_SETTYPE_BATTLEGROUND",IF(G235&lt;&gt;"LIBSETS_SETTYPE_SPECIAL",IF(Y235&lt;&gt;"",VLOOKUP(Y235,'ESO zone constants'!$D$2:$H$4950,5,FALSE),""),""),"")</f>
        <v/>
      </c>
      <c r="Z235" s="43"/>
      <c r="AA235" s="43"/>
      <c r="AB235" s="43"/>
      <c r="AC235" s="3" t="str">
        <f>IF(G235&lt;&gt;"LIBSETS_SETTYPE_BATTLEGROUND",IF(G235&lt;&gt;"LIBSETS_SETTYPE_SPECIAL",IF(AD235&lt;&gt;"",VLOOKUP(AD235,'ESO zone constants'!$D$2:$H$4950,5,FALSE),""),""),"")</f>
        <v/>
      </c>
      <c r="AE235" s="43"/>
      <c r="AF235" s="43"/>
      <c r="AG235" s="43"/>
      <c r="AH235" s="3" t="str">
        <f>IF(G235&lt;&gt;"LIBSETS_SETTYPE_BATTLEGROUND",IF(G235&lt;&gt;"LIBSETS_SETTYPE_SPECIAL",IF(AI235&lt;&gt;"",VLOOKUP(AI235,'ESO zone constants'!$D$2:$H$4950,5,FALSE),""),""),"")</f>
        <v/>
      </c>
      <c r="AJ235" s="43"/>
      <c r="AK235" s="43"/>
      <c r="AL235" s="43"/>
      <c r="AM235" s="3" t="str">
        <f>IF(G235&lt;&gt;"LIBSETS_SETTYPE_BATTLEGROUND",IF(G235&lt;&gt;"LIBSETS_SETTYPE_SPECIAL",IF(AN235&lt;&gt;"",VLOOKUP(AN235,'ESO zone constants'!$D$2:$H$4950,5,FALSE),""),""),"")</f>
        <v/>
      </c>
      <c r="AO235" s="43"/>
      <c r="AP235" s="43"/>
      <c r="AQ235" s="43"/>
      <c r="AR235" s="3" t="str">
        <f>IF(G235&lt;&gt;"LIBSETS_SETTYPE_BATTLEGROUND",IF(G235&lt;&gt;"LIBSETS_SETTYPE_SPECIAL",IF(AS235&lt;&gt;"",VLOOKUP(AS235,'ESO zone constants'!$D$2:$H$4950,5,FALSE),""),""),"")</f>
        <v/>
      </c>
      <c r="AT235" s="43"/>
      <c r="AU235" s="43"/>
      <c r="AV235" s="43"/>
      <c r="AW235" s="21" t="str">
        <f>IF(A235="???","--","")&amp;IF(F235&lt;&gt;"Not in the game (anymore)",IF(A235&lt;&gt;"",CONCATENATE("[",A235,"] = {wayshrines={")&amp;IF(K235&lt;&gt;"",CONCATENATE(K235,","),"")&amp;IF(L235&lt;&gt;"",CONCATENATE(L235,","),"")&amp;IF(M235&lt;&gt;"",CONCATENATE(M235,","),"")&amp;CONCATENATE("}")&amp;IF(VALUE(N235)&gt;0,CONCATENATE(", traitsNeeded=",N235),"")&amp;CONCATENATE(", dlcId=",IF(S235&lt;&gt;"",S235,"DLC_BASE_GAME")),""),"")</f>
        <v>[279] = {wayshrines={-1,-1,-1,}, dlcId=DLC_BASE_GAME</v>
      </c>
      <c r="AX235" s="21" t="str">
        <f>IF(F235&lt;&gt;"Not in the game (anymore)",IF(A235&lt;&gt;"",IF(P235&lt;&gt;"",CONCATENATE(", zoneIds={",P235),"")&amp;IF(X235&lt;&gt;"",CONCATENATE(",",X235),"")&amp;IF(AC235&lt;&gt;"",CONCATENATE(",",AC235),"")&amp;IF(AH235&lt;&gt;"",CONCATENATE(",",AH235),"")&amp;IF(AM235&lt;&gt;"",CONCATENATE(",",AM235),"")&amp;IF(AR235&lt;&gt;"",CONCATENATE(",",AR235),"")&amp;IF(P235&lt;&gt;"",CONCATENATE("}",""),"")&amp;IF(OR(I235="true",I235="false",I235&lt;&gt;""), CONCATENATE(", veteran=", I235), ""),""),"")</f>
        <v>, zoneIds={31}, veteran={[EQUIP_TYPE_HEAD]=true, [EQUIP_TYPE_SHOULDERS]=false}</v>
      </c>
      <c r="AY235" s="21" t="str">
        <f>IF(F235&lt;&gt;"Not in the game (anymore)",IF(A235&lt;&gt;"",", setType="&amp;G235,"")&amp;IF(J235="true",", multiTrialSet=true",""),"")</f>
        <v>, setType=LIBSETS_SETTYPE_MONSTER</v>
      </c>
      <c r="AZ235" s="21" t="str">
        <f>IF(F235&lt;&gt;"Not in the game (anymore)",IF(U235&lt;&gt;"",", dropMechanic={"&amp;U235&amp;IF(Z235&lt;&gt;"",","&amp;Z235,"")&amp;IF(AE235&lt;&gt;"",","&amp;AE235,"")&amp;IF(AJ235&lt;&gt;"",","&amp;AJ235,"")&amp;IF(AO235&lt;&gt;"",","&amp;AO235,"")&amp;IF(AT235&lt;&gt;"",","&amp;AT235,"")&amp;"}"&amp;IF(U235="LIBSETS_DROP_MECHANIC_MONSTER_NAME",", dropMechanicNames={" &amp; IF(V235&lt;&gt;"","['en']='"&amp;V235&amp;"'","") &amp; IF(W235&lt;&gt;"",", ['de']='" &amp; W235&amp;"'","") &amp; "}",""),"")&amp;"},","")</f>
        <v>, dropMechanic={LIBSETS_DROP_MECHANIC_MONSTER_NAME}, dropMechanicNames={['en']='Selene', ['de']='Selene'}},</v>
      </c>
      <c r="BA235" s="21" t="str">
        <f>IF(F235&lt;&gt;"Not in the game (anymore)",IF(C235&lt;&gt;"",CONCATENATE(" --",C235," / ",B235,"   [",IF(Q235&lt;&gt;"",Q235,""),IF(Y235&lt;&gt;"",", "&amp;Y235,""),IF(AD235&lt;&gt;"",", "&amp;AD235,""),IF(AI235&lt;&gt;"",", "&amp;AI235,""),IF(AN235&lt;&gt;"",", "&amp;AN235,""),IF(AS235&lt;&gt;"",", "&amp;AS235,""),"]")),"")</f>
        <v xml:space="preserve"> --Selene / Selene   [Selene's Web]</v>
      </c>
    </row>
    <row r="236" spans="1:53" x14ac:dyDescent="0.25">
      <c r="A236" s="5">
        <v>280</v>
      </c>
      <c r="B236" t="s">
        <v>6</v>
      </c>
      <c r="C236" t="s">
        <v>6</v>
      </c>
      <c r="D236" s="3">
        <f>A236</f>
        <v>280</v>
      </c>
      <c r="G236" s="8" t="s">
        <v>1654</v>
      </c>
      <c r="H236">
        <v>1</v>
      </c>
      <c r="I236" t="s">
        <v>1641</v>
      </c>
      <c r="J236" t="s">
        <v>97</v>
      </c>
      <c r="K236">
        <v>-1</v>
      </c>
      <c r="L236">
        <v>-1</v>
      </c>
      <c r="M236">
        <v>-1</v>
      </c>
      <c r="N236">
        <v>0</v>
      </c>
      <c r="O236" s="70" t="s">
        <v>47</v>
      </c>
      <c r="P236" s="3">
        <f>IF(AND(G236&lt;&gt;"LIBSETS_SETTYPE_BATTLEGROUND",G236&lt;&gt;"LIBSETS_SETTYPE_SPECIAL",G236&lt;&gt;"LIBSETS_SETTYPE_MYTHIC"), IF(Q236&lt;&gt;"",VLOOKUP(Q236,'ESO zone constants'!$D$2:$H$4950,5,FALSE),""),"")</f>
        <v>11</v>
      </c>
      <c r="Q236" t="str">
        <f>IF(OR(K236="",K236&lt;=0,ISERROR(K236)),IF(AND(O236&lt;&gt;"",NOT(ISERROR(O236))),O236, ""),VLOOKUP(K236,'ESO wayshrine node constants'!$A$3:$D$9993,4,FALSE))</f>
        <v>Vaults of Madness</v>
      </c>
      <c r="S236" s="19" t="str">
        <f>IF(AND(R236&lt;&gt;"",NOT(ISERROR(R236))),R236,IF(P236&lt;&gt;"",IF(NOT(ISERROR(VLOOKUP(P236,'ESO Dungeon constants'!$D$3:$H$9999,5,FALSE))),VLOOKUP(P236,'ESO Dungeon constants'!$D$3:$I$9999,6,FALSE),VLOOKUP(P236,'ESO zone constants'!$H$2:$K$9984,4,FALSE)),""))</f>
        <v>DLC_BASE_GAME</v>
      </c>
      <c r="T236" s="3" t="str">
        <f>IF(S236&lt;&gt;"",VLOOKUP(S236,'LibSets constants'!$B$4:$C$1000,2,FALSE),"")</f>
        <v>Included in base game</v>
      </c>
      <c r="U236" s="33" t="s">
        <v>1726</v>
      </c>
      <c r="V236" s="43" t="s">
        <v>1735</v>
      </c>
      <c r="W236" s="43" t="s">
        <v>1816</v>
      </c>
      <c r="X236" s="3" t="str">
        <f>IF(G236&lt;&gt;"LIBSETS_SETTYPE_BATTLEGROUND",IF(G236&lt;&gt;"LIBSETS_SETTYPE_SPECIAL",IF(Y236&lt;&gt;"",VLOOKUP(Y236,'ESO zone constants'!$D$2:$H$4950,5,FALSE),""),""),"")</f>
        <v/>
      </c>
      <c r="Z236" s="43"/>
      <c r="AA236" s="43"/>
      <c r="AB236" s="43"/>
      <c r="AC236" s="3" t="str">
        <f>IF(G236&lt;&gt;"LIBSETS_SETTYPE_BATTLEGROUND",IF(G236&lt;&gt;"LIBSETS_SETTYPE_SPECIAL",IF(AD236&lt;&gt;"",VLOOKUP(AD236,'ESO zone constants'!$D$2:$H$4950,5,FALSE),""),""),"")</f>
        <v/>
      </c>
      <c r="AE236" s="43"/>
      <c r="AF236" s="43"/>
      <c r="AG236" s="43"/>
      <c r="AH236" s="3" t="str">
        <f>IF(G236&lt;&gt;"LIBSETS_SETTYPE_BATTLEGROUND",IF(G236&lt;&gt;"LIBSETS_SETTYPE_SPECIAL",IF(AI236&lt;&gt;"",VLOOKUP(AI236,'ESO zone constants'!$D$2:$H$4950,5,FALSE),""),""),"")</f>
        <v/>
      </c>
      <c r="AJ236" s="43"/>
      <c r="AK236" s="43"/>
      <c r="AL236" s="43"/>
      <c r="AM236" s="3" t="str">
        <f>IF(G236&lt;&gt;"LIBSETS_SETTYPE_BATTLEGROUND",IF(G236&lt;&gt;"LIBSETS_SETTYPE_SPECIAL",IF(AN236&lt;&gt;"",VLOOKUP(AN236,'ESO zone constants'!$D$2:$H$4950,5,FALSE),""),""),"")</f>
        <v/>
      </c>
      <c r="AO236" s="43"/>
      <c r="AP236" s="43"/>
      <c r="AQ236" s="43"/>
      <c r="AR236" s="3" t="str">
        <f>IF(G236&lt;&gt;"LIBSETS_SETTYPE_BATTLEGROUND",IF(G236&lt;&gt;"LIBSETS_SETTYPE_SPECIAL",IF(AS236&lt;&gt;"",VLOOKUP(AS236,'ESO zone constants'!$D$2:$H$4950,5,FALSE),""),""),"")</f>
        <v/>
      </c>
      <c r="AT236" s="43"/>
      <c r="AU236" s="43"/>
      <c r="AV236" s="43"/>
      <c r="AW236" s="21" t="str">
        <f>IF(A236="???","--","")&amp;IF(F236&lt;&gt;"Not in the game (anymore)",IF(A236&lt;&gt;"",CONCATENATE("[",A236,"] = {wayshrines={")&amp;IF(K236&lt;&gt;"",CONCATENATE(K236,","),"")&amp;IF(L236&lt;&gt;"",CONCATENATE(L236,","),"")&amp;IF(M236&lt;&gt;"",CONCATENATE(M236,","),"")&amp;CONCATENATE("}")&amp;IF(VALUE(N236)&gt;0,CONCATENATE(", traitsNeeded=",N236),"")&amp;CONCATENATE(", dlcId=",IF(S236&lt;&gt;"",S236,"DLC_BASE_GAME")),""),"")</f>
        <v>[280] = {wayshrines={-1,-1,-1,}, dlcId=DLC_BASE_GAME</v>
      </c>
      <c r="AX236" s="21" t="str">
        <f>IF(F236&lt;&gt;"Not in the game (anymore)",IF(A236&lt;&gt;"",IF(P236&lt;&gt;"",CONCATENATE(", zoneIds={",P236),"")&amp;IF(X236&lt;&gt;"",CONCATENATE(",",X236),"")&amp;IF(AC236&lt;&gt;"",CONCATENATE(",",AC236),"")&amp;IF(AH236&lt;&gt;"",CONCATENATE(",",AH236),"")&amp;IF(AM236&lt;&gt;"",CONCATENATE(",",AM236),"")&amp;IF(AR236&lt;&gt;"",CONCATENATE(",",AR236),"")&amp;IF(P236&lt;&gt;"",CONCATENATE("}",""),"")&amp;IF(OR(I236="true",I236="false",I236&lt;&gt;""), CONCATENATE(", veteran=", I236), ""),""),"")</f>
        <v>, zoneIds={11}, veteran={[EQUIP_TYPE_HEAD]=true, [EQUIP_TYPE_SHOULDERS]=false}</v>
      </c>
      <c r="AY236" s="21" t="str">
        <f>IF(F236&lt;&gt;"Not in the game (anymore)",IF(A236&lt;&gt;"",", setType="&amp;G236,"")&amp;IF(J236="true",", multiTrialSet=true",""),"")</f>
        <v>, setType=LIBSETS_SETTYPE_MONSTER</v>
      </c>
      <c r="AZ236" s="21" t="str">
        <f>IF(F236&lt;&gt;"Not in the game (anymore)",IF(U236&lt;&gt;"",", dropMechanic={"&amp;U236&amp;IF(Z236&lt;&gt;"",","&amp;Z236,"")&amp;IF(AE236&lt;&gt;"",","&amp;AE236,"")&amp;IF(AJ236&lt;&gt;"",","&amp;AJ236,"")&amp;IF(AO236&lt;&gt;"",","&amp;AO236,"")&amp;IF(AT236&lt;&gt;"",","&amp;AT236,"")&amp;"}"&amp;IF(U236="LIBSETS_DROP_MECHANIC_MONSTER_NAME",", dropMechanicNames={" &amp; IF(V236&lt;&gt;"","['en']='"&amp;V236&amp;"'","") &amp; IF(W236&lt;&gt;"",", ['de']='" &amp; W236&amp;"'","") &amp; "}",""),"")&amp;"},","")</f>
        <v>, dropMechanic={LIBSETS_DROP_MECHANIC_MONSTER_NAME}, dropMechanicNames={['en']='Mad Architect', ['de']='Der Verrückte Architekt'}},</v>
      </c>
      <c r="BA236" s="21" t="str">
        <f>IF(F236&lt;&gt;"Not in the game (anymore)",IF(C236&lt;&gt;"",CONCATENATE(" --",C236," / ",B236,"   [",IF(Q236&lt;&gt;"",Q236,""),IF(Y236&lt;&gt;"",", "&amp;Y236,""),IF(AD236&lt;&gt;"",", "&amp;AD236,""),IF(AI236&lt;&gt;"",", "&amp;AI236,""),IF(AN236&lt;&gt;"",", "&amp;AN236,""),IF(AS236&lt;&gt;"",", "&amp;AS236,""),"]")),"")</f>
        <v xml:space="preserve"> --Grothdarr / Grothdarr   [Vaults of Madness]</v>
      </c>
    </row>
    <row r="237" spans="1:53" x14ac:dyDescent="0.25">
      <c r="A237" s="12">
        <v>281</v>
      </c>
      <c r="B237" t="s">
        <v>1159</v>
      </c>
      <c r="C237" t="s">
        <v>1160</v>
      </c>
      <c r="D237" s="3">
        <f>A237</f>
        <v>281</v>
      </c>
      <c r="G237" s="8" t="s">
        <v>1655</v>
      </c>
      <c r="I237" t="s">
        <v>97</v>
      </c>
      <c r="J237" t="s">
        <v>97</v>
      </c>
      <c r="K237">
        <v>-1</v>
      </c>
      <c r="L237">
        <v>-1</v>
      </c>
      <c r="M237">
        <v>-1</v>
      </c>
      <c r="N237">
        <v>0</v>
      </c>
      <c r="O237" s="70" t="s">
        <v>391</v>
      </c>
      <c r="P237" s="3">
        <f>IF(AND(G237&lt;&gt;"LIBSETS_SETTYPE_BATTLEGROUND",G237&lt;&gt;"LIBSETS_SETTYPE_SPECIAL",G237&lt;&gt;"LIBSETS_SETTYPE_MYTHIC"), IF(Q237&lt;&gt;"",VLOOKUP(Q237,'ESO zone constants'!$D$2:$H$4950,5,FALSE),""),"")</f>
        <v>534</v>
      </c>
      <c r="Q237" t="str">
        <f>IF(OR(K237="",K237&lt;=0,ISERROR(K237)),IF(AND(O237&lt;&gt;"",NOT(ISERROR(O237))),O237, ""),VLOOKUP(K237,'ESO wayshrine node constants'!$A$3:$D$9993,4,FALSE))</f>
        <v>Stros M'Kai</v>
      </c>
      <c r="S237" s="19" t="str">
        <f>IF(AND(R237&lt;&gt;"",NOT(ISERROR(R237))),R237,IF(P237&lt;&gt;"",IF(NOT(ISERROR(VLOOKUP(P237,'ESO Dungeon constants'!$D$3:$H$9999,5,FALSE))),VLOOKUP(P237,'ESO Dungeon constants'!$D$3:$I$9999,6,FALSE),VLOOKUP(P237,'ESO zone constants'!$H$2:$K$9984,4,FALSE)),""))</f>
        <v>DLC_BASE_GAME</v>
      </c>
      <c r="T237" s="3" t="str">
        <f>IF(S237&lt;&gt;"",VLOOKUP(S237,'LibSets constants'!$B$4:$C$1000,2,FALSE),"")</f>
        <v>Included in base game</v>
      </c>
      <c r="U237" s="33" t="s">
        <v>1742</v>
      </c>
      <c r="V237" s="41" t="str">
        <f>IF(U237&lt;&gt;"",IF(U237&lt;&gt;"LIBSETS_DROP_MECHANIC_MONSTER_NAME",VLOOKUP(U237,'LibSets constants'!$I$4:$L$1000,3,FALSE),""),"")</f>
        <v>Delve bosses have a chance to drop a waist or feet.</v>
      </c>
      <c r="W237" s="41" t="str">
        <f>IF(U237&lt;&gt;"",IF(U237&lt;&gt;"LIBSETS_DROP_MECHANIC_MONSTER_NAME",VLOOKUP(U237,'LibSets constants'!$I$4:$L$1000,4,FALSE),""),"")</f>
        <v>Bosse in Gewölben haben die Chance, eine Taille oder Füße fallen zu lassen.</v>
      </c>
      <c r="X237" s="3">
        <f>IF(G237&lt;&gt;"LIBSETS_SETTYPE_BATTLEGROUND",IF(G237&lt;&gt;"LIBSETS_SETTYPE_SPECIAL",IF(Y237&lt;&gt;"",VLOOKUP(Y237,'ESO zone constants'!$D$2:$H$4950,5,FALSE),""),""),"")</f>
        <v>537</v>
      </c>
      <c r="Y237" s="4" t="s">
        <v>393</v>
      </c>
      <c r="Z237" s="42" t="s">
        <v>1743</v>
      </c>
      <c r="AA237" s="41" t="str">
        <f>IF(Z237&lt;&gt;"",IF(Z237&lt;&gt;"LIBSETS_DROP_MECHANIC_MONSTER_NAME",VLOOKUP(Z237,'LibSets constants'!$I$4:$L$1000,3,FALSE),""),"")</f>
        <v>Overland group bosses have a 100% chance to drop head, chest, legs, or weapon.</v>
      </c>
      <c r="AB237" s="41" t="str">
        <f>IF(Z237&lt;&gt;"",IF(Z237&lt;&gt;"LIBSETS_DROP_MECHANIC_MONSTER_NAME",VLOOKUP(Z237,'LibSets constants'!$I$4:$L$1000,4,FALSE),""),"")</f>
        <v>Überland Gruppenbosse haben eine Chance von 100%, Kopf, Brust, Beine oder Waffen fallen zu lassen.</v>
      </c>
      <c r="AC237" s="3" t="str">
        <f>IF(G237&lt;&gt;"LIBSETS_SETTYPE_BATTLEGROUND",IF(G237&lt;&gt;"LIBSETS_SETTYPE_SPECIAL",IF(AD237&lt;&gt;"",VLOOKUP(AD237,'ESO zone constants'!$D$2:$H$4950,5,FALSE),""),""),"")</f>
        <v/>
      </c>
      <c r="AE237" s="42" t="s">
        <v>1744</v>
      </c>
      <c r="AF237" s="41" t="str">
        <f>IF(AE237&lt;&gt;"",IF(AE237&lt;&gt;"LIBSETS_DROP_MECHANIC_MONSTER_NAME",VLOOKUP(AE237,'LibSets constants'!$I$4:$L$1000,3,FALSE),""),"")</f>
        <v>Public dungeon bosses have a chance to drop a shoulder, hand, or weapon.</v>
      </c>
      <c r="AG237" s="41" t="str">
        <f>IF(AE237&lt;&gt;"",IF(AE237&lt;&gt;"LIBSETS_DROP_MECHANIC_MONSTER_NAME",VLOOKUP(AE237,'LibSets constants'!$I$4:$L$1000,4,FALSE),""),"")</f>
        <v>Öffentliche Dungeon-Bosse haben die Möglichkeit, eine Schulter, Handschuhe oder eine Waffe fallen zu lassen.</v>
      </c>
      <c r="AH237" s="3" t="str">
        <f>IF(G237&lt;&gt;"LIBSETS_SETTYPE_BATTLEGROUND",IF(G237&lt;&gt;"LIBSETS_SETTYPE_SPECIAL",IF(AI237&lt;&gt;"",VLOOKUP(AI237,'ESO zone constants'!$D$2:$H$4950,5,FALSE),""),""),"")</f>
        <v/>
      </c>
      <c r="AJ237" s="42" t="s">
        <v>1745</v>
      </c>
      <c r="AK237" s="41" t="str">
        <f>IF(AJ237&lt;&gt;"",IF(AJ237&lt;&gt;"LIBSETS_DROP_MECHANIC_MONSTER_NAME",VLOOKUP(AJ237,'LibSets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1" t="str">
        <f>IF(AJ237&lt;&gt;"",IF(AJ237&lt;&gt;"LIBSETS_DROP_MECHANIC_MONSTER_NAME",VLOOKUP(AJ237,'LibSets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constants'!$D$2:$H$4950,5,FALSE),""),""),"")</f>
        <v>280</v>
      </c>
      <c r="AN237" s="4" t="s">
        <v>203</v>
      </c>
      <c r="AO237" s="65"/>
      <c r="AP237" s="41" t="str">
        <f>IF(AO237&lt;&gt;"",IF(AO237&lt;&gt;"LIBSETS_DROP_MECHANIC_MONSTER_NAME",VLOOKUP(AO237,'LibSets constants'!$I$4:$L$1000,3,FALSE),""),"")</f>
        <v/>
      </c>
      <c r="AQ237" s="41" t="str">
        <f>IF(AO237&lt;&gt;"",IF(AO237&lt;&gt;"LIBSETS_DROP_MECHANIC_MONSTER_NAME",VLOOKUP(AO237,'LibSets constants'!$I$4:$L$1000,4,FALSE),""),"")</f>
        <v/>
      </c>
      <c r="AR237" s="3">
        <f>IF(G237&lt;&gt;"LIBSETS_SETTYPE_BATTLEGROUND",IF(G237&lt;&gt;"LIBSETS_SETTYPE_SPECIAL",IF(AS237&lt;&gt;"",VLOOKUP(AS237,'ESO zone constants'!$D$2:$H$4950,5,FALSE),""),""),"")</f>
        <v>280</v>
      </c>
      <c r="AS237" s="4" t="s">
        <v>203</v>
      </c>
      <c r="AT237" s="65"/>
      <c r="AU237" s="41" t="str">
        <f>IF(AT237&lt;&gt;"",IF(AT237&lt;&gt;"LIBSETS_DROP_MECHANIC_MONSTER_NAME",VLOOKUP(AT237,'LibSets constants'!$I$4:$L$1000,3,FALSE),""),"")</f>
        <v/>
      </c>
      <c r="AV237" s="41" t="str">
        <f>IF(AT237&lt;&gt;"",IF(AT237&lt;&gt;"LIBSETS_DROP_MECHANIC_MONSTER_NAME",VLOOKUP(AT237,'LibSets constants'!$I$4:$L$1000,4,FALSE),""),"")</f>
        <v/>
      </c>
      <c r="AW237" s="21" t="str">
        <f>IF(A237="???","--","")&amp;IF(F237&lt;&gt;"Not in the game (anymore)",IF(A237&lt;&gt;"",CONCATENATE("[",A237,"] = {wayshrines={")&amp;IF(K237&lt;&gt;"",CONCATENATE(K237,","),"")&amp;IF(L237&lt;&gt;"",CONCATENATE(L237,","),"")&amp;IF(M237&lt;&gt;"",CONCATENATE(M237,","),"")&amp;CONCATENATE("}")&amp;IF(VALUE(N237)&gt;0,CONCATENATE(", traitsNeeded=",N237),"")&amp;CONCATENATE(", dlcId=",IF(S237&lt;&gt;"",S237,"DLC_BASE_GAME")),""),"")</f>
        <v>[281] = {wayshrines={-1,-1,-1,}, dlcId=DLC_BASE_GAME</v>
      </c>
      <c r="AX237" s="21" t="str">
        <f>IF(F237&lt;&gt;"Not in the game (anymore)",IF(A237&lt;&gt;"",IF(P237&lt;&gt;"",CONCATENATE(", zoneIds={",P237),"")&amp;IF(X237&lt;&gt;"",CONCATENATE(",",X237),"")&amp;IF(AC237&lt;&gt;"",CONCATENATE(",",AC237),"")&amp;IF(AH237&lt;&gt;"",CONCATENATE(",",AH237),"")&amp;IF(AM237&lt;&gt;"",CONCATENATE(",",AM237),"")&amp;IF(AR237&lt;&gt;"",CONCATENATE(",",AR237),"")&amp;IF(P237&lt;&gt;"",CONCATENATE("}",""),"")&amp;IF(OR(I237="true",I237="false",I237&lt;&gt;""), CONCATENATE(", veteran=", I237), ""),""),"")</f>
        <v>, zoneIds={534,537,280,280}, veteran=false</v>
      </c>
      <c r="AY237" s="21" t="str">
        <f>IF(F237&lt;&gt;"Not in the game (anymore)",IF(A237&lt;&gt;"",", setType="&amp;G237,"")&amp;IF(J237="true",", multiTrialSet=true",""),"")</f>
        <v>, setType=LIBSETS_SETTYPE_OVERLAND</v>
      </c>
      <c r="AZ237" s="21" t="str">
        <f>IF(F237&lt;&gt;"Not in the game (anymore)",IF(U237&lt;&gt;"",", dropMechanic={"&amp;U237&amp;IF(Z237&lt;&gt;"",","&amp;Z237,"")&amp;IF(AE237&lt;&gt;"",","&amp;AE237,"")&amp;IF(AJ237&lt;&gt;"",","&amp;AJ237,"")&amp;IF(AO237&lt;&gt;"",","&amp;AO237,"")&amp;IF(AT237&lt;&gt;"",","&amp;AT237,"")&amp;"}"&amp;IF(U237="LIBSETS_DROP_MECHANIC_MONSTER_NAME",", dropMechanicNames={" &amp; IF(V237&lt;&gt;"","['en']='"&amp;V237&amp;"'","") &amp; IF(W237&lt;&gt;"",", ['de']='" &amp; W237&amp;"'","") &amp; "}",""),"")&amp;"},","")</f>
        <v>, dropMechanic={LIBSETS_DROP_MECHANIC_OVERLAND_BOSS_DELVE,LIBSETS_DROP_MECHANIC_OVERLAND_WORLDBOSS,LIBSETS_DROP_MECHANIC_OVERLAND_BOSS_PUBLIC_DUNGEON,LIBSETS_DROP_MECHANIC_OVERLAND_CHEST}},</v>
      </c>
      <c r="BA237" s="21" t="str">
        <f>IF(F237&lt;&gt;"Not in the game (anymore)",IF(C237&lt;&gt;"",CONCATENATE(" --",C237," / ",B237,"   [",IF(Q237&lt;&gt;"",Q237,""),IF(Y237&lt;&gt;"",", "&amp;Y237,""),IF(AD237&lt;&gt;"",", "&amp;AD237,""),IF(AI237&lt;&gt;"",", "&amp;AI237,""),IF(AN237&lt;&gt;"",", "&amp;AN237,""),IF(AS237&lt;&gt;"",", "&amp;AS237,""),"]")),"")</f>
        <v xml:space="preserve"> --Armor of the Trainee / Rüstung des Auszubildenden   [Stros M'Kai, Khenarthi's Roost, Bleakrock Isle, Bleakrock Isle]</v>
      </c>
    </row>
    <row r="238" spans="1:53" x14ac:dyDescent="0.25">
      <c r="A238" s="12">
        <v>282</v>
      </c>
      <c r="B238" t="s">
        <v>1161</v>
      </c>
      <c r="C238" t="s">
        <v>1162</v>
      </c>
      <c r="D238" s="3">
        <f>A238</f>
        <v>282</v>
      </c>
      <c r="G238" s="8" t="s">
        <v>1655</v>
      </c>
      <c r="I238" t="s">
        <v>97</v>
      </c>
      <c r="J238" t="s">
        <v>97</v>
      </c>
      <c r="K238">
        <v>-1</v>
      </c>
      <c r="L238">
        <v>-1</v>
      </c>
      <c r="M238">
        <v>-1</v>
      </c>
      <c r="N238">
        <v>0</v>
      </c>
      <c r="O238" s="70" t="s">
        <v>111</v>
      </c>
      <c r="P238" s="3">
        <f>IF(AND(G238&lt;&gt;"LIBSETS_SETTYPE_BATTLEGROUND",G238&lt;&gt;"LIBSETS_SETTYPE_SPECIAL",G238&lt;&gt;"LIBSETS_SETTYPE_MYTHIC"), IF(Q238&lt;&gt;"",VLOOKUP(Q238,'ESO zone constants'!$D$2:$H$4950,5,FALSE),""),"")</f>
        <v>20</v>
      </c>
      <c r="Q238" t="str">
        <f>IF(OR(K238="",K238&lt;=0,ISERROR(K238)),IF(AND(O238&lt;&gt;"",NOT(ISERROR(O238))),O238, ""),VLOOKUP(K238,'ESO wayshrine node constants'!$A$3:$D$9993,4,FALSE))</f>
        <v>Rivenspire</v>
      </c>
      <c r="S238" s="19" t="str">
        <f>IF(AND(R238&lt;&gt;"",NOT(ISERROR(R238))),R238,IF(P238&lt;&gt;"",IF(NOT(ISERROR(VLOOKUP(P238,'ESO Dungeon constants'!$D$3:$H$9999,5,FALSE))),VLOOKUP(P238,'ESO Dungeon constants'!$D$3:$I$9999,6,FALSE),VLOOKUP(P238,'ESO zone constants'!$H$2:$K$9984,4,FALSE)),""))</f>
        <v>DLC_BASE_GAME</v>
      </c>
      <c r="T238" s="3" t="str">
        <f>IF(S238&lt;&gt;"",VLOOKUP(S238,'LibSets constants'!$B$4:$C$1000,2,FALSE),"")</f>
        <v>Included in base game</v>
      </c>
      <c r="U238" s="33" t="s">
        <v>1742</v>
      </c>
      <c r="V238" s="41" t="str">
        <f>IF(U238&lt;&gt;"",IF(U238&lt;&gt;"LIBSETS_DROP_MECHANIC_MONSTER_NAME",VLOOKUP(U238,'LibSets constants'!$I$4:$L$1000,3,FALSE),""),"")</f>
        <v>Delve bosses have a chance to drop a waist or feet.</v>
      </c>
      <c r="W238" s="41" t="str">
        <f>IF(U238&lt;&gt;"",IF(U238&lt;&gt;"LIBSETS_DROP_MECHANIC_MONSTER_NAME",VLOOKUP(U238,'LibSets constants'!$I$4:$L$1000,4,FALSE),""),"")</f>
        <v>Bosse in Gewölben haben die Chance, eine Taille oder Füße fallen zu lassen.</v>
      </c>
      <c r="X238" s="3" t="str">
        <f>IF(G238&lt;&gt;"LIBSETS_SETTYPE_BATTLEGROUND",IF(G238&lt;&gt;"LIBSETS_SETTYPE_SPECIAL",IF(Y238&lt;&gt;"",VLOOKUP(Y238,'ESO zone constants'!$D$2:$H$4950,5,FALSE),""),""),"")</f>
        <v/>
      </c>
      <c r="Z238" s="42" t="s">
        <v>1743</v>
      </c>
      <c r="AA238" s="41" t="str">
        <f>IF(Z238&lt;&gt;"",IF(Z238&lt;&gt;"LIBSETS_DROP_MECHANIC_MONSTER_NAME",VLOOKUP(Z238,'LibSets constants'!$I$4:$L$1000,3,FALSE),""),"")</f>
        <v>Overland group bosses have a 100% chance to drop head, chest, legs, or weapon.</v>
      </c>
      <c r="AB238" s="41" t="str">
        <f>IF(Z238&lt;&gt;"",IF(Z238&lt;&gt;"LIBSETS_DROP_MECHANIC_MONSTER_NAME",VLOOKUP(Z238,'LibSets constants'!$I$4:$L$1000,4,FALSE),""),"")</f>
        <v>Überland Gruppenbosse haben eine Chance von 100%, Kopf, Brust, Beine oder Waffen fallen zu lassen.</v>
      </c>
      <c r="AC238" s="3" t="str">
        <f>IF(G238&lt;&gt;"LIBSETS_SETTYPE_BATTLEGROUND",IF(G238&lt;&gt;"LIBSETS_SETTYPE_SPECIAL",IF(AD238&lt;&gt;"",VLOOKUP(AD238,'ESO zone constants'!$D$2:$H$4950,5,FALSE),""),""),"")</f>
        <v/>
      </c>
      <c r="AE238" s="42" t="s">
        <v>1744</v>
      </c>
      <c r="AF238" s="41" t="str">
        <f>IF(AE238&lt;&gt;"",IF(AE238&lt;&gt;"LIBSETS_DROP_MECHANIC_MONSTER_NAME",VLOOKUP(AE238,'LibSets constants'!$I$4:$L$1000,3,FALSE),""),"")</f>
        <v>Public dungeon bosses have a chance to drop a shoulder, hand, or weapon.</v>
      </c>
      <c r="AG238" s="41" t="str">
        <f>IF(AE238&lt;&gt;"",IF(AE238&lt;&gt;"LIBSETS_DROP_MECHANIC_MONSTER_NAME",VLOOKUP(AE238,'LibSets constants'!$I$4:$L$1000,4,FALSE),""),"")</f>
        <v>Öffentliche Dungeon-Bosse haben die Möglichkeit, eine Schulter, Handschuhe oder eine Waffe fallen zu lassen.</v>
      </c>
      <c r="AH238" s="3" t="str">
        <f>IF(G238&lt;&gt;"LIBSETS_SETTYPE_BATTLEGROUND",IF(G238&lt;&gt;"LIBSETS_SETTYPE_SPECIAL",IF(AI238&lt;&gt;"",VLOOKUP(AI238,'ESO zone constants'!$D$2:$H$4950,5,FALSE),""),""),"")</f>
        <v/>
      </c>
      <c r="AJ238" s="42" t="s">
        <v>1745</v>
      </c>
      <c r="AK238" s="41" t="str">
        <f>IF(AJ238&lt;&gt;"",IF(AJ238&lt;&gt;"LIBSETS_DROP_MECHANIC_MONSTER_NAME",VLOOKUP(AJ238,'LibSets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1" t="str">
        <f>IF(AJ238&lt;&gt;"",IF(AJ238&lt;&gt;"LIBSETS_DROP_MECHANIC_MONSTER_NAME",VLOOKUP(AJ238,'LibSets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constants'!$D$2:$H$4950,5,FALSE),""),""),"")</f>
        <v/>
      </c>
      <c r="AO238" s="42"/>
      <c r="AP238" s="41" t="str">
        <f>IF(AO238&lt;&gt;"",IF(AO238&lt;&gt;"LIBSETS_DROP_MECHANIC_MONSTER_NAME",VLOOKUP(AO238,'LibSets constants'!$I$4:$L$1000,3,FALSE),""),"")</f>
        <v/>
      </c>
      <c r="AQ238" s="41" t="str">
        <f>IF(AO238&lt;&gt;"",IF(AO238&lt;&gt;"LIBSETS_DROP_MECHANIC_MONSTER_NAME",VLOOKUP(AO238,'LibSets constants'!$I$4:$L$1000,4,FALSE),""),"")</f>
        <v/>
      </c>
      <c r="AR238" s="3" t="str">
        <f>IF(G238&lt;&gt;"LIBSETS_SETTYPE_BATTLEGROUND",IF(G238&lt;&gt;"LIBSETS_SETTYPE_SPECIAL",IF(AS238&lt;&gt;"",VLOOKUP(AS238,'ESO zone constants'!$D$2:$H$4950,5,FALSE),""),""),"")</f>
        <v/>
      </c>
      <c r="AT238" s="42"/>
      <c r="AU238" s="41" t="str">
        <f>IF(AT238&lt;&gt;"",IF(AT238&lt;&gt;"LIBSETS_DROP_MECHANIC_MONSTER_NAME",VLOOKUP(AT238,'LibSets constants'!$I$4:$L$1000,3,FALSE),""),"")</f>
        <v/>
      </c>
      <c r="AV238" s="41" t="str">
        <f>IF(AT238&lt;&gt;"",IF(AT238&lt;&gt;"LIBSETS_DROP_MECHANIC_MONSTER_NAME",VLOOKUP(AT238,'LibSets constants'!$I$4:$L$1000,4,FALSE),""),"")</f>
        <v/>
      </c>
      <c r="AW238" s="21" t="str">
        <f>IF(A238="???","--","")&amp;IF(F238&lt;&gt;"Not in the game (anymore)",IF(A238&lt;&gt;"",CONCATENATE("[",A238,"] = {wayshrines={")&amp;IF(K238&lt;&gt;"",CONCATENATE(K238,","),"")&amp;IF(L238&lt;&gt;"",CONCATENATE(L238,","),"")&amp;IF(M238&lt;&gt;"",CONCATENATE(M238,","),"")&amp;CONCATENATE("}")&amp;IF(VALUE(N238)&gt;0,CONCATENATE(", traitsNeeded=",N238),"")&amp;CONCATENATE(", dlcId=",IF(S238&lt;&gt;"",S238,"DLC_BASE_GAME")),""),"")</f>
        <v>[282] = {wayshrines={-1,-1,-1,}, dlcId=DLC_BASE_GAME</v>
      </c>
      <c r="AX238" s="21" t="str">
        <f>IF(F238&lt;&gt;"Not in the game (anymore)",IF(A238&lt;&gt;"",IF(P238&lt;&gt;"",CONCATENATE(", zoneIds={",P238),"")&amp;IF(X238&lt;&gt;"",CONCATENATE(",",X238),"")&amp;IF(AC238&lt;&gt;"",CONCATENATE(",",AC238),"")&amp;IF(AH238&lt;&gt;"",CONCATENATE(",",AH238),"")&amp;IF(AM238&lt;&gt;"",CONCATENATE(",",AM238),"")&amp;IF(AR238&lt;&gt;"",CONCATENATE(",",AR238),"")&amp;IF(P238&lt;&gt;"",CONCATENATE("}",""),"")&amp;IF(OR(I238="true",I238="false",I238&lt;&gt;""), CONCATENATE(", veteran=", I238), ""),""),"")</f>
        <v>, zoneIds={20}, veteran=false</v>
      </c>
      <c r="AY238" s="21" t="str">
        <f>IF(F238&lt;&gt;"Not in the game (anymore)",IF(A238&lt;&gt;"",", setType="&amp;G238,"")&amp;IF(J238="true",", multiTrialSet=true",""),"")</f>
        <v>, setType=LIBSETS_SETTYPE_OVERLAND</v>
      </c>
      <c r="AZ238" s="21" t="str">
        <f>IF(F238&lt;&gt;"Not in the game (anymore)",IF(U238&lt;&gt;"",", dropMechanic={"&amp;U238&amp;IF(Z238&lt;&gt;"",","&amp;Z238,"")&amp;IF(AE238&lt;&gt;"",","&amp;AE238,"")&amp;IF(AJ238&lt;&gt;"",","&amp;AJ238,"")&amp;IF(AO238&lt;&gt;"",","&amp;AO238,"")&amp;IF(AT238&lt;&gt;"",","&amp;AT238,"")&amp;"}"&amp;IF(U238="LIBSETS_DROP_MECHANIC_MONSTER_NAME",", dropMechanicNames={" &amp; IF(V238&lt;&gt;"","['en']='"&amp;V238&amp;"'","") &amp; IF(W238&lt;&gt;"",", ['de']='" &amp; W238&amp;"'","") &amp; "}",""),"")&amp;"},","")</f>
        <v>, dropMechanic={LIBSETS_DROP_MECHANIC_OVERLAND_BOSS_DELVE,LIBSETS_DROP_MECHANIC_OVERLAND_WORLDBOSS,LIBSETS_DROP_MECHANIC_OVERLAND_BOSS_PUBLIC_DUNGEON,LIBSETS_DROP_MECHANIC_OVERLAND_CHEST}},</v>
      </c>
      <c r="BA238" s="21" t="str">
        <f>IF(F238&lt;&gt;"Not in the game (anymore)",IF(C238&lt;&gt;"",CONCATENATE(" --",C238," / ",B238,"   [",IF(Q238&lt;&gt;"",Q238,""),IF(Y238&lt;&gt;"",", "&amp;Y238,""),IF(AD238&lt;&gt;"",", "&amp;AD238,""),IF(AI238&lt;&gt;"",", "&amp;AI238,""),IF(AN238&lt;&gt;"",", "&amp;AN238,""),IF(AS238&lt;&gt;"",", "&amp;AS238,""),"]")),"")</f>
        <v xml:space="preserve"> --Vampire Cloak / Vampirumhang   [Rivenspire]</v>
      </c>
    </row>
    <row r="239" spans="1:53" x14ac:dyDescent="0.25">
      <c r="A239" s="12">
        <v>283</v>
      </c>
      <c r="B239" t="s">
        <v>1163</v>
      </c>
      <c r="C239" t="s">
        <v>1164</v>
      </c>
      <c r="D239" s="3">
        <f>A239</f>
        <v>283</v>
      </c>
      <c r="G239" s="8" t="s">
        <v>1655</v>
      </c>
      <c r="I239" t="s">
        <v>97</v>
      </c>
      <c r="J239" t="s">
        <v>97</v>
      </c>
      <c r="K239">
        <v>-1</v>
      </c>
      <c r="L239">
        <v>-1</v>
      </c>
      <c r="M239">
        <v>-1</v>
      </c>
      <c r="N239">
        <v>0</v>
      </c>
      <c r="O239" s="70" t="s">
        <v>118</v>
      </c>
      <c r="P239" s="3">
        <f>IF(AND(G239&lt;&gt;"LIBSETS_SETTYPE_BATTLEGROUND",G239&lt;&gt;"LIBSETS_SETTYPE_SPECIAL",G239&lt;&gt;"LIBSETS_SETTYPE_MYTHIC"), IF(Q239&lt;&gt;"",VLOOKUP(Q239,'ESO zone constants'!$D$2:$H$4950,5,FALSE),""),"")</f>
        <v>104</v>
      </c>
      <c r="Q239" t="str">
        <f>IF(OR(K239="",K239&lt;=0,ISERROR(K239)),IF(AND(O239&lt;&gt;"",NOT(ISERROR(O239))),O239, ""),VLOOKUP(K239,'ESO wayshrine node constants'!$A$3:$D$9993,4,FALSE))</f>
        <v>Alik'r Desert</v>
      </c>
      <c r="S239" s="19" t="str">
        <f>IF(AND(R239&lt;&gt;"",NOT(ISERROR(R239))),R239,IF(P239&lt;&gt;"",IF(NOT(ISERROR(VLOOKUP(P239,'ESO Dungeon constants'!$D$3:$H$9999,5,FALSE))),VLOOKUP(P239,'ESO Dungeon constants'!$D$3:$I$9999,6,FALSE),VLOOKUP(P239,'ESO zone constants'!$H$2:$K$9984,4,FALSE)),""))</f>
        <v>DLC_BASE_GAME</v>
      </c>
      <c r="T239" s="3" t="str">
        <f>IF(S239&lt;&gt;"",VLOOKUP(S239,'LibSets constants'!$B$4:$C$1000,2,FALSE),"")</f>
        <v>Included in base game</v>
      </c>
      <c r="U239" s="33" t="s">
        <v>1742</v>
      </c>
      <c r="V239" s="41" t="str">
        <f>IF(U239&lt;&gt;"",IF(U239&lt;&gt;"LIBSETS_DROP_MECHANIC_MONSTER_NAME",VLOOKUP(U239,'LibSets constants'!$I$4:$L$1000,3,FALSE),""),"")</f>
        <v>Delve bosses have a chance to drop a waist or feet.</v>
      </c>
      <c r="W239" s="41" t="str">
        <f>IF(U239&lt;&gt;"",IF(U239&lt;&gt;"LIBSETS_DROP_MECHANIC_MONSTER_NAME",VLOOKUP(U239,'LibSets constants'!$I$4:$L$1000,4,FALSE),""),"")</f>
        <v>Bosse in Gewölben haben die Chance, eine Taille oder Füße fallen zu lassen.</v>
      </c>
      <c r="X239" s="3" t="str">
        <f>IF(G239&lt;&gt;"LIBSETS_SETTYPE_BATTLEGROUND",IF(G239&lt;&gt;"LIBSETS_SETTYPE_SPECIAL",IF(Y239&lt;&gt;"",VLOOKUP(Y239,'ESO zone constants'!$D$2:$H$4950,5,FALSE),""),""),"")</f>
        <v/>
      </c>
      <c r="Z239" s="42" t="s">
        <v>1743</v>
      </c>
      <c r="AA239" s="41" t="str">
        <f>IF(Z239&lt;&gt;"",IF(Z239&lt;&gt;"LIBSETS_DROP_MECHANIC_MONSTER_NAME",VLOOKUP(Z239,'LibSets constants'!$I$4:$L$1000,3,FALSE),""),"")</f>
        <v>Overland group bosses have a 100% chance to drop head, chest, legs, or weapon.</v>
      </c>
      <c r="AB239" s="41" t="str">
        <f>IF(Z239&lt;&gt;"",IF(Z239&lt;&gt;"LIBSETS_DROP_MECHANIC_MONSTER_NAME",VLOOKUP(Z239,'LibSets constants'!$I$4:$L$1000,4,FALSE),""),"")</f>
        <v>Überland Gruppenbosse haben eine Chance von 100%, Kopf, Brust, Beine oder Waffen fallen zu lassen.</v>
      </c>
      <c r="AC239" s="3" t="str">
        <f>IF(G239&lt;&gt;"LIBSETS_SETTYPE_BATTLEGROUND",IF(G239&lt;&gt;"LIBSETS_SETTYPE_SPECIAL",IF(AD239&lt;&gt;"",VLOOKUP(AD239,'ESO zone constants'!$D$2:$H$4950,5,FALSE),""),""),"")</f>
        <v/>
      </c>
      <c r="AE239" s="42" t="s">
        <v>1744</v>
      </c>
      <c r="AF239" s="41" t="str">
        <f>IF(AE239&lt;&gt;"",IF(AE239&lt;&gt;"LIBSETS_DROP_MECHANIC_MONSTER_NAME",VLOOKUP(AE239,'LibSets constants'!$I$4:$L$1000,3,FALSE),""),"")</f>
        <v>Public dungeon bosses have a chance to drop a shoulder, hand, or weapon.</v>
      </c>
      <c r="AG239" s="41" t="str">
        <f>IF(AE239&lt;&gt;"",IF(AE239&lt;&gt;"LIBSETS_DROP_MECHANIC_MONSTER_NAME",VLOOKUP(AE239,'LibSets constants'!$I$4:$L$1000,4,FALSE),""),"")</f>
        <v>Öffentliche Dungeon-Bosse haben die Möglichkeit, eine Schulter, Handschuhe oder eine Waffe fallen zu lassen.</v>
      </c>
      <c r="AH239" s="3" t="str">
        <f>IF(G239&lt;&gt;"LIBSETS_SETTYPE_BATTLEGROUND",IF(G239&lt;&gt;"LIBSETS_SETTYPE_SPECIAL",IF(AI239&lt;&gt;"",VLOOKUP(AI239,'ESO zone constants'!$D$2:$H$4950,5,FALSE),""),""),"")</f>
        <v/>
      </c>
      <c r="AJ239" s="42" t="s">
        <v>1745</v>
      </c>
      <c r="AK239" s="41" t="str">
        <f>IF(AJ239&lt;&gt;"",IF(AJ239&lt;&gt;"LIBSETS_DROP_MECHANIC_MONSTER_NAME",VLOOKUP(AJ239,'LibSets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1" t="str">
        <f>IF(AJ239&lt;&gt;"",IF(AJ239&lt;&gt;"LIBSETS_DROP_MECHANIC_MONSTER_NAME",VLOOKUP(AJ239,'LibSets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constants'!$D$2:$H$4950,5,FALSE),""),""),"")</f>
        <v/>
      </c>
      <c r="AO239" s="42"/>
      <c r="AP239" s="41" t="str">
        <f>IF(AO239&lt;&gt;"",IF(AO239&lt;&gt;"LIBSETS_DROP_MECHANIC_MONSTER_NAME",VLOOKUP(AO239,'LibSets constants'!$I$4:$L$1000,3,FALSE),""),"")</f>
        <v/>
      </c>
      <c r="AQ239" s="41" t="str">
        <f>IF(AO239&lt;&gt;"",IF(AO239&lt;&gt;"LIBSETS_DROP_MECHANIC_MONSTER_NAME",VLOOKUP(AO239,'LibSets constants'!$I$4:$L$1000,4,FALSE),""),"")</f>
        <v/>
      </c>
      <c r="AR239" s="3" t="str">
        <f>IF(G239&lt;&gt;"LIBSETS_SETTYPE_BATTLEGROUND",IF(G239&lt;&gt;"LIBSETS_SETTYPE_SPECIAL",IF(AS239&lt;&gt;"",VLOOKUP(AS239,'ESO zone constants'!$D$2:$H$4950,5,FALSE),""),""),"")</f>
        <v/>
      </c>
      <c r="AT239" s="42"/>
      <c r="AU239" s="41" t="str">
        <f>IF(AT239&lt;&gt;"",IF(AT239&lt;&gt;"LIBSETS_DROP_MECHANIC_MONSTER_NAME",VLOOKUP(AT239,'LibSets constants'!$I$4:$L$1000,3,FALSE),""),"")</f>
        <v/>
      </c>
      <c r="AV239" s="41" t="str">
        <f>IF(AT239&lt;&gt;"",IF(AT239&lt;&gt;"LIBSETS_DROP_MECHANIC_MONSTER_NAME",VLOOKUP(AT239,'LibSets constants'!$I$4:$L$1000,4,FALSE),""),"")</f>
        <v/>
      </c>
      <c r="AW239" s="21" t="str">
        <f>IF(A239="???","--","")&amp;IF(F239&lt;&gt;"Not in the game (anymore)",IF(A239&lt;&gt;"",CONCATENATE("[",A239,"] = {wayshrines={")&amp;IF(K239&lt;&gt;"",CONCATENATE(K239,","),"")&amp;IF(L239&lt;&gt;"",CONCATENATE(L239,","),"")&amp;IF(M239&lt;&gt;"",CONCATENATE(M239,","),"")&amp;CONCATENATE("}")&amp;IF(VALUE(N239)&gt;0,CONCATENATE(", traitsNeeded=",N239),"")&amp;CONCATENATE(", dlcId=",IF(S239&lt;&gt;"",S239,"DLC_BASE_GAME")),""),"")</f>
        <v>[283] = {wayshrines={-1,-1,-1,}, dlcId=DLC_BASE_GAME</v>
      </c>
      <c r="AX239" s="21" t="str">
        <f>IF(F239&lt;&gt;"Not in the game (anymore)",IF(A239&lt;&gt;"",IF(P239&lt;&gt;"",CONCATENATE(", zoneIds={",P239),"")&amp;IF(X239&lt;&gt;"",CONCATENATE(",",X239),"")&amp;IF(AC239&lt;&gt;"",CONCATENATE(",",AC239),"")&amp;IF(AH239&lt;&gt;"",CONCATENATE(",",AH239),"")&amp;IF(AM239&lt;&gt;"",CONCATENATE(",",AM239),"")&amp;IF(AR239&lt;&gt;"",CONCATENATE(",",AR239),"")&amp;IF(P239&lt;&gt;"",CONCATENATE("}",""),"")&amp;IF(OR(I239="true",I239="false",I239&lt;&gt;""), CONCATENATE(", veteran=", I239), ""),""),"")</f>
        <v>, zoneIds={104}, veteran=false</v>
      </c>
      <c r="AY239" s="21" t="str">
        <f>IF(F239&lt;&gt;"Not in the game (anymore)",IF(A239&lt;&gt;"",", setType="&amp;G239,"")&amp;IF(J239="true",", multiTrialSet=true",""),"")</f>
        <v>, setType=LIBSETS_SETTYPE_OVERLAND</v>
      </c>
      <c r="AZ239" s="21" t="str">
        <f>IF(F239&lt;&gt;"Not in the game (anymore)",IF(U239&lt;&gt;"",", dropMechanic={"&amp;U239&amp;IF(Z239&lt;&gt;"",","&amp;Z239,"")&amp;IF(AE239&lt;&gt;"",","&amp;AE239,"")&amp;IF(AJ239&lt;&gt;"",","&amp;AJ239,"")&amp;IF(AO239&lt;&gt;"",","&amp;AO239,"")&amp;IF(AT239&lt;&gt;"",","&amp;AT239,"")&amp;"}"&amp;IF(U239="LIBSETS_DROP_MECHANIC_MONSTER_NAME",", dropMechanicNames={" &amp; IF(V239&lt;&gt;"","['en']='"&amp;V239&amp;"'","") &amp; IF(W239&lt;&gt;"",", ['de']='" &amp; W239&amp;"'","") &amp; "}",""),"")&amp;"},","")</f>
        <v>, dropMechanic={LIBSETS_DROP_MECHANIC_OVERLAND_BOSS_DELVE,LIBSETS_DROP_MECHANIC_OVERLAND_WORLDBOSS,LIBSETS_DROP_MECHANIC_OVERLAND_BOSS_PUBLIC_DUNGEON,LIBSETS_DROP_MECHANIC_OVERLAND_CHEST}},</v>
      </c>
      <c r="BA239" s="21" t="str">
        <f>IF(F239&lt;&gt;"Not in the game (anymore)",IF(C239&lt;&gt;"",CONCATENATE(" --",C239," / ",B239,"   [",IF(Q239&lt;&gt;"",Q239,""),IF(Y239&lt;&gt;"",", "&amp;Y239,""),IF(AD239&lt;&gt;"",", "&amp;AD239,""),IF(AI239&lt;&gt;"",", "&amp;AI239,""),IF(AN239&lt;&gt;"",", "&amp;AN239,""),IF(AS239&lt;&gt;"",", "&amp;AS239,""),"]")),"")</f>
        <v xml:space="preserve"> --Sword-Singer / Schwertsänger   [Alik'r Desert]</v>
      </c>
    </row>
    <row r="240" spans="1:53" x14ac:dyDescent="0.25">
      <c r="A240" s="12">
        <v>284</v>
      </c>
      <c r="B240" t="s">
        <v>1165</v>
      </c>
      <c r="C240" t="s">
        <v>1166</v>
      </c>
      <c r="D240" s="3">
        <f>A240</f>
        <v>284</v>
      </c>
      <c r="G240" s="8" t="s">
        <v>1655</v>
      </c>
      <c r="I240" t="s">
        <v>97</v>
      </c>
      <c r="J240" t="s">
        <v>97</v>
      </c>
      <c r="K240">
        <v>-1</v>
      </c>
      <c r="L240">
        <v>-1</v>
      </c>
      <c r="M240">
        <v>-1</v>
      </c>
      <c r="N240">
        <v>0</v>
      </c>
      <c r="O240" s="70" t="s">
        <v>118</v>
      </c>
      <c r="P240" s="3">
        <f>IF(AND(G240&lt;&gt;"LIBSETS_SETTYPE_BATTLEGROUND",G240&lt;&gt;"LIBSETS_SETTYPE_SPECIAL",G240&lt;&gt;"LIBSETS_SETTYPE_MYTHIC"), IF(Q240&lt;&gt;"",VLOOKUP(Q240,'ESO zone constants'!$D$2:$H$4950,5,FALSE),""),"")</f>
        <v>104</v>
      </c>
      <c r="Q240" t="str">
        <f>IF(OR(K240="",K240&lt;=0,ISERROR(K240)),IF(AND(O240&lt;&gt;"",NOT(ISERROR(O240))),O240, ""),VLOOKUP(K240,'ESO wayshrine node constants'!$A$3:$D$9993,4,FALSE))</f>
        <v>Alik'r Desert</v>
      </c>
      <c r="S240" s="19" t="str">
        <f>IF(AND(R240&lt;&gt;"",NOT(ISERROR(R240))),R240,IF(P240&lt;&gt;"",IF(NOT(ISERROR(VLOOKUP(P240,'ESO Dungeon constants'!$D$3:$H$9999,5,FALSE))),VLOOKUP(P240,'ESO Dungeon constants'!$D$3:$I$9999,6,FALSE),VLOOKUP(P240,'ESO zone constants'!$H$2:$K$9984,4,FALSE)),""))</f>
        <v>DLC_BASE_GAME</v>
      </c>
      <c r="T240" s="3" t="str">
        <f>IF(S240&lt;&gt;"",VLOOKUP(S240,'LibSets constants'!$B$4:$C$1000,2,FALSE),"")</f>
        <v>Included in base game</v>
      </c>
      <c r="U240" s="33" t="s">
        <v>1742</v>
      </c>
      <c r="V240" s="41" t="str">
        <f>IF(U240&lt;&gt;"",IF(U240&lt;&gt;"LIBSETS_DROP_MECHANIC_MONSTER_NAME",VLOOKUP(U240,'LibSets constants'!$I$4:$L$1000,3,FALSE),""),"")</f>
        <v>Delve bosses have a chance to drop a waist or feet.</v>
      </c>
      <c r="W240" s="41" t="str">
        <f>IF(U240&lt;&gt;"",IF(U240&lt;&gt;"LIBSETS_DROP_MECHANIC_MONSTER_NAME",VLOOKUP(U240,'LibSets constants'!$I$4:$L$1000,4,FALSE),""),"")</f>
        <v>Bosse in Gewölben haben die Chance, eine Taille oder Füße fallen zu lassen.</v>
      </c>
      <c r="X240" s="3" t="str">
        <f>IF(G240&lt;&gt;"LIBSETS_SETTYPE_BATTLEGROUND",IF(G240&lt;&gt;"LIBSETS_SETTYPE_SPECIAL",IF(Y240&lt;&gt;"",VLOOKUP(Y240,'ESO zone constants'!$D$2:$H$4950,5,FALSE),""),""),"")</f>
        <v/>
      </c>
      <c r="Z240" s="42" t="s">
        <v>1743</v>
      </c>
      <c r="AA240" s="41" t="str">
        <f>IF(Z240&lt;&gt;"",IF(Z240&lt;&gt;"LIBSETS_DROP_MECHANIC_MONSTER_NAME",VLOOKUP(Z240,'LibSets constants'!$I$4:$L$1000,3,FALSE),""),"")</f>
        <v>Overland group bosses have a 100% chance to drop head, chest, legs, or weapon.</v>
      </c>
      <c r="AB240" s="41" t="str">
        <f>IF(Z240&lt;&gt;"",IF(Z240&lt;&gt;"LIBSETS_DROP_MECHANIC_MONSTER_NAME",VLOOKUP(Z240,'LibSets constants'!$I$4:$L$1000,4,FALSE),""),"")</f>
        <v>Überland Gruppenbosse haben eine Chance von 100%, Kopf, Brust, Beine oder Waffen fallen zu lassen.</v>
      </c>
      <c r="AC240" s="3" t="str">
        <f>IF(G240&lt;&gt;"LIBSETS_SETTYPE_BATTLEGROUND",IF(G240&lt;&gt;"LIBSETS_SETTYPE_SPECIAL",IF(AD240&lt;&gt;"",VLOOKUP(AD240,'ESO zone constants'!$D$2:$H$4950,5,FALSE),""),""),"")</f>
        <v/>
      </c>
      <c r="AE240" s="42" t="s">
        <v>1744</v>
      </c>
      <c r="AF240" s="41" t="str">
        <f>IF(AE240&lt;&gt;"",IF(AE240&lt;&gt;"LIBSETS_DROP_MECHANIC_MONSTER_NAME",VLOOKUP(AE240,'LibSets constants'!$I$4:$L$1000,3,FALSE),""),"")</f>
        <v>Public dungeon bosses have a chance to drop a shoulder, hand, or weapon.</v>
      </c>
      <c r="AG240" s="41" t="str">
        <f>IF(AE240&lt;&gt;"",IF(AE240&lt;&gt;"LIBSETS_DROP_MECHANIC_MONSTER_NAME",VLOOKUP(AE240,'LibSets constants'!$I$4:$L$1000,4,FALSE),""),"")</f>
        <v>Öffentliche Dungeon-Bosse haben die Möglichkeit, eine Schulter, Handschuhe oder eine Waffe fallen zu lassen.</v>
      </c>
      <c r="AH240" s="3" t="str">
        <f>IF(G240&lt;&gt;"LIBSETS_SETTYPE_BATTLEGROUND",IF(G240&lt;&gt;"LIBSETS_SETTYPE_SPECIAL",IF(AI240&lt;&gt;"",VLOOKUP(AI240,'ESO zone constants'!$D$2:$H$4950,5,FALSE),""),""),"")</f>
        <v/>
      </c>
      <c r="AJ240" s="42" t="s">
        <v>1745</v>
      </c>
      <c r="AK240" s="41" t="str">
        <f>IF(AJ240&lt;&gt;"",IF(AJ240&lt;&gt;"LIBSETS_DROP_MECHANIC_MONSTER_NAME",VLOOKUP(AJ240,'LibSets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1" t="str">
        <f>IF(AJ240&lt;&gt;"",IF(AJ240&lt;&gt;"LIBSETS_DROP_MECHANIC_MONSTER_NAME",VLOOKUP(AJ240,'LibSets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constants'!$D$2:$H$4950,5,FALSE),""),""),"")</f>
        <v/>
      </c>
      <c r="AO240" s="42"/>
      <c r="AP240" s="41" t="str">
        <f>IF(AO240&lt;&gt;"",IF(AO240&lt;&gt;"LIBSETS_DROP_MECHANIC_MONSTER_NAME",VLOOKUP(AO240,'LibSets constants'!$I$4:$L$1000,3,FALSE),""),"")</f>
        <v/>
      </c>
      <c r="AQ240" s="41" t="str">
        <f>IF(AO240&lt;&gt;"",IF(AO240&lt;&gt;"LIBSETS_DROP_MECHANIC_MONSTER_NAME",VLOOKUP(AO240,'LibSets constants'!$I$4:$L$1000,4,FALSE),""),"")</f>
        <v/>
      </c>
      <c r="AR240" s="3" t="str">
        <f>IF(G240&lt;&gt;"LIBSETS_SETTYPE_BATTLEGROUND",IF(G240&lt;&gt;"LIBSETS_SETTYPE_SPECIAL",IF(AS240&lt;&gt;"",VLOOKUP(AS240,'ESO zone constants'!$D$2:$H$4950,5,FALSE),""),""),"")</f>
        <v/>
      </c>
      <c r="AT240" s="42"/>
      <c r="AU240" s="41" t="str">
        <f>IF(AT240&lt;&gt;"",IF(AT240&lt;&gt;"LIBSETS_DROP_MECHANIC_MONSTER_NAME",VLOOKUP(AT240,'LibSets constants'!$I$4:$L$1000,3,FALSE),""),"")</f>
        <v/>
      </c>
      <c r="AV240" s="41" t="str">
        <f>IF(AT240&lt;&gt;"",IF(AT240&lt;&gt;"LIBSETS_DROP_MECHANIC_MONSTER_NAME",VLOOKUP(AT240,'LibSets constants'!$I$4:$L$1000,4,FALSE),""),"")</f>
        <v/>
      </c>
      <c r="AW240" s="21" t="str">
        <f>IF(A240="???","--","")&amp;IF(F240&lt;&gt;"Not in the game (anymore)",IF(A240&lt;&gt;"",CONCATENATE("[",A240,"] = {wayshrines={")&amp;IF(K240&lt;&gt;"",CONCATENATE(K240,","),"")&amp;IF(L240&lt;&gt;"",CONCATENATE(L240,","),"")&amp;IF(M240&lt;&gt;"",CONCATENATE(M240,","),"")&amp;CONCATENATE("}")&amp;IF(VALUE(N240)&gt;0,CONCATENATE(", traitsNeeded=",N240),"")&amp;CONCATENATE(", dlcId=",IF(S240&lt;&gt;"",S240,"DLC_BASE_GAME")),""),"")</f>
        <v>[284] = {wayshrines={-1,-1,-1,}, dlcId=DLC_BASE_GAME</v>
      </c>
      <c r="AX240" s="21" t="str">
        <f>IF(F240&lt;&gt;"Not in the game (anymore)",IF(A240&lt;&gt;"",IF(P240&lt;&gt;"",CONCATENATE(", zoneIds={",P240),"")&amp;IF(X240&lt;&gt;"",CONCATENATE(",",X240),"")&amp;IF(AC240&lt;&gt;"",CONCATENATE(",",AC240),"")&amp;IF(AH240&lt;&gt;"",CONCATENATE(",",AH240),"")&amp;IF(AM240&lt;&gt;"",CONCATENATE(",",AM240),"")&amp;IF(AR240&lt;&gt;"",CONCATENATE(",",AR240),"")&amp;IF(P240&lt;&gt;"",CONCATENATE("}",""),"")&amp;IF(OR(I240="true",I240="false",I240&lt;&gt;""), CONCATENATE(", veteran=", I240), ""),""),"")</f>
        <v>, zoneIds={104}, veteran=false</v>
      </c>
      <c r="AY240" s="21" t="str">
        <f>IF(F240&lt;&gt;"Not in the game (anymore)",IF(A240&lt;&gt;"",", setType="&amp;G240,"")&amp;IF(J240="true",", multiTrialSet=true",""),"")</f>
        <v>, setType=LIBSETS_SETTYPE_OVERLAND</v>
      </c>
      <c r="AZ240" s="21" t="str">
        <f>IF(F240&lt;&gt;"Not in the game (anymore)",IF(U240&lt;&gt;"",", dropMechanic={"&amp;U240&amp;IF(Z240&lt;&gt;"",","&amp;Z240,"")&amp;IF(AE240&lt;&gt;"",","&amp;AE240,"")&amp;IF(AJ240&lt;&gt;"",","&amp;AJ240,"")&amp;IF(AO240&lt;&gt;"",","&amp;AO240,"")&amp;IF(AT240&lt;&gt;"",","&amp;AT240,"")&amp;"}"&amp;IF(U240="LIBSETS_DROP_MECHANIC_MONSTER_NAME",", dropMechanicNames={" &amp; IF(V240&lt;&gt;"","['en']='"&amp;V240&amp;"'","") &amp; IF(W240&lt;&gt;"",", ['de']='" &amp; W240&amp;"'","") &amp; "}",""),"")&amp;"},","")</f>
        <v>, dropMechanic={LIBSETS_DROP_MECHANIC_OVERLAND_BOSS_DELVE,LIBSETS_DROP_MECHANIC_OVERLAND_WORLDBOSS,LIBSETS_DROP_MECHANIC_OVERLAND_BOSS_PUBLIC_DUNGEON,LIBSETS_DROP_MECHANIC_OVERLAND_CHEST}},</v>
      </c>
      <c r="BA240" s="21" t="str">
        <f>IF(F240&lt;&gt;"Not in the game (anymore)",IF(C240&lt;&gt;"",CONCATENATE(" --",C240," / ",B240,"   [",IF(Q240&lt;&gt;"",Q240,""),IF(Y240&lt;&gt;"",", "&amp;Y240,""),IF(AD240&lt;&gt;"",", "&amp;AD240,""),IF(AI240&lt;&gt;"",", "&amp;AI240,""),IF(AN240&lt;&gt;"",", "&amp;AN240,""),IF(AS240&lt;&gt;"",", "&amp;AS240,""),"]")),"")</f>
        <v xml:space="preserve"> --Order of Diagna / Orden von Diagna   [Alik'r Desert]</v>
      </c>
    </row>
    <row r="241" spans="1:53" x14ac:dyDescent="0.25">
      <c r="A241" s="12">
        <v>285</v>
      </c>
      <c r="B241" t="s">
        <v>1167</v>
      </c>
      <c r="C241" t="s">
        <v>1168</v>
      </c>
      <c r="D241" s="3">
        <f>A241</f>
        <v>285</v>
      </c>
      <c r="G241" s="8" t="s">
        <v>1655</v>
      </c>
      <c r="I241" t="s">
        <v>97</v>
      </c>
      <c r="J241" t="s">
        <v>97</v>
      </c>
      <c r="K241">
        <v>-1</v>
      </c>
      <c r="L241">
        <v>-1</v>
      </c>
      <c r="M241">
        <v>-1</v>
      </c>
      <c r="N241">
        <v>0</v>
      </c>
      <c r="O241" s="70" t="s">
        <v>115</v>
      </c>
      <c r="P241" s="3">
        <f>IF(AND(G241&lt;&gt;"LIBSETS_SETTYPE_BATTLEGROUND",G241&lt;&gt;"LIBSETS_SETTYPE_SPECIAL",G241&lt;&gt;"LIBSETS_SETTYPE_MYTHIC"), IF(Q241&lt;&gt;"",VLOOKUP(Q241,'ESO zone constants'!$D$2:$H$4950,5,FALSE),""),"")</f>
        <v>92</v>
      </c>
      <c r="Q241" t="str">
        <f>IF(OR(K241="",K241&lt;=0,ISERROR(K241)),IF(AND(O241&lt;&gt;"",NOT(ISERROR(O241))),O241, ""),VLOOKUP(K241,'ESO wayshrine node constants'!$A$3:$D$9993,4,FALSE))</f>
        <v>Bangkorai</v>
      </c>
      <c r="S241" s="19" t="str">
        <f>IF(AND(R241&lt;&gt;"",NOT(ISERROR(R241))),R241,IF(P241&lt;&gt;"",IF(NOT(ISERROR(VLOOKUP(P241,'ESO Dungeon constants'!$D$3:$H$9999,5,FALSE))),VLOOKUP(P241,'ESO Dungeon constants'!$D$3:$I$9999,6,FALSE),VLOOKUP(P241,'ESO zone constants'!$H$2:$K$9984,4,FALSE)),""))</f>
        <v>DLC_BASE_GAME</v>
      </c>
      <c r="T241" s="3" t="str">
        <f>IF(S241&lt;&gt;"",VLOOKUP(S241,'LibSets constants'!$B$4:$C$1000,2,FALSE),"")</f>
        <v>Included in base game</v>
      </c>
      <c r="U241" s="33" t="s">
        <v>1742</v>
      </c>
      <c r="V241" s="41" t="str">
        <f>IF(U241&lt;&gt;"",IF(U241&lt;&gt;"LIBSETS_DROP_MECHANIC_MONSTER_NAME",VLOOKUP(U241,'LibSets constants'!$I$4:$L$1000,3,FALSE),""),"")</f>
        <v>Delve bosses have a chance to drop a waist or feet.</v>
      </c>
      <c r="W241" s="41" t="str">
        <f>IF(U241&lt;&gt;"",IF(U241&lt;&gt;"LIBSETS_DROP_MECHANIC_MONSTER_NAME",VLOOKUP(U241,'LibSets constants'!$I$4:$L$1000,4,FALSE),""),"")</f>
        <v>Bosse in Gewölben haben die Chance, eine Taille oder Füße fallen zu lassen.</v>
      </c>
      <c r="X241" s="3" t="str">
        <f>IF(G241&lt;&gt;"LIBSETS_SETTYPE_BATTLEGROUND",IF(G241&lt;&gt;"LIBSETS_SETTYPE_SPECIAL",IF(Y241&lt;&gt;"",VLOOKUP(Y241,'ESO zone constants'!$D$2:$H$4950,5,FALSE),""),""),"")</f>
        <v/>
      </c>
      <c r="Z241" s="42" t="s">
        <v>1743</v>
      </c>
      <c r="AA241" s="41" t="str">
        <f>IF(Z241&lt;&gt;"",IF(Z241&lt;&gt;"LIBSETS_DROP_MECHANIC_MONSTER_NAME",VLOOKUP(Z241,'LibSets constants'!$I$4:$L$1000,3,FALSE),""),"")</f>
        <v>Overland group bosses have a 100% chance to drop head, chest, legs, or weapon.</v>
      </c>
      <c r="AB241" s="41" t="str">
        <f>IF(Z241&lt;&gt;"",IF(Z241&lt;&gt;"LIBSETS_DROP_MECHANIC_MONSTER_NAME",VLOOKUP(Z241,'LibSets constants'!$I$4:$L$1000,4,FALSE),""),"")</f>
        <v>Überland Gruppenbosse haben eine Chance von 100%, Kopf, Brust, Beine oder Waffen fallen zu lassen.</v>
      </c>
      <c r="AC241" s="3" t="str">
        <f>IF(G241&lt;&gt;"LIBSETS_SETTYPE_BATTLEGROUND",IF(G241&lt;&gt;"LIBSETS_SETTYPE_SPECIAL",IF(AD241&lt;&gt;"",VLOOKUP(AD241,'ESO zone constants'!$D$2:$H$4950,5,FALSE),""),""),"")</f>
        <v/>
      </c>
      <c r="AE241" s="42" t="s">
        <v>1744</v>
      </c>
      <c r="AF241" s="41" t="str">
        <f>IF(AE241&lt;&gt;"",IF(AE241&lt;&gt;"LIBSETS_DROP_MECHANIC_MONSTER_NAME",VLOOKUP(AE241,'LibSets constants'!$I$4:$L$1000,3,FALSE),""),"")</f>
        <v>Public dungeon bosses have a chance to drop a shoulder, hand, or weapon.</v>
      </c>
      <c r="AG241" s="41" t="str">
        <f>IF(AE241&lt;&gt;"",IF(AE241&lt;&gt;"LIBSETS_DROP_MECHANIC_MONSTER_NAME",VLOOKUP(AE241,'LibSets constants'!$I$4:$L$1000,4,FALSE),""),"")</f>
        <v>Öffentliche Dungeon-Bosse haben die Möglichkeit, eine Schulter, Handschuhe oder eine Waffe fallen zu lassen.</v>
      </c>
      <c r="AH241" s="3" t="str">
        <f>IF(G241&lt;&gt;"LIBSETS_SETTYPE_BATTLEGROUND",IF(G241&lt;&gt;"LIBSETS_SETTYPE_SPECIAL",IF(AI241&lt;&gt;"",VLOOKUP(AI241,'ESO zone constants'!$D$2:$H$4950,5,FALSE),""),""),"")</f>
        <v/>
      </c>
      <c r="AJ241" s="42" t="s">
        <v>1745</v>
      </c>
      <c r="AK241" s="41" t="str">
        <f>IF(AJ241&lt;&gt;"",IF(AJ241&lt;&gt;"LIBSETS_DROP_MECHANIC_MONSTER_NAME",VLOOKUP(AJ241,'LibSets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1" t="str">
        <f>IF(AJ241&lt;&gt;"",IF(AJ241&lt;&gt;"LIBSETS_DROP_MECHANIC_MONSTER_NAME",VLOOKUP(AJ241,'LibSets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constants'!$D$2:$H$4950,5,FALSE),""),""),"")</f>
        <v/>
      </c>
      <c r="AO241" s="42"/>
      <c r="AP241" s="41" t="str">
        <f>IF(AO241&lt;&gt;"",IF(AO241&lt;&gt;"LIBSETS_DROP_MECHANIC_MONSTER_NAME",VLOOKUP(AO241,'LibSets constants'!$I$4:$L$1000,3,FALSE),""),"")</f>
        <v/>
      </c>
      <c r="AQ241" s="41" t="str">
        <f>IF(AO241&lt;&gt;"",IF(AO241&lt;&gt;"LIBSETS_DROP_MECHANIC_MONSTER_NAME",VLOOKUP(AO241,'LibSets constants'!$I$4:$L$1000,4,FALSE),""),"")</f>
        <v/>
      </c>
      <c r="AR241" s="3" t="str">
        <f>IF(G241&lt;&gt;"LIBSETS_SETTYPE_BATTLEGROUND",IF(G241&lt;&gt;"LIBSETS_SETTYPE_SPECIAL",IF(AS241&lt;&gt;"",VLOOKUP(AS241,'ESO zone constants'!$D$2:$H$4950,5,FALSE),""),""),"")</f>
        <v/>
      </c>
      <c r="AT241" s="42"/>
      <c r="AU241" s="41" t="str">
        <f>IF(AT241&lt;&gt;"",IF(AT241&lt;&gt;"LIBSETS_DROP_MECHANIC_MONSTER_NAME",VLOOKUP(AT241,'LibSets constants'!$I$4:$L$1000,3,FALSE),""),"")</f>
        <v/>
      </c>
      <c r="AV241" s="41" t="str">
        <f>IF(AT241&lt;&gt;"",IF(AT241&lt;&gt;"LIBSETS_DROP_MECHANIC_MONSTER_NAME",VLOOKUP(AT241,'LibSets constants'!$I$4:$L$1000,4,FALSE),""),"")</f>
        <v/>
      </c>
      <c r="AW241" s="21" t="str">
        <f>IF(A241="???","--","")&amp;IF(F241&lt;&gt;"Not in the game (anymore)",IF(A241&lt;&gt;"",CONCATENATE("[",A241,"] = {wayshrines={")&amp;IF(K241&lt;&gt;"",CONCATENATE(K241,","),"")&amp;IF(L241&lt;&gt;"",CONCATENATE(L241,","),"")&amp;IF(M241&lt;&gt;"",CONCATENATE(M241,","),"")&amp;CONCATENATE("}")&amp;IF(VALUE(N241)&gt;0,CONCATENATE(", traitsNeeded=",N241),"")&amp;CONCATENATE(", dlcId=",IF(S241&lt;&gt;"",S241,"DLC_BASE_GAME")),""),"")</f>
        <v>[285] = {wayshrines={-1,-1,-1,}, dlcId=DLC_BASE_GAME</v>
      </c>
      <c r="AX241" s="21" t="str">
        <f>IF(F241&lt;&gt;"Not in the game (anymore)",IF(A241&lt;&gt;"",IF(P241&lt;&gt;"",CONCATENATE(", zoneIds={",P241),"")&amp;IF(X241&lt;&gt;"",CONCATENATE(",",X241),"")&amp;IF(AC241&lt;&gt;"",CONCATENATE(",",AC241),"")&amp;IF(AH241&lt;&gt;"",CONCATENATE(",",AH241),"")&amp;IF(AM241&lt;&gt;"",CONCATENATE(",",AM241),"")&amp;IF(AR241&lt;&gt;"",CONCATENATE(",",AR241),"")&amp;IF(P241&lt;&gt;"",CONCATENATE("}",""),"")&amp;IF(OR(I241="true",I241="false",I241&lt;&gt;""), CONCATENATE(", veteran=", I241), ""),""),"")</f>
        <v>, zoneIds={92}, veteran=false</v>
      </c>
      <c r="AY241" s="21" t="str">
        <f>IF(F241&lt;&gt;"Not in the game (anymore)",IF(A241&lt;&gt;"",", setType="&amp;G241,"")&amp;IF(J241="true",", multiTrialSet=true",""),"")</f>
        <v>, setType=LIBSETS_SETTYPE_OVERLAND</v>
      </c>
      <c r="AZ241" s="21" t="str">
        <f>IF(F241&lt;&gt;"Not in the game (anymore)",IF(U241&lt;&gt;"",", dropMechanic={"&amp;U241&amp;IF(Z241&lt;&gt;"",","&amp;Z241,"")&amp;IF(AE241&lt;&gt;"",","&amp;AE241,"")&amp;IF(AJ241&lt;&gt;"",","&amp;AJ241,"")&amp;IF(AO241&lt;&gt;"",","&amp;AO241,"")&amp;IF(AT241&lt;&gt;"",","&amp;AT241,"")&amp;"}"&amp;IF(U241="LIBSETS_DROP_MECHANIC_MONSTER_NAME",", dropMechanicNames={" &amp; IF(V241&lt;&gt;"","['en']='"&amp;V241&amp;"'","") &amp; IF(W241&lt;&gt;"",", ['de']='" &amp; W241&amp;"'","") &amp; "}",""),"")&amp;"},","")</f>
        <v>, dropMechanic={LIBSETS_DROP_MECHANIC_OVERLAND_BOSS_DELVE,LIBSETS_DROP_MECHANIC_OVERLAND_WORLDBOSS,LIBSETS_DROP_MECHANIC_OVERLAND_BOSS_PUBLIC_DUNGEON,LIBSETS_DROP_MECHANIC_OVERLAND_CHEST}},</v>
      </c>
      <c r="BA241" s="21" t="str">
        <f>IF(F241&lt;&gt;"Not in the game (anymore)",IF(C241&lt;&gt;"",CONCATENATE(" --",C241," / ",B241,"   [",IF(Q241&lt;&gt;"",Q241,""),IF(Y241&lt;&gt;"",", "&amp;Y241,""),IF(AD241&lt;&gt;"",", "&amp;AD241,""),IF(AI241&lt;&gt;"",", "&amp;AI241,""),IF(AN241&lt;&gt;"",", "&amp;AN241,""),IF(AS241&lt;&gt;"",", "&amp;AS241,""),"]")),"")</f>
        <v xml:space="preserve"> --Vampire Lord / Vampirfürst   [Bangkorai]</v>
      </c>
    </row>
    <row r="242" spans="1:53" x14ac:dyDescent="0.25">
      <c r="A242" s="12">
        <v>286</v>
      </c>
      <c r="B242" t="s">
        <v>1169</v>
      </c>
      <c r="C242" t="s">
        <v>1170</v>
      </c>
      <c r="D242" s="3">
        <f>A242</f>
        <v>286</v>
      </c>
      <c r="G242" s="8" t="s">
        <v>1655</v>
      </c>
      <c r="I242" t="s">
        <v>97</v>
      </c>
      <c r="J242" t="s">
        <v>97</v>
      </c>
      <c r="K242">
        <v>-1</v>
      </c>
      <c r="L242">
        <v>-1</v>
      </c>
      <c r="M242">
        <v>-1</v>
      </c>
      <c r="N242">
        <v>0</v>
      </c>
      <c r="O242" s="70" t="s">
        <v>115</v>
      </c>
      <c r="P242" s="3">
        <f>IF(AND(G242&lt;&gt;"LIBSETS_SETTYPE_BATTLEGROUND",G242&lt;&gt;"LIBSETS_SETTYPE_SPECIAL",G242&lt;&gt;"LIBSETS_SETTYPE_MYTHIC"), IF(Q242&lt;&gt;"",VLOOKUP(Q242,'ESO zone constants'!$D$2:$H$4950,5,FALSE),""),"")</f>
        <v>92</v>
      </c>
      <c r="Q242" t="str">
        <f>IF(OR(K242="",K242&lt;=0,ISERROR(K242)),IF(AND(O242&lt;&gt;"",NOT(ISERROR(O242))),O242, ""),VLOOKUP(K242,'ESO wayshrine node constants'!$A$3:$D$9993,4,FALSE))</f>
        <v>Bangkorai</v>
      </c>
      <c r="S242" s="19" t="str">
        <f>IF(AND(R242&lt;&gt;"",NOT(ISERROR(R242))),R242,IF(P242&lt;&gt;"",IF(NOT(ISERROR(VLOOKUP(P242,'ESO Dungeon constants'!$D$3:$H$9999,5,FALSE))),VLOOKUP(P242,'ESO Dungeon constants'!$D$3:$I$9999,6,FALSE),VLOOKUP(P242,'ESO zone constants'!$H$2:$K$9984,4,FALSE)),""))</f>
        <v>DLC_BASE_GAME</v>
      </c>
      <c r="T242" s="3" t="str">
        <f>IF(S242&lt;&gt;"",VLOOKUP(S242,'LibSets constants'!$B$4:$C$1000,2,FALSE),"")</f>
        <v>Included in base game</v>
      </c>
      <c r="U242" s="33" t="s">
        <v>1742</v>
      </c>
      <c r="V242" s="41" t="str">
        <f>IF(U242&lt;&gt;"",IF(U242&lt;&gt;"LIBSETS_DROP_MECHANIC_MONSTER_NAME",VLOOKUP(U242,'LibSets constants'!$I$4:$L$1000,3,FALSE),""),"")</f>
        <v>Delve bosses have a chance to drop a waist or feet.</v>
      </c>
      <c r="W242" s="41" t="str">
        <f>IF(U242&lt;&gt;"",IF(U242&lt;&gt;"LIBSETS_DROP_MECHANIC_MONSTER_NAME",VLOOKUP(U242,'LibSets constants'!$I$4:$L$1000,4,FALSE),""),"")</f>
        <v>Bosse in Gewölben haben die Chance, eine Taille oder Füße fallen zu lassen.</v>
      </c>
      <c r="X242" s="3" t="str">
        <f>IF(G242&lt;&gt;"LIBSETS_SETTYPE_BATTLEGROUND",IF(G242&lt;&gt;"LIBSETS_SETTYPE_SPECIAL",IF(Y242&lt;&gt;"",VLOOKUP(Y242,'ESO zone constants'!$D$2:$H$4950,5,FALSE),""),""),"")</f>
        <v/>
      </c>
      <c r="Z242" s="42" t="s">
        <v>1743</v>
      </c>
      <c r="AA242" s="41" t="str">
        <f>IF(Z242&lt;&gt;"",IF(Z242&lt;&gt;"LIBSETS_DROP_MECHANIC_MONSTER_NAME",VLOOKUP(Z242,'LibSets constants'!$I$4:$L$1000,3,FALSE),""),"")</f>
        <v>Overland group bosses have a 100% chance to drop head, chest, legs, or weapon.</v>
      </c>
      <c r="AB242" s="41" t="str">
        <f>IF(Z242&lt;&gt;"",IF(Z242&lt;&gt;"LIBSETS_DROP_MECHANIC_MONSTER_NAME",VLOOKUP(Z242,'LibSets constants'!$I$4:$L$1000,4,FALSE),""),"")</f>
        <v>Überland Gruppenbosse haben eine Chance von 100%, Kopf, Brust, Beine oder Waffen fallen zu lassen.</v>
      </c>
      <c r="AC242" s="3" t="str">
        <f>IF(G242&lt;&gt;"LIBSETS_SETTYPE_BATTLEGROUND",IF(G242&lt;&gt;"LIBSETS_SETTYPE_SPECIAL",IF(AD242&lt;&gt;"",VLOOKUP(AD242,'ESO zone constants'!$D$2:$H$4950,5,FALSE),""),""),"")</f>
        <v/>
      </c>
      <c r="AE242" s="42" t="s">
        <v>1744</v>
      </c>
      <c r="AF242" s="41" t="str">
        <f>IF(AE242&lt;&gt;"",IF(AE242&lt;&gt;"LIBSETS_DROP_MECHANIC_MONSTER_NAME",VLOOKUP(AE242,'LibSets constants'!$I$4:$L$1000,3,FALSE),""),"")</f>
        <v>Public dungeon bosses have a chance to drop a shoulder, hand, or weapon.</v>
      </c>
      <c r="AG242" s="41" t="str">
        <f>IF(AE242&lt;&gt;"",IF(AE242&lt;&gt;"LIBSETS_DROP_MECHANIC_MONSTER_NAME",VLOOKUP(AE242,'LibSets constants'!$I$4:$L$1000,4,FALSE),""),"")</f>
        <v>Öffentliche Dungeon-Bosse haben die Möglichkeit, eine Schulter, Handschuhe oder eine Waffe fallen zu lassen.</v>
      </c>
      <c r="AH242" s="3" t="str">
        <f>IF(G242&lt;&gt;"LIBSETS_SETTYPE_BATTLEGROUND",IF(G242&lt;&gt;"LIBSETS_SETTYPE_SPECIAL",IF(AI242&lt;&gt;"",VLOOKUP(AI242,'ESO zone constants'!$D$2:$H$4950,5,FALSE),""),""),"")</f>
        <v/>
      </c>
      <c r="AJ242" s="42" t="s">
        <v>1745</v>
      </c>
      <c r="AK242" s="41" t="str">
        <f>IF(AJ242&lt;&gt;"",IF(AJ242&lt;&gt;"LIBSETS_DROP_MECHANIC_MONSTER_NAME",VLOOKUP(AJ242,'LibSets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1" t="str">
        <f>IF(AJ242&lt;&gt;"",IF(AJ242&lt;&gt;"LIBSETS_DROP_MECHANIC_MONSTER_NAME",VLOOKUP(AJ242,'LibSets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constants'!$D$2:$H$4950,5,FALSE),""),""),"")</f>
        <v/>
      </c>
      <c r="AO242" s="42"/>
      <c r="AP242" s="41" t="str">
        <f>IF(AO242&lt;&gt;"",IF(AO242&lt;&gt;"LIBSETS_DROP_MECHANIC_MONSTER_NAME",VLOOKUP(AO242,'LibSets constants'!$I$4:$L$1000,3,FALSE),""),"")</f>
        <v/>
      </c>
      <c r="AQ242" s="41" t="str">
        <f>IF(AO242&lt;&gt;"",IF(AO242&lt;&gt;"LIBSETS_DROP_MECHANIC_MONSTER_NAME",VLOOKUP(AO242,'LibSets constants'!$I$4:$L$1000,4,FALSE),""),"")</f>
        <v/>
      </c>
      <c r="AR242" s="3" t="str">
        <f>IF(G242&lt;&gt;"LIBSETS_SETTYPE_BATTLEGROUND",IF(G242&lt;&gt;"LIBSETS_SETTYPE_SPECIAL",IF(AS242&lt;&gt;"",VLOOKUP(AS242,'ESO zone constants'!$D$2:$H$4950,5,FALSE),""),""),"")</f>
        <v/>
      </c>
      <c r="AT242" s="42"/>
      <c r="AU242" s="41" t="str">
        <f>IF(AT242&lt;&gt;"",IF(AT242&lt;&gt;"LIBSETS_DROP_MECHANIC_MONSTER_NAME",VLOOKUP(AT242,'LibSets constants'!$I$4:$L$1000,3,FALSE),""),"")</f>
        <v/>
      </c>
      <c r="AV242" s="41" t="str">
        <f>IF(AT242&lt;&gt;"",IF(AT242&lt;&gt;"LIBSETS_DROP_MECHANIC_MONSTER_NAME",VLOOKUP(AT242,'LibSets constants'!$I$4:$L$1000,4,FALSE),""),"")</f>
        <v/>
      </c>
      <c r="AW242" s="21" t="str">
        <f>IF(A242="???","--","")&amp;IF(F242&lt;&gt;"Not in the game (anymore)",IF(A242&lt;&gt;"",CONCATENATE("[",A242,"] = {wayshrines={")&amp;IF(K242&lt;&gt;"",CONCATENATE(K242,","),"")&amp;IF(L242&lt;&gt;"",CONCATENATE(L242,","),"")&amp;IF(M242&lt;&gt;"",CONCATENATE(M242,","),"")&amp;CONCATENATE("}")&amp;IF(VALUE(N242)&gt;0,CONCATENATE(", traitsNeeded=",N242),"")&amp;CONCATENATE(", dlcId=",IF(S242&lt;&gt;"",S242,"DLC_BASE_GAME")),""),"")</f>
        <v>[286] = {wayshrines={-1,-1,-1,}, dlcId=DLC_BASE_GAME</v>
      </c>
      <c r="AX242" s="21" t="str">
        <f>IF(F242&lt;&gt;"Not in the game (anymore)",IF(A242&lt;&gt;"",IF(P242&lt;&gt;"",CONCATENATE(", zoneIds={",P242),"")&amp;IF(X242&lt;&gt;"",CONCATENATE(",",X242),"")&amp;IF(AC242&lt;&gt;"",CONCATENATE(",",AC242),"")&amp;IF(AH242&lt;&gt;"",CONCATENATE(",",AH242),"")&amp;IF(AM242&lt;&gt;"",CONCATENATE(",",AM242),"")&amp;IF(AR242&lt;&gt;"",CONCATENATE(",",AR242),"")&amp;IF(P242&lt;&gt;"",CONCATENATE("}",""),"")&amp;IF(OR(I242="true",I242="false",I242&lt;&gt;""), CONCATENATE(", veteran=", I242), ""),""),"")</f>
        <v>, zoneIds={92}, veteran=false</v>
      </c>
      <c r="AY242" s="21" t="str">
        <f>IF(F242&lt;&gt;"Not in the game (anymore)",IF(A242&lt;&gt;"",", setType="&amp;G242,"")&amp;IF(J242="true",", multiTrialSet=true",""),"")</f>
        <v>, setType=LIBSETS_SETTYPE_OVERLAND</v>
      </c>
      <c r="AZ242" s="21" t="str">
        <f>IF(F242&lt;&gt;"Not in the game (anymore)",IF(U242&lt;&gt;"",", dropMechanic={"&amp;U242&amp;IF(Z242&lt;&gt;"",","&amp;Z242,"")&amp;IF(AE242&lt;&gt;"",","&amp;AE242,"")&amp;IF(AJ242&lt;&gt;"",","&amp;AJ242,"")&amp;IF(AO242&lt;&gt;"",","&amp;AO242,"")&amp;IF(AT242&lt;&gt;"",","&amp;AT242,"")&amp;"}"&amp;IF(U242="LIBSETS_DROP_MECHANIC_MONSTER_NAME",", dropMechanicNames={" &amp; IF(V242&lt;&gt;"","['en']='"&amp;V242&amp;"'","") &amp; IF(W242&lt;&gt;"",", ['de']='" &amp; W242&amp;"'","") &amp; "}",""),"")&amp;"},","")</f>
        <v>, dropMechanic={LIBSETS_DROP_MECHANIC_OVERLAND_BOSS_DELVE,LIBSETS_DROP_MECHANIC_OVERLAND_WORLDBOSS,LIBSETS_DROP_MECHANIC_OVERLAND_BOSS_PUBLIC_DUNGEON,LIBSETS_DROP_MECHANIC_OVERLAND_CHEST}},</v>
      </c>
      <c r="BA242" s="21" t="str">
        <f>IF(F242&lt;&gt;"Not in the game (anymore)",IF(C242&lt;&gt;"",CONCATENATE(" --",C242," / ",B242,"   [",IF(Q242&lt;&gt;"",Q242,""),IF(Y242&lt;&gt;"",", "&amp;Y242,""),IF(AD242&lt;&gt;"",", "&amp;AD242,""),IF(AI242&lt;&gt;"",", "&amp;AI242,""),IF(AN242&lt;&gt;"",", "&amp;AN242,""),IF(AS242&lt;&gt;"",", "&amp;AS242,""),"]")),"")</f>
        <v xml:space="preserve"> --Spriggan's Thorns / Dornen des Zweiglings   [Bangkorai]</v>
      </c>
    </row>
    <row r="243" spans="1:53" x14ac:dyDescent="0.25">
      <c r="A243" s="12">
        <v>287</v>
      </c>
      <c r="B243" t="s">
        <v>1171</v>
      </c>
      <c r="C243" t="s">
        <v>1172</v>
      </c>
      <c r="D243" s="3">
        <f>A243</f>
        <v>287</v>
      </c>
      <c r="G243" s="8" t="s">
        <v>1655</v>
      </c>
      <c r="I243" t="s">
        <v>97</v>
      </c>
      <c r="J243" t="s">
        <v>97</v>
      </c>
      <c r="K243">
        <v>-1</v>
      </c>
      <c r="L243">
        <v>-1</v>
      </c>
      <c r="M243">
        <v>-1</v>
      </c>
      <c r="N243">
        <v>0</v>
      </c>
      <c r="O243" s="70" t="s">
        <v>272</v>
      </c>
      <c r="P243" s="3">
        <f>IF(AND(G243&lt;&gt;"LIBSETS_SETTYPE_BATTLEGROUND",G243&lt;&gt;"LIBSETS_SETTYPE_SPECIAL",G243&lt;&gt;"LIBSETS_SETTYPE_MYTHIC"), IF(Q243&lt;&gt;"",VLOOKUP(Q243,'ESO zone constants'!$D$2:$H$4950,5,FALSE),""),"")</f>
        <v>383</v>
      </c>
      <c r="Q243" t="str">
        <f>IF(OR(K243="",K243&lt;=0,ISERROR(K243)),IF(AND(O243&lt;&gt;"",NOT(ISERROR(O243))),O243, ""),VLOOKUP(K243,'ESO wayshrine node constants'!$A$3:$D$9993,4,FALSE))</f>
        <v>Grahtwood</v>
      </c>
      <c r="S243" s="19" t="str">
        <f>IF(AND(R243&lt;&gt;"",NOT(ISERROR(R243))),R243,IF(P243&lt;&gt;"",IF(NOT(ISERROR(VLOOKUP(P243,'ESO Dungeon constants'!$D$3:$H$9999,5,FALSE))),VLOOKUP(P243,'ESO Dungeon constants'!$D$3:$I$9999,6,FALSE),VLOOKUP(P243,'ESO zone constants'!$H$2:$K$9984,4,FALSE)),""))</f>
        <v>DLC_BASE_GAME</v>
      </c>
      <c r="T243" s="3" t="str">
        <f>IF(S243&lt;&gt;"",VLOOKUP(S243,'LibSets constants'!$B$4:$C$1000,2,FALSE),"")</f>
        <v>Included in base game</v>
      </c>
      <c r="U243" s="33" t="s">
        <v>1742</v>
      </c>
      <c r="V243" s="41" t="str">
        <f>IF(U243&lt;&gt;"",IF(U243&lt;&gt;"LIBSETS_DROP_MECHANIC_MONSTER_NAME",VLOOKUP(U243,'LibSets constants'!$I$4:$L$1000,3,FALSE),""),"")</f>
        <v>Delve bosses have a chance to drop a waist or feet.</v>
      </c>
      <c r="W243" s="41" t="str">
        <f>IF(U243&lt;&gt;"",IF(U243&lt;&gt;"LIBSETS_DROP_MECHANIC_MONSTER_NAME",VLOOKUP(U243,'LibSets constants'!$I$4:$L$1000,4,FALSE),""),"")</f>
        <v>Bosse in Gewölben haben die Chance, eine Taille oder Füße fallen zu lassen.</v>
      </c>
      <c r="X243" s="3" t="str">
        <f>IF(G243&lt;&gt;"LIBSETS_SETTYPE_BATTLEGROUND",IF(G243&lt;&gt;"LIBSETS_SETTYPE_SPECIAL",IF(Y243&lt;&gt;"",VLOOKUP(Y243,'ESO zone constants'!$D$2:$H$4950,5,FALSE),""),""),"")</f>
        <v/>
      </c>
      <c r="Z243" s="42" t="s">
        <v>1743</v>
      </c>
      <c r="AA243" s="41" t="str">
        <f>IF(Z243&lt;&gt;"",IF(Z243&lt;&gt;"LIBSETS_DROP_MECHANIC_MONSTER_NAME",VLOOKUP(Z243,'LibSets constants'!$I$4:$L$1000,3,FALSE),""),"")</f>
        <v>Overland group bosses have a 100% chance to drop head, chest, legs, or weapon.</v>
      </c>
      <c r="AB243" s="41" t="str">
        <f>IF(Z243&lt;&gt;"",IF(Z243&lt;&gt;"LIBSETS_DROP_MECHANIC_MONSTER_NAME",VLOOKUP(Z243,'LibSets constants'!$I$4:$L$1000,4,FALSE),""),"")</f>
        <v>Überland Gruppenbosse haben eine Chance von 100%, Kopf, Brust, Beine oder Waffen fallen zu lassen.</v>
      </c>
      <c r="AC243" s="3" t="str">
        <f>IF(G243&lt;&gt;"LIBSETS_SETTYPE_BATTLEGROUND",IF(G243&lt;&gt;"LIBSETS_SETTYPE_SPECIAL",IF(AD243&lt;&gt;"",VLOOKUP(AD243,'ESO zone constants'!$D$2:$H$4950,5,FALSE),""),""),"")</f>
        <v/>
      </c>
      <c r="AE243" s="42" t="s">
        <v>1744</v>
      </c>
      <c r="AF243" s="41" t="str">
        <f>IF(AE243&lt;&gt;"",IF(AE243&lt;&gt;"LIBSETS_DROP_MECHANIC_MONSTER_NAME",VLOOKUP(AE243,'LibSets constants'!$I$4:$L$1000,3,FALSE),""),"")</f>
        <v>Public dungeon bosses have a chance to drop a shoulder, hand, or weapon.</v>
      </c>
      <c r="AG243" s="41" t="str">
        <f>IF(AE243&lt;&gt;"",IF(AE243&lt;&gt;"LIBSETS_DROP_MECHANIC_MONSTER_NAME",VLOOKUP(AE243,'LibSets constants'!$I$4:$L$1000,4,FALSE),""),"")</f>
        <v>Öffentliche Dungeon-Bosse haben die Möglichkeit, eine Schulter, Handschuhe oder eine Waffe fallen zu lassen.</v>
      </c>
      <c r="AH243" s="3" t="str">
        <f>IF(G243&lt;&gt;"LIBSETS_SETTYPE_BATTLEGROUND",IF(G243&lt;&gt;"LIBSETS_SETTYPE_SPECIAL",IF(AI243&lt;&gt;"",VLOOKUP(AI243,'ESO zone constants'!$D$2:$H$4950,5,FALSE),""),""),"")</f>
        <v/>
      </c>
      <c r="AJ243" s="42" t="s">
        <v>1745</v>
      </c>
      <c r="AK243" s="41" t="str">
        <f>IF(AJ243&lt;&gt;"",IF(AJ243&lt;&gt;"LIBSETS_DROP_MECHANIC_MONSTER_NAME",VLOOKUP(AJ243,'LibSets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1" t="str">
        <f>IF(AJ243&lt;&gt;"",IF(AJ243&lt;&gt;"LIBSETS_DROP_MECHANIC_MONSTER_NAME",VLOOKUP(AJ243,'LibSets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constants'!$D$2:$H$4950,5,FALSE),""),""),"")</f>
        <v/>
      </c>
      <c r="AO243" s="42"/>
      <c r="AP243" s="41" t="str">
        <f>IF(AO243&lt;&gt;"",IF(AO243&lt;&gt;"LIBSETS_DROP_MECHANIC_MONSTER_NAME",VLOOKUP(AO243,'LibSets constants'!$I$4:$L$1000,3,FALSE),""),"")</f>
        <v/>
      </c>
      <c r="AQ243" s="41" t="str">
        <f>IF(AO243&lt;&gt;"",IF(AO243&lt;&gt;"LIBSETS_DROP_MECHANIC_MONSTER_NAME",VLOOKUP(AO243,'LibSets constants'!$I$4:$L$1000,4,FALSE),""),"")</f>
        <v/>
      </c>
      <c r="AR243" s="3" t="str">
        <f>IF(G243&lt;&gt;"LIBSETS_SETTYPE_BATTLEGROUND",IF(G243&lt;&gt;"LIBSETS_SETTYPE_SPECIAL",IF(AS243&lt;&gt;"",VLOOKUP(AS243,'ESO zone constants'!$D$2:$H$4950,5,FALSE),""),""),"")</f>
        <v/>
      </c>
      <c r="AT243" s="42"/>
      <c r="AU243" s="41" t="str">
        <f>IF(AT243&lt;&gt;"",IF(AT243&lt;&gt;"LIBSETS_DROP_MECHANIC_MONSTER_NAME",VLOOKUP(AT243,'LibSets constants'!$I$4:$L$1000,3,FALSE),""),"")</f>
        <v/>
      </c>
      <c r="AV243" s="41" t="str">
        <f>IF(AT243&lt;&gt;"",IF(AT243&lt;&gt;"LIBSETS_DROP_MECHANIC_MONSTER_NAME",VLOOKUP(AT243,'LibSets constants'!$I$4:$L$1000,4,FALSE),""),"")</f>
        <v/>
      </c>
      <c r="AW243" s="21" t="str">
        <f>IF(A243="???","--","")&amp;IF(F243&lt;&gt;"Not in the game (anymore)",IF(A243&lt;&gt;"",CONCATENATE("[",A243,"] = {wayshrines={")&amp;IF(K243&lt;&gt;"",CONCATENATE(K243,","),"")&amp;IF(L243&lt;&gt;"",CONCATENATE(L243,","),"")&amp;IF(M243&lt;&gt;"",CONCATENATE(M243,","),"")&amp;CONCATENATE("}")&amp;IF(VALUE(N243)&gt;0,CONCATENATE(", traitsNeeded=",N243),"")&amp;CONCATENATE(", dlcId=",IF(S243&lt;&gt;"",S243,"DLC_BASE_GAME")),""),"")</f>
        <v>[287] = {wayshrines={-1,-1,-1,}, dlcId=DLC_BASE_GAME</v>
      </c>
      <c r="AX243" s="21" t="str">
        <f>IF(F243&lt;&gt;"Not in the game (anymore)",IF(A243&lt;&gt;"",IF(P243&lt;&gt;"",CONCATENATE(", zoneIds={",P243),"")&amp;IF(X243&lt;&gt;"",CONCATENATE(",",X243),"")&amp;IF(AC243&lt;&gt;"",CONCATENATE(",",AC243),"")&amp;IF(AH243&lt;&gt;"",CONCATENATE(",",AH243),"")&amp;IF(AM243&lt;&gt;"",CONCATENATE(",",AM243),"")&amp;IF(AR243&lt;&gt;"",CONCATENATE(",",AR243),"")&amp;IF(P243&lt;&gt;"",CONCATENATE("}",""),"")&amp;IF(OR(I243="true",I243="false",I243&lt;&gt;""), CONCATENATE(", veteran=", I243), ""),""),"")</f>
        <v>, zoneIds={383}, veteran=false</v>
      </c>
      <c r="AY243" s="21" t="str">
        <f>IF(F243&lt;&gt;"Not in the game (anymore)",IF(A243&lt;&gt;"",", setType="&amp;G243,"")&amp;IF(J243="true",", multiTrialSet=true",""),"")</f>
        <v>, setType=LIBSETS_SETTYPE_OVERLAND</v>
      </c>
      <c r="AZ243" s="21" t="str">
        <f>IF(F243&lt;&gt;"Not in the game (anymore)",IF(U243&lt;&gt;"",", dropMechanic={"&amp;U243&amp;IF(Z243&lt;&gt;"",","&amp;Z243,"")&amp;IF(AE243&lt;&gt;"",","&amp;AE243,"")&amp;IF(AJ243&lt;&gt;"",","&amp;AJ243,"")&amp;IF(AO243&lt;&gt;"",","&amp;AO243,"")&amp;IF(AT243&lt;&gt;"",","&amp;AT243,"")&amp;"}"&amp;IF(U243="LIBSETS_DROP_MECHANIC_MONSTER_NAME",", dropMechanicNames={" &amp; IF(V243&lt;&gt;"","['en']='"&amp;V243&amp;"'","") &amp; IF(W243&lt;&gt;"",", ['de']='" &amp; W243&amp;"'","") &amp; "}",""),"")&amp;"},","")</f>
        <v>, dropMechanic={LIBSETS_DROP_MECHANIC_OVERLAND_BOSS_DELVE,LIBSETS_DROP_MECHANIC_OVERLAND_WORLDBOSS,LIBSETS_DROP_MECHANIC_OVERLAND_BOSS_PUBLIC_DUNGEON,LIBSETS_DROP_MECHANIC_OVERLAND_CHEST}},</v>
      </c>
      <c r="BA243" s="21" t="str">
        <f>IF(F243&lt;&gt;"Not in the game (anymore)",IF(C243&lt;&gt;"",CONCATENATE(" --",C243," / ",B243,"   [",IF(Q243&lt;&gt;"",Q243,""),IF(Y243&lt;&gt;"",", "&amp;Y243,""),IF(AD243&lt;&gt;"",", "&amp;AD243,""),IF(AI243&lt;&gt;"",", "&amp;AI243,""),IF(AN243&lt;&gt;"",", "&amp;AN243,""),IF(AS243&lt;&gt;"",", "&amp;AS243,""),"]")),"")</f>
        <v xml:space="preserve"> --Green Pact / Der Grüne Pakt   [Grahtwood]</v>
      </c>
    </row>
    <row r="244" spans="1:53" s="14" customFormat="1" x14ac:dyDescent="0.25">
      <c r="A244" s="12">
        <v>288</v>
      </c>
      <c r="B244" t="s">
        <v>1173</v>
      </c>
      <c r="C244" t="s">
        <v>1174</v>
      </c>
      <c r="D244" s="3">
        <f>A244</f>
        <v>288</v>
      </c>
      <c r="E244"/>
      <c r="F244"/>
      <c r="G244" s="8" t="s">
        <v>1655</v>
      </c>
      <c r="H244"/>
      <c r="I244" t="s">
        <v>97</v>
      </c>
      <c r="J244" t="s">
        <v>97</v>
      </c>
      <c r="K244">
        <v>-1</v>
      </c>
      <c r="L244">
        <v>-1</v>
      </c>
      <c r="M244">
        <v>-1</v>
      </c>
      <c r="N244">
        <v>0</v>
      </c>
      <c r="O244" s="70" t="s">
        <v>119</v>
      </c>
      <c r="P244" s="3">
        <f>IF(AND(G244&lt;&gt;"LIBSETS_SETTYPE_BATTLEGROUND",G244&lt;&gt;"LIBSETS_SETTYPE_SPECIAL",G244&lt;&gt;"LIBSETS_SETTYPE_MYTHIC"), IF(Q244&lt;&gt;"",VLOOKUP(Q244,'ESO zone constants'!$D$2:$H$4950,5,FALSE),""),"")</f>
        <v>108</v>
      </c>
      <c r="Q244" t="str">
        <f>IF(OR(K244="",K244&lt;=0,ISERROR(K244)),IF(AND(O244&lt;&gt;"",NOT(ISERROR(O244))),O244, ""),VLOOKUP(K244,'ESO wayshrine node constants'!$A$3:$D$9993,4,FALSE))</f>
        <v>Greenshade</v>
      </c>
      <c r="R244" s="70"/>
      <c r="S244" s="19" t="str">
        <f>IF(AND(R244&lt;&gt;"",NOT(ISERROR(R244))),R244,IF(P244&lt;&gt;"",IF(NOT(ISERROR(VLOOKUP(P244,'ESO Dungeon constants'!$D$3:$H$9999,5,FALSE))),VLOOKUP(P244,'ESO Dungeon constants'!$D$3:$I$9999,6,FALSE),VLOOKUP(P244,'ESO zone constants'!$H$2:$K$9984,4,FALSE)),""))</f>
        <v>DLC_BASE_GAME</v>
      </c>
      <c r="T244" s="3" t="str">
        <f>IF(S244&lt;&gt;"",VLOOKUP(S244,'LibSets constants'!$B$4:$C$1000,2,FALSE),"")</f>
        <v>Included in base game</v>
      </c>
      <c r="U244" s="33" t="s">
        <v>1742</v>
      </c>
      <c r="V244" s="3" t="str">
        <f>IF(U244&lt;&gt;"",IF(U244&lt;&gt;"LIBSETS_DROP_MECHANIC_MONSTER_NAME",VLOOKUP(U244,'LibSets constants'!$I$4:$L$1000,3,FALSE),""),"")</f>
        <v>Delve bosses have a chance to drop a waist or feet.</v>
      </c>
      <c r="W244" s="3" t="str">
        <f>IF(U244&lt;&gt;"",IF(U244&lt;&gt;"LIBSETS_DROP_MECHANIC_MONSTER_NAME",VLOOKUP(U244,'LibSets constants'!$I$4:$L$1000,4,FALSE),""),"")</f>
        <v>Bosse in Gewölben haben die Chance, eine Taille oder Füße fallen zu lassen.</v>
      </c>
      <c r="X244" s="3" t="str">
        <f>IF(G244&lt;&gt;"LIBSETS_SETTYPE_BATTLEGROUND",IF(G244&lt;&gt;"LIBSETS_SETTYPE_SPECIAL",IF(Y244&lt;&gt;"",VLOOKUP(Y244,'ESO zone constants'!$D$2:$H$4950,5,FALSE),""),""),"")</f>
        <v/>
      </c>
      <c r="Y244"/>
      <c r="Z244" s="33" t="s">
        <v>1743</v>
      </c>
      <c r="AA244" s="3" t="str">
        <f>IF(Z244&lt;&gt;"",IF(Z244&lt;&gt;"LIBSETS_DROP_MECHANIC_MONSTER_NAME",VLOOKUP(Z244,'LibSets constants'!$I$4:$L$1000,3,FALSE),""),"")</f>
        <v>Overland group bosses have a 100% chance to drop head, chest, legs, or weapon.</v>
      </c>
      <c r="AB244" s="3" t="str">
        <f>IF(Z244&lt;&gt;"",IF(Z244&lt;&gt;"LIBSETS_DROP_MECHANIC_MONSTER_NAME",VLOOKUP(Z244,'LibSets constants'!$I$4:$L$1000,4,FALSE),""),"")</f>
        <v>Überland Gruppenbosse haben eine Chance von 100%, Kopf, Brust, Beine oder Waffen fallen zu lassen.</v>
      </c>
      <c r="AC244" s="3" t="str">
        <f>IF(G244&lt;&gt;"LIBSETS_SETTYPE_BATTLEGROUND",IF(G244&lt;&gt;"LIBSETS_SETTYPE_SPECIAL",IF(AD244&lt;&gt;"",VLOOKUP(AD244,'ESO zone constants'!$D$2:$H$4950,5,FALSE),""),""),"")</f>
        <v/>
      </c>
      <c r="AD244"/>
      <c r="AE244" s="33" t="s">
        <v>1744</v>
      </c>
      <c r="AF244" s="3" t="str">
        <f>IF(AE244&lt;&gt;"",IF(AE244&lt;&gt;"LIBSETS_DROP_MECHANIC_MONSTER_NAME",VLOOKUP(AE244,'LibSets constants'!$I$4:$L$1000,3,FALSE),""),"")</f>
        <v>Public dungeon bosses have a chance to drop a shoulder, hand, or weapon.</v>
      </c>
      <c r="AG244" s="3" t="str">
        <f>IF(AE244&lt;&gt;"",IF(AE244&lt;&gt;"LIBSETS_DROP_MECHANIC_MONSTER_NAME",VLOOKUP(AE244,'LibSets constants'!$I$4:$L$1000,4,FALSE),""),"")</f>
        <v>Öffentliche Dungeon-Bosse haben die Möglichkeit, eine Schulter, Handschuhe oder eine Waffe fallen zu lassen.</v>
      </c>
      <c r="AH244" s="3" t="str">
        <f>IF(G244&lt;&gt;"LIBSETS_SETTYPE_BATTLEGROUND",IF(G244&lt;&gt;"LIBSETS_SETTYPE_SPECIAL",IF(AI244&lt;&gt;"",VLOOKUP(AI244,'ESO zone constants'!$D$2:$H$4950,5,FALSE),""),""),"")</f>
        <v/>
      </c>
      <c r="AI244"/>
      <c r="AJ244" s="33" t="s">
        <v>1745</v>
      </c>
      <c r="AK244" s="3" t="str">
        <f>IF(AJ244&lt;&gt;"",IF(AJ244&lt;&gt;"LIBSETS_DROP_MECHANIC_MONSTER_NAME",VLOOKUP(AJ244,'LibSets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constants'!$D$2:$H$4950,5,FALSE),""),""),"")</f>
        <v/>
      </c>
      <c r="AN244"/>
      <c r="AO244" s="33"/>
      <c r="AP244" s="3" t="str">
        <f>IF(AO244&lt;&gt;"",IF(AO244&lt;&gt;"LIBSETS_DROP_MECHANIC_MONSTER_NAME",VLOOKUP(AO244,'LibSets constants'!$I$4:$L$1000,3,FALSE),""),"")</f>
        <v/>
      </c>
      <c r="AQ244" s="3" t="str">
        <f>IF(AO244&lt;&gt;"",IF(AO244&lt;&gt;"LIBSETS_DROP_MECHANIC_MONSTER_NAME",VLOOKUP(AO244,'LibSets constants'!$I$4:$L$1000,4,FALSE),""),"")</f>
        <v/>
      </c>
      <c r="AR244" s="3" t="str">
        <f>IF(G244&lt;&gt;"LIBSETS_SETTYPE_BATTLEGROUND",IF(G244&lt;&gt;"LIBSETS_SETTYPE_SPECIAL",IF(AS244&lt;&gt;"",VLOOKUP(AS244,'ESO zone constants'!$D$2:$H$4950,5,FALSE),""),""),"")</f>
        <v/>
      </c>
      <c r="AS244"/>
      <c r="AT244" s="33"/>
      <c r="AU244" s="3" t="str">
        <f>IF(AT244&lt;&gt;"",IF(AT244&lt;&gt;"LIBSETS_DROP_MECHANIC_MONSTER_NAME",VLOOKUP(AT244,'LibSets constants'!$I$4:$L$1000,3,FALSE),""),"")</f>
        <v/>
      </c>
      <c r="AV244" s="3" t="str">
        <f>IF(AT244&lt;&gt;"",IF(AT244&lt;&gt;"LIBSETS_DROP_MECHANIC_MONSTER_NAME",VLOOKUP(AT244,'LibSets constants'!$I$4:$L$1000,4,FALSE),""),"")</f>
        <v/>
      </c>
      <c r="AW244" s="21" t="str">
        <f>IF(A244="???","--","")&amp;IF(F244&lt;&gt;"Not in the game (anymore)",IF(A244&lt;&gt;"",CONCATENATE("[",A244,"] = {wayshrines={")&amp;IF(K244&lt;&gt;"",CONCATENATE(K244,","),"")&amp;IF(L244&lt;&gt;"",CONCATENATE(L244,","),"")&amp;IF(M244&lt;&gt;"",CONCATENATE(M244,","),"")&amp;CONCATENATE("}")&amp;IF(VALUE(N244)&gt;0,CONCATENATE(", traitsNeeded=",N244),"")&amp;CONCATENATE(", dlcId=",IF(S244&lt;&gt;"",S244,"DLC_BASE_GAME")),""),"")</f>
        <v>[288] = {wayshrines={-1,-1,-1,}, dlcId=DLC_BASE_GAME</v>
      </c>
      <c r="AX244" s="21" t="str">
        <f>IF(F244&lt;&gt;"Not in the game (anymore)",IF(A244&lt;&gt;"",IF(P244&lt;&gt;"",CONCATENATE(", zoneIds={",P244),"")&amp;IF(X244&lt;&gt;"",CONCATENATE(",",X244),"")&amp;IF(AC244&lt;&gt;"",CONCATENATE(",",AC244),"")&amp;IF(AH244&lt;&gt;"",CONCATENATE(",",AH244),"")&amp;IF(AM244&lt;&gt;"",CONCATENATE(",",AM244),"")&amp;IF(AR244&lt;&gt;"",CONCATENATE(",",AR244),"")&amp;IF(P244&lt;&gt;"",CONCATENATE("}",""),"")&amp;IF(OR(I244="true",I244="false",I244&lt;&gt;""), CONCATENATE(", veteran=", I244), ""),""),"")</f>
        <v>, zoneIds={108}, veteran=false</v>
      </c>
      <c r="AY244" s="21" t="str">
        <f>IF(F244&lt;&gt;"Not in the game (anymore)",IF(A244&lt;&gt;"",", setType="&amp;G244,"")&amp;IF(J244="true",", multiTrialSet=true",""),"")</f>
        <v>, setType=LIBSETS_SETTYPE_OVERLAND</v>
      </c>
      <c r="AZ244" s="21" t="str">
        <f>IF(F244&lt;&gt;"Not in the game (anymore)",IF(U244&lt;&gt;"",", dropMechanic={"&amp;U244&amp;IF(Z244&lt;&gt;"",","&amp;Z244,"")&amp;IF(AE244&lt;&gt;"",","&amp;AE244,"")&amp;IF(AJ244&lt;&gt;"",","&amp;AJ244,"")&amp;IF(AO244&lt;&gt;"",","&amp;AO244,"")&amp;IF(AT244&lt;&gt;"",","&amp;AT244,"")&amp;"}"&amp;IF(U244="LIBSETS_DROP_MECHANIC_MONSTER_NAME",", dropMechanicNames={" &amp; IF(V244&lt;&gt;"","['en']='"&amp;V244&amp;"'","") &amp; IF(W244&lt;&gt;"",", ['de']='" &amp; W244&amp;"'","") &amp; "}",""),"")&amp;"},","")</f>
        <v>, dropMechanic={LIBSETS_DROP_MECHANIC_OVERLAND_BOSS_DELVE,LIBSETS_DROP_MECHANIC_OVERLAND_WORLDBOSS,LIBSETS_DROP_MECHANIC_OVERLAND_BOSS_PUBLIC_DUNGEON,LIBSETS_DROP_MECHANIC_OVERLAND_CHEST}},</v>
      </c>
      <c r="BA244" s="21" t="str">
        <f>IF(F244&lt;&gt;"Not in the game (anymore)",IF(C244&lt;&gt;"",CONCATENATE(" --",C244," / ",B244,"   [",IF(Q244&lt;&gt;"",Q244,""),IF(Y244&lt;&gt;"",", "&amp;Y244,""),IF(AD244&lt;&gt;"",", "&amp;AD244,""),IF(AI244&lt;&gt;"",", "&amp;AI244,""),IF(AN244&lt;&gt;"",", "&amp;AN244,""),IF(AS244&lt;&gt;"",", "&amp;AS244,""),"]")),"")</f>
        <v xml:space="preserve"> --Beekeeper's Gear / Werkzeug des Bienenhüters   [Greenshade]</v>
      </c>
    </row>
    <row r="245" spans="1:53" x14ac:dyDescent="0.25">
      <c r="A245" s="12">
        <v>289</v>
      </c>
      <c r="B245" t="s">
        <v>1175</v>
      </c>
      <c r="C245" t="s">
        <v>1176</v>
      </c>
      <c r="D245" s="3">
        <f>A245</f>
        <v>289</v>
      </c>
      <c r="G245" s="8" t="s">
        <v>1655</v>
      </c>
      <c r="I245" t="s">
        <v>97</v>
      </c>
      <c r="J245" t="s">
        <v>97</v>
      </c>
      <c r="K245">
        <v>-1</v>
      </c>
      <c r="L245">
        <v>-1</v>
      </c>
      <c r="M245">
        <v>-1</v>
      </c>
      <c r="N245">
        <v>0</v>
      </c>
      <c r="O245" s="70" t="s">
        <v>114</v>
      </c>
      <c r="P245" s="3">
        <f>IF(AND(G245&lt;&gt;"LIBSETS_SETTYPE_BATTLEGROUND",G245&lt;&gt;"LIBSETS_SETTYPE_SPECIAL",G245&lt;&gt;"LIBSETS_SETTYPE_MYTHIC"), IF(Q245&lt;&gt;"",VLOOKUP(Q245,'ESO zone constants'!$D$2:$H$4950,5,FALSE),""),"")</f>
        <v>58</v>
      </c>
      <c r="Q245" t="str">
        <f>IF(OR(K245="",K245&lt;=0,ISERROR(K245)),IF(AND(O245&lt;&gt;"",NOT(ISERROR(O245))),O245, ""),VLOOKUP(K245,'ESO wayshrine node constants'!$A$3:$D$9993,4,FALSE))</f>
        <v>Malabal Tor</v>
      </c>
      <c r="S245" s="19" t="str">
        <f>IF(AND(R245&lt;&gt;"",NOT(ISERROR(R245))),R245,IF(P245&lt;&gt;"",IF(NOT(ISERROR(VLOOKUP(P245,'ESO Dungeon constants'!$D$3:$H$9999,5,FALSE))),VLOOKUP(P245,'ESO Dungeon constants'!$D$3:$I$9999,6,FALSE),VLOOKUP(P245,'ESO zone constants'!$H$2:$K$9984,4,FALSE)),""))</f>
        <v>DLC_BASE_GAME</v>
      </c>
      <c r="T245" s="3" t="str">
        <f>IF(S245&lt;&gt;"",VLOOKUP(S245,'LibSets constants'!$B$4:$C$1000,2,FALSE),"")</f>
        <v>Included in base game</v>
      </c>
      <c r="U245" s="33" t="s">
        <v>1742</v>
      </c>
      <c r="V245" s="3" t="str">
        <f>IF(U245&lt;&gt;"",IF(U245&lt;&gt;"LIBSETS_DROP_MECHANIC_MONSTER_NAME",VLOOKUP(U245,'LibSets constants'!$I$4:$L$1000,3,FALSE),""),"")</f>
        <v>Delve bosses have a chance to drop a waist or feet.</v>
      </c>
      <c r="W245" s="3" t="str">
        <f>IF(U245&lt;&gt;"",IF(U245&lt;&gt;"LIBSETS_DROP_MECHANIC_MONSTER_NAME",VLOOKUP(U245,'LibSets constants'!$I$4:$L$1000,4,FALSE),""),"")</f>
        <v>Bosse in Gewölben haben die Chance, eine Taille oder Füße fallen zu lassen.</v>
      </c>
      <c r="X245" s="3" t="str">
        <f>IF(G245&lt;&gt;"LIBSETS_SETTYPE_BATTLEGROUND",IF(G245&lt;&gt;"LIBSETS_SETTYPE_SPECIAL",IF(Y245&lt;&gt;"",VLOOKUP(Y245,'ESO zone constants'!$D$2:$H$4950,5,FALSE),""),""),"")</f>
        <v/>
      </c>
      <c r="Z245" s="33" t="s">
        <v>1743</v>
      </c>
      <c r="AA245" s="3" t="str">
        <f>IF(Z245&lt;&gt;"",IF(Z245&lt;&gt;"LIBSETS_DROP_MECHANIC_MONSTER_NAME",VLOOKUP(Z245,'LibSets constants'!$I$4:$L$1000,3,FALSE),""),"")</f>
        <v>Overland group bosses have a 100% chance to drop head, chest, legs, or weapon.</v>
      </c>
      <c r="AB245" s="3" t="str">
        <f>IF(Z245&lt;&gt;"",IF(Z245&lt;&gt;"LIBSETS_DROP_MECHANIC_MONSTER_NAME",VLOOKUP(Z245,'LibSets constants'!$I$4:$L$1000,4,FALSE),""),"")</f>
        <v>Überland Gruppenbosse haben eine Chance von 100%, Kopf, Brust, Beine oder Waffen fallen zu lassen.</v>
      </c>
      <c r="AC245" s="3" t="str">
        <f>IF(G245&lt;&gt;"LIBSETS_SETTYPE_BATTLEGROUND",IF(G245&lt;&gt;"LIBSETS_SETTYPE_SPECIAL",IF(AD245&lt;&gt;"",VLOOKUP(AD245,'ESO zone constants'!$D$2:$H$4950,5,FALSE),""),""),"")</f>
        <v/>
      </c>
      <c r="AE245" s="33" t="s">
        <v>1744</v>
      </c>
      <c r="AF245" s="3" t="str">
        <f>IF(AE245&lt;&gt;"",IF(AE245&lt;&gt;"LIBSETS_DROP_MECHANIC_MONSTER_NAME",VLOOKUP(AE245,'LibSets constants'!$I$4:$L$1000,3,FALSE),""),"")</f>
        <v>Public dungeon bosses have a chance to drop a shoulder, hand, or weapon.</v>
      </c>
      <c r="AG245" s="3" t="str">
        <f>IF(AE245&lt;&gt;"",IF(AE245&lt;&gt;"LIBSETS_DROP_MECHANIC_MONSTER_NAME",VLOOKUP(AE245,'LibSets constants'!$I$4:$L$1000,4,FALSE),""),"")</f>
        <v>Öffentliche Dungeon-Bosse haben die Möglichkeit, eine Schulter, Handschuhe oder eine Waffe fallen zu lassen.</v>
      </c>
      <c r="AH245" s="3" t="str">
        <f>IF(G245&lt;&gt;"LIBSETS_SETTYPE_BATTLEGROUND",IF(G245&lt;&gt;"LIBSETS_SETTYPE_SPECIAL",IF(AI245&lt;&gt;"",VLOOKUP(AI245,'ESO zone constants'!$D$2:$H$4950,5,FALSE),""),""),"")</f>
        <v/>
      </c>
      <c r="AJ245" s="33" t="s">
        <v>1745</v>
      </c>
      <c r="AK245" s="3" t="str">
        <f>IF(AJ245&lt;&gt;"",IF(AJ245&lt;&gt;"LIBSETS_DROP_MECHANIC_MONSTER_NAME",VLOOKUP(AJ245,'LibSets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constants'!$D$2:$H$4950,5,FALSE),""),""),"")</f>
        <v/>
      </c>
      <c r="AP245" s="3" t="str">
        <f>IF(AO245&lt;&gt;"",IF(AO245&lt;&gt;"LIBSETS_DROP_MECHANIC_MONSTER_NAME",VLOOKUP(AO245,'LibSets constants'!$I$4:$L$1000,3,FALSE),""),"")</f>
        <v/>
      </c>
      <c r="AQ245" s="3" t="str">
        <f>IF(AO245&lt;&gt;"",IF(AO245&lt;&gt;"LIBSETS_DROP_MECHANIC_MONSTER_NAME",VLOOKUP(AO245,'LibSets constants'!$I$4:$L$1000,4,FALSE),""),"")</f>
        <v/>
      </c>
      <c r="AR245" s="3" t="str">
        <f>IF(G245&lt;&gt;"LIBSETS_SETTYPE_BATTLEGROUND",IF(G245&lt;&gt;"LIBSETS_SETTYPE_SPECIAL",IF(AS245&lt;&gt;"",VLOOKUP(AS245,'ESO zone constants'!$D$2:$H$4950,5,FALSE),""),""),"")</f>
        <v/>
      </c>
      <c r="AU245" s="3" t="str">
        <f>IF(AT245&lt;&gt;"",IF(AT245&lt;&gt;"LIBSETS_DROP_MECHANIC_MONSTER_NAME",VLOOKUP(AT245,'LibSets constants'!$I$4:$L$1000,3,FALSE),""),"")</f>
        <v/>
      </c>
      <c r="AV245" s="3" t="str">
        <f>IF(AT245&lt;&gt;"",IF(AT245&lt;&gt;"LIBSETS_DROP_MECHANIC_MONSTER_NAME",VLOOKUP(AT245,'LibSets constants'!$I$4:$L$1000,4,FALSE),""),"")</f>
        <v/>
      </c>
      <c r="AW245" s="21" t="str">
        <f>IF(A245="???","--","")&amp;IF(F245&lt;&gt;"Not in the game (anymore)",IF(A245&lt;&gt;"",CONCATENATE("[",A245,"] = {wayshrines={")&amp;IF(K245&lt;&gt;"",CONCATENATE(K245,","),"")&amp;IF(L245&lt;&gt;"",CONCATENATE(L245,","),"")&amp;IF(M245&lt;&gt;"",CONCATENATE(M245,","),"")&amp;CONCATENATE("}")&amp;IF(VALUE(N245)&gt;0,CONCATENATE(", traitsNeeded=",N245),"")&amp;CONCATENATE(", dlcId=",IF(S245&lt;&gt;"",S245,"DLC_BASE_GAME")),""),"")</f>
        <v>[289] = {wayshrines={-1,-1,-1,}, dlcId=DLC_BASE_GAME</v>
      </c>
      <c r="AX245" s="21" t="str">
        <f>IF(F245&lt;&gt;"Not in the game (anymore)",IF(A245&lt;&gt;"",IF(P245&lt;&gt;"",CONCATENATE(", zoneIds={",P245),"")&amp;IF(X245&lt;&gt;"",CONCATENATE(",",X245),"")&amp;IF(AC245&lt;&gt;"",CONCATENATE(",",AC245),"")&amp;IF(AH245&lt;&gt;"",CONCATENATE(",",AH245),"")&amp;IF(AM245&lt;&gt;"",CONCATENATE(",",AM245),"")&amp;IF(AR245&lt;&gt;"",CONCATENATE(",",AR245),"")&amp;IF(P245&lt;&gt;"",CONCATENATE("}",""),"")&amp;IF(OR(I245="true",I245="false",I245&lt;&gt;""), CONCATENATE(", veteran=", I245), ""),""),"")</f>
        <v>, zoneIds={58}, veteran=false</v>
      </c>
      <c r="AY245" s="21" t="str">
        <f>IF(F245&lt;&gt;"Not in the game (anymore)",IF(A245&lt;&gt;"",", setType="&amp;G245,"")&amp;IF(J245="true",", multiTrialSet=true",""),"")</f>
        <v>, setType=LIBSETS_SETTYPE_OVERLAND</v>
      </c>
      <c r="AZ245" s="21" t="str">
        <f>IF(F245&lt;&gt;"Not in the game (anymore)",IF(U245&lt;&gt;"",", dropMechanic={"&amp;U245&amp;IF(Z245&lt;&gt;"",","&amp;Z245,"")&amp;IF(AE245&lt;&gt;"",","&amp;AE245,"")&amp;IF(AJ245&lt;&gt;"",","&amp;AJ245,"")&amp;IF(AO245&lt;&gt;"",","&amp;AO245,"")&amp;IF(AT245&lt;&gt;"",","&amp;AT245,"")&amp;"}"&amp;IF(U245="LIBSETS_DROP_MECHANIC_MONSTER_NAME",", dropMechanicNames={" &amp; IF(V245&lt;&gt;"","['en']='"&amp;V245&amp;"'","") &amp; IF(W245&lt;&gt;"",", ['de']='" &amp; W245&amp;"'","") &amp; "}",""),"")&amp;"},","")</f>
        <v>, dropMechanic={LIBSETS_DROP_MECHANIC_OVERLAND_BOSS_DELVE,LIBSETS_DROP_MECHANIC_OVERLAND_WORLDBOSS,LIBSETS_DROP_MECHANIC_OVERLAND_BOSS_PUBLIC_DUNGEON,LIBSETS_DROP_MECHANIC_OVERLAND_CHEST}},</v>
      </c>
      <c r="BA245" s="21" t="str">
        <f>IF(F245&lt;&gt;"Not in the game (anymore)",IF(C245&lt;&gt;"",CONCATENATE(" --",C245," / ",B245,"   [",IF(Q245&lt;&gt;"",Q245,""),IF(Y245&lt;&gt;"",", "&amp;Y245,""),IF(AD245&lt;&gt;"",", "&amp;AD245,""),IF(AI245&lt;&gt;"",", "&amp;AI245,""),IF(AN245&lt;&gt;"",", "&amp;AN245,""),IF(AS245&lt;&gt;"",", "&amp;AS245,""),"]")),"")</f>
        <v xml:space="preserve"> --Spinner's Garments / Gewänder des Webers   [Malabal Tor]</v>
      </c>
    </row>
    <row r="246" spans="1:53" x14ac:dyDescent="0.25">
      <c r="A246" s="12">
        <v>290</v>
      </c>
      <c r="B246" t="s">
        <v>1177</v>
      </c>
      <c r="C246" t="s">
        <v>1178</v>
      </c>
      <c r="D246" s="3">
        <f>A246</f>
        <v>290</v>
      </c>
      <c r="G246" s="8" t="s">
        <v>1655</v>
      </c>
      <c r="I246" t="s">
        <v>97</v>
      </c>
      <c r="J246" t="s">
        <v>97</v>
      </c>
      <c r="K246">
        <v>-1</v>
      </c>
      <c r="L246">
        <v>-1</v>
      </c>
      <c r="M246">
        <v>-1</v>
      </c>
      <c r="N246">
        <v>0</v>
      </c>
      <c r="O246" s="70" t="s">
        <v>271</v>
      </c>
      <c r="P246" s="3">
        <f>IF(AND(G246&lt;&gt;"LIBSETS_SETTYPE_BATTLEGROUND",G246&lt;&gt;"LIBSETS_SETTYPE_SPECIAL",G246&lt;&gt;"LIBSETS_SETTYPE_MYTHIC"), IF(Q246&lt;&gt;"",VLOOKUP(Q246,'ESO zone constants'!$D$2:$H$4950,5,FALSE),""),"")</f>
        <v>382</v>
      </c>
      <c r="Q246" t="str">
        <f>IF(OR(K246="",K246&lt;=0,ISERROR(K246)),IF(AND(O246&lt;&gt;"",NOT(ISERROR(O246))),O246, ""),VLOOKUP(K246,'ESO wayshrine node constants'!$A$3:$D$9993,4,FALSE))</f>
        <v>Reaper's March</v>
      </c>
      <c r="S246" s="19" t="str">
        <f>IF(AND(R246&lt;&gt;"",NOT(ISERROR(R246))),R246,IF(P246&lt;&gt;"",IF(NOT(ISERROR(VLOOKUP(P246,'ESO Dungeon constants'!$D$3:$H$9999,5,FALSE))),VLOOKUP(P246,'ESO Dungeon constants'!$D$3:$I$9999,6,FALSE),VLOOKUP(P246,'ESO zone constants'!$H$2:$K$9984,4,FALSE)),""))</f>
        <v>DLC_BASE_GAME</v>
      </c>
      <c r="T246" s="3" t="str">
        <f>IF(S246&lt;&gt;"",VLOOKUP(S246,'LibSets constants'!$B$4:$C$1000,2,FALSE),"")</f>
        <v>Included in base game</v>
      </c>
      <c r="U246" s="33" t="s">
        <v>1742</v>
      </c>
      <c r="V246" s="44" t="str">
        <f>IF(U246&lt;&gt;"",IF(U246&lt;&gt;"LIBSETS_DROP_MECHANIC_MONSTER_NAME",VLOOKUP(U246,'LibSets constants'!$I$4:$L$1000,3,FALSE),""),"")</f>
        <v>Delve bosses have a chance to drop a waist or feet.</v>
      </c>
      <c r="W246" s="44" t="str">
        <f>IF(U246&lt;&gt;"",IF(U246&lt;&gt;"LIBSETS_DROP_MECHANIC_MONSTER_NAME",VLOOKUP(U246,'LibSets constants'!$I$4:$L$1000,4,FALSE),""),"")</f>
        <v>Bosse in Gewölben haben die Chance, eine Taille oder Füße fallen zu lassen.</v>
      </c>
      <c r="X246" s="3" t="str">
        <f>IF(G246&lt;&gt;"LIBSETS_SETTYPE_BATTLEGROUND",IF(G246&lt;&gt;"LIBSETS_SETTYPE_SPECIAL",IF(Y246&lt;&gt;"",VLOOKUP(Y246,'ESO zone constants'!$D$2:$H$4950,5,FALSE),""),""),"")</f>
        <v/>
      </c>
      <c r="Z246" s="45" t="s">
        <v>1743</v>
      </c>
      <c r="AA246" s="44" t="str">
        <f>IF(Z246&lt;&gt;"",IF(Z246&lt;&gt;"LIBSETS_DROP_MECHANIC_MONSTER_NAME",VLOOKUP(Z246,'LibSets constants'!$I$4:$L$1000,3,FALSE),""),"")</f>
        <v>Overland group bosses have a 100% chance to drop head, chest, legs, or weapon.</v>
      </c>
      <c r="AB246" s="44" t="str">
        <f>IF(Z246&lt;&gt;"",IF(Z246&lt;&gt;"LIBSETS_DROP_MECHANIC_MONSTER_NAME",VLOOKUP(Z246,'LibSets constants'!$I$4:$L$1000,4,FALSE),""),"")</f>
        <v>Überland Gruppenbosse haben eine Chance von 100%, Kopf, Brust, Beine oder Waffen fallen zu lassen.</v>
      </c>
      <c r="AC246" s="3" t="str">
        <f>IF(G246&lt;&gt;"LIBSETS_SETTYPE_BATTLEGROUND",IF(G246&lt;&gt;"LIBSETS_SETTYPE_SPECIAL",IF(AD246&lt;&gt;"",VLOOKUP(AD246,'ESO zone constants'!$D$2:$H$4950,5,FALSE),""),""),"")</f>
        <v/>
      </c>
      <c r="AE246" s="45" t="s">
        <v>1744</v>
      </c>
      <c r="AF246" s="44" t="str">
        <f>IF(AE246&lt;&gt;"",IF(AE246&lt;&gt;"LIBSETS_DROP_MECHANIC_MONSTER_NAME",VLOOKUP(AE246,'LibSets constants'!$I$4:$L$1000,3,FALSE),""),"")</f>
        <v>Public dungeon bosses have a chance to drop a shoulder, hand, or weapon.</v>
      </c>
      <c r="AG246" s="44" t="str">
        <f>IF(AE246&lt;&gt;"",IF(AE246&lt;&gt;"LIBSETS_DROP_MECHANIC_MONSTER_NAME",VLOOKUP(AE246,'LibSets constants'!$I$4:$L$1000,4,FALSE),""),"")</f>
        <v>Öffentliche Dungeon-Bosse haben die Möglichkeit, eine Schulter, Handschuhe oder eine Waffe fallen zu lassen.</v>
      </c>
      <c r="AH246" s="3" t="str">
        <f>IF(G246&lt;&gt;"LIBSETS_SETTYPE_BATTLEGROUND",IF(G246&lt;&gt;"LIBSETS_SETTYPE_SPECIAL",IF(AI246&lt;&gt;"",VLOOKUP(AI246,'ESO zone constants'!$D$2:$H$4950,5,FALSE),""),""),"")</f>
        <v/>
      </c>
      <c r="AJ246" s="45" t="s">
        <v>1745</v>
      </c>
      <c r="AK246" s="44" t="str">
        <f>IF(AJ246&lt;&gt;"",IF(AJ246&lt;&gt;"LIBSETS_DROP_MECHANIC_MONSTER_NAME",VLOOKUP(AJ246,'LibSets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4" t="str">
        <f>IF(AJ246&lt;&gt;"",IF(AJ246&lt;&gt;"LIBSETS_DROP_MECHANIC_MONSTER_NAME",VLOOKUP(AJ246,'LibSets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constants'!$D$2:$H$4950,5,FALSE),""),""),"")</f>
        <v/>
      </c>
      <c r="AO246" s="45"/>
      <c r="AP246" s="44" t="str">
        <f>IF(AO246&lt;&gt;"",IF(AO246&lt;&gt;"LIBSETS_DROP_MECHANIC_MONSTER_NAME",VLOOKUP(AO246,'LibSets constants'!$I$4:$L$1000,3,FALSE),""),"")</f>
        <v/>
      </c>
      <c r="AQ246" s="44" t="str">
        <f>IF(AO246&lt;&gt;"",IF(AO246&lt;&gt;"LIBSETS_DROP_MECHANIC_MONSTER_NAME",VLOOKUP(AO246,'LibSets constants'!$I$4:$L$1000,4,FALSE),""),"")</f>
        <v/>
      </c>
      <c r="AR246" s="3" t="str">
        <f>IF(G246&lt;&gt;"LIBSETS_SETTYPE_BATTLEGROUND",IF(G246&lt;&gt;"LIBSETS_SETTYPE_SPECIAL",IF(AS246&lt;&gt;"",VLOOKUP(AS246,'ESO zone constants'!$D$2:$H$4950,5,FALSE),""),""),"")</f>
        <v/>
      </c>
      <c r="AT246" s="45"/>
      <c r="AU246" s="44" t="str">
        <f>IF(AT246&lt;&gt;"",IF(AT246&lt;&gt;"LIBSETS_DROP_MECHANIC_MONSTER_NAME",VLOOKUP(AT246,'LibSets constants'!$I$4:$L$1000,3,FALSE),""),"")</f>
        <v/>
      </c>
      <c r="AV246" s="44" t="str">
        <f>IF(AT246&lt;&gt;"",IF(AT246&lt;&gt;"LIBSETS_DROP_MECHANIC_MONSTER_NAME",VLOOKUP(AT246,'LibSets constants'!$I$4:$L$1000,4,FALSE),""),"")</f>
        <v/>
      </c>
      <c r="AW246" s="21" t="str">
        <f>IF(A246="???","--","")&amp;IF(F246&lt;&gt;"Not in the game (anymore)",IF(A246&lt;&gt;"",CONCATENATE("[",A246,"] = {wayshrines={")&amp;IF(K246&lt;&gt;"",CONCATENATE(K246,","),"")&amp;IF(L246&lt;&gt;"",CONCATENATE(L246,","),"")&amp;IF(M246&lt;&gt;"",CONCATENATE(M246,","),"")&amp;CONCATENATE("}")&amp;IF(VALUE(N246)&gt;0,CONCATENATE(", traitsNeeded=",N246),"")&amp;CONCATENATE(", dlcId=",IF(S246&lt;&gt;"",S246,"DLC_BASE_GAME")),""),"")</f>
        <v>[290] = {wayshrines={-1,-1,-1,}, dlcId=DLC_BASE_GAME</v>
      </c>
      <c r="AX246" s="21" t="str">
        <f>IF(F246&lt;&gt;"Not in the game (anymore)",IF(A246&lt;&gt;"",IF(P246&lt;&gt;"",CONCATENATE(", zoneIds={",P246),"")&amp;IF(X246&lt;&gt;"",CONCATENATE(",",X246),"")&amp;IF(AC246&lt;&gt;"",CONCATENATE(",",AC246),"")&amp;IF(AH246&lt;&gt;"",CONCATENATE(",",AH246),"")&amp;IF(AM246&lt;&gt;"",CONCATENATE(",",AM246),"")&amp;IF(AR246&lt;&gt;"",CONCATENATE(",",AR246),"")&amp;IF(P246&lt;&gt;"",CONCATENATE("}",""),"")&amp;IF(OR(I246="true",I246="false",I246&lt;&gt;""), CONCATENATE(", veteran=", I246), ""),""),"")</f>
        <v>, zoneIds={382}, veteran=false</v>
      </c>
      <c r="AY246" s="21" t="str">
        <f>IF(F246&lt;&gt;"Not in the game (anymore)",IF(A246&lt;&gt;"",", setType="&amp;G246,"")&amp;IF(J246="true",", multiTrialSet=true",""),"")</f>
        <v>, setType=LIBSETS_SETTYPE_OVERLAND</v>
      </c>
      <c r="AZ246" s="21" t="str">
        <f>IF(F246&lt;&gt;"Not in the game (anymore)",IF(U246&lt;&gt;"",", dropMechanic={"&amp;U246&amp;IF(Z246&lt;&gt;"",","&amp;Z246,"")&amp;IF(AE246&lt;&gt;"",","&amp;AE246,"")&amp;IF(AJ246&lt;&gt;"",","&amp;AJ246,"")&amp;IF(AO246&lt;&gt;"",","&amp;AO246,"")&amp;IF(AT246&lt;&gt;"",","&amp;AT246,"")&amp;"}"&amp;IF(U246="LIBSETS_DROP_MECHANIC_MONSTER_NAME",", dropMechanicNames={" &amp; IF(V246&lt;&gt;"","['en']='"&amp;V246&amp;"'","") &amp; IF(W246&lt;&gt;"",", ['de']='" &amp; W246&amp;"'","") &amp; "}",""),"")&amp;"},","")</f>
        <v>, dropMechanic={LIBSETS_DROP_MECHANIC_OVERLAND_BOSS_DELVE,LIBSETS_DROP_MECHANIC_OVERLAND_WORLDBOSS,LIBSETS_DROP_MECHANIC_OVERLAND_BOSS_PUBLIC_DUNGEON,LIBSETS_DROP_MECHANIC_OVERLAND_CHEST}},</v>
      </c>
      <c r="BA246" s="21" t="str">
        <f>IF(F246&lt;&gt;"Not in the game (anymore)",IF(C246&lt;&gt;"",CONCATENATE(" --",C246," / ",B246,"   [",IF(Q246&lt;&gt;"",Q246,""),IF(Y246&lt;&gt;"",", "&amp;Y246,""),IF(AD246&lt;&gt;"",", "&amp;AD246,""),IF(AI246&lt;&gt;"",", "&amp;AI246,""),IF(AN246&lt;&gt;"",", "&amp;AN246,""),IF(AS246&lt;&gt;"",", "&amp;AS246,""),"]")),"")</f>
        <v xml:space="preserve"> --Skooma Smuggler / Skoomaschmuggler   [Reaper's March]</v>
      </c>
    </row>
    <row r="247" spans="1:53" x14ac:dyDescent="0.25">
      <c r="A247" s="12">
        <v>291</v>
      </c>
      <c r="B247" t="s">
        <v>1179</v>
      </c>
      <c r="C247" t="s">
        <v>1180</v>
      </c>
      <c r="D247" s="3">
        <f>A247</f>
        <v>291</v>
      </c>
      <c r="G247" s="8" t="s">
        <v>1655</v>
      </c>
      <c r="I247" t="s">
        <v>97</v>
      </c>
      <c r="J247" t="s">
        <v>97</v>
      </c>
      <c r="K247">
        <v>-1</v>
      </c>
      <c r="L247">
        <v>-1</v>
      </c>
      <c r="M247">
        <v>-1</v>
      </c>
      <c r="N247">
        <v>0</v>
      </c>
      <c r="O247" s="70" t="s">
        <v>112</v>
      </c>
      <c r="P247" s="3">
        <f>IF(AND(G247&lt;&gt;"LIBSETS_SETTYPE_BATTLEGROUND",G247&lt;&gt;"LIBSETS_SETTYPE_SPECIAL",G247&lt;&gt;"LIBSETS_SETTYPE_MYTHIC"), IF(Q247&lt;&gt;"",VLOOKUP(Q247,'ESO zone constants'!$D$2:$H$4950,5,FALSE),""),"")</f>
        <v>41</v>
      </c>
      <c r="Q247" t="str">
        <f>IF(OR(K247="",K247&lt;=0,ISERROR(K247)),IF(AND(O247&lt;&gt;"",NOT(ISERROR(O247))),O247, ""),VLOOKUP(K247,'ESO wayshrine node constants'!$A$3:$D$9993,4,FALSE))</f>
        <v>Stonefalls</v>
      </c>
      <c r="S247" s="19" t="str">
        <f>IF(AND(R247&lt;&gt;"",NOT(ISERROR(R247))),R247,IF(P247&lt;&gt;"",IF(NOT(ISERROR(VLOOKUP(P247,'ESO Dungeon constants'!$D$3:$H$9999,5,FALSE))),VLOOKUP(P247,'ESO Dungeon constants'!$D$3:$I$9999,6,FALSE),VLOOKUP(P247,'ESO zone constants'!$H$2:$K$9984,4,FALSE)),""))</f>
        <v>DLC_BASE_GAME</v>
      </c>
      <c r="T247" s="3" t="str">
        <f>IF(S247&lt;&gt;"",VLOOKUP(S247,'LibSets constants'!$B$4:$C$1000,2,FALSE),"")</f>
        <v>Included in base game</v>
      </c>
      <c r="U247" s="33" t="s">
        <v>1742</v>
      </c>
      <c r="V247" s="44" t="str">
        <f>IF(U247&lt;&gt;"",IF(U247&lt;&gt;"LIBSETS_DROP_MECHANIC_MONSTER_NAME",VLOOKUP(U247,'LibSets constants'!$I$4:$L$1000,3,FALSE),""),"")</f>
        <v>Delve bosses have a chance to drop a waist or feet.</v>
      </c>
      <c r="W247" s="44" t="str">
        <f>IF(U247&lt;&gt;"",IF(U247&lt;&gt;"LIBSETS_DROP_MECHANIC_MONSTER_NAME",VLOOKUP(U247,'LibSets constants'!$I$4:$L$1000,4,FALSE),""),"")</f>
        <v>Bosse in Gewölben haben die Chance, eine Taille oder Füße fallen zu lassen.</v>
      </c>
      <c r="X247" s="3" t="str">
        <f>IF(G247&lt;&gt;"LIBSETS_SETTYPE_BATTLEGROUND",IF(G247&lt;&gt;"LIBSETS_SETTYPE_SPECIAL",IF(Y247&lt;&gt;"",VLOOKUP(Y247,'ESO zone constants'!$D$2:$H$4950,5,FALSE),""),""),"")</f>
        <v/>
      </c>
      <c r="Z247" s="45" t="s">
        <v>1743</v>
      </c>
      <c r="AA247" s="44" t="str">
        <f>IF(Z247&lt;&gt;"",IF(Z247&lt;&gt;"LIBSETS_DROP_MECHANIC_MONSTER_NAME",VLOOKUP(Z247,'LibSets constants'!$I$4:$L$1000,3,FALSE),""),"")</f>
        <v>Overland group bosses have a 100% chance to drop head, chest, legs, or weapon.</v>
      </c>
      <c r="AB247" s="44" t="str">
        <f>IF(Z247&lt;&gt;"",IF(Z247&lt;&gt;"LIBSETS_DROP_MECHANIC_MONSTER_NAME",VLOOKUP(Z247,'LibSets constants'!$I$4:$L$1000,4,FALSE),""),"")</f>
        <v>Überland Gruppenbosse haben eine Chance von 100%, Kopf, Brust, Beine oder Waffen fallen zu lassen.</v>
      </c>
      <c r="AC247" s="3" t="str">
        <f>IF(G247&lt;&gt;"LIBSETS_SETTYPE_BATTLEGROUND",IF(G247&lt;&gt;"LIBSETS_SETTYPE_SPECIAL",IF(AD247&lt;&gt;"",VLOOKUP(AD247,'ESO zone constants'!$D$2:$H$4950,5,FALSE),""),""),"")</f>
        <v/>
      </c>
      <c r="AE247" s="45" t="s">
        <v>1744</v>
      </c>
      <c r="AF247" s="44" t="str">
        <f>IF(AE247&lt;&gt;"",IF(AE247&lt;&gt;"LIBSETS_DROP_MECHANIC_MONSTER_NAME",VLOOKUP(AE247,'LibSets constants'!$I$4:$L$1000,3,FALSE),""),"")</f>
        <v>Public dungeon bosses have a chance to drop a shoulder, hand, or weapon.</v>
      </c>
      <c r="AG247" s="44" t="str">
        <f>IF(AE247&lt;&gt;"",IF(AE247&lt;&gt;"LIBSETS_DROP_MECHANIC_MONSTER_NAME",VLOOKUP(AE247,'LibSets constants'!$I$4:$L$1000,4,FALSE),""),"")</f>
        <v>Öffentliche Dungeon-Bosse haben die Möglichkeit, eine Schulter, Handschuhe oder eine Waffe fallen zu lassen.</v>
      </c>
      <c r="AH247" s="3" t="str">
        <f>IF(G247&lt;&gt;"LIBSETS_SETTYPE_BATTLEGROUND",IF(G247&lt;&gt;"LIBSETS_SETTYPE_SPECIAL",IF(AI247&lt;&gt;"",VLOOKUP(AI247,'ESO zone constants'!$D$2:$H$4950,5,FALSE),""),""),"")</f>
        <v/>
      </c>
      <c r="AJ247" s="45" t="s">
        <v>1745</v>
      </c>
      <c r="AK247" s="44" t="str">
        <f>IF(AJ247&lt;&gt;"",IF(AJ247&lt;&gt;"LIBSETS_DROP_MECHANIC_MONSTER_NAME",VLOOKUP(AJ247,'LibSets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4" t="str">
        <f>IF(AJ247&lt;&gt;"",IF(AJ247&lt;&gt;"LIBSETS_DROP_MECHANIC_MONSTER_NAME",VLOOKUP(AJ247,'LibSets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constants'!$D$2:$H$4950,5,FALSE),""),""),"")</f>
        <v/>
      </c>
      <c r="AO247" s="45"/>
      <c r="AP247" s="44" t="str">
        <f>IF(AO247&lt;&gt;"",IF(AO247&lt;&gt;"LIBSETS_DROP_MECHANIC_MONSTER_NAME",VLOOKUP(AO247,'LibSets constants'!$I$4:$L$1000,3,FALSE),""),"")</f>
        <v/>
      </c>
      <c r="AQ247" s="44" t="str">
        <f>IF(AO247&lt;&gt;"",IF(AO247&lt;&gt;"LIBSETS_DROP_MECHANIC_MONSTER_NAME",VLOOKUP(AO247,'LibSets constants'!$I$4:$L$1000,4,FALSE),""),"")</f>
        <v/>
      </c>
      <c r="AR247" s="3" t="str">
        <f>IF(G247&lt;&gt;"LIBSETS_SETTYPE_BATTLEGROUND",IF(G247&lt;&gt;"LIBSETS_SETTYPE_SPECIAL",IF(AS247&lt;&gt;"",VLOOKUP(AS247,'ESO zone constants'!$D$2:$H$4950,5,FALSE),""),""),"")</f>
        <v/>
      </c>
      <c r="AT247" s="45"/>
      <c r="AU247" s="44" t="str">
        <f>IF(AT247&lt;&gt;"",IF(AT247&lt;&gt;"LIBSETS_DROP_MECHANIC_MONSTER_NAME",VLOOKUP(AT247,'LibSets constants'!$I$4:$L$1000,3,FALSE),""),"")</f>
        <v/>
      </c>
      <c r="AV247" s="44" t="str">
        <f>IF(AT247&lt;&gt;"",IF(AT247&lt;&gt;"LIBSETS_DROP_MECHANIC_MONSTER_NAME",VLOOKUP(AT247,'LibSets constants'!$I$4:$L$1000,4,FALSE),""),"")</f>
        <v/>
      </c>
      <c r="AW247" s="21" t="str">
        <f>IF(A247="???","--","")&amp;IF(F247&lt;&gt;"Not in the game (anymore)",IF(A247&lt;&gt;"",CONCATENATE("[",A247,"] = {wayshrines={")&amp;IF(K247&lt;&gt;"",CONCATENATE(K247,","),"")&amp;IF(L247&lt;&gt;"",CONCATENATE(L247,","),"")&amp;IF(M247&lt;&gt;"",CONCATENATE(M247,","),"")&amp;CONCATENATE("}")&amp;IF(VALUE(N247)&gt;0,CONCATENATE(", traitsNeeded=",N247),"")&amp;CONCATENATE(", dlcId=",IF(S247&lt;&gt;"",S247,"DLC_BASE_GAME")),""),"")</f>
        <v>[291] = {wayshrines={-1,-1,-1,}, dlcId=DLC_BASE_GAME</v>
      </c>
      <c r="AX247" s="21" t="str">
        <f>IF(F247&lt;&gt;"Not in the game (anymore)",IF(A247&lt;&gt;"",IF(P247&lt;&gt;"",CONCATENATE(", zoneIds={",P247),"")&amp;IF(X247&lt;&gt;"",CONCATENATE(",",X247),"")&amp;IF(AC247&lt;&gt;"",CONCATENATE(",",AC247),"")&amp;IF(AH247&lt;&gt;"",CONCATENATE(",",AH247),"")&amp;IF(AM247&lt;&gt;"",CONCATENATE(",",AM247),"")&amp;IF(AR247&lt;&gt;"",CONCATENATE(",",AR247),"")&amp;IF(P247&lt;&gt;"",CONCATENATE("}",""),"")&amp;IF(OR(I247="true",I247="false",I247&lt;&gt;""), CONCATENATE(", veteran=", I247), ""),""),"")</f>
        <v>, zoneIds={41}, veteran=false</v>
      </c>
      <c r="AY247" s="21" t="str">
        <f>IF(F247&lt;&gt;"Not in the game (anymore)",IF(A247&lt;&gt;"",", setType="&amp;G247,"")&amp;IF(J247="true",", multiTrialSet=true",""),"")</f>
        <v>, setType=LIBSETS_SETTYPE_OVERLAND</v>
      </c>
      <c r="AZ247" s="21" t="str">
        <f>IF(F247&lt;&gt;"Not in the game (anymore)",IF(U247&lt;&gt;"",", dropMechanic={"&amp;U247&amp;IF(Z247&lt;&gt;"",","&amp;Z247,"")&amp;IF(AE247&lt;&gt;"",","&amp;AE247,"")&amp;IF(AJ247&lt;&gt;"",","&amp;AJ247,"")&amp;IF(AO247&lt;&gt;"",","&amp;AO247,"")&amp;IF(AT247&lt;&gt;"",","&amp;AT247,"")&amp;"}"&amp;IF(U247="LIBSETS_DROP_MECHANIC_MONSTER_NAME",", dropMechanicNames={" &amp; IF(V247&lt;&gt;"","['en']='"&amp;V247&amp;"'","") &amp; IF(W247&lt;&gt;"",", ['de']='" &amp; W247&amp;"'","") &amp; "}",""),"")&amp;"},","")</f>
        <v>, dropMechanic={LIBSETS_DROP_MECHANIC_OVERLAND_BOSS_DELVE,LIBSETS_DROP_MECHANIC_OVERLAND_WORLDBOSS,LIBSETS_DROP_MECHANIC_OVERLAND_BOSS_PUBLIC_DUNGEON,LIBSETS_DROP_MECHANIC_OVERLAND_CHEST}},</v>
      </c>
      <c r="BA247" s="21" t="str">
        <f>IF(F247&lt;&gt;"Not in the game (anymore)",IF(C247&lt;&gt;"",CONCATENATE(" --",C247," / ",B247,"   [",IF(Q247&lt;&gt;"",Q247,""),IF(Y247&lt;&gt;"",", "&amp;Y247,""),IF(AD247&lt;&gt;"",", "&amp;AD247,""),IF(AI247&lt;&gt;"",", "&amp;AI247,""),IF(AN247&lt;&gt;"",", "&amp;AN247,""),IF(AS247&lt;&gt;"",", "&amp;AS247,""),"]")),"")</f>
        <v xml:space="preserve"> --Shalk Exoskeleton / Schröterpanzer   [Stonefalls]</v>
      </c>
    </row>
    <row r="248" spans="1:53" x14ac:dyDescent="0.25">
      <c r="A248" s="12">
        <v>292</v>
      </c>
      <c r="B248" t="s">
        <v>1181</v>
      </c>
      <c r="C248" t="s">
        <v>1182</v>
      </c>
      <c r="D248" s="3">
        <f>A248</f>
        <v>292</v>
      </c>
      <c r="G248" s="8" t="s">
        <v>1655</v>
      </c>
      <c r="I248" t="s">
        <v>97</v>
      </c>
      <c r="J248" t="s">
        <v>97</v>
      </c>
      <c r="K248">
        <v>-1</v>
      </c>
      <c r="L248">
        <v>-1</v>
      </c>
      <c r="M248">
        <v>-1</v>
      </c>
      <c r="N248">
        <v>0</v>
      </c>
      <c r="O248" s="70" t="s">
        <v>113</v>
      </c>
      <c r="P248" s="3">
        <f>IF(AND(G248&lt;&gt;"LIBSETS_SETTYPE_BATTLEGROUND",G248&lt;&gt;"LIBSETS_SETTYPE_SPECIAL",G248&lt;&gt;"LIBSETS_SETTYPE_MYTHIC"), IF(Q248&lt;&gt;"",VLOOKUP(Q248,'ESO zone constants'!$D$2:$H$4950,5,FALSE),""),"")</f>
        <v>57</v>
      </c>
      <c r="Q248" t="str">
        <f>IF(OR(K248="",K248&lt;=0,ISERROR(K248)),IF(AND(O248&lt;&gt;"",NOT(ISERROR(O248))),O248, ""),VLOOKUP(K248,'ESO wayshrine node constants'!$A$3:$D$9993,4,FALSE))</f>
        <v>Deshaan</v>
      </c>
      <c r="S248" s="19" t="str">
        <f>IF(AND(R248&lt;&gt;"",NOT(ISERROR(R248))),R248,IF(P248&lt;&gt;"",IF(NOT(ISERROR(VLOOKUP(P248,'ESO Dungeon constants'!$D$3:$H$9999,5,FALSE))),VLOOKUP(P248,'ESO Dungeon constants'!$D$3:$I$9999,6,FALSE),VLOOKUP(P248,'ESO zone constants'!$H$2:$K$9984,4,FALSE)),""))</f>
        <v>DLC_BASE_GAME</v>
      </c>
      <c r="T248" s="3" t="str">
        <f>IF(S248&lt;&gt;"",VLOOKUP(S248,'LibSets constants'!$B$4:$C$1000,2,FALSE),"")</f>
        <v>Included in base game</v>
      </c>
      <c r="U248" s="33" t="s">
        <v>1742</v>
      </c>
      <c r="V248" s="44" t="str">
        <f>IF(U248&lt;&gt;"",IF(U248&lt;&gt;"LIBSETS_DROP_MECHANIC_MONSTER_NAME",VLOOKUP(U248,'LibSets constants'!$I$4:$L$1000,3,FALSE),""),"")</f>
        <v>Delve bosses have a chance to drop a waist or feet.</v>
      </c>
      <c r="W248" s="44" t="str">
        <f>IF(U248&lt;&gt;"",IF(U248&lt;&gt;"LIBSETS_DROP_MECHANIC_MONSTER_NAME",VLOOKUP(U248,'LibSets constants'!$I$4:$L$1000,4,FALSE),""),"")</f>
        <v>Bosse in Gewölben haben die Chance, eine Taille oder Füße fallen zu lassen.</v>
      </c>
      <c r="X248" s="3" t="str">
        <f>IF(G248&lt;&gt;"LIBSETS_SETTYPE_BATTLEGROUND",IF(G248&lt;&gt;"LIBSETS_SETTYPE_SPECIAL",IF(Y248&lt;&gt;"",VLOOKUP(Y248,'ESO zone constants'!$D$2:$H$4950,5,FALSE),""),""),"")</f>
        <v/>
      </c>
      <c r="Z248" s="45" t="s">
        <v>1743</v>
      </c>
      <c r="AA248" s="44" t="str">
        <f>IF(Z248&lt;&gt;"",IF(Z248&lt;&gt;"LIBSETS_DROP_MECHANIC_MONSTER_NAME",VLOOKUP(Z248,'LibSets constants'!$I$4:$L$1000,3,FALSE),""),"")</f>
        <v>Overland group bosses have a 100% chance to drop head, chest, legs, or weapon.</v>
      </c>
      <c r="AB248" s="44" t="str">
        <f>IF(Z248&lt;&gt;"",IF(Z248&lt;&gt;"LIBSETS_DROP_MECHANIC_MONSTER_NAME",VLOOKUP(Z248,'LibSets constants'!$I$4:$L$1000,4,FALSE),""),"")</f>
        <v>Überland Gruppenbosse haben eine Chance von 100%, Kopf, Brust, Beine oder Waffen fallen zu lassen.</v>
      </c>
      <c r="AC248" s="3" t="str">
        <f>IF(G248&lt;&gt;"LIBSETS_SETTYPE_BATTLEGROUND",IF(G248&lt;&gt;"LIBSETS_SETTYPE_SPECIAL",IF(AD248&lt;&gt;"",VLOOKUP(AD248,'ESO zone constants'!$D$2:$H$4950,5,FALSE),""),""),"")</f>
        <v/>
      </c>
      <c r="AE248" s="45" t="s">
        <v>1744</v>
      </c>
      <c r="AF248" s="44" t="str">
        <f>IF(AE248&lt;&gt;"",IF(AE248&lt;&gt;"LIBSETS_DROP_MECHANIC_MONSTER_NAME",VLOOKUP(AE248,'LibSets constants'!$I$4:$L$1000,3,FALSE),""),"")</f>
        <v>Public dungeon bosses have a chance to drop a shoulder, hand, or weapon.</v>
      </c>
      <c r="AG248" s="44" t="str">
        <f>IF(AE248&lt;&gt;"",IF(AE248&lt;&gt;"LIBSETS_DROP_MECHANIC_MONSTER_NAME",VLOOKUP(AE248,'LibSets constants'!$I$4:$L$1000,4,FALSE),""),"")</f>
        <v>Öffentliche Dungeon-Bosse haben die Möglichkeit, eine Schulter, Handschuhe oder eine Waffe fallen zu lassen.</v>
      </c>
      <c r="AH248" s="3" t="str">
        <f>IF(G248&lt;&gt;"LIBSETS_SETTYPE_BATTLEGROUND",IF(G248&lt;&gt;"LIBSETS_SETTYPE_SPECIAL",IF(AI248&lt;&gt;"",VLOOKUP(AI248,'ESO zone constants'!$D$2:$H$4950,5,FALSE),""),""),"")</f>
        <v/>
      </c>
      <c r="AJ248" s="45" t="s">
        <v>1745</v>
      </c>
      <c r="AK248" s="44" t="str">
        <f>IF(AJ248&lt;&gt;"",IF(AJ248&lt;&gt;"LIBSETS_DROP_MECHANIC_MONSTER_NAME",VLOOKUP(AJ248,'LibSets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4" t="str">
        <f>IF(AJ248&lt;&gt;"",IF(AJ248&lt;&gt;"LIBSETS_DROP_MECHANIC_MONSTER_NAME",VLOOKUP(AJ248,'LibSets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constants'!$D$2:$H$4950,5,FALSE),""),""),"")</f>
        <v/>
      </c>
      <c r="AO248" s="45"/>
      <c r="AP248" s="44" t="str">
        <f>IF(AO248&lt;&gt;"",IF(AO248&lt;&gt;"LIBSETS_DROP_MECHANIC_MONSTER_NAME",VLOOKUP(AO248,'LibSets constants'!$I$4:$L$1000,3,FALSE),""),"")</f>
        <v/>
      </c>
      <c r="AQ248" s="44" t="str">
        <f>IF(AO248&lt;&gt;"",IF(AO248&lt;&gt;"LIBSETS_DROP_MECHANIC_MONSTER_NAME",VLOOKUP(AO248,'LibSets constants'!$I$4:$L$1000,4,FALSE),""),"")</f>
        <v/>
      </c>
      <c r="AR248" s="3" t="str">
        <f>IF(G248&lt;&gt;"LIBSETS_SETTYPE_BATTLEGROUND",IF(G248&lt;&gt;"LIBSETS_SETTYPE_SPECIAL",IF(AS248&lt;&gt;"",VLOOKUP(AS248,'ESO zone constants'!$D$2:$H$4950,5,FALSE),""),""),"")</f>
        <v/>
      </c>
      <c r="AT248" s="45"/>
      <c r="AU248" s="44" t="str">
        <f>IF(AT248&lt;&gt;"",IF(AT248&lt;&gt;"LIBSETS_DROP_MECHANIC_MONSTER_NAME",VLOOKUP(AT248,'LibSets constants'!$I$4:$L$1000,3,FALSE),""),"")</f>
        <v/>
      </c>
      <c r="AV248" s="44" t="str">
        <f>IF(AT248&lt;&gt;"",IF(AT248&lt;&gt;"LIBSETS_DROP_MECHANIC_MONSTER_NAME",VLOOKUP(AT248,'LibSets constants'!$I$4:$L$1000,4,FALSE),""),"")</f>
        <v/>
      </c>
      <c r="AW248" s="21" t="str">
        <f>IF(A248="???","--","")&amp;IF(F248&lt;&gt;"Not in the game (anymore)",IF(A248&lt;&gt;"",CONCATENATE("[",A248,"] = {wayshrines={")&amp;IF(K248&lt;&gt;"",CONCATENATE(K248,","),"")&amp;IF(L248&lt;&gt;"",CONCATENATE(L248,","),"")&amp;IF(M248&lt;&gt;"",CONCATENATE(M248,","),"")&amp;CONCATENATE("}")&amp;IF(VALUE(N248)&gt;0,CONCATENATE(", traitsNeeded=",N248),"")&amp;CONCATENATE(", dlcId=",IF(S248&lt;&gt;"",S248,"DLC_BASE_GAME")),""),"")</f>
        <v>[292] = {wayshrines={-1,-1,-1,}, dlcId=DLC_BASE_GAME</v>
      </c>
      <c r="AX248" s="21" t="str">
        <f>IF(F248&lt;&gt;"Not in the game (anymore)",IF(A248&lt;&gt;"",IF(P248&lt;&gt;"",CONCATENATE(", zoneIds={",P248),"")&amp;IF(X248&lt;&gt;"",CONCATENATE(",",X248),"")&amp;IF(AC248&lt;&gt;"",CONCATENATE(",",AC248),"")&amp;IF(AH248&lt;&gt;"",CONCATENATE(",",AH248),"")&amp;IF(AM248&lt;&gt;"",CONCATENATE(",",AM248),"")&amp;IF(AR248&lt;&gt;"",CONCATENATE(",",AR248),"")&amp;IF(P248&lt;&gt;"",CONCATENATE("}",""),"")&amp;IF(OR(I248="true",I248="false",I248&lt;&gt;""), CONCATENATE(", veteran=", I248), ""),""),"")</f>
        <v>, zoneIds={57}, veteran=false</v>
      </c>
      <c r="AY248" s="21" t="str">
        <f>IF(F248&lt;&gt;"Not in the game (anymore)",IF(A248&lt;&gt;"",", setType="&amp;G248,"")&amp;IF(J248="true",", multiTrialSet=true",""),"")</f>
        <v>, setType=LIBSETS_SETTYPE_OVERLAND</v>
      </c>
      <c r="AZ248" s="21" t="str">
        <f>IF(F248&lt;&gt;"Not in the game (anymore)",IF(U248&lt;&gt;"",", dropMechanic={"&amp;U248&amp;IF(Z248&lt;&gt;"",","&amp;Z248,"")&amp;IF(AE248&lt;&gt;"",","&amp;AE248,"")&amp;IF(AJ248&lt;&gt;"",","&amp;AJ248,"")&amp;IF(AO248&lt;&gt;"",","&amp;AO248,"")&amp;IF(AT248&lt;&gt;"",","&amp;AT248,"")&amp;"}"&amp;IF(U248="LIBSETS_DROP_MECHANIC_MONSTER_NAME",", dropMechanicNames={" &amp; IF(V248&lt;&gt;"","['en']='"&amp;V248&amp;"'","") &amp; IF(W248&lt;&gt;"",", ['de']='" &amp; W248&amp;"'","") &amp; "}",""),"")&amp;"},","")</f>
        <v>, dropMechanic={LIBSETS_DROP_MECHANIC_OVERLAND_BOSS_DELVE,LIBSETS_DROP_MECHANIC_OVERLAND_WORLDBOSS,LIBSETS_DROP_MECHANIC_OVERLAND_BOSS_PUBLIC_DUNGEON,LIBSETS_DROP_MECHANIC_OVERLAND_CHEST}},</v>
      </c>
      <c r="BA248" s="21" t="str">
        <f>IF(F248&lt;&gt;"Not in the game (anymore)",IF(C248&lt;&gt;"",CONCATENATE(" --",C248," / ",B248,"   [",IF(Q248&lt;&gt;"",Q248,""),IF(Y248&lt;&gt;"",", "&amp;Y248,""),IF(AD248&lt;&gt;"",", "&amp;AD248,""),IF(AI248&lt;&gt;"",", "&amp;AI248,""),IF(AN248&lt;&gt;"",", "&amp;AN248,""),IF(AS248&lt;&gt;"",", "&amp;AS248,""),"]")),"")</f>
        <v xml:space="preserve"> --Mother's Sorrow / Muttertränen   [Deshaan]</v>
      </c>
    </row>
    <row r="249" spans="1:53" x14ac:dyDescent="0.25">
      <c r="A249" s="12">
        <v>293</v>
      </c>
      <c r="B249" t="s">
        <v>1183</v>
      </c>
      <c r="C249" t="s">
        <v>1184</v>
      </c>
      <c r="D249" s="3">
        <f>A249</f>
        <v>293</v>
      </c>
      <c r="G249" s="8" t="s">
        <v>1655</v>
      </c>
      <c r="I249" t="s">
        <v>97</v>
      </c>
      <c r="J249" t="s">
        <v>97</v>
      </c>
      <c r="K249">
        <v>-1</v>
      </c>
      <c r="L249">
        <v>-1</v>
      </c>
      <c r="M249">
        <v>-1</v>
      </c>
      <c r="N249">
        <v>0</v>
      </c>
      <c r="O249" s="70" t="s">
        <v>113</v>
      </c>
      <c r="P249" s="3">
        <f>IF(AND(G249&lt;&gt;"LIBSETS_SETTYPE_BATTLEGROUND",G249&lt;&gt;"LIBSETS_SETTYPE_SPECIAL",G249&lt;&gt;"LIBSETS_SETTYPE_MYTHIC"), IF(Q249&lt;&gt;"",VLOOKUP(Q249,'ESO zone constants'!$D$2:$H$4950,5,FALSE),""),"")</f>
        <v>57</v>
      </c>
      <c r="Q249" t="str">
        <f>IF(OR(K249="",K249&lt;=0,ISERROR(K249)),IF(AND(O249&lt;&gt;"",NOT(ISERROR(O249))),O249, ""),VLOOKUP(K249,'ESO wayshrine node constants'!$A$3:$D$9993,4,FALSE))</f>
        <v>Deshaan</v>
      </c>
      <c r="S249" s="19" t="str">
        <f>IF(AND(R249&lt;&gt;"",NOT(ISERROR(R249))),R249,IF(P249&lt;&gt;"",IF(NOT(ISERROR(VLOOKUP(P249,'ESO Dungeon constants'!$D$3:$H$9999,5,FALSE))),VLOOKUP(P249,'ESO Dungeon constants'!$D$3:$I$9999,6,FALSE),VLOOKUP(P249,'ESO zone constants'!$H$2:$K$9984,4,FALSE)),""))</f>
        <v>DLC_BASE_GAME</v>
      </c>
      <c r="T249" s="3" t="str">
        <f>IF(S249&lt;&gt;"",VLOOKUP(S249,'LibSets constants'!$B$4:$C$1000,2,FALSE),"")</f>
        <v>Included in base game</v>
      </c>
      <c r="U249" s="33" t="s">
        <v>1742</v>
      </c>
      <c r="V249" s="44" t="str">
        <f>IF(U249&lt;&gt;"",IF(U249&lt;&gt;"LIBSETS_DROP_MECHANIC_MONSTER_NAME",VLOOKUP(U249,'LibSets constants'!$I$4:$L$1000,3,FALSE),""),"")</f>
        <v>Delve bosses have a chance to drop a waist or feet.</v>
      </c>
      <c r="W249" s="44" t="str">
        <f>IF(U249&lt;&gt;"",IF(U249&lt;&gt;"LIBSETS_DROP_MECHANIC_MONSTER_NAME",VLOOKUP(U249,'LibSets constants'!$I$4:$L$1000,4,FALSE),""),"")</f>
        <v>Bosse in Gewölben haben die Chance, eine Taille oder Füße fallen zu lassen.</v>
      </c>
      <c r="X249" s="3" t="str">
        <f>IF(G249&lt;&gt;"LIBSETS_SETTYPE_BATTLEGROUND",IF(G249&lt;&gt;"LIBSETS_SETTYPE_SPECIAL",IF(Y249&lt;&gt;"",VLOOKUP(Y249,'ESO zone constants'!$D$2:$H$4950,5,FALSE),""),""),"")</f>
        <v/>
      </c>
      <c r="Z249" s="45" t="s">
        <v>1743</v>
      </c>
      <c r="AA249" s="44" t="str">
        <f>IF(Z249&lt;&gt;"",IF(Z249&lt;&gt;"LIBSETS_DROP_MECHANIC_MONSTER_NAME",VLOOKUP(Z249,'LibSets constants'!$I$4:$L$1000,3,FALSE),""),"")</f>
        <v>Overland group bosses have a 100% chance to drop head, chest, legs, or weapon.</v>
      </c>
      <c r="AB249" s="44" t="str">
        <f>IF(Z249&lt;&gt;"",IF(Z249&lt;&gt;"LIBSETS_DROP_MECHANIC_MONSTER_NAME",VLOOKUP(Z249,'LibSets constants'!$I$4:$L$1000,4,FALSE),""),"")</f>
        <v>Überland Gruppenbosse haben eine Chance von 100%, Kopf, Brust, Beine oder Waffen fallen zu lassen.</v>
      </c>
      <c r="AC249" s="3" t="str">
        <f>IF(G249&lt;&gt;"LIBSETS_SETTYPE_BATTLEGROUND",IF(G249&lt;&gt;"LIBSETS_SETTYPE_SPECIAL",IF(AD249&lt;&gt;"",VLOOKUP(AD249,'ESO zone constants'!$D$2:$H$4950,5,FALSE),""),""),"")</f>
        <v/>
      </c>
      <c r="AE249" s="45" t="s">
        <v>1744</v>
      </c>
      <c r="AF249" s="44" t="str">
        <f>IF(AE249&lt;&gt;"",IF(AE249&lt;&gt;"LIBSETS_DROP_MECHANIC_MONSTER_NAME",VLOOKUP(AE249,'LibSets constants'!$I$4:$L$1000,3,FALSE),""),"")</f>
        <v>Public dungeon bosses have a chance to drop a shoulder, hand, or weapon.</v>
      </c>
      <c r="AG249" s="44" t="str">
        <f>IF(AE249&lt;&gt;"",IF(AE249&lt;&gt;"LIBSETS_DROP_MECHANIC_MONSTER_NAME",VLOOKUP(AE249,'LibSets constants'!$I$4:$L$1000,4,FALSE),""),"")</f>
        <v>Öffentliche Dungeon-Bosse haben die Möglichkeit, eine Schulter, Handschuhe oder eine Waffe fallen zu lassen.</v>
      </c>
      <c r="AH249" s="3" t="str">
        <f>IF(G249&lt;&gt;"LIBSETS_SETTYPE_BATTLEGROUND",IF(G249&lt;&gt;"LIBSETS_SETTYPE_SPECIAL",IF(AI249&lt;&gt;"",VLOOKUP(AI249,'ESO zone constants'!$D$2:$H$4950,5,FALSE),""),""),"")</f>
        <v/>
      </c>
      <c r="AJ249" s="45" t="s">
        <v>1745</v>
      </c>
      <c r="AK249" s="44" t="str">
        <f>IF(AJ249&lt;&gt;"",IF(AJ249&lt;&gt;"LIBSETS_DROP_MECHANIC_MONSTER_NAME",VLOOKUP(AJ249,'LibSets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4" t="str">
        <f>IF(AJ249&lt;&gt;"",IF(AJ249&lt;&gt;"LIBSETS_DROP_MECHANIC_MONSTER_NAME",VLOOKUP(AJ249,'LibSets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constants'!$D$2:$H$4950,5,FALSE),""),""),"")</f>
        <v/>
      </c>
      <c r="AO249" s="45"/>
      <c r="AP249" s="44" t="str">
        <f>IF(AO249&lt;&gt;"",IF(AO249&lt;&gt;"LIBSETS_DROP_MECHANIC_MONSTER_NAME",VLOOKUP(AO249,'LibSets constants'!$I$4:$L$1000,3,FALSE),""),"")</f>
        <v/>
      </c>
      <c r="AQ249" s="44" t="str">
        <f>IF(AO249&lt;&gt;"",IF(AO249&lt;&gt;"LIBSETS_DROP_MECHANIC_MONSTER_NAME",VLOOKUP(AO249,'LibSets constants'!$I$4:$L$1000,4,FALSE),""),"")</f>
        <v/>
      </c>
      <c r="AR249" s="3" t="str">
        <f>IF(G249&lt;&gt;"LIBSETS_SETTYPE_BATTLEGROUND",IF(G249&lt;&gt;"LIBSETS_SETTYPE_SPECIAL",IF(AS249&lt;&gt;"",VLOOKUP(AS249,'ESO zone constants'!$D$2:$H$4950,5,FALSE),""),""),"")</f>
        <v/>
      </c>
      <c r="AT249" s="45"/>
      <c r="AU249" s="44" t="str">
        <f>IF(AT249&lt;&gt;"",IF(AT249&lt;&gt;"LIBSETS_DROP_MECHANIC_MONSTER_NAME",VLOOKUP(AT249,'LibSets constants'!$I$4:$L$1000,3,FALSE),""),"")</f>
        <v/>
      </c>
      <c r="AV249" s="44" t="str">
        <f>IF(AT249&lt;&gt;"",IF(AT249&lt;&gt;"LIBSETS_DROP_MECHANIC_MONSTER_NAME",VLOOKUP(AT249,'LibSets constants'!$I$4:$L$1000,4,FALSE),""),"")</f>
        <v/>
      </c>
      <c r="AW249" s="21" t="str">
        <f>IF(A249="???","--","")&amp;IF(F249&lt;&gt;"Not in the game (anymore)",IF(A249&lt;&gt;"",CONCATENATE("[",A249,"] = {wayshrines={")&amp;IF(K249&lt;&gt;"",CONCATENATE(K249,","),"")&amp;IF(L249&lt;&gt;"",CONCATENATE(L249,","),"")&amp;IF(M249&lt;&gt;"",CONCATENATE(M249,","),"")&amp;CONCATENATE("}")&amp;IF(VALUE(N249)&gt;0,CONCATENATE(", traitsNeeded=",N249),"")&amp;CONCATENATE(", dlcId=",IF(S249&lt;&gt;"",S249,"DLC_BASE_GAME")),""),"")</f>
        <v>[293] = {wayshrines={-1,-1,-1,}, dlcId=DLC_BASE_GAME</v>
      </c>
      <c r="AX249" s="21" t="str">
        <f>IF(F249&lt;&gt;"Not in the game (anymore)",IF(A249&lt;&gt;"",IF(P249&lt;&gt;"",CONCATENATE(", zoneIds={",P249),"")&amp;IF(X249&lt;&gt;"",CONCATENATE(",",X249),"")&amp;IF(AC249&lt;&gt;"",CONCATENATE(",",AC249),"")&amp;IF(AH249&lt;&gt;"",CONCATENATE(",",AH249),"")&amp;IF(AM249&lt;&gt;"",CONCATENATE(",",AM249),"")&amp;IF(AR249&lt;&gt;"",CONCATENATE(",",AR249),"")&amp;IF(P249&lt;&gt;"",CONCATENATE("}",""),"")&amp;IF(OR(I249="true",I249="false",I249&lt;&gt;""), CONCATENATE(", veteran=", I249), ""),""),"")</f>
        <v>, zoneIds={57}, veteran=false</v>
      </c>
      <c r="AY249" s="21" t="str">
        <f>IF(F249&lt;&gt;"Not in the game (anymore)",IF(A249&lt;&gt;"",", setType="&amp;G249,"")&amp;IF(J249="true",", multiTrialSet=true",""),"")</f>
        <v>, setType=LIBSETS_SETTYPE_OVERLAND</v>
      </c>
      <c r="AZ249" s="21" t="str">
        <f>IF(F249&lt;&gt;"Not in the game (anymore)",IF(U249&lt;&gt;"",", dropMechanic={"&amp;U249&amp;IF(Z249&lt;&gt;"",","&amp;Z249,"")&amp;IF(AE249&lt;&gt;"",","&amp;AE249,"")&amp;IF(AJ249&lt;&gt;"",","&amp;AJ249,"")&amp;IF(AO249&lt;&gt;"",","&amp;AO249,"")&amp;IF(AT249&lt;&gt;"",","&amp;AT249,"")&amp;"}"&amp;IF(U249="LIBSETS_DROP_MECHANIC_MONSTER_NAME",", dropMechanicNames={" &amp; IF(V249&lt;&gt;"","['en']='"&amp;V249&amp;"'","") &amp; IF(W249&lt;&gt;"",", ['de']='" &amp; W249&amp;"'","") &amp; "}",""),"")&amp;"},","")</f>
        <v>, dropMechanic={LIBSETS_DROP_MECHANIC_OVERLAND_BOSS_DELVE,LIBSETS_DROP_MECHANIC_OVERLAND_WORLDBOSS,LIBSETS_DROP_MECHANIC_OVERLAND_BOSS_PUBLIC_DUNGEON,LIBSETS_DROP_MECHANIC_OVERLAND_CHEST}},</v>
      </c>
      <c r="BA249" s="21" t="str">
        <f>IF(F249&lt;&gt;"Not in the game (anymore)",IF(C249&lt;&gt;"",CONCATENATE(" --",C249," / ",B249,"   [",IF(Q249&lt;&gt;"",Q249,""),IF(Y249&lt;&gt;"",", "&amp;Y249,""),IF(AD249&lt;&gt;"",", "&amp;AD249,""),IF(AI249&lt;&gt;"",", "&amp;AI249,""),IF(AN249&lt;&gt;"",", "&amp;AN249,""),IF(AS249&lt;&gt;"",", "&amp;AS249,""),"]")),"")</f>
        <v xml:space="preserve"> --Plague Doctor / Seuchendoktor   [Deshaan]</v>
      </c>
    </row>
    <row r="250" spans="1:53" x14ac:dyDescent="0.25">
      <c r="A250" s="12">
        <v>294</v>
      </c>
      <c r="B250" t="s">
        <v>1185</v>
      </c>
      <c r="C250" t="s">
        <v>1186</v>
      </c>
      <c r="D250" s="3">
        <f>A250</f>
        <v>294</v>
      </c>
      <c r="G250" s="8" t="s">
        <v>1655</v>
      </c>
      <c r="I250" t="s">
        <v>97</v>
      </c>
      <c r="J250" t="s">
        <v>97</v>
      </c>
      <c r="K250">
        <v>-1</v>
      </c>
      <c r="L250">
        <v>-1</v>
      </c>
      <c r="M250">
        <v>-1</v>
      </c>
      <c r="N250">
        <v>0</v>
      </c>
      <c r="O250" s="70" t="s">
        <v>117</v>
      </c>
      <c r="P250" s="3">
        <f>IF(AND(G250&lt;&gt;"LIBSETS_SETTYPE_BATTLEGROUND",G250&lt;&gt;"LIBSETS_SETTYPE_SPECIAL",G250&lt;&gt;"LIBSETS_SETTYPE_MYTHIC"), IF(Q250&lt;&gt;"",VLOOKUP(Q250,'ESO zone constants'!$D$2:$H$4950,5,FALSE),""),"")</f>
        <v>103</v>
      </c>
      <c r="Q250" t="str">
        <f>IF(OR(K250="",K250&lt;=0,ISERROR(K250)),IF(AND(O250&lt;&gt;"",NOT(ISERROR(O250))),O250, ""),VLOOKUP(K250,'ESO wayshrine node constants'!$A$3:$D$9993,4,FALSE))</f>
        <v>The Rift</v>
      </c>
      <c r="S250" s="19" t="str">
        <f>IF(AND(R250&lt;&gt;"",NOT(ISERROR(R250))),R250,IF(P250&lt;&gt;"",IF(NOT(ISERROR(VLOOKUP(P250,'ESO Dungeon constants'!$D$3:$H$9999,5,FALSE))),VLOOKUP(P250,'ESO Dungeon constants'!$D$3:$I$9999,6,FALSE),VLOOKUP(P250,'ESO zone constants'!$H$2:$K$9984,4,FALSE)),""))</f>
        <v>DLC_BASE_GAME</v>
      </c>
      <c r="T250" s="3" t="str">
        <f>IF(S250&lt;&gt;"",VLOOKUP(S250,'LibSets constants'!$B$4:$C$1000,2,FALSE),"")</f>
        <v>Included in base game</v>
      </c>
      <c r="U250" s="33" t="s">
        <v>1742</v>
      </c>
      <c r="V250" s="44" t="str">
        <f>IF(U250&lt;&gt;"",IF(U250&lt;&gt;"LIBSETS_DROP_MECHANIC_MONSTER_NAME",VLOOKUP(U250,'LibSets constants'!$I$4:$L$1000,3,FALSE),""),"")</f>
        <v>Delve bosses have a chance to drop a waist or feet.</v>
      </c>
      <c r="W250" s="44" t="str">
        <f>IF(U250&lt;&gt;"",IF(U250&lt;&gt;"LIBSETS_DROP_MECHANIC_MONSTER_NAME",VLOOKUP(U250,'LibSets constants'!$I$4:$L$1000,4,FALSE),""),"")</f>
        <v>Bosse in Gewölben haben die Chance, eine Taille oder Füße fallen zu lassen.</v>
      </c>
      <c r="X250" s="3" t="str">
        <f>IF(G250&lt;&gt;"LIBSETS_SETTYPE_BATTLEGROUND",IF(G250&lt;&gt;"LIBSETS_SETTYPE_SPECIAL",IF(Y250&lt;&gt;"",VLOOKUP(Y250,'ESO zone constants'!$D$2:$H$4950,5,FALSE),""),""),"")</f>
        <v/>
      </c>
      <c r="Z250" s="45" t="s">
        <v>1743</v>
      </c>
      <c r="AA250" s="44" t="str">
        <f>IF(Z250&lt;&gt;"",IF(Z250&lt;&gt;"LIBSETS_DROP_MECHANIC_MONSTER_NAME",VLOOKUP(Z250,'LibSets constants'!$I$4:$L$1000,3,FALSE),""),"")</f>
        <v>Overland group bosses have a 100% chance to drop head, chest, legs, or weapon.</v>
      </c>
      <c r="AB250" s="44" t="str">
        <f>IF(Z250&lt;&gt;"",IF(Z250&lt;&gt;"LIBSETS_DROP_MECHANIC_MONSTER_NAME",VLOOKUP(Z250,'LibSets constants'!$I$4:$L$1000,4,FALSE),""),"")</f>
        <v>Überland Gruppenbosse haben eine Chance von 100%, Kopf, Brust, Beine oder Waffen fallen zu lassen.</v>
      </c>
      <c r="AC250" s="3" t="str">
        <f>IF(G250&lt;&gt;"LIBSETS_SETTYPE_BATTLEGROUND",IF(G250&lt;&gt;"LIBSETS_SETTYPE_SPECIAL",IF(AD250&lt;&gt;"",VLOOKUP(AD250,'ESO zone constants'!$D$2:$H$4950,5,FALSE),""),""),"")</f>
        <v/>
      </c>
      <c r="AE250" s="45" t="s">
        <v>1744</v>
      </c>
      <c r="AF250" s="44" t="str">
        <f>IF(AE250&lt;&gt;"",IF(AE250&lt;&gt;"LIBSETS_DROP_MECHANIC_MONSTER_NAME",VLOOKUP(AE250,'LibSets constants'!$I$4:$L$1000,3,FALSE),""),"")</f>
        <v>Public dungeon bosses have a chance to drop a shoulder, hand, or weapon.</v>
      </c>
      <c r="AG250" s="44" t="str">
        <f>IF(AE250&lt;&gt;"",IF(AE250&lt;&gt;"LIBSETS_DROP_MECHANIC_MONSTER_NAME",VLOOKUP(AE250,'LibSets constants'!$I$4:$L$1000,4,FALSE),""),"")</f>
        <v>Öffentliche Dungeon-Bosse haben die Möglichkeit, eine Schulter, Handschuhe oder eine Waffe fallen zu lassen.</v>
      </c>
      <c r="AH250" s="3" t="str">
        <f>IF(G250&lt;&gt;"LIBSETS_SETTYPE_BATTLEGROUND",IF(G250&lt;&gt;"LIBSETS_SETTYPE_SPECIAL",IF(AI250&lt;&gt;"",VLOOKUP(AI250,'ESO zone constants'!$D$2:$H$4950,5,FALSE),""),""),"")</f>
        <v/>
      </c>
      <c r="AJ250" s="45" t="s">
        <v>1745</v>
      </c>
      <c r="AK250" s="44" t="str">
        <f>IF(AJ250&lt;&gt;"",IF(AJ250&lt;&gt;"LIBSETS_DROP_MECHANIC_MONSTER_NAME",VLOOKUP(AJ250,'LibSets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4" t="str">
        <f>IF(AJ250&lt;&gt;"",IF(AJ250&lt;&gt;"LIBSETS_DROP_MECHANIC_MONSTER_NAME",VLOOKUP(AJ250,'LibSets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constants'!$D$2:$H$4950,5,FALSE),""),""),"")</f>
        <v/>
      </c>
      <c r="AO250" s="45"/>
      <c r="AP250" s="44" t="str">
        <f>IF(AO250&lt;&gt;"",IF(AO250&lt;&gt;"LIBSETS_DROP_MECHANIC_MONSTER_NAME",VLOOKUP(AO250,'LibSets constants'!$I$4:$L$1000,3,FALSE),""),"")</f>
        <v/>
      </c>
      <c r="AQ250" s="44" t="str">
        <f>IF(AO250&lt;&gt;"",IF(AO250&lt;&gt;"LIBSETS_DROP_MECHANIC_MONSTER_NAME",VLOOKUP(AO250,'LibSets constants'!$I$4:$L$1000,4,FALSE),""),"")</f>
        <v/>
      </c>
      <c r="AR250" s="3" t="str">
        <f>IF(G250&lt;&gt;"LIBSETS_SETTYPE_BATTLEGROUND",IF(G250&lt;&gt;"LIBSETS_SETTYPE_SPECIAL",IF(AS250&lt;&gt;"",VLOOKUP(AS250,'ESO zone constants'!$D$2:$H$4950,5,FALSE),""),""),"")</f>
        <v/>
      </c>
      <c r="AT250" s="45"/>
      <c r="AU250" s="44" t="str">
        <f>IF(AT250&lt;&gt;"",IF(AT250&lt;&gt;"LIBSETS_DROP_MECHANIC_MONSTER_NAME",VLOOKUP(AT250,'LibSets constants'!$I$4:$L$1000,3,FALSE),""),"")</f>
        <v/>
      </c>
      <c r="AV250" s="44" t="str">
        <f>IF(AT250&lt;&gt;"",IF(AT250&lt;&gt;"LIBSETS_DROP_MECHANIC_MONSTER_NAME",VLOOKUP(AT250,'LibSets constants'!$I$4:$L$1000,4,FALSE),""),"")</f>
        <v/>
      </c>
      <c r="AW250" s="21" t="str">
        <f>IF(A250="???","--","")&amp;IF(F250&lt;&gt;"Not in the game (anymore)",IF(A250&lt;&gt;"",CONCATENATE("[",A250,"] = {wayshrines={")&amp;IF(K250&lt;&gt;"",CONCATENATE(K250,","),"")&amp;IF(L250&lt;&gt;"",CONCATENATE(L250,","),"")&amp;IF(M250&lt;&gt;"",CONCATENATE(M250,","),"")&amp;CONCATENATE("}")&amp;IF(VALUE(N250)&gt;0,CONCATENATE(", traitsNeeded=",N250),"")&amp;CONCATENATE(", dlcId=",IF(S250&lt;&gt;"",S250,"DLC_BASE_GAME")),""),"")</f>
        <v>[294] = {wayshrines={-1,-1,-1,}, dlcId=DLC_BASE_GAME</v>
      </c>
      <c r="AX250" s="21" t="str">
        <f>IF(F250&lt;&gt;"Not in the game (anymore)",IF(A250&lt;&gt;"",IF(P250&lt;&gt;"",CONCATENATE(", zoneIds={",P250),"")&amp;IF(X250&lt;&gt;"",CONCATENATE(",",X250),"")&amp;IF(AC250&lt;&gt;"",CONCATENATE(",",AC250),"")&amp;IF(AH250&lt;&gt;"",CONCATENATE(",",AH250),"")&amp;IF(AM250&lt;&gt;"",CONCATENATE(",",AM250),"")&amp;IF(AR250&lt;&gt;"",CONCATENATE(",",AR250),"")&amp;IF(P250&lt;&gt;"",CONCATENATE("}",""),"")&amp;IF(OR(I250="true",I250="false",I250&lt;&gt;""), CONCATENATE(", veteran=", I250), ""),""),"")</f>
        <v>, zoneIds={103}, veteran=false</v>
      </c>
      <c r="AY250" s="21" t="str">
        <f>IF(F250&lt;&gt;"Not in the game (anymore)",IF(A250&lt;&gt;"",", setType="&amp;G250,"")&amp;IF(J250="true",", multiTrialSet=true",""),"")</f>
        <v>, setType=LIBSETS_SETTYPE_OVERLAND</v>
      </c>
      <c r="AZ250" s="21" t="str">
        <f>IF(F250&lt;&gt;"Not in the game (anymore)",IF(U250&lt;&gt;"",", dropMechanic={"&amp;U250&amp;IF(Z250&lt;&gt;"",","&amp;Z250,"")&amp;IF(AE250&lt;&gt;"",","&amp;AE250,"")&amp;IF(AJ250&lt;&gt;"",","&amp;AJ250,"")&amp;IF(AO250&lt;&gt;"",","&amp;AO250,"")&amp;IF(AT250&lt;&gt;"",","&amp;AT250,"")&amp;"}"&amp;IF(U250="LIBSETS_DROP_MECHANIC_MONSTER_NAME",", dropMechanicNames={" &amp; IF(V250&lt;&gt;"","['en']='"&amp;V250&amp;"'","") &amp; IF(W250&lt;&gt;"",", ['de']='" &amp; W250&amp;"'","") &amp; "}",""),"")&amp;"},","")</f>
        <v>, dropMechanic={LIBSETS_DROP_MECHANIC_OVERLAND_BOSS_DELVE,LIBSETS_DROP_MECHANIC_OVERLAND_WORLDBOSS,LIBSETS_DROP_MECHANIC_OVERLAND_BOSS_PUBLIC_DUNGEON,LIBSETS_DROP_MECHANIC_OVERLAND_CHEST}},</v>
      </c>
      <c r="BA250" s="21" t="str">
        <f>IF(F250&lt;&gt;"Not in the game (anymore)",IF(C250&lt;&gt;"",CONCATENATE(" --",C250," / ",B250,"   [",IF(Q250&lt;&gt;"",Q250,""),IF(Y250&lt;&gt;"",", "&amp;Y250,""),IF(AD250&lt;&gt;"",", "&amp;AD250,""),IF(AI250&lt;&gt;"",", "&amp;AI250,""),IF(AN250&lt;&gt;"",", "&amp;AN250,""),IF(AS250&lt;&gt;"",", "&amp;AS250,""),"]")),"")</f>
        <v xml:space="preserve"> --Ysgramor's Birthright / Ysgramors Geburtsrecht   [The Rift]</v>
      </c>
    </row>
    <row r="251" spans="1:53" x14ac:dyDescent="0.25">
      <c r="A251" s="12">
        <v>295</v>
      </c>
      <c r="B251" t="s">
        <v>1187</v>
      </c>
      <c r="C251" t="s">
        <v>1188</v>
      </c>
      <c r="D251" s="3">
        <f>A251</f>
        <v>295</v>
      </c>
      <c r="G251" s="8" t="s">
        <v>1652</v>
      </c>
      <c r="I251" t="s">
        <v>97</v>
      </c>
      <c r="J251" t="s">
        <v>97</v>
      </c>
      <c r="K251">
        <v>-1</v>
      </c>
      <c r="L251">
        <v>-1</v>
      </c>
      <c r="M251">
        <v>-1</v>
      </c>
      <c r="N251">
        <v>0</v>
      </c>
      <c r="O251" s="70" t="s">
        <v>102</v>
      </c>
      <c r="P251" s="3">
        <f>IF(AND(G251&lt;&gt;"LIBSETS_SETTYPE_BATTLEGROUND",G251&lt;&gt;"LIBSETS_SETTYPE_SPECIAL",G251&lt;&gt;"LIBSETS_SETTYPE_MYTHIC"), IF(Q251&lt;&gt;"",VLOOKUP(Q251,'ESO zone constants'!$D$2:$H$4950,5,FALSE),""),"")</f>
        <v>380</v>
      </c>
      <c r="Q251" t="str">
        <f>IF(OR(K251="",K251&lt;=0,ISERROR(K251)),IF(AND(O251&lt;&gt;"",NOT(ISERROR(O251))),O251, ""),VLOOKUP(K251,'ESO wayshrine node constants'!$A$3:$D$9993,4,FALSE))</f>
        <v>The Banished Cells I</v>
      </c>
      <c r="S251" s="19" t="str">
        <f>IF(AND(R251&lt;&gt;"",NOT(ISERROR(R251))),R251,IF(P251&lt;&gt;"",IF(NOT(ISERROR(VLOOKUP(P251,'ESO Dungeon constants'!$D$3:$H$9999,5,FALSE))),VLOOKUP(P251,'ESO Dungeon constants'!$D$3:$I$9999,6,FALSE),VLOOKUP(P251,'ESO zone constants'!$H$2:$K$9984,4,FALSE)),""))</f>
        <v>DLC_BASE_GAME</v>
      </c>
      <c r="T251" s="3" t="str">
        <f>IF(S251&lt;&gt;"",VLOOKUP(S251,'LibSets constants'!$B$4:$C$1000,2,FALSE),"")</f>
        <v>Included in base game</v>
      </c>
      <c r="V251" s="44" t="str">
        <f>IF(U251&lt;&gt;"",IF(U251&lt;&gt;"LIBSETS_DROP_MECHANIC_MONSTER_NAME",VLOOKUP(U251,'LibSets constants'!$I$4:$L$1000,3,FALSE),""),"")</f>
        <v/>
      </c>
      <c r="W251" s="3" t="str">
        <f>IF(U251&lt;&gt;"",IF(U251&lt;&gt;"LIBSETS_DROP_MECHANIC_MONSTER_NAME",VLOOKUP(U251,'LibSets constants'!$I$4:$L$1000,4,FALSE),""),"")</f>
        <v/>
      </c>
      <c r="X251" s="3">
        <f>IF(G251&lt;&gt;"LIBSETS_SETTYPE_BATTLEGROUND",IF(G251&lt;&gt;"LIBSETS_SETTYPE_SPECIAL",IF(Y251&lt;&gt;"",VLOOKUP(Y251,'ESO zone constants'!$D$2:$H$4950,5,FALSE),""),""),"")</f>
        <v>935</v>
      </c>
      <c r="Y251" t="s">
        <v>103</v>
      </c>
      <c r="Z251" s="45"/>
      <c r="AA251" s="44" t="str">
        <f>IF(Z251&lt;&gt;"",IF(Z251&lt;&gt;"LIBSETS_DROP_MECHANIC_MONSTER_NAME",VLOOKUP(Z251,'LibSets constants'!$I$4:$L$1000,3,FALSE),""),"")</f>
        <v/>
      </c>
      <c r="AB251" s="44" t="str">
        <f>IF(Z251&lt;&gt;"",IF(Z251&lt;&gt;"LIBSETS_DROP_MECHANIC_MONSTER_NAME",VLOOKUP(Z251,'LibSets constants'!$I$4:$L$1000,4,FALSE),""),"")</f>
        <v/>
      </c>
      <c r="AC251" s="3" t="str">
        <f>IF(G251&lt;&gt;"LIBSETS_SETTYPE_BATTLEGROUND",IF(G251&lt;&gt;"LIBSETS_SETTYPE_SPECIAL",IF(AD251&lt;&gt;"",VLOOKUP(AD251,'ESO zone constants'!$D$2:$H$4950,5,FALSE),""),""),"")</f>
        <v/>
      </c>
      <c r="AE251" s="45"/>
      <c r="AF251" s="44" t="str">
        <f>IF(AE251&lt;&gt;"",IF(AE251&lt;&gt;"LIBSETS_DROP_MECHANIC_MONSTER_NAME",VLOOKUP(AE251,'LibSets constants'!$I$4:$L$1000,3,FALSE),""),"")</f>
        <v/>
      </c>
      <c r="AG251" s="44" t="str">
        <f>IF(AE251&lt;&gt;"",IF(AE251&lt;&gt;"LIBSETS_DROP_MECHANIC_MONSTER_NAME",VLOOKUP(AE251,'LibSets constants'!$I$4:$L$1000,4,FALSE),""),"")</f>
        <v/>
      </c>
      <c r="AH251" s="3" t="str">
        <f>IF(G251&lt;&gt;"LIBSETS_SETTYPE_BATTLEGROUND",IF(G251&lt;&gt;"LIBSETS_SETTYPE_SPECIAL",IF(AI251&lt;&gt;"",VLOOKUP(AI251,'ESO zone constants'!$D$2:$H$4950,5,FALSE),""),""),"")</f>
        <v/>
      </c>
      <c r="AJ251" s="45"/>
      <c r="AK251" s="44" t="str">
        <f>IF(AJ251&lt;&gt;"",IF(AJ251&lt;&gt;"LIBSETS_DROP_MECHANIC_MONSTER_NAME",VLOOKUP(AJ251,'LibSets constants'!$I$4:$L$1000,3,FALSE),""),"")</f>
        <v/>
      </c>
      <c r="AL251" s="44" t="str">
        <f>IF(AJ251&lt;&gt;"",IF(AJ251&lt;&gt;"LIBSETS_DROP_MECHANIC_MONSTER_NAME",VLOOKUP(AJ251,'LibSets constants'!$I$4:$L$1000,4,FALSE),""),"")</f>
        <v/>
      </c>
      <c r="AM251" s="3" t="str">
        <f>IF(G251&lt;&gt;"LIBSETS_SETTYPE_BATTLEGROUND",IF(G251&lt;&gt;"LIBSETS_SETTYPE_SPECIAL",IF(AN251&lt;&gt;"",VLOOKUP(AN251,'ESO zone constants'!$D$2:$H$4950,5,FALSE),""),""),"")</f>
        <v/>
      </c>
      <c r="AO251" s="45"/>
      <c r="AP251" s="44" t="str">
        <f>IF(AO251&lt;&gt;"",IF(AO251&lt;&gt;"LIBSETS_DROP_MECHANIC_MONSTER_NAME",VLOOKUP(AO251,'LibSets constants'!$I$4:$L$1000,3,FALSE),""),"")</f>
        <v/>
      </c>
      <c r="AQ251" s="44" t="str">
        <f>IF(AO251&lt;&gt;"",IF(AO251&lt;&gt;"LIBSETS_DROP_MECHANIC_MONSTER_NAME",VLOOKUP(AO251,'LibSets constants'!$I$4:$L$1000,4,FALSE),""),"")</f>
        <v/>
      </c>
      <c r="AR251" s="3" t="str">
        <f>IF(G251&lt;&gt;"LIBSETS_SETTYPE_BATTLEGROUND",IF(G251&lt;&gt;"LIBSETS_SETTYPE_SPECIAL",IF(AS251&lt;&gt;"",VLOOKUP(AS251,'ESO zone constants'!$D$2:$H$4950,5,FALSE),""),""),"")</f>
        <v/>
      </c>
      <c r="AT251" s="45"/>
      <c r="AU251" s="44" t="str">
        <f>IF(AT251&lt;&gt;"",IF(AT251&lt;&gt;"LIBSETS_DROP_MECHANIC_MONSTER_NAME",VLOOKUP(AT251,'LibSets constants'!$I$4:$L$1000,3,FALSE),""),"")</f>
        <v/>
      </c>
      <c r="AV251" s="44" t="str">
        <f>IF(AT251&lt;&gt;"",IF(AT251&lt;&gt;"LIBSETS_DROP_MECHANIC_MONSTER_NAME",VLOOKUP(AT251,'LibSets constants'!$I$4:$L$1000,4,FALSE),""),"")</f>
        <v/>
      </c>
      <c r="AW251" s="21" t="str">
        <f>IF(A251="???","--","")&amp;IF(F251&lt;&gt;"Not in the game (anymore)",IF(A251&lt;&gt;"",CONCATENATE("[",A251,"] = {wayshrines={")&amp;IF(K251&lt;&gt;"",CONCATENATE(K251,","),"")&amp;IF(L251&lt;&gt;"",CONCATENATE(L251,","),"")&amp;IF(M251&lt;&gt;"",CONCATENATE(M251,","),"")&amp;CONCATENATE("}")&amp;IF(VALUE(N251)&gt;0,CONCATENATE(", traitsNeeded=",N251),"")&amp;CONCATENATE(", dlcId=",IF(S251&lt;&gt;"",S251,"DLC_BASE_GAME")),""),"")</f>
        <v>[295] = {wayshrines={-1,-1,-1,}, dlcId=DLC_BASE_GAME</v>
      </c>
      <c r="AX251" s="21" t="str">
        <f>IF(F251&lt;&gt;"Not in the game (anymore)",IF(A251&lt;&gt;"",IF(P251&lt;&gt;"",CONCATENATE(", zoneIds={",P251),"")&amp;IF(X251&lt;&gt;"",CONCATENATE(",",X251),"")&amp;IF(AC251&lt;&gt;"",CONCATENATE(",",AC251),"")&amp;IF(AH251&lt;&gt;"",CONCATENATE(",",AH251),"")&amp;IF(AM251&lt;&gt;"",CONCATENATE(",",AM251),"")&amp;IF(AR251&lt;&gt;"",CONCATENATE(",",AR251),"")&amp;IF(P251&lt;&gt;"",CONCATENATE("}",""),"")&amp;IF(OR(I251="true",I251="false",I251&lt;&gt;""), CONCATENATE(", veteran=", I251), ""),""),"")</f>
        <v>, zoneIds={380,935}, veteran=false</v>
      </c>
      <c r="AY251" s="21" t="str">
        <f>IF(F251&lt;&gt;"Not in the game (anymore)",IF(A251&lt;&gt;"",", setType="&amp;G251,"")&amp;IF(J251="true",", multiTrialSet=true",""),"")</f>
        <v>, setType=LIBSETS_SETTYPE_DUNGEON</v>
      </c>
      <c r="AZ251" s="21" t="str">
        <f>IF(F251&lt;&gt;"Not in the game (anymore)",IF(U251&lt;&gt;"",", dropMechanic={"&amp;U251&amp;IF(Z251&lt;&gt;"",","&amp;Z251,"")&amp;IF(AE251&lt;&gt;"",","&amp;AE251,"")&amp;IF(AJ251&lt;&gt;"",","&amp;AJ251,"")&amp;IF(AO251&lt;&gt;"",","&amp;AO251,"")&amp;IF(AT251&lt;&gt;"",","&amp;AT251,"")&amp;"}"&amp;IF(U251="LIBSETS_DROP_MECHANIC_MONSTER_NAME",", dropMechanicNames={" &amp; IF(V251&lt;&gt;"","['en']='"&amp;V251&amp;"'","") &amp; IF(W251&lt;&gt;"",", ['de']='" &amp; W251&amp;"'","") &amp; "}",""),"")&amp;"},","")</f>
        <v>},</v>
      </c>
      <c r="BA251" s="21" t="str">
        <f>IF(F251&lt;&gt;"Not in the game (anymore)",IF(C251&lt;&gt;"",CONCATENATE(" --",C251," / ",B251,"   [",IF(Q251&lt;&gt;"",Q251,""),IF(Y251&lt;&gt;"",", "&amp;Y251,""),IF(AD251&lt;&gt;"",", "&amp;AD251,""),IF(AI251&lt;&gt;"",", "&amp;AI251,""),IF(AN251&lt;&gt;"",", "&amp;AN251,""),IF(AS251&lt;&gt;"",", "&amp;AS251,""),"]")),"")</f>
        <v xml:space="preserve"> --Jailbreaker / Ausbrecher   [The Banished Cells I, The Banished Cells II]</v>
      </c>
    </row>
    <row r="252" spans="1:53" x14ac:dyDescent="0.25">
      <c r="A252" s="12">
        <v>296</v>
      </c>
      <c r="B252" t="s">
        <v>1189</v>
      </c>
      <c r="C252" t="s">
        <v>1190</v>
      </c>
      <c r="D252" s="3">
        <f>A252</f>
        <v>296</v>
      </c>
      <c r="G252" s="8" t="s">
        <v>1652</v>
      </c>
      <c r="I252" t="s">
        <v>97</v>
      </c>
      <c r="J252" t="s">
        <v>97</v>
      </c>
      <c r="K252">
        <v>-1</v>
      </c>
      <c r="L252">
        <v>-1</v>
      </c>
      <c r="M252">
        <v>-1</v>
      </c>
      <c r="N252">
        <v>0</v>
      </c>
      <c r="O252" s="70" t="s">
        <v>66</v>
      </c>
      <c r="P252" s="3">
        <f>IF(AND(G252&lt;&gt;"LIBSETS_SETTYPE_BATTLEGROUND",G252&lt;&gt;"LIBSETS_SETTYPE_SPECIAL",G252&lt;&gt;"LIBSETS_SETTYPE_MYTHIC"), IF(Q252&lt;&gt;"",VLOOKUP(Q252,'ESO zone constants'!$D$2:$H$4950,5,FALSE),""),"")</f>
        <v>144</v>
      </c>
      <c r="Q252" t="str">
        <f>IF(OR(K252="",K252&lt;=0,ISERROR(K252)),IF(AND(O252&lt;&gt;"",NOT(ISERROR(O252))),O252, ""),VLOOKUP(K252,'ESO wayshrine node constants'!$A$3:$D$9993,4,FALSE))</f>
        <v>Spindleclutch I</v>
      </c>
      <c r="S252" s="19" t="str">
        <f>IF(AND(R252&lt;&gt;"",NOT(ISERROR(R252))),R252,IF(P252&lt;&gt;"",IF(NOT(ISERROR(VLOOKUP(P252,'ESO Dungeon constants'!$D$3:$H$9999,5,FALSE))),VLOOKUP(P252,'ESO Dungeon constants'!$D$3:$I$9999,6,FALSE),VLOOKUP(P252,'ESO zone constants'!$H$2:$K$9984,4,FALSE)),""))</f>
        <v>DLC_BASE_GAME</v>
      </c>
      <c r="T252" s="3" t="str">
        <f>IF(S252&lt;&gt;"",VLOOKUP(S252,'LibSets constants'!$B$4:$C$1000,2,FALSE),"")</f>
        <v>Included in base game</v>
      </c>
      <c r="V252" s="44" t="str">
        <f>IF(U252&lt;&gt;"",IF(U252&lt;&gt;"LIBSETS_DROP_MECHANIC_MONSTER_NAME",VLOOKUP(U252,'LibSets constants'!$I$4:$L$1000,3,FALSE),""),"")</f>
        <v/>
      </c>
      <c r="W252" s="3" t="str">
        <f>IF(U252&lt;&gt;"",IF(U252&lt;&gt;"LIBSETS_DROP_MECHANIC_MONSTER_NAME",VLOOKUP(U252,'LibSets constants'!$I$4:$L$1000,4,FALSE),""),"")</f>
        <v/>
      </c>
      <c r="X252" s="3">
        <f>IF(G252&lt;&gt;"LIBSETS_SETTYPE_BATTLEGROUND",IF(G252&lt;&gt;"LIBSETS_SETTYPE_SPECIAL",IF(Y252&lt;&gt;"",VLOOKUP(Y252,'ESO zone constants'!$D$2:$H$4950,5,FALSE),""),""),"")</f>
        <v>936</v>
      </c>
      <c r="Y252" t="s">
        <v>42</v>
      </c>
      <c r="Z252" s="45"/>
      <c r="AA252" s="44" t="str">
        <f>IF(Z252&lt;&gt;"",IF(Z252&lt;&gt;"LIBSETS_DROP_MECHANIC_MONSTER_NAME",VLOOKUP(Z252,'LibSets constants'!$I$4:$L$1000,3,FALSE),""),"")</f>
        <v/>
      </c>
      <c r="AB252" s="44" t="str">
        <f>IF(Z252&lt;&gt;"",IF(Z252&lt;&gt;"LIBSETS_DROP_MECHANIC_MONSTER_NAME",VLOOKUP(Z252,'LibSets constants'!$I$4:$L$1000,4,FALSE),""),"")</f>
        <v/>
      </c>
      <c r="AC252" s="3" t="str">
        <f>IF(G252&lt;&gt;"LIBSETS_SETTYPE_BATTLEGROUND",IF(G252&lt;&gt;"LIBSETS_SETTYPE_SPECIAL",IF(AD252&lt;&gt;"",VLOOKUP(AD252,'ESO zone constants'!$D$2:$H$4950,5,FALSE),""),""),"")</f>
        <v/>
      </c>
      <c r="AE252" s="45"/>
      <c r="AF252" s="44" t="str">
        <f>IF(AE252&lt;&gt;"",IF(AE252&lt;&gt;"LIBSETS_DROP_MECHANIC_MONSTER_NAME",VLOOKUP(AE252,'LibSets constants'!$I$4:$L$1000,3,FALSE),""),"")</f>
        <v/>
      </c>
      <c r="AG252" s="44" t="str">
        <f>IF(AE252&lt;&gt;"",IF(AE252&lt;&gt;"LIBSETS_DROP_MECHANIC_MONSTER_NAME",VLOOKUP(AE252,'LibSets constants'!$I$4:$L$1000,4,FALSE),""),"")</f>
        <v/>
      </c>
      <c r="AH252" s="3" t="str">
        <f>IF(G252&lt;&gt;"LIBSETS_SETTYPE_BATTLEGROUND",IF(G252&lt;&gt;"LIBSETS_SETTYPE_SPECIAL",IF(AI252&lt;&gt;"",VLOOKUP(AI252,'ESO zone constants'!$D$2:$H$4950,5,FALSE),""),""),"")</f>
        <v/>
      </c>
      <c r="AJ252" s="45"/>
      <c r="AK252" s="44" t="str">
        <f>IF(AJ252&lt;&gt;"",IF(AJ252&lt;&gt;"LIBSETS_DROP_MECHANIC_MONSTER_NAME",VLOOKUP(AJ252,'LibSets constants'!$I$4:$L$1000,3,FALSE),""),"")</f>
        <v/>
      </c>
      <c r="AL252" s="44" t="str">
        <f>IF(AJ252&lt;&gt;"",IF(AJ252&lt;&gt;"LIBSETS_DROP_MECHANIC_MONSTER_NAME",VLOOKUP(AJ252,'LibSets constants'!$I$4:$L$1000,4,FALSE),""),"")</f>
        <v/>
      </c>
      <c r="AM252" s="3" t="str">
        <f>IF(G252&lt;&gt;"LIBSETS_SETTYPE_BATTLEGROUND",IF(G252&lt;&gt;"LIBSETS_SETTYPE_SPECIAL",IF(AN252&lt;&gt;"",VLOOKUP(AN252,'ESO zone constants'!$D$2:$H$4950,5,FALSE),""),""),"")</f>
        <v/>
      </c>
      <c r="AO252" s="45"/>
      <c r="AP252" s="44" t="str">
        <f>IF(AO252&lt;&gt;"",IF(AO252&lt;&gt;"LIBSETS_DROP_MECHANIC_MONSTER_NAME",VLOOKUP(AO252,'LibSets constants'!$I$4:$L$1000,3,FALSE),""),"")</f>
        <v/>
      </c>
      <c r="AQ252" s="44" t="str">
        <f>IF(AO252&lt;&gt;"",IF(AO252&lt;&gt;"LIBSETS_DROP_MECHANIC_MONSTER_NAME",VLOOKUP(AO252,'LibSets constants'!$I$4:$L$1000,4,FALSE),""),"")</f>
        <v/>
      </c>
      <c r="AR252" s="3" t="str">
        <f>IF(G252&lt;&gt;"LIBSETS_SETTYPE_BATTLEGROUND",IF(G252&lt;&gt;"LIBSETS_SETTYPE_SPECIAL",IF(AS252&lt;&gt;"",VLOOKUP(AS252,'ESO zone constants'!$D$2:$H$4950,5,FALSE),""),""),"")</f>
        <v/>
      </c>
      <c r="AT252" s="45"/>
      <c r="AU252" s="44" t="str">
        <f>IF(AT252&lt;&gt;"",IF(AT252&lt;&gt;"LIBSETS_DROP_MECHANIC_MONSTER_NAME",VLOOKUP(AT252,'LibSets constants'!$I$4:$L$1000,3,FALSE),""),"")</f>
        <v/>
      </c>
      <c r="AV252" s="44" t="str">
        <f>IF(AT252&lt;&gt;"",IF(AT252&lt;&gt;"LIBSETS_DROP_MECHANIC_MONSTER_NAME",VLOOKUP(AT252,'LibSets constants'!$I$4:$L$1000,4,FALSE),""),"")</f>
        <v/>
      </c>
      <c r="AW252" s="21" t="str">
        <f>IF(A252="???","--","")&amp;IF(F252&lt;&gt;"Not in the game (anymore)",IF(A252&lt;&gt;"",CONCATENATE("[",A252,"] = {wayshrines={")&amp;IF(K252&lt;&gt;"",CONCATENATE(K252,","),"")&amp;IF(L252&lt;&gt;"",CONCATENATE(L252,","),"")&amp;IF(M252&lt;&gt;"",CONCATENATE(M252,","),"")&amp;CONCATENATE("}")&amp;IF(VALUE(N252)&gt;0,CONCATENATE(", traitsNeeded=",N252),"")&amp;CONCATENATE(", dlcId=",IF(S252&lt;&gt;"",S252,"DLC_BASE_GAME")),""),"")</f>
        <v>[296] = {wayshrines={-1,-1,-1,}, dlcId=DLC_BASE_GAME</v>
      </c>
      <c r="AX252" s="21" t="str">
        <f>IF(F252&lt;&gt;"Not in the game (anymore)",IF(A252&lt;&gt;"",IF(P252&lt;&gt;"",CONCATENATE(", zoneIds={",P252),"")&amp;IF(X252&lt;&gt;"",CONCATENATE(",",X252),"")&amp;IF(AC252&lt;&gt;"",CONCATENATE(",",AC252),"")&amp;IF(AH252&lt;&gt;"",CONCATENATE(",",AH252),"")&amp;IF(AM252&lt;&gt;"",CONCATENATE(",",AM252),"")&amp;IF(AR252&lt;&gt;"",CONCATENATE(",",AR252),"")&amp;IF(P252&lt;&gt;"",CONCATENATE("}",""),"")&amp;IF(OR(I252="true",I252="false",I252&lt;&gt;""), CONCATENATE(", veteran=", I252), ""),""),"")</f>
        <v>, zoneIds={144,936}, veteran=false</v>
      </c>
      <c r="AY252" s="21" t="str">
        <f>IF(F252&lt;&gt;"Not in the game (anymore)",IF(A252&lt;&gt;"",", setType="&amp;G252,"")&amp;IF(J252="true",", multiTrialSet=true",""),"")</f>
        <v>, setType=LIBSETS_SETTYPE_DUNGEON</v>
      </c>
      <c r="AZ252" s="21" t="str">
        <f>IF(F252&lt;&gt;"Not in the game (anymore)",IF(U252&lt;&gt;"",", dropMechanic={"&amp;U252&amp;IF(Z252&lt;&gt;"",","&amp;Z252,"")&amp;IF(AE252&lt;&gt;"",","&amp;AE252,"")&amp;IF(AJ252&lt;&gt;"",","&amp;AJ252,"")&amp;IF(AO252&lt;&gt;"",","&amp;AO252,"")&amp;IF(AT252&lt;&gt;"",","&amp;AT252,"")&amp;"}"&amp;IF(U252="LIBSETS_DROP_MECHANIC_MONSTER_NAME",", dropMechanicNames={" &amp; IF(V252&lt;&gt;"","['en']='"&amp;V252&amp;"'","") &amp; IF(W252&lt;&gt;"",", ['de']='" &amp; W252&amp;"'","") &amp; "}",""),"")&amp;"},","")</f>
        <v>},</v>
      </c>
      <c r="BA252" s="21" t="str">
        <f>IF(F252&lt;&gt;"Not in the game (anymore)",IF(C252&lt;&gt;"",CONCATENATE(" --",C252," / ",B252,"   [",IF(Q252&lt;&gt;"",Q252,""),IF(Y252&lt;&gt;"",", "&amp;Y252,""),IF(AD252&lt;&gt;"",", "&amp;AD252,""),IF(AI252&lt;&gt;"",", "&amp;AI252,""),IF(AN252&lt;&gt;"",", "&amp;AN252,""),IF(AS252&lt;&gt;"",", "&amp;AS252,""),"]")),"")</f>
        <v xml:space="preserve"> --Spelunker / Höhlenforscher   [Spindleclutch I, Spindleclutch II]</v>
      </c>
    </row>
    <row r="253" spans="1:53" x14ac:dyDescent="0.25">
      <c r="A253" s="12">
        <v>297</v>
      </c>
      <c r="B253" t="s">
        <v>1191</v>
      </c>
      <c r="C253" t="s">
        <v>1192</v>
      </c>
      <c r="D253" s="3">
        <f>A253</f>
        <v>297</v>
      </c>
      <c r="G253" s="8" t="s">
        <v>1652</v>
      </c>
      <c r="I253" t="s">
        <v>97</v>
      </c>
      <c r="J253" t="s">
        <v>97</v>
      </c>
      <c r="K253">
        <v>-1</v>
      </c>
      <c r="L253">
        <v>-1</v>
      </c>
      <c r="M253">
        <v>-1</v>
      </c>
      <c r="N253">
        <v>0</v>
      </c>
      <c r="O253" s="70" t="s">
        <v>51</v>
      </c>
      <c r="P253" s="3">
        <f>IF(AND(G253&lt;&gt;"LIBSETS_SETTYPE_BATTLEGROUND",G253&lt;&gt;"LIBSETS_SETTYPE_SPECIAL",G253&lt;&gt;"LIBSETS_SETTYPE_MYTHIC"), IF(Q253&lt;&gt;"",VLOOKUP(Q253,'ESO zone constants'!$D$2:$H$4950,5,FALSE),""),"")</f>
        <v>283</v>
      </c>
      <c r="Q253" t="str">
        <f>IF(OR(K253="",K253&lt;=0,ISERROR(K253)),IF(AND(O253&lt;&gt;"",NOT(ISERROR(O253))),O253, ""),VLOOKUP(K253,'ESO wayshrine node constants'!$A$3:$D$9993,4,FALSE))</f>
        <v>Fungal Grotto I</v>
      </c>
      <c r="S253" s="19" t="str">
        <f>IF(AND(R253&lt;&gt;"",NOT(ISERROR(R253))),R253,IF(P253&lt;&gt;"",IF(NOT(ISERROR(VLOOKUP(P253,'ESO Dungeon constants'!$D$3:$H$9999,5,FALSE))),VLOOKUP(P253,'ESO Dungeon constants'!$D$3:$I$9999,6,FALSE),VLOOKUP(P253,'ESO zone constants'!$H$2:$K$9984,4,FALSE)),""))</f>
        <v>DLC_BASE_GAME</v>
      </c>
      <c r="T253" s="3" t="str">
        <f>IF(S253&lt;&gt;"",VLOOKUP(S253,'LibSets constants'!$B$4:$C$1000,2,FALSE),"")</f>
        <v>Included in base game</v>
      </c>
      <c r="V253" s="44" t="str">
        <f>IF(U253&lt;&gt;"",IF(U253&lt;&gt;"LIBSETS_DROP_MECHANIC_MONSTER_NAME",VLOOKUP(U253,'LibSets constants'!$I$4:$L$1000,3,FALSE),""),"")</f>
        <v/>
      </c>
      <c r="W253" s="3" t="str">
        <f>IF(U253&lt;&gt;"",IF(U253&lt;&gt;"LIBSETS_DROP_MECHANIC_MONSTER_NAME",VLOOKUP(U253,'LibSets constants'!$I$4:$L$1000,4,FALSE),""),"")</f>
        <v/>
      </c>
      <c r="X253" s="3">
        <f>IF(G253&lt;&gt;"LIBSETS_SETTYPE_BATTLEGROUND",IF(G253&lt;&gt;"LIBSETS_SETTYPE_SPECIAL",IF(Y253&lt;&gt;"",VLOOKUP(Y253,'ESO zone constants'!$D$2:$H$4950,5,FALSE),""),""),"")</f>
        <v>934</v>
      </c>
      <c r="Y253" t="s">
        <v>63</v>
      </c>
      <c r="Z253" s="45"/>
      <c r="AA253" s="44" t="str">
        <f>IF(Z253&lt;&gt;"",IF(Z253&lt;&gt;"LIBSETS_DROP_MECHANIC_MONSTER_NAME",VLOOKUP(Z253,'LibSets constants'!$I$4:$L$1000,3,FALSE),""),"")</f>
        <v/>
      </c>
      <c r="AB253" s="44" t="str">
        <f>IF(Z253&lt;&gt;"",IF(Z253&lt;&gt;"LIBSETS_DROP_MECHANIC_MONSTER_NAME",VLOOKUP(Z253,'LibSets constants'!$I$4:$L$1000,4,FALSE),""),"")</f>
        <v/>
      </c>
      <c r="AC253" s="3" t="str">
        <f>IF(G253&lt;&gt;"LIBSETS_SETTYPE_BATTLEGROUND",IF(G253&lt;&gt;"LIBSETS_SETTYPE_SPECIAL",IF(AD253&lt;&gt;"",VLOOKUP(AD253,'ESO zone constants'!$D$2:$H$4950,5,FALSE),""),""),"")</f>
        <v/>
      </c>
      <c r="AE253" s="45"/>
      <c r="AF253" s="44" t="str">
        <f>IF(AE253&lt;&gt;"",IF(AE253&lt;&gt;"LIBSETS_DROP_MECHANIC_MONSTER_NAME",VLOOKUP(AE253,'LibSets constants'!$I$4:$L$1000,3,FALSE),""),"")</f>
        <v/>
      </c>
      <c r="AG253" s="44" t="str">
        <f>IF(AE253&lt;&gt;"",IF(AE253&lt;&gt;"LIBSETS_DROP_MECHANIC_MONSTER_NAME",VLOOKUP(AE253,'LibSets constants'!$I$4:$L$1000,4,FALSE),""),"")</f>
        <v/>
      </c>
      <c r="AH253" s="3" t="str">
        <f>IF(G253&lt;&gt;"LIBSETS_SETTYPE_BATTLEGROUND",IF(G253&lt;&gt;"LIBSETS_SETTYPE_SPECIAL",IF(AI253&lt;&gt;"",VLOOKUP(AI253,'ESO zone constants'!$D$2:$H$4950,5,FALSE),""),""),"")</f>
        <v/>
      </c>
      <c r="AJ253" s="45"/>
      <c r="AK253" s="44" t="str">
        <f>IF(AJ253&lt;&gt;"",IF(AJ253&lt;&gt;"LIBSETS_DROP_MECHANIC_MONSTER_NAME",VLOOKUP(AJ253,'LibSets constants'!$I$4:$L$1000,3,FALSE),""),"")</f>
        <v/>
      </c>
      <c r="AL253" s="44" t="str">
        <f>IF(AJ253&lt;&gt;"",IF(AJ253&lt;&gt;"LIBSETS_DROP_MECHANIC_MONSTER_NAME",VLOOKUP(AJ253,'LibSets constants'!$I$4:$L$1000,4,FALSE),""),"")</f>
        <v/>
      </c>
      <c r="AM253" s="3" t="str">
        <f>IF(G253&lt;&gt;"LIBSETS_SETTYPE_BATTLEGROUND",IF(G253&lt;&gt;"LIBSETS_SETTYPE_SPECIAL",IF(AN253&lt;&gt;"",VLOOKUP(AN253,'ESO zone constants'!$D$2:$H$4950,5,FALSE),""),""),"")</f>
        <v/>
      </c>
      <c r="AO253" s="45"/>
      <c r="AP253" s="44" t="str">
        <f>IF(AO253&lt;&gt;"",IF(AO253&lt;&gt;"LIBSETS_DROP_MECHANIC_MONSTER_NAME",VLOOKUP(AO253,'LibSets constants'!$I$4:$L$1000,3,FALSE),""),"")</f>
        <v/>
      </c>
      <c r="AQ253" s="44" t="str">
        <f>IF(AO253&lt;&gt;"",IF(AO253&lt;&gt;"LIBSETS_DROP_MECHANIC_MONSTER_NAME",VLOOKUP(AO253,'LibSets constants'!$I$4:$L$1000,4,FALSE),""),"")</f>
        <v/>
      </c>
      <c r="AR253" s="3" t="str">
        <f>IF(G253&lt;&gt;"LIBSETS_SETTYPE_BATTLEGROUND",IF(G253&lt;&gt;"LIBSETS_SETTYPE_SPECIAL",IF(AS253&lt;&gt;"",VLOOKUP(AS253,'ESO zone constants'!$D$2:$H$4950,5,FALSE),""),""),"")</f>
        <v/>
      </c>
      <c r="AT253" s="45"/>
      <c r="AU253" s="44" t="str">
        <f>IF(AT253&lt;&gt;"",IF(AT253&lt;&gt;"LIBSETS_DROP_MECHANIC_MONSTER_NAME",VLOOKUP(AT253,'LibSets constants'!$I$4:$L$1000,3,FALSE),""),"")</f>
        <v/>
      </c>
      <c r="AV253" s="44" t="str">
        <f>IF(AT253&lt;&gt;"",IF(AT253&lt;&gt;"LIBSETS_DROP_MECHANIC_MONSTER_NAME",VLOOKUP(AT253,'LibSets constants'!$I$4:$L$1000,4,FALSE),""),"")</f>
        <v/>
      </c>
      <c r="AW253" s="21" t="str">
        <f>IF(A253="???","--","")&amp;IF(F253&lt;&gt;"Not in the game (anymore)",IF(A253&lt;&gt;"",CONCATENATE("[",A253,"] = {wayshrines={")&amp;IF(K253&lt;&gt;"",CONCATENATE(K253,","),"")&amp;IF(L253&lt;&gt;"",CONCATENATE(L253,","),"")&amp;IF(M253&lt;&gt;"",CONCATENATE(M253,","),"")&amp;CONCATENATE("}")&amp;IF(VALUE(N253)&gt;0,CONCATENATE(", traitsNeeded=",N253),"")&amp;CONCATENATE(", dlcId=",IF(S253&lt;&gt;"",S253,"DLC_BASE_GAME")),""),"")</f>
        <v>[297] = {wayshrines={-1,-1,-1,}, dlcId=DLC_BASE_GAME</v>
      </c>
      <c r="AX253" s="21" t="str">
        <f>IF(F253&lt;&gt;"Not in the game (anymore)",IF(A253&lt;&gt;"",IF(P253&lt;&gt;"",CONCATENATE(", zoneIds={",P253),"")&amp;IF(X253&lt;&gt;"",CONCATENATE(",",X253),"")&amp;IF(AC253&lt;&gt;"",CONCATENATE(",",AC253),"")&amp;IF(AH253&lt;&gt;"",CONCATENATE(",",AH253),"")&amp;IF(AM253&lt;&gt;"",CONCATENATE(",",AM253),"")&amp;IF(AR253&lt;&gt;"",CONCATENATE(",",AR253),"")&amp;IF(P253&lt;&gt;"",CONCATENATE("}",""),"")&amp;IF(OR(I253="true",I253="false",I253&lt;&gt;""), CONCATENATE(", veteran=", I253), ""),""),"")</f>
        <v>, zoneIds={283,934}, veteran=false</v>
      </c>
      <c r="AY253" s="21" t="str">
        <f>IF(F253&lt;&gt;"Not in the game (anymore)",IF(A253&lt;&gt;"",", setType="&amp;G253,"")&amp;IF(J253="true",", multiTrialSet=true",""),"")</f>
        <v>, setType=LIBSETS_SETTYPE_DUNGEON</v>
      </c>
      <c r="AZ253" s="21" t="str">
        <f>IF(F253&lt;&gt;"Not in the game (anymore)",IF(U253&lt;&gt;"",", dropMechanic={"&amp;U253&amp;IF(Z253&lt;&gt;"",","&amp;Z253,"")&amp;IF(AE253&lt;&gt;"",","&amp;AE253,"")&amp;IF(AJ253&lt;&gt;"",","&amp;AJ253,"")&amp;IF(AO253&lt;&gt;"",","&amp;AO253,"")&amp;IF(AT253&lt;&gt;"",","&amp;AT253,"")&amp;"}"&amp;IF(U253="LIBSETS_DROP_MECHANIC_MONSTER_NAME",", dropMechanicNames={" &amp; IF(V253&lt;&gt;"","['en']='"&amp;V253&amp;"'","") &amp; IF(W253&lt;&gt;"",", ['de']='" &amp; W253&amp;"'","") &amp; "}",""),"")&amp;"},","")</f>
        <v>},</v>
      </c>
      <c r="BA253" s="21" t="str">
        <f>IF(F253&lt;&gt;"Not in the game (anymore)",IF(C253&lt;&gt;"",CONCATENATE(" --",C253," / ",B253,"   [",IF(Q253&lt;&gt;"",Q253,""),IF(Y253&lt;&gt;"",", "&amp;Y253,""),IF(AD253&lt;&gt;"",", "&amp;AD253,""),IF(AI253&lt;&gt;"",", "&amp;AI253,""),IF(AN253&lt;&gt;"",", "&amp;AN253,""),IF(AS253&lt;&gt;"",", "&amp;AS253,""),"]")),"")</f>
        <v xml:space="preserve"> --Spider Cultist Cowl / Spinnenkultistenkutte   [Fungal Grotto I, Fungal Grotto II]</v>
      </c>
    </row>
    <row r="254" spans="1:53" x14ac:dyDescent="0.25">
      <c r="A254" s="12">
        <v>298</v>
      </c>
      <c r="B254" t="s">
        <v>1193</v>
      </c>
      <c r="C254" t="s">
        <v>1194</v>
      </c>
      <c r="D254" s="3">
        <f>A254</f>
        <v>298</v>
      </c>
      <c r="G254" s="8" t="s">
        <v>1652</v>
      </c>
      <c r="I254" t="s">
        <v>97</v>
      </c>
      <c r="J254" t="s">
        <v>97</v>
      </c>
      <c r="K254">
        <v>-1</v>
      </c>
      <c r="L254">
        <v>-1</v>
      </c>
      <c r="M254">
        <v>-1</v>
      </c>
      <c r="N254">
        <v>0</v>
      </c>
      <c r="O254" s="70" t="s">
        <v>43</v>
      </c>
      <c r="P254" s="3">
        <f>IF(AND(G254&lt;&gt;"LIBSETS_SETTYPE_BATTLEGROUND",G254&lt;&gt;"LIBSETS_SETTYPE_SPECIAL",G254&lt;&gt;"LIBSETS_SETTYPE_MYTHIC"), IF(Q254&lt;&gt;"",VLOOKUP(Q254,'ESO zone constants'!$D$2:$H$4950,5,FALSE),""),"")</f>
        <v>126</v>
      </c>
      <c r="Q254" t="str">
        <f>IF(OR(K254="",K254&lt;=0,ISERROR(K254)),IF(AND(O254&lt;&gt;"",NOT(ISERROR(O254))),O254, ""),VLOOKUP(K254,'ESO wayshrine node constants'!$A$3:$D$9993,4,FALSE))</f>
        <v>Elden Hollow I</v>
      </c>
      <c r="S254" s="19" t="str">
        <f>IF(AND(R254&lt;&gt;"",NOT(ISERROR(R254))),R254,IF(P254&lt;&gt;"",IF(NOT(ISERROR(VLOOKUP(P254,'ESO Dungeon constants'!$D$3:$H$9999,5,FALSE))),VLOOKUP(P254,'ESO Dungeon constants'!$D$3:$I$9999,6,FALSE),VLOOKUP(P254,'ESO zone constants'!$H$2:$K$9984,4,FALSE)),""))</f>
        <v>DLC_BASE_GAME</v>
      </c>
      <c r="T254" s="3" t="str">
        <f>IF(S254&lt;&gt;"",VLOOKUP(S254,'LibSets constants'!$B$4:$C$1000,2,FALSE),"")</f>
        <v>Included in base game</v>
      </c>
      <c r="V254" s="44" t="str">
        <f>IF(U254&lt;&gt;"",IF(U254&lt;&gt;"LIBSETS_DROP_MECHANIC_MONSTER_NAME",VLOOKUP(U254,'LibSets constants'!$I$4:$L$1000,3,FALSE),""),"")</f>
        <v/>
      </c>
      <c r="W254" s="3" t="str">
        <f>IF(U254&lt;&gt;"",IF(U254&lt;&gt;"LIBSETS_DROP_MECHANIC_MONSTER_NAME",VLOOKUP(U254,'LibSets constants'!$I$4:$L$1000,4,FALSE),""),"")</f>
        <v/>
      </c>
      <c r="X254" s="3">
        <f>IF(G254&lt;&gt;"LIBSETS_SETTYPE_BATTLEGROUND",IF(G254&lt;&gt;"LIBSETS_SETTYPE_SPECIAL",IF(Y254&lt;&gt;"",VLOOKUP(Y254,'ESO zone constants'!$D$2:$H$4950,5,FALSE),""),""),"")</f>
        <v>931</v>
      </c>
      <c r="Y254" t="s">
        <v>56</v>
      </c>
      <c r="Z254" s="45"/>
      <c r="AA254" s="44" t="str">
        <f>IF(Z254&lt;&gt;"",IF(Z254&lt;&gt;"LIBSETS_DROP_MECHANIC_MONSTER_NAME",VLOOKUP(Z254,'LibSets constants'!$I$4:$L$1000,3,FALSE),""),"")</f>
        <v/>
      </c>
      <c r="AB254" s="44" t="str">
        <f>IF(Z254&lt;&gt;"",IF(Z254&lt;&gt;"LIBSETS_DROP_MECHANIC_MONSTER_NAME",VLOOKUP(Z254,'LibSets constants'!$I$4:$L$1000,4,FALSE),""),"")</f>
        <v/>
      </c>
      <c r="AC254" s="3" t="str">
        <f>IF(G254&lt;&gt;"LIBSETS_SETTYPE_BATTLEGROUND",IF(G254&lt;&gt;"LIBSETS_SETTYPE_SPECIAL",IF(AD254&lt;&gt;"",VLOOKUP(AD254,'ESO zone constants'!$D$2:$H$4950,5,FALSE),""),""),"")</f>
        <v/>
      </c>
      <c r="AE254" s="45"/>
      <c r="AF254" s="44" t="str">
        <f>IF(AE254&lt;&gt;"",IF(AE254&lt;&gt;"LIBSETS_DROP_MECHANIC_MONSTER_NAME",VLOOKUP(AE254,'LibSets constants'!$I$4:$L$1000,3,FALSE),""),"")</f>
        <v/>
      </c>
      <c r="AG254" s="44" t="str">
        <f>IF(AE254&lt;&gt;"",IF(AE254&lt;&gt;"LIBSETS_DROP_MECHANIC_MONSTER_NAME",VLOOKUP(AE254,'LibSets constants'!$I$4:$L$1000,4,FALSE),""),"")</f>
        <v/>
      </c>
      <c r="AH254" s="3" t="str">
        <f>IF(G254&lt;&gt;"LIBSETS_SETTYPE_BATTLEGROUND",IF(G254&lt;&gt;"LIBSETS_SETTYPE_SPECIAL",IF(AI254&lt;&gt;"",VLOOKUP(AI254,'ESO zone constants'!$D$2:$H$4950,5,FALSE),""),""),"")</f>
        <v/>
      </c>
      <c r="AJ254" s="45"/>
      <c r="AK254" s="44" t="str">
        <f>IF(AJ254&lt;&gt;"",IF(AJ254&lt;&gt;"LIBSETS_DROP_MECHANIC_MONSTER_NAME",VLOOKUP(AJ254,'LibSets constants'!$I$4:$L$1000,3,FALSE),""),"")</f>
        <v/>
      </c>
      <c r="AL254" s="44" t="str">
        <f>IF(AJ254&lt;&gt;"",IF(AJ254&lt;&gt;"LIBSETS_DROP_MECHANIC_MONSTER_NAME",VLOOKUP(AJ254,'LibSets constants'!$I$4:$L$1000,4,FALSE),""),"")</f>
        <v/>
      </c>
      <c r="AM254" s="3" t="str">
        <f>IF(G254&lt;&gt;"LIBSETS_SETTYPE_BATTLEGROUND",IF(G254&lt;&gt;"LIBSETS_SETTYPE_SPECIAL",IF(AN254&lt;&gt;"",VLOOKUP(AN254,'ESO zone constants'!$D$2:$H$4950,5,FALSE),""),""),"")</f>
        <v/>
      </c>
      <c r="AO254" s="45"/>
      <c r="AP254" s="44" t="str">
        <f>IF(AO254&lt;&gt;"",IF(AO254&lt;&gt;"LIBSETS_DROP_MECHANIC_MONSTER_NAME",VLOOKUP(AO254,'LibSets constants'!$I$4:$L$1000,3,FALSE),""),"")</f>
        <v/>
      </c>
      <c r="AQ254" s="44" t="str">
        <f>IF(AO254&lt;&gt;"",IF(AO254&lt;&gt;"LIBSETS_DROP_MECHANIC_MONSTER_NAME",VLOOKUP(AO254,'LibSets constants'!$I$4:$L$1000,4,FALSE),""),"")</f>
        <v/>
      </c>
      <c r="AR254" s="3" t="str">
        <f>IF(G254&lt;&gt;"LIBSETS_SETTYPE_BATTLEGROUND",IF(G254&lt;&gt;"LIBSETS_SETTYPE_SPECIAL",IF(AS254&lt;&gt;"",VLOOKUP(AS254,'ESO zone constants'!$D$2:$H$4950,5,FALSE),""),""),"")</f>
        <v/>
      </c>
      <c r="AT254" s="45"/>
      <c r="AU254" s="44" t="str">
        <f>IF(AT254&lt;&gt;"",IF(AT254&lt;&gt;"LIBSETS_DROP_MECHANIC_MONSTER_NAME",VLOOKUP(AT254,'LibSets constants'!$I$4:$L$1000,3,FALSE),""),"")</f>
        <v/>
      </c>
      <c r="AV254" s="44" t="str">
        <f>IF(AT254&lt;&gt;"",IF(AT254&lt;&gt;"LIBSETS_DROP_MECHANIC_MONSTER_NAME",VLOOKUP(AT254,'LibSets constants'!$I$4:$L$1000,4,FALSE),""),"")</f>
        <v/>
      </c>
      <c r="AW254" s="21" t="str">
        <f>IF(A254="???","--","")&amp;IF(F254&lt;&gt;"Not in the game (anymore)",IF(A254&lt;&gt;"",CONCATENATE("[",A254,"] = {wayshrines={")&amp;IF(K254&lt;&gt;"",CONCATENATE(K254,","),"")&amp;IF(L254&lt;&gt;"",CONCATENATE(L254,","),"")&amp;IF(M254&lt;&gt;"",CONCATENATE(M254,","),"")&amp;CONCATENATE("}")&amp;IF(VALUE(N254)&gt;0,CONCATENATE(", traitsNeeded=",N254),"")&amp;CONCATENATE(", dlcId=",IF(S254&lt;&gt;"",S254,"DLC_BASE_GAME")),""),"")</f>
        <v>[298] = {wayshrines={-1,-1,-1,}, dlcId=DLC_BASE_GAME</v>
      </c>
      <c r="AX254" s="21" t="str">
        <f>IF(F254&lt;&gt;"Not in the game (anymore)",IF(A254&lt;&gt;"",IF(P254&lt;&gt;"",CONCATENATE(", zoneIds={",P254),"")&amp;IF(X254&lt;&gt;"",CONCATENATE(",",X254),"")&amp;IF(AC254&lt;&gt;"",CONCATENATE(",",AC254),"")&amp;IF(AH254&lt;&gt;"",CONCATENATE(",",AH254),"")&amp;IF(AM254&lt;&gt;"",CONCATENATE(",",AM254),"")&amp;IF(AR254&lt;&gt;"",CONCATENATE(",",AR254),"")&amp;IF(P254&lt;&gt;"",CONCATENATE("}",""),"")&amp;IF(OR(I254="true",I254="false",I254&lt;&gt;""), CONCATENATE(", veteran=", I254), ""),""),"")</f>
        <v>, zoneIds={126,931}, veteran=false</v>
      </c>
      <c r="AY254" s="21" t="str">
        <f>IF(F254&lt;&gt;"Not in the game (anymore)",IF(A254&lt;&gt;"",", setType="&amp;G254,"")&amp;IF(J254="true",", multiTrialSet=true",""),"")</f>
        <v>, setType=LIBSETS_SETTYPE_DUNGEON</v>
      </c>
      <c r="AZ254" s="21" t="str">
        <f>IF(F254&lt;&gt;"Not in the game (anymore)",IF(U254&lt;&gt;"",", dropMechanic={"&amp;U254&amp;IF(Z254&lt;&gt;"",","&amp;Z254,"")&amp;IF(AE254&lt;&gt;"",","&amp;AE254,"")&amp;IF(AJ254&lt;&gt;"",","&amp;AJ254,"")&amp;IF(AO254&lt;&gt;"",","&amp;AO254,"")&amp;IF(AT254&lt;&gt;"",","&amp;AT254,"")&amp;"}"&amp;IF(U254="LIBSETS_DROP_MECHANIC_MONSTER_NAME",", dropMechanicNames={" &amp; IF(V254&lt;&gt;"","['en']='"&amp;V254&amp;"'","") &amp; IF(W254&lt;&gt;"",", ['de']='" &amp; W254&amp;"'","") &amp; "}",""),"")&amp;"},","")</f>
        <v>},</v>
      </c>
      <c r="BA254" s="21" t="str">
        <f>IF(F254&lt;&gt;"Not in the game (anymore)",IF(C254&lt;&gt;"",CONCATENATE(" --",C254," / ",B254,"   [",IF(Q254&lt;&gt;"",Q254,""),IF(Y254&lt;&gt;"",", "&amp;Y254,""),IF(AD254&lt;&gt;"",", "&amp;AD254,""),IF(AI254&lt;&gt;"",", "&amp;AI254,""),IF(AN254&lt;&gt;"",", "&amp;AN254,""),IF(AS254&lt;&gt;"",", "&amp;AS254,""),"]")),"")</f>
        <v xml:space="preserve"> --Light Speaker / Lichtsprecher   [Elden Hollow I, Elden Hollow II]</v>
      </c>
    </row>
    <row r="255" spans="1:53" x14ac:dyDescent="0.25">
      <c r="A255" s="12">
        <v>299</v>
      </c>
      <c r="B255" t="s">
        <v>1195</v>
      </c>
      <c r="C255" t="s">
        <v>1196</v>
      </c>
      <c r="D255" s="3">
        <f>A255</f>
        <v>299</v>
      </c>
      <c r="G255" s="8" t="s">
        <v>1652</v>
      </c>
      <c r="I255" t="s">
        <v>97</v>
      </c>
      <c r="J255" t="s">
        <v>97</v>
      </c>
      <c r="K255">
        <v>-1</v>
      </c>
      <c r="L255">
        <v>-1</v>
      </c>
      <c r="M255">
        <v>-1</v>
      </c>
      <c r="N255">
        <v>0</v>
      </c>
      <c r="O255" s="70" t="s">
        <v>62</v>
      </c>
      <c r="P255" s="3">
        <f>IF(AND(G255&lt;&gt;"LIBSETS_SETTYPE_BATTLEGROUND",G255&lt;&gt;"LIBSETS_SETTYPE_SPECIAL",G255&lt;&gt;"LIBSETS_SETTYPE_MYTHIC"), IF(Q255&lt;&gt;"",VLOOKUP(Q255,'ESO zone constants'!$D$2:$H$4950,5,FALSE),""),"")</f>
        <v>146</v>
      </c>
      <c r="Q255" t="str">
        <f>IF(OR(K255="",K255&lt;=0,ISERROR(K255)),IF(AND(O255&lt;&gt;"",NOT(ISERROR(O255))),O255, ""),VLOOKUP(K255,'ESO wayshrine node constants'!$A$3:$D$9993,4,FALSE))</f>
        <v>Wayrest Sewers I</v>
      </c>
      <c r="S255" s="19" t="str">
        <f>IF(AND(R255&lt;&gt;"",NOT(ISERROR(R255))),R255,IF(P255&lt;&gt;"",IF(NOT(ISERROR(VLOOKUP(P255,'ESO Dungeon constants'!$D$3:$H$9999,5,FALSE))),VLOOKUP(P255,'ESO Dungeon constants'!$D$3:$I$9999,6,FALSE),VLOOKUP(P255,'ESO zone constants'!$H$2:$K$9984,4,FALSE)),""))</f>
        <v>DLC_BASE_GAME</v>
      </c>
      <c r="T255" s="3" t="str">
        <f>IF(S255&lt;&gt;"",VLOOKUP(S255,'LibSets constants'!$B$4:$C$1000,2,FALSE),"")</f>
        <v>Included in base game</v>
      </c>
      <c r="V255" s="44" t="str">
        <f>IF(U255&lt;&gt;"",IF(U255&lt;&gt;"LIBSETS_DROP_MECHANIC_MONSTER_NAME",VLOOKUP(U255,'LibSets constants'!$I$4:$L$1000,3,FALSE),""),"")</f>
        <v/>
      </c>
      <c r="W255" s="3" t="str">
        <f>IF(U255&lt;&gt;"",IF(U255&lt;&gt;"LIBSETS_DROP_MECHANIC_MONSTER_NAME",VLOOKUP(U255,'LibSets constants'!$I$4:$L$1000,4,FALSE),""),"")</f>
        <v/>
      </c>
      <c r="X255" s="3">
        <f>IF(G255&lt;&gt;"LIBSETS_SETTYPE_BATTLEGROUND",IF(G255&lt;&gt;"LIBSETS_SETTYPE_SPECIAL",IF(Y255&lt;&gt;"",VLOOKUP(Y255,'ESO zone constants'!$D$2:$H$4950,5,FALSE),""),""),"")</f>
        <v>933</v>
      </c>
      <c r="Y255" t="s">
        <v>58</v>
      </c>
      <c r="Z255" s="45"/>
      <c r="AA255" s="44" t="str">
        <f>IF(Z255&lt;&gt;"",IF(Z255&lt;&gt;"LIBSETS_DROP_MECHANIC_MONSTER_NAME",VLOOKUP(Z255,'LibSets constants'!$I$4:$L$1000,3,FALSE),""),"")</f>
        <v/>
      </c>
      <c r="AB255" s="44" t="str">
        <f>IF(Z255&lt;&gt;"",IF(Z255&lt;&gt;"LIBSETS_DROP_MECHANIC_MONSTER_NAME",VLOOKUP(Z255,'LibSets constants'!$I$4:$L$1000,4,FALSE),""),"")</f>
        <v/>
      </c>
      <c r="AC255" s="3" t="str">
        <f>IF(G255&lt;&gt;"LIBSETS_SETTYPE_BATTLEGROUND",IF(G255&lt;&gt;"LIBSETS_SETTYPE_SPECIAL",IF(AD255&lt;&gt;"",VLOOKUP(AD255,'ESO zone constants'!$D$2:$H$4950,5,FALSE),""),""),"")</f>
        <v/>
      </c>
      <c r="AE255" s="45"/>
      <c r="AF255" s="44" t="str">
        <f>IF(AE255&lt;&gt;"",IF(AE255&lt;&gt;"LIBSETS_DROP_MECHANIC_MONSTER_NAME",VLOOKUP(AE255,'LibSets constants'!$I$4:$L$1000,3,FALSE),""),"")</f>
        <v/>
      </c>
      <c r="AG255" s="44" t="str">
        <f>IF(AE255&lt;&gt;"",IF(AE255&lt;&gt;"LIBSETS_DROP_MECHANIC_MONSTER_NAME",VLOOKUP(AE255,'LibSets constants'!$I$4:$L$1000,4,FALSE),""),"")</f>
        <v/>
      </c>
      <c r="AH255" s="3" t="str">
        <f>IF(G255&lt;&gt;"LIBSETS_SETTYPE_BATTLEGROUND",IF(G255&lt;&gt;"LIBSETS_SETTYPE_SPECIAL",IF(AI255&lt;&gt;"",VLOOKUP(AI255,'ESO zone constants'!$D$2:$H$4950,5,FALSE),""),""),"")</f>
        <v/>
      </c>
      <c r="AJ255" s="45"/>
      <c r="AK255" s="44" t="str">
        <f>IF(AJ255&lt;&gt;"",IF(AJ255&lt;&gt;"LIBSETS_DROP_MECHANIC_MONSTER_NAME",VLOOKUP(AJ255,'LibSets constants'!$I$4:$L$1000,3,FALSE),""),"")</f>
        <v/>
      </c>
      <c r="AL255" s="44" t="str">
        <f>IF(AJ255&lt;&gt;"",IF(AJ255&lt;&gt;"LIBSETS_DROP_MECHANIC_MONSTER_NAME",VLOOKUP(AJ255,'LibSets constants'!$I$4:$L$1000,4,FALSE),""),"")</f>
        <v/>
      </c>
      <c r="AM255" s="3" t="str">
        <f>IF(G255&lt;&gt;"LIBSETS_SETTYPE_BATTLEGROUND",IF(G255&lt;&gt;"LIBSETS_SETTYPE_SPECIAL",IF(AN255&lt;&gt;"",VLOOKUP(AN255,'ESO zone constants'!$D$2:$H$4950,5,FALSE),""),""),"")</f>
        <v/>
      </c>
      <c r="AO255" s="45"/>
      <c r="AP255" s="44" t="str">
        <f>IF(AO255&lt;&gt;"",IF(AO255&lt;&gt;"LIBSETS_DROP_MECHANIC_MONSTER_NAME",VLOOKUP(AO255,'LibSets constants'!$I$4:$L$1000,3,FALSE),""),"")</f>
        <v/>
      </c>
      <c r="AQ255" s="44" t="str">
        <f>IF(AO255&lt;&gt;"",IF(AO255&lt;&gt;"LIBSETS_DROP_MECHANIC_MONSTER_NAME",VLOOKUP(AO255,'LibSets constants'!$I$4:$L$1000,4,FALSE),""),"")</f>
        <v/>
      </c>
      <c r="AR255" s="3" t="str">
        <f>IF(G255&lt;&gt;"LIBSETS_SETTYPE_BATTLEGROUND",IF(G255&lt;&gt;"LIBSETS_SETTYPE_SPECIAL",IF(AS255&lt;&gt;"",VLOOKUP(AS255,'ESO zone constants'!$D$2:$H$4950,5,FALSE),""),""),"")</f>
        <v/>
      </c>
      <c r="AT255" s="45"/>
      <c r="AU255" s="44" t="str">
        <f>IF(AT255&lt;&gt;"",IF(AT255&lt;&gt;"LIBSETS_DROP_MECHANIC_MONSTER_NAME",VLOOKUP(AT255,'LibSets constants'!$I$4:$L$1000,3,FALSE),""),"")</f>
        <v/>
      </c>
      <c r="AV255" s="44" t="str">
        <f>IF(AT255&lt;&gt;"",IF(AT255&lt;&gt;"LIBSETS_DROP_MECHANIC_MONSTER_NAME",VLOOKUP(AT255,'LibSets constants'!$I$4:$L$1000,4,FALSE),""),"")</f>
        <v/>
      </c>
      <c r="AW255" s="21" t="str">
        <f>IF(A255="???","--","")&amp;IF(F255&lt;&gt;"Not in the game (anymore)",IF(A255&lt;&gt;"",CONCATENATE("[",A255,"] = {wayshrines={")&amp;IF(K255&lt;&gt;"",CONCATENATE(K255,","),"")&amp;IF(L255&lt;&gt;"",CONCATENATE(L255,","),"")&amp;IF(M255&lt;&gt;"",CONCATENATE(M255,","),"")&amp;CONCATENATE("}")&amp;IF(VALUE(N255)&gt;0,CONCATENATE(", traitsNeeded=",N255),"")&amp;CONCATENATE(", dlcId=",IF(S255&lt;&gt;"",S255,"DLC_BASE_GAME")),""),"")</f>
        <v>[299] = {wayshrines={-1,-1,-1,}, dlcId=DLC_BASE_GAME</v>
      </c>
      <c r="AX255" s="21" t="str">
        <f>IF(F255&lt;&gt;"Not in the game (anymore)",IF(A255&lt;&gt;"",IF(P255&lt;&gt;"",CONCATENATE(", zoneIds={",P255),"")&amp;IF(X255&lt;&gt;"",CONCATENATE(",",X255),"")&amp;IF(AC255&lt;&gt;"",CONCATENATE(",",AC255),"")&amp;IF(AH255&lt;&gt;"",CONCATENATE(",",AH255),"")&amp;IF(AM255&lt;&gt;"",CONCATENATE(",",AM255),"")&amp;IF(AR255&lt;&gt;"",CONCATENATE(",",AR255),"")&amp;IF(P255&lt;&gt;"",CONCATENATE("}",""),"")&amp;IF(OR(I255="true",I255="false",I255&lt;&gt;""), CONCATENATE(", veteran=", I255), ""),""),"")</f>
        <v>, zoneIds={146,933}, veteran=false</v>
      </c>
      <c r="AY255" s="21" t="str">
        <f>IF(F255&lt;&gt;"Not in the game (anymore)",IF(A255&lt;&gt;"",", setType="&amp;G255,"")&amp;IF(J255="true",", multiTrialSet=true",""),"")</f>
        <v>, setType=LIBSETS_SETTYPE_DUNGEON</v>
      </c>
      <c r="AZ255" s="21" t="str">
        <f>IF(F255&lt;&gt;"Not in the game (anymore)",IF(U255&lt;&gt;"",", dropMechanic={"&amp;U255&amp;IF(Z255&lt;&gt;"",","&amp;Z255,"")&amp;IF(AE255&lt;&gt;"",","&amp;AE255,"")&amp;IF(AJ255&lt;&gt;"",","&amp;AJ255,"")&amp;IF(AO255&lt;&gt;"",","&amp;AO255,"")&amp;IF(AT255&lt;&gt;"",","&amp;AT255,"")&amp;"}"&amp;IF(U255="LIBSETS_DROP_MECHANIC_MONSTER_NAME",", dropMechanicNames={" &amp; IF(V255&lt;&gt;"","['en']='"&amp;V255&amp;"'","") &amp; IF(W255&lt;&gt;"",", ['de']='" &amp; W255&amp;"'","") &amp; "}",""),"")&amp;"},","")</f>
        <v>},</v>
      </c>
      <c r="BA255" s="21" t="str">
        <f>IF(F255&lt;&gt;"Not in the game (anymore)",IF(C255&lt;&gt;"",CONCATENATE(" --",C255," / ",B255,"   [",IF(Q255&lt;&gt;"",Q255,""),IF(Y255&lt;&gt;"",", "&amp;Y255,""),IF(AD255&lt;&gt;"",", "&amp;AD255,""),IF(AI255&lt;&gt;"",", "&amp;AI255,""),IF(AN255&lt;&gt;"",", "&amp;AN255,""),IF(AS255&lt;&gt;"",", "&amp;AS255,""),"]")),"")</f>
        <v xml:space="preserve"> --Toothrow / Zahnreihe   [Wayrest Sewers I, Wayrest Sewers II]</v>
      </c>
    </row>
    <row r="256" spans="1:53" x14ac:dyDescent="0.25">
      <c r="A256" s="12">
        <v>300</v>
      </c>
      <c r="B256" t="s">
        <v>1197</v>
      </c>
      <c r="C256" t="s">
        <v>1198</v>
      </c>
      <c r="D256" s="3">
        <f>A256</f>
        <v>300</v>
      </c>
      <c r="G256" s="8" t="s">
        <v>1652</v>
      </c>
      <c r="I256" t="s">
        <v>97</v>
      </c>
      <c r="J256" t="s">
        <v>97</v>
      </c>
      <c r="K256">
        <v>-1</v>
      </c>
      <c r="L256">
        <v>-1</v>
      </c>
      <c r="M256">
        <v>-1</v>
      </c>
      <c r="N256">
        <v>0</v>
      </c>
      <c r="O256" s="70" t="s">
        <v>61</v>
      </c>
      <c r="P256" s="3">
        <f>IF(AND(G256&lt;&gt;"LIBSETS_SETTYPE_BATTLEGROUND",G256&lt;&gt;"LIBSETS_SETTYPE_SPECIAL",G256&lt;&gt;"LIBSETS_SETTYPE_MYTHIC"), IF(Q256&lt;&gt;"",VLOOKUP(Q256,'ESO zone constants'!$D$2:$H$4950,5,FALSE),""),"")</f>
        <v>63</v>
      </c>
      <c r="Q256" t="str">
        <f>IF(OR(K256="",K256&lt;=0,ISERROR(K256)),IF(AND(O256&lt;&gt;"",NOT(ISERROR(O256))),O256, ""),VLOOKUP(K256,'ESO wayshrine node constants'!$A$3:$D$9993,4,FALSE))</f>
        <v>Darkshade Caverns I</v>
      </c>
      <c r="S256" s="19" t="str">
        <f>IF(AND(R256&lt;&gt;"",NOT(ISERROR(R256))),R256,IF(P256&lt;&gt;"",IF(NOT(ISERROR(VLOOKUP(P256,'ESO Dungeon constants'!$D$3:$H$9999,5,FALSE))),VLOOKUP(P256,'ESO Dungeon constants'!$D$3:$I$9999,6,FALSE),VLOOKUP(P256,'ESO zone constants'!$H$2:$K$9984,4,FALSE)),""))</f>
        <v>DLC_BASE_GAME</v>
      </c>
      <c r="T256" s="3" t="str">
        <f>IF(S256&lt;&gt;"",VLOOKUP(S256,'LibSets constants'!$B$4:$C$1000,2,FALSE),"")</f>
        <v>Included in base game</v>
      </c>
      <c r="V256" s="44" t="str">
        <f>IF(U256&lt;&gt;"",IF(U256&lt;&gt;"LIBSETS_DROP_MECHANIC_MONSTER_NAME",VLOOKUP(U256,'LibSets constants'!$I$4:$L$1000,3,FALSE),""),"")</f>
        <v/>
      </c>
      <c r="W256" s="3" t="str">
        <f>IF(U256&lt;&gt;"",IF(U256&lt;&gt;"LIBSETS_DROP_MECHANIC_MONSTER_NAME",VLOOKUP(U256,'LibSets constants'!$I$4:$L$1000,4,FALSE),""),"")</f>
        <v/>
      </c>
      <c r="X256" s="3">
        <f>IF(G256&lt;&gt;"LIBSETS_SETTYPE_BATTLEGROUND",IF(G256&lt;&gt;"LIBSETS_SETTYPE_SPECIAL",IF(Y256&lt;&gt;"",VLOOKUP(Y256,'ESO zone constants'!$D$2:$H$4950,5,FALSE),""),""),"")</f>
        <v>930</v>
      </c>
      <c r="Y256" t="s">
        <v>46</v>
      </c>
      <c r="Z256" s="45"/>
      <c r="AA256" s="44" t="str">
        <f>IF(Z256&lt;&gt;"",IF(Z256&lt;&gt;"LIBSETS_DROP_MECHANIC_MONSTER_NAME",VLOOKUP(Z256,'LibSets constants'!$I$4:$L$1000,3,FALSE),""),"")</f>
        <v/>
      </c>
      <c r="AB256" s="44" t="str">
        <f>IF(Z256&lt;&gt;"",IF(Z256&lt;&gt;"LIBSETS_DROP_MECHANIC_MONSTER_NAME",VLOOKUP(Z256,'LibSets constants'!$I$4:$L$1000,4,FALSE),""),"")</f>
        <v/>
      </c>
      <c r="AC256" s="3" t="str">
        <f>IF(G256&lt;&gt;"LIBSETS_SETTYPE_BATTLEGROUND",IF(G256&lt;&gt;"LIBSETS_SETTYPE_SPECIAL",IF(AD256&lt;&gt;"",VLOOKUP(AD256,'ESO zone constants'!$D$2:$H$4950,5,FALSE),""),""),"")</f>
        <v/>
      </c>
      <c r="AE256" s="45"/>
      <c r="AF256" s="44" t="str">
        <f>IF(AE256&lt;&gt;"",IF(AE256&lt;&gt;"LIBSETS_DROP_MECHANIC_MONSTER_NAME",VLOOKUP(AE256,'LibSets constants'!$I$4:$L$1000,3,FALSE),""),"")</f>
        <v/>
      </c>
      <c r="AG256" s="44" t="str">
        <f>IF(AE256&lt;&gt;"",IF(AE256&lt;&gt;"LIBSETS_DROP_MECHANIC_MONSTER_NAME",VLOOKUP(AE256,'LibSets constants'!$I$4:$L$1000,4,FALSE),""),"")</f>
        <v/>
      </c>
      <c r="AH256" s="3" t="str">
        <f>IF(G256&lt;&gt;"LIBSETS_SETTYPE_BATTLEGROUND",IF(G256&lt;&gt;"LIBSETS_SETTYPE_SPECIAL",IF(AI256&lt;&gt;"",VLOOKUP(AI256,'ESO zone constants'!$D$2:$H$4950,5,FALSE),""),""),"")</f>
        <v/>
      </c>
      <c r="AJ256" s="45"/>
      <c r="AK256" s="44" t="str">
        <f>IF(AJ256&lt;&gt;"",IF(AJ256&lt;&gt;"LIBSETS_DROP_MECHANIC_MONSTER_NAME",VLOOKUP(AJ256,'LibSets constants'!$I$4:$L$1000,3,FALSE),""),"")</f>
        <v/>
      </c>
      <c r="AL256" s="44" t="str">
        <f>IF(AJ256&lt;&gt;"",IF(AJ256&lt;&gt;"LIBSETS_DROP_MECHANIC_MONSTER_NAME",VLOOKUP(AJ256,'LibSets constants'!$I$4:$L$1000,4,FALSE),""),"")</f>
        <v/>
      </c>
      <c r="AM256" s="3" t="str">
        <f>IF(G256&lt;&gt;"LIBSETS_SETTYPE_BATTLEGROUND",IF(G256&lt;&gt;"LIBSETS_SETTYPE_SPECIAL",IF(AN256&lt;&gt;"",VLOOKUP(AN256,'ESO zone constants'!$D$2:$H$4950,5,FALSE),""),""),"")</f>
        <v/>
      </c>
      <c r="AO256" s="45"/>
      <c r="AP256" s="44" t="str">
        <f>IF(AO256&lt;&gt;"",IF(AO256&lt;&gt;"LIBSETS_DROP_MECHANIC_MONSTER_NAME",VLOOKUP(AO256,'LibSets constants'!$I$4:$L$1000,3,FALSE),""),"")</f>
        <v/>
      </c>
      <c r="AQ256" s="44" t="str">
        <f>IF(AO256&lt;&gt;"",IF(AO256&lt;&gt;"LIBSETS_DROP_MECHANIC_MONSTER_NAME",VLOOKUP(AO256,'LibSets constants'!$I$4:$L$1000,4,FALSE),""),"")</f>
        <v/>
      </c>
      <c r="AR256" s="3" t="str">
        <f>IF(G256&lt;&gt;"LIBSETS_SETTYPE_BATTLEGROUND",IF(G256&lt;&gt;"LIBSETS_SETTYPE_SPECIAL",IF(AS256&lt;&gt;"",VLOOKUP(AS256,'ESO zone constants'!$D$2:$H$4950,5,FALSE),""),""),"")</f>
        <v/>
      </c>
      <c r="AT256" s="45"/>
      <c r="AU256" s="44" t="str">
        <f>IF(AT256&lt;&gt;"",IF(AT256&lt;&gt;"LIBSETS_DROP_MECHANIC_MONSTER_NAME",VLOOKUP(AT256,'LibSets constants'!$I$4:$L$1000,3,FALSE),""),"")</f>
        <v/>
      </c>
      <c r="AV256" s="44" t="str">
        <f>IF(AT256&lt;&gt;"",IF(AT256&lt;&gt;"LIBSETS_DROP_MECHANIC_MONSTER_NAME",VLOOKUP(AT256,'LibSets constants'!$I$4:$L$1000,4,FALSE),""),"")</f>
        <v/>
      </c>
      <c r="AW256" s="21" t="str">
        <f>IF(A256="???","--","")&amp;IF(F256&lt;&gt;"Not in the game (anymore)",IF(A256&lt;&gt;"",CONCATENATE("[",A256,"] = {wayshrines={")&amp;IF(K256&lt;&gt;"",CONCATENATE(K256,","),"")&amp;IF(L256&lt;&gt;"",CONCATENATE(L256,","),"")&amp;IF(M256&lt;&gt;"",CONCATENATE(M256,","),"")&amp;CONCATENATE("}")&amp;IF(VALUE(N256)&gt;0,CONCATENATE(", traitsNeeded=",N256),"")&amp;CONCATENATE(", dlcId=",IF(S256&lt;&gt;"",S256,"DLC_BASE_GAME")),""),"")</f>
        <v>[300] = {wayshrines={-1,-1,-1,}, dlcId=DLC_BASE_GAME</v>
      </c>
      <c r="AX256" s="21" t="str">
        <f>IF(F256&lt;&gt;"Not in the game (anymore)",IF(A256&lt;&gt;"",IF(P256&lt;&gt;"",CONCATENATE(", zoneIds={",P256),"")&amp;IF(X256&lt;&gt;"",CONCATENATE(",",X256),"")&amp;IF(AC256&lt;&gt;"",CONCATENATE(",",AC256),"")&amp;IF(AH256&lt;&gt;"",CONCATENATE(",",AH256),"")&amp;IF(AM256&lt;&gt;"",CONCATENATE(",",AM256),"")&amp;IF(AR256&lt;&gt;"",CONCATENATE(",",AR256),"")&amp;IF(P256&lt;&gt;"",CONCATENATE("}",""),"")&amp;IF(OR(I256="true",I256="false",I256&lt;&gt;""), CONCATENATE(", veteran=", I256), ""),""),"")</f>
        <v>, zoneIds={63,930}, veteran=false</v>
      </c>
      <c r="AY256" s="21" t="str">
        <f>IF(F256&lt;&gt;"Not in the game (anymore)",IF(A256&lt;&gt;"",", setType="&amp;G256,"")&amp;IF(J256="true",", multiTrialSet=true",""),"")</f>
        <v>, setType=LIBSETS_SETTYPE_DUNGEON</v>
      </c>
      <c r="AZ256" s="21" t="str">
        <f>IF(F256&lt;&gt;"Not in the game (anymore)",IF(U256&lt;&gt;"",", dropMechanic={"&amp;U256&amp;IF(Z256&lt;&gt;"",","&amp;Z256,"")&amp;IF(AE256&lt;&gt;"",","&amp;AE256,"")&amp;IF(AJ256&lt;&gt;"",","&amp;AJ256,"")&amp;IF(AO256&lt;&gt;"",","&amp;AO256,"")&amp;IF(AT256&lt;&gt;"",","&amp;AT256,"")&amp;"}"&amp;IF(U256="LIBSETS_DROP_MECHANIC_MONSTER_NAME",", dropMechanicNames={" &amp; IF(V256&lt;&gt;"","['en']='"&amp;V256&amp;"'","") &amp; IF(W256&lt;&gt;"",", ['de']='" &amp; W256&amp;"'","") &amp; "}",""),"")&amp;"},","")</f>
        <v>},</v>
      </c>
      <c r="BA256" s="21" t="str">
        <f>IF(F256&lt;&gt;"Not in the game (anymore)",IF(C256&lt;&gt;"",CONCATENATE(" --",C256," / ",B256,"   [",IF(Q256&lt;&gt;"",Q256,""),IF(Y256&lt;&gt;"",", "&amp;Y256,""),IF(AD256&lt;&gt;"",", "&amp;AD256,""),IF(AI256&lt;&gt;"",", "&amp;AI256,""),IF(AN256&lt;&gt;"",", "&amp;AN256,""),IF(AS256&lt;&gt;"",", "&amp;AS256,""),"]")),"")</f>
        <v xml:space="preserve"> --Netch's Touch / Berührung des Netch   [Darkshade Caverns I, Darkshade Caverns II]</v>
      </c>
    </row>
    <row r="257" spans="1:53" x14ac:dyDescent="0.25">
      <c r="A257" s="12">
        <v>301</v>
      </c>
      <c r="B257" t="s">
        <v>1199</v>
      </c>
      <c r="C257" t="s">
        <v>1200</v>
      </c>
      <c r="D257" s="3">
        <f>A257</f>
        <v>301</v>
      </c>
      <c r="G257" s="8" t="s">
        <v>1652</v>
      </c>
      <c r="I257" t="s">
        <v>97</v>
      </c>
      <c r="J257" t="s">
        <v>97</v>
      </c>
      <c r="K257">
        <v>-1</v>
      </c>
      <c r="L257">
        <v>-1</v>
      </c>
      <c r="M257">
        <v>-1</v>
      </c>
      <c r="N257">
        <v>0</v>
      </c>
      <c r="O257" s="70" t="s">
        <v>61</v>
      </c>
      <c r="P257" s="3">
        <f>IF(AND(G257&lt;&gt;"LIBSETS_SETTYPE_BATTLEGROUND",G257&lt;&gt;"LIBSETS_SETTYPE_SPECIAL",G257&lt;&gt;"LIBSETS_SETTYPE_MYTHIC"), IF(Q257&lt;&gt;"",VLOOKUP(Q257,'ESO zone constants'!$D$2:$H$4950,5,FALSE),""),"")</f>
        <v>63</v>
      </c>
      <c r="Q257" t="str">
        <f>IF(OR(K257="",K257&lt;=0,ISERROR(K257)),IF(AND(O257&lt;&gt;"",NOT(ISERROR(O257))),O257, ""),VLOOKUP(K257,'ESO wayshrine node constants'!$A$3:$D$9993,4,FALSE))</f>
        <v>Darkshade Caverns I</v>
      </c>
      <c r="S257" s="19" t="str">
        <f>IF(AND(R257&lt;&gt;"",NOT(ISERROR(R257))),R257,IF(P257&lt;&gt;"",IF(NOT(ISERROR(VLOOKUP(P257,'ESO Dungeon constants'!$D$3:$H$9999,5,FALSE))),VLOOKUP(P257,'ESO Dungeon constants'!$D$3:$I$9999,6,FALSE),VLOOKUP(P257,'ESO zone constants'!$H$2:$K$9984,4,FALSE)),""))</f>
        <v>DLC_BASE_GAME</v>
      </c>
      <c r="T257" s="3" t="str">
        <f>IF(S257&lt;&gt;"",VLOOKUP(S257,'LibSets constants'!$B$4:$C$1000,2,FALSE),"")</f>
        <v>Included in base game</v>
      </c>
      <c r="V257" s="44" t="str">
        <f>IF(U257&lt;&gt;"",IF(U257&lt;&gt;"LIBSETS_DROP_MECHANIC_MONSTER_NAME",VLOOKUP(U257,'LibSets constants'!$I$4:$L$1000,3,FALSE),""),"")</f>
        <v/>
      </c>
      <c r="W257" s="3" t="str">
        <f>IF(U257&lt;&gt;"",IF(U257&lt;&gt;"LIBSETS_DROP_MECHANIC_MONSTER_NAME",VLOOKUP(U257,'LibSets constants'!$I$4:$L$1000,4,FALSE),""),"")</f>
        <v/>
      </c>
      <c r="X257" s="3">
        <f>IF(G257&lt;&gt;"LIBSETS_SETTYPE_BATTLEGROUND",IF(G257&lt;&gt;"LIBSETS_SETTYPE_SPECIAL",IF(Y257&lt;&gt;"",VLOOKUP(Y257,'ESO zone constants'!$D$2:$H$4950,5,FALSE),""),""),"")</f>
        <v>930</v>
      </c>
      <c r="Y257" t="s">
        <v>46</v>
      </c>
      <c r="Z257" s="45"/>
      <c r="AA257" s="44" t="str">
        <f>IF(Z257&lt;&gt;"",IF(Z257&lt;&gt;"LIBSETS_DROP_MECHANIC_MONSTER_NAME",VLOOKUP(Z257,'LibSets constants'!$I$4:$L$1000,3,FALSE),""),"")</f>
        <v/>
      </c>
      <c r="AB257" s="44" t="str">
        <f>IF(Z257&lt;&gt;"",IF(Z257&lt;&gt;"LIBSETS_DROP_MECHANIC_MONSTER_NAME",VLOOKUP(Z257,'LibSets constants'!$I$4:$L$1000,4,FALSE),""),"")</f>
        <v/>
      </c>
      <c r="AC257" s="3" t="str">
        <f>IF(G257&lt;&gt;"LIBSETS_SETTYPE_BATTLEGROUND",IF(G257&lt;&gt;"LIBSETS_SETTYPE_SPECIAL",IF(AD257&lt;&gt;"",VLOOKUP(AD257,'ESO zone constants'!$D$2:$H$4950,5,FALSE),""),""),"")</f>
        <v/>
      </c>
      <c r="AE257" s="45"/>
      <c r="AF257" s="44" t="str">
        <f>IF(AE257&lt;&gt;"",IF(AE257&lt;&gt;"LIBSETS_DROP_MECHANIC_MONSTER_NAME",VLOOKUP(AE257,'LibSets constants'!$I$4:$L$1000,3,FALSE),""),"")</f>
        <v/>
      </c>
      <c r="AG257" s="44" t="str">
        <f>IF(AE257&lt;&gt;"",IF(AE257&lt;&gt;"LIBSETS_DROP_MECHANIC_MONSTER_NAME",VLOOKUP(AE257,'LibSets constants'!$I$4:$L$1000,4,FALSE),""),"")</f>
        <v/>
      </c>
      <c r="AH257" s="3" t="str">
        <f>IF(G257&lt;&gt;"LIBSETS_SETTYPE_BATTLEGROUND",IF(G257&lt;&gt;"LIBSETS_SETTYPE_SPECIAL",IF(AI257&lt;&gt;"",VLOOKUP(AI257,'ESO zone constants'!$D$2:$H$4950,5,FALSE),""),""),"")</f>
        <v/>
      </c>
      <c r="AJ257" s="45"/>
      <c r="AK257" s="44" t="str">
        <f>IF(AJ257&lt;&gt;"",IF(AJ257&lt;&gt;"LIBSETS_DROP_MECHANIC_MONSTER_NAME",VLOOKUP(AJ257,'LibSets constants'!$I$4:$L$1000,3,FALSE),""),"")</f>
        <v/>
      </c>
      <c r="AL257" s="44" t="str">
        <f>IF(AJ257&lt;&gt;"",IF(AJ257&lt;&gt;"LIBSETS_DROP_MECHANIC_MONSTER_NAME",VLOOKUP(AJ257,'LibSets constants'!$I$4:$L$1000,4,FALSE),""),"")</f>
        <v/>
      </c>
      <c r="AM257" s="3" t="str">
        <f>IF(G257&lt;&gt;"LIBSETS_SETTYPE_BATTLEGROUND",IF(G257&lt;&gt;"LIBSETS_SETTYPE_SPECIAL",IF(AN257&lt;&gt;"",VLOOKUP(AN257,'ESO zone constants'!$D$2:$H$4950,5,FALSE),""),""),"")</f>
        <v/>
      </c>
      <c r="AO257" s="45"/>
      <c r="AP257" s="44" t="str">
        <f>IF(AO257&lt;&gt;"",IF(AO257&lt;&gt;"LIBSETS_DROP_MECHANIC_MONSTER_NAME",VLOOKUP(AO257,'LibSets constants'!$I$4:$L$1000,3,FALSE),""),"")</f>
        <v/>
      </c>
      <c r="AQ257" s="44" t="str">
        <f>IF(AO257&lt;&gt;"",IF(AO257&lt;&gt;"LIBSETS_DROP_MECHANIC_MONSTER_NAME",VLOOKUP(AO257,'LibSets constants'!$I$4:$L$1000,4,FALSE),""),"")</f>
        <v/>
      </c>
      <c r="AR257" s="3" t="str">
        <f>IF(G257&lt;&gt;"LIBSETS_SETTYPE_BATTLEGROUND",IF(G257&lt;&gt;"LIBSETS_SETTYPE_SPECIAL",IF(AS257&lt;&gt;"",VLOOKUP(AS257,'ESO zone constants'!$D$2:$H$4950,5,FALSE),""),""),"")</f>
        <v/>
      </c>
      <c r="AT257" s="45"/>
      <c r="AU257" s="44" t="str">
        <f>IF(AT257&lt;&gt;"",IF(AT257&lt;&gt;"LIBSETS_DROP_MECHANIC_MONSTER_NAME",VLOOKUP(AT257,'LibSets constants'!$I$4:$L$1000,3,FALSE),""),"")</f>
        <v/>
      </c>
      <c r="AV257" s="44" t="str">
        <f>IF(AT257&lt;&gt;"",IF(AT257&lt;&gt;"LIBSETS_DROP_MECHANIC_MONSTER_NAME",VLOOKUP(AT257,'LibSets constants'!$I$4:$L$1000,4,FALSE),""),"")</f>
        <v/>
      </c>
      <c r="AW257" s="21" t="str">
        <f>IF(A257="???","--","")&amp;IF(F257&lt;&gt;"Not in the game (anymore)",IF(A257&lt;&gt;"",CONCATENATE("[",A257,"] = {wayshrines={")&amp;IF(K257&lt;&gt;"",CONCATENATE(K257,","),"")&amp;IF(L257&lt;&gt;"",CONCATENATE(L257,","),"")&amp;IF(M257&lt;&gt;"",CONCATENATE(M257,","),"")&amp;CONCATENATE("}")&amp;IF(VALUE(N257)&gt;0,CONCATENATE(", traitsNeeded=",N257),"")&amp;CONCATENATE(", dlcId=",IF(S257&lt;&gt;"",S257,"DLC_BASE_GAME")),""),"")</f>
        <v>[301] = {wayshrines={-1,-1,-1,}, dlcId=DLC_BASE_GAME</v>
      </c>
      <c r="AX257" s="21" t="str">
        <f>IF(F257&lt;&gt;"Not in the game (anymore)",IF(A257&lt;&gt;"",IF(P257&lt;&gt;"",CONCATENATE(", zoneIds={",P257),"")&amp;IF(X257&lt;&gt;"",CONCATENATE(",",X257),"")&amp;IF(AC257&lt;&gt;"",CONCATENATE(",",AC257),"")&amp;IF(AH257&lt;&gt;"",CONCATENATE(",",AH257),"")&amp;IF(AM257&lt;&gt;"",CONCATENATE(",",AM257),"")&amp;IF(AR257&lt;&gt;"",CONCATENATE(",",AR257),"")&amp;IF(P257&lt;&gt;"",CONCATENATE("}",""),"")&amp;IF(OR(I257="true",I257="false",I257&lt;&gt;""), CONCATENATE(", veteran=", I257), ""),""),"")</f>
        <v>, zoneIds={63,930}, veteran=false</v>
      </c>
      <c r="AY257" s="21" t="str">
        <f>IF(F257&lt;&gt;"Not in the game (anymore)",IF(A257&lt;&gt;"",", setType="&amp;G257,"")&amp;IF(J257="true",", multiTrialSet=true",""),"")</f>
        <v>, setType=LIBSETS_SETTYPE_DUNGEON</v>
      </c>
      <c r="AZ257" s="21" t="str">
        <f>IF(F257&lt;&gt;"Not in the game (anymore)",IF(U257&lt;&gt;"",", dropMechanic={"&amp;U257&amp;IF(Z257&lt;&gt;"",","&amp;Z257,"")&amp;IF(AE257&lt;&gt;"",","&amp;AE257,"")&amp;IF(AJ257&lt;&gt;"",","&amp;AJ257,"")&amp;IF(AO257&lt;&gt;"",","&amp;AO257,"")&amp;IF(AT257&lt;&gt;"",","&amp;AT257,"")&amp;"}"&amp;IF(U257="LIBSETS_DROP_MECHANIC_MONSTER_NAME",", dropMechanicNames={" &amp; IF(V257&lt;&gt;"","['en']='"&amp;V257&amp;"'","") &amp; IF(W257&lt;&gt;"",", ['de']='" &amp; W257&amp;"'","") &amp; "}",""),"")&amp;"},","")</f>
        <v>},</v>
      </c>
      <c r="BA257" s="21" t="str">
        <f>IF(F257&lt;&gt;"Not in the game (anymore)",IF(C257&lt;&gt;"",CONCATENATE(" --",C257," / ",B257,"   [",IF(Q257&lt;&gt;"",Q257,""),IF(Y257&lt;&gt;"",", "&amp;Y257,""),IF(AD257&lt;&gt;"",", "&amp;AD257,""),IF(AI257&lt;&gt;"",", "&amp;AI257,""),IF(AN257&lt;&gt;"",", "&amp;AN257,""),IF(AS257&lt;&gt;"",", "&amp;AS257,""),"]")),"")</f>
        <v xml:space="preserve"> --Strength of the Automaton / Stärke des Automaten   [Darkshade Caverns I, Darkshade Caverns II]</v>
      </c>
    </row>
    <row r="258" spans="1:53" x14ac:dyDescent="0.25">
      <c r="A258" s="12">
        <v>302</v>
      </c>
      <c r="B258" t="s">
        <v>1201</v>
      </c>
      <c r="C258" t="s">
        <v>1201</v>
      </c>
      <c r="D258" s="3">
        <f>A258</f>
        <v>302</v>
      </c>
      <c r="G258" s="8" t="s">
        <v>1652</v>
      </c>
      <c r="I258" t="s">
        <v>97</v>
      </c>
      <c r="J258" t="s">
        <v>97</v>
      </c>
      <c r="K258">
        <v>-1</v>
      </c>
      <c r="L258">
        <v>-1</v>
      </c>
      <c r="M258">
        <v>-1</v>
      </c>
      <c r="N258">
        <v>0</v>
      </c>
      <c r="O258" s="70" t="s">
        <v>49</v>
      </c>
      <c r="P258" s="3">
        <f>IF(AND(G258&lt;&gt;"LIBSETS_SETTYPE_BATTLEGROUND",G258&lt;&gt;"LIBSETS_SETTYPE_SPECIAL",G258&lt;&gt;"LIBSETS_SETTYPE_MYTHIC"), IF(Q258&lt;&gt;"",VLOOKUP(Q258,'ESO zone constants'!$D$2:$H$4950,5,FALSE),""),"")</f>
        <v>130</v>
      </c>
      <c r="Q258" t="str">
        <f>IF(OR(K258="",K258&lt;=0,ISERROR(K258)),IF(AND(O258&lt;&gt;"",NOT(ISERROR(O258))),O258, ""),VLOOKUP(K258,'ESO wayshrine node constants'!$A$3:$D$9993,4,FALSE))</f>
        <v>Crypt of Hearts I</v>
      </c>
      <c r="S258" s="19" t="str">
        <f>IF(AND(R258&lt;&gt;"",NOT(ISERROR(R258))),R258,IF(P258&lt;&gt;"",IF(NOT(ISERROR(VLOOKUP(P258,'ESO Dungeon constants'!$D$3:$H$9999,5,FALSE))),VLOOKUP(P258,'ESO Dungeon constants'!$D$3:$I$9999,6,FALSE),VLOOKUP(P258,'ESO zone constants'!$H$2:$K$9984,4,FALSE)),""))</f>
        <v>DLC_BASE_GAME</v>
      </c>
      <c r="T258" s="3" t="str">
        <f>IF(S258&lt;&gt;"",VLOOKUP(S258,'LibSets constants'!$B$4:$C$1000,2,FALSE),"")</f>
        <v>Included in base game</v>
      </c>
      <c r="V258" s="44" t="str">
        <f>IF(U258&lt;&gt;"",IF(U258&lt;&gt;"LIBSETS_DROP_MECHANIC_MONSTER_NAME",VLOOKUP(U258,'LibSets constants'!$I$4:$L$1000,3,FALSE),""),"")</f>
        <v/>
      </c>
      <c r="W258" s="3" t="str">
        <f>IF(U258&lt;&gt;"",IF(U258&lt;&gt;"LIBSETS_DROP_MECHANIC_MONSTER_NAME",VLOOKUP(U258,'LibSets constants'!$I$4:$L$1000,4,FALSE),""),"")</f>
        <v/>
      </c>
      <c r="X258" s="3">
        <f>IF(G258&lt;&gt;"LIBSETS_SETTYPE_BATTLEGROUND",IF(G258&lt;&gt;"LIBSETS_SETTYPE_SPECIAL",IF(Y258&lt;&gt;"",VLOOKUP(Y258,'ESO zone constants'!$D$2:$H$4950,5,FALSE),""),""),"")</f>
        <v>932</v>
      </c>
      <c r="Y258" t="s">
        <v>55</v>
      </c>
      <c r="Z258" s="45"/>
      <c r="AA258" s="44" t="str">
        <f>IF(Z258&lt;&gt;"",IF(Z258&lt;&gt;"LIBSETS_DROP_MECHANIC_MONSTER_NAME",VLOOKUP(Z258,'LibSets constants'!$I$4:$L$1000,3,FALSE),""),"")</f>
        <v/>
      </c>
      <c r="AB258" s="44" t="str">
        <f>IF(Z258&lt;&gt;"",IF(Z258&lt;&gt;"LIBSETS_DROP_MECHANIC_MONSTER_NAME",VLOOKUP(Z258,'LibSets constants'!$I$4:$L$1000,4,FALSE),""),"")</f>
        <v/>
      </c>
      <c r="AC258" s="3" t="str">
        <f>IF(G258&lt;&gt;"LIBSETS_SETTYPE_BATTLEGROUND",IF(G258&lt;&gt;"LIBSETS_SETTYPE_SPECIAL",IF(AD258&lt;&gt;"",VLOOKUP(AD258,'ESO zone constants'!$D$2:$H$4950,5,FALSE),""),""),"")</f>
        <v/>
      </c>
      <c r="AE258" s="45"/>
      <c r="AF258" s="44" t="str">
        <f>IF(AE258&lt;&gt;"",IF(AE258&lt;&gt;"LIBSETS_DROP_MECHANIC_MONSTER_NAME",VLOOKUP(AE258,'LibSets constants'!$I$4:$L$1000,3,FALSE),""),"")</f>
        <v/>
      </c>
      <c r="AG258" s="44" t="str">
        <f>IF(AE258&lt;&gt;"",IF(AE258&lt;&gt;"LIBSETS_DROP_MECHANIC_MONSTER_NAME",VLOOKUP(AE258,'LibSets constants'!$I$4:$L$1000,4,FALSE),""),"")</f>
        <v/>
      </c>
      <c r="AH258" s="3" t="str">
        <f>IF(G258&lt;&gt;"LIBSETS_SETTYPE_BATTLEGROUND",IF(G258&lt;&gt;"LIBSETS_SETTYPE_SPECIAL",IF(AI258&lt;&gt;"",VLOOKUP(AI258,'ESO zone constants'!$D$2:$H$4950,5,FALSE),""),""),"")</f>
        <v/>
      </c>
      <c r="AJ258" s="45"/>
      <c r="AK258" s="44" t="str">
        <f>IF(AJ258&lt;&gt;"",IF(AJ258&lt;&gt;"LIBSETS_DROP_MECHANIC_MONSTER_NAME",VLOOKUP(AJ258,'LibSets constants'!$I$4:$L$1000,3,FALSE),""),"")</f>
        <v/>
      </c>
      <c r="AL258" s="44" t="str">
        <f>IF(AJ258&lt;&gt;"",IF(AJ258&lt;&gt;"LIBSETS_DROP_MECHANIC_MONSTER_NAME",VLOOKUP(AJ258,'LibSets constants'!$I$4:$L$1000,4,FALSE),""),"")</f>
        <v/>
      </c>
      <c r="AM258" s="3" t="str">
        <f>IF(G258&lt;&gt;"LIBSETS_SETTYPE_BATTLEGROUND",IF(G258&lt;&gt;"LIBSETS_SETTYPE_SPECIAL",IF(AN258&lt;&gt;"",VLOOKUP(AN258,'ESO zone constants'!$D$2:$H$4950,5,FALSE),""),""),"")</f>
        <v/>
      </c>
      <c r="AO258" s="45"/>
      <c r="AP258" s="44" t="str">
        <f>IF(AO258&lt;&gt;"",IF(AO258&lt;&gt;"LIBSETS_DROP_MECHANIC_MONSTER_NAME",VLOOKUP(AO258,'LibSets constants'!$I$4:$L$1000,3,FALSE),""),"")</f>
        <v/>
      </c>
      <c r="AQ258" s="44" t="str">
        <f>IF(AO258&lt;&gt;"",IF(AO258&lt;&gt;"LIBSETS_DROP_MECHANIC_MONSTER_NAME",VLOOKUP(AO258,'LibSets constants'!$I$4:$L$1000,4,FALSE),""),"")</f>
        <v/>
      </c>
      <c r="AR258" s="3" t="str">
        <f>IF(G258&lt;&gt;"LIBSETS_SETTYPE_BATTLEGROUND",IF(G258&lt;&gt;"LIBSETS_SETTYPE_SPECIAL",IF(AS258&lt;&gt;"",VLOOKUP(AS258,'ESO zone constants'!$D$2:$H$4950,5,FALSE),""),""),"")</f>
        <v/>
      </c>
      <c r="AT258" s="45"/>
      <c r="AU258" s="44" t="str">
        <f>IF(AT258&lt;&gt;"",IF(AT258&lt;&gt;"LIBSETS_DROP_MECHANIC_MONSTER_NAME",VLOOKUP(AT258,'LibSets constants'!$I$4:$L$1000,3,FALSE),""),"")</f>
        <v/>
      </c>
      <c r="AV258" s="44" t="str">
        <f>IF(AT258&lt;&gt;"",IF(AT258&lt;&gt;"LIBSETS_DROP_MECHANIC_MONSTER_NAME",VLOOKUP(AT258,'LibSets constants'!$I$4:$L$1000,4,FALSE),""),"")</f>
        <v/>
      </c>
      <c r="AW258" s="21" t="str">
        <f>IF(A258="???","--","")&amp;IF(F258&lt;&gt;"Not in the game (anymore)",IF(A258&lt;&gt;"",CONCATENATE("[",A258,"] = {wayshrines={")&amp;IF(K258&lt;&gt;"",CONCATENATE(K258,","),"")&amp;IF(L258&lt;&gt;"",CONCATENATE(L258,","),"")&amp;IF(M258&lt;&gt;"",CONCATENATE(M258,","),"")&amp;CONCATENATE("}")&amp;IF(VALUE(N258)&gt;0,CONCATENATE(", traitsNeeded=",N258),"")&amp;CONCATENATE(", dlcId=",IF(S258&lt;&gt;"",S258,"DLC_BASE_GAME")),""),"")</f>
        <v>[302] = {wayshrines={-1,-1,-1,}, dlcId=DLC_BASE_GAME</v>
      </c>
      <c r="AX258" s="21" t="str">
        <f>IF(F258&lt;&gt;"Not in the game (anymore)",IF(A258&lt;&gt;"",IF(P258&lt;&gt;"",CONCATENATE(", zoneIds={",P258),"")&amp;IF(X258&lt;&gt;"",CONCATENATE(",",X258),"")&amp;IF(AC258&lt;&gt;"",CONCATENATE(",",AC258),"")&amp;IF(AH258&lt;&gt;"",CONCATENATE(",",AH258),"")&amp;IF(AM258&lt;&gt;"",CONCATENATE(",",AM258),"")&amp;IF(AR258&lt;&gt;"",CONCATENATE(",",AR258),"")&amp;IF(P258&lt;&gt;"",CONCATENATE("}",""),"")&amp;IF(OR(I258="true",I258="false",I258&lt;&gt;""), CONCATENATE(", veteran=", I258), ""),""),"")</f>
        <v>, zoneIds={130,932}, veteran=false</v>
      </c>
      <c r="AY258" s="21" t="str">
        <f>IF(F258&lt;&gt;"Not in the game (anymore)",IF(A258&lt;&gt;"",", setType="&amp;G258,"")&amp;IF(J258="true",", multiTrialSet=true",""),"")</f>
        <v>, setType=LIBSETS_SETTYPE_DUNGEON</v>
      </c>
      <c r="AZ258" s="21" t="str">
        <f>IF(F258&lt;&gt;"Not in the game (anymore)",IF(U258&lt;&gt;"",", dropMechanic={"&amp;U258&amp;IF(Z258&lt;&gt;"",","&amp;Z258,"")&amp;IF(AE258&lt;&gt;"",","&amp;AE258,"")&amp;IF(AJ258&lt;&gt;"",","&amp;AJ258,"")&amp;IF(AO258&lt;&gt;"",","&amp;AO258,"")&amp;IF(AT258&lt;&gt;"",","&amp;AT258,"")&amp;"}"&amp;IF(U258="LIBSETS_DROP_MECHANIC_MONSTER_NAME",", dropMechanicNames={" &amp; IF(V258&lt;&gt;"","['en']='"&amp;V258&amp;"'","") &amp; IF(W258&lt;&gt;"",", ['de']='" &amp; W258&amp;"'","") &amp; "}",""),"")&amp;"},","")</f>
        <v>},</v>
      </c>
      <c r="BA258" s="21" t="str">
        <f>IF(F258&lt;&gt;"Not in the game (anymore)",IF(C258&lt;&gt;"",CONCATENATE(" --",C258," / ",B258,"   [",IF(Q258&lt;&gt;"",Q258,""),IF(Y258&lt;&gt;"",", "&amp;Y258,""),IF(AD258&lt;&gt;"",", "&amp;AD258,""),IF(AI258&lt;&gt;"",", "&amp;AI258,""),IF(AN258&lt;&gt;"",", "&amp;AN258,""),IF(AS258&lt;&gt;"",", "&amp;AS258,""),"]")),"")</f>
        <v xml:space="preserve"> --Leviathan / Leviathan   [Crypt of Hearts I, Crypt of Hearts II]</v>
      </c>
    </row>
    <row r="259" spans="1:53" x14ac:dyDescent="0.25">
      <c r="A259" s="12">
        <v>303</v>
      </c>
      <c r="B259" t="s">
        <v>1202</v>
      </c>
      <c r="C259" t="s">
        <v>1203</v>
      </c>
      <c r="D259" s="3">
        <f>A259</f>
        <v>303</v>
      </c>
      <c r="G259" s="8" t="s">
        <v>1652</v>
      </c>
      <c r="I259" t="s">
        <v>97</v>
      </c>
      <c r="J259" t="s">
        <v>97</v>
      </c>
      <c r="K259">
        <v>-1</v>
      </c>
      <c r="L259">
        <v>-1</v>
      </c>
      <c r="M259">
        <v>-1</v>
      </c>
      <c r="N259">
        <v>0</v>
      </c>
      <c r="O259" s="70" t="s">
        <v>60</v>
      </c>
      <c r="P259" s="3">
        <f>IF(AND(G259&lt;&gt;"LIBSETS_SETTYPE_BATTLEGROUND",G259&lt;&gt;"LIBSETS_SETTYPE_SPECIAL",G259&lt;&gt;"LIBSETS_SETTYPE_MYTHIC"), IF(Q259&lt;&gt;"",VLOOKUP(Q259,'ESO zone constants'!$D$2:$H$4950,5,FALSE),""),"")</f>
        <v>148</v>
      </c>
      <c r="Q259" t="str">
        <f>IF(OR(K259="",K259&lt;=0,ISERROR(K259)),IF(AND(O259&lt;&gt;"",NOT(ISERROR(O259))),O259, ""),VLOOKUP(K259,'ESO wayshrine node constants'!$A$3:$D$9993,4,FALSE))</f>
        <v>Arx Corinium</v>
      </c>
      <c r="S259" s="19" t="str">
        <f>IF(AND(R259&lt;&gt;"",NOT(ISERROR(R259))),R259,IF(P259&lt;&gt;"",IF(NOT(ISERROR(VLOOKUP(P259,'ESO Dungeon constants'!$D$3:$H$9999,5,FALSE))),VLOOKUP(P259,'ESO Dungeon constants'!$D$3:$I$9999,6,FALSE),VLOOKUP(P259,'ESO zone constants'!$H$2:$K$9984,4,FALSE)),""))</f>
        <v>DLC_BASE_GAME</v>
      </c>
      <c r="T259" s="3" t="str">
        <f>IF(S259&lt;&gt;"",VLOOKUP(S259,'LibSets constants'!$B$4:$C$1000,2,FALSE),"")</f>
        <v>Included in base game</v>
      </c>
      <c r="V259" s="44" t="str">
        <f>IF(U259&lt;&gt;"",IF(U259&lt;&gt;"LIBSETS_DROP_MECHANIC_MONSTER_NAME",VLOOKUP(U259,'LibSets constants'!$I$4:$L$1000,3,FALSE),""),"")</f>
        <v/>
      </c>
      <c r="W259" s="3" t="str">
        <f>IF(U259&lt;&gt;"",IF(U259&lt;&gt;"LIBSETS_DROP_MECHANIC_MONSTER_NAME",VLOOKUP(U259,'LibSets constants'!$I$4:$L$1000,4,FALSE),""),"")</f>
        <v/>
      </c>
      <c r="X259" s="3" t="str">
        <f>IF(G259&lt;&gt;"LIBSETS_SETTYPE_BATTLEGROUND",IF(G259&lt;&gt;"LIBSETS_SETTYPE_SPECIAL",IF(Y259&lt;&gt;"",VLOOKUP(Y259,'ESO zone constants'!$D$2:$H$4950,5,FALSE),""),""),"")</f>
        <v/>
      </c>
      <c r="Z259" s="45"/>
      <c r="AA259" s="44" t="str">
        <f>IF(Z259&lt;&gt;"",IF(Z259&lt;&gt;"LIBSETS_DROP_MECHANIC_MONSTER_NAME",VLOOKUP(Z259,'LibSets constants'!$I$4:$L$1000,3,FALSE),""),"")</f>
        <v/>
      </c>
      <c r="AB259" s="44" t="str">
        <f>IF(Z259&lt;&gt;"",IF(Z259&lt;&gt;"LIBSETS_DROP_MECHANIC_MONSTER_NAME",VLOOKUP(Z259,'LibSets constants'!$I$4:$L$1000,4,FALSE),""),"")</f>
        <v/>
      </c>
      <c r="AC259" s="3" t="str">
        <f>IF(G259&lt;&gt;"LIBSETS_SETTYPE_BATTLEGROUND",IF(G259&lt;&gt;"LIBSETS_SETTYPE_SPECIAL",IF(AD259&lt;&gt;"",VLOOKUP(AD259,'ESO zone constants'!$D$2:$H$4950,5,FALSE),""),""),"")</f>
        <v/>
      </c>
      <c r="AE259" s="45"/>
      <c r="AF259" s="44" t="str">
        <f>IF(AE259&lt;&gt;"",IF(AE259&lt;&gt;"LIBSETS_DROP_MECHANIC_MONSTER_NAME",VLOOKUP(AE259,'LibSets constants'!$I$4:$L$1000,3,FALSE),""),"")</f>
        <v/>
      </c>
      <c r="AG259" s="44" t="str">
        <f>IF(AE259&lt;&gt;"",IF(AE259&lt;&gt;"LIBSETS_DROP_MECHANIC_MONSTER_NAME",VLOOKUP(AE259,'LibSets constants'!$I$4:$L$1000,4,FALSE),""),"")</f>
        <v/>
      </c>
      <c r="AH259" s="3" t="str">
        <f>IF(G259&lt;&gt;"LIBSETS_SETTYPE_BATTLEGROUND",IF(G259&lt;&gt;"LIBSETS_SETTYPE_SPECIAL",IF(AI259&lt;&gt;"",VLOOKUP(AI259,'ESO zone constants'!$D$2:$H$4950,5,FALSE),""),""),"")</f>
        <v/>
      </c>
      <c r="AJ259" s="45"/>
      <c r="AK259" s="44" t="str">
        <f>IF(AJ259&lt;&gt;"",IF(AJ259&lt;&gt;"LIBSETS_DROP_MECHANIC_MONSTER_NAME",VLOOKUP(AJ259,'LibSets constants'!$I$4:$L$1000,3,FALSE),""),"")</f>
        <v/>
      </c>
      <c r="AL259" s="44" t="str">
        <f>IF(AJ259&lt;&gt;"",IF(AJ259&lt;&gt;"LIBSETS_DROP_MECHANIC_MONSTER_NAME",VLOOKUP(AJ259,'LibSets constants'!$I$4:$L$1000,4,FALSE),""),"")</f>
        <v/>
      </c>
      <c r="AM259" s="3" t="str">
        <f>IF(G259&lt;&gt;"LIBSETS_SETTYPE_BATTLEGROUND",IF(G259&lt;&gt;"LIBSETS_SETTYPE_SPECIAL",IF(AN259&lt;&gt;"",VLOOKUP(AN259,'ESO zone constants'!$D$2:$H$4950,5,FALSE),""),""),"")</f>
        <v/>
      </c>
      <c r="AO259" s="45"/>
      <c r="AP259" s="44" t="str">
        <f>IF(AO259&lt;&gt;"",IF(AO259&lt;&gt;"LIBSETS_DROP_MECHANIC_MONSTER_NAME",VLOOKUP(AO259,'LibSets constants'!$I$4:$L$1000,3,FALSE),""),"")</f>
        <v/>
      </c>
      <c r="AQ259" s="44" t="str">
        <f>IF(AO259&lt;&gt;"",IF(AO259&lt;&gt;"LIBSETS_DROP_MECHANIC_MONSTER_NAME",VLOOKUP(AO259,'LibSets constants'!$I$4:$L$1000,4,FALSE),""),"")</f>
        <v/>
      </c>
      <c r="AR259" s="3" t="str">
        <f>IF(G259&lt;&gt;"LIBSETS_SETTYPE_BATTLEGROUND",IF(G259&lt;&gt;"LIBSETS_SETTYPE_SPECIAL",IF(AS259&lt;&gt;"",VLOOKUP(AS259,'ESO zone constants'!$D$2:$H$4950,5,FALSE),""),""),"")</f>
        <v/>
      </c>
      <c r="AT259" s="45"/>
      <c r="AU259" s="44" t="str">
        <f>IF(AT259&lt;&gt;"",IF(AT259&lt;&gt;"LIBSETS_DROP_MECHANIC_MONSTER_NAME",VLOOKUP(AT259,'LibSets constants'!$I$4:$L$1000,3,FALSE),""),"")</f>
        <v/>
      </c>
      <c r="AV259" s="44" t="str">
        <f>IF(AT259&lt;&gt;"",IF(AT259&lt;&gt;"LIBSETS_DROP_MECHANIC_MONSTER_NAME",VLOOKUP(AT259,'LibSets constants'!$I$4:$L$1000,4,FALSE),""),"")</f>
        <v/>
      </c>
      <c r="AW259" s="21" t="str">
        <f>IF(A259="???","--","")&amp;IF(F259&lt;&gt;"Not in the game (anymore)",IF(A259&lt;&gt;"",CONCATENATE("[",A259,"] = {wayshrines={")&amp;IF(K259&lt;&gt;"",CONCATENATE(K259,","),"")&amp;IF(L259&lt;&gt;"",CONCATENATE(L259,","),"")&amp;IF(M259&lt;&gt;"",CONCATENATE(M259,","),"")&amp;CONCATENATE("}")&amp;IF(VALUE(N259)&gt;0,CONCATENATE(", traitsNeeded=",N259),"")&amp;CONCATENATE(", dlcId=",IF(S259&lt;&gt;"",S259,"DLC_BASE_GAME")),""),"")</f>
        <v>[303] = {wayshrines={-1,-1,-1,}, dlcId=DLC_BASE_GAME</v>
      </c>
      <c r="AX259" s="21" t="str">
        <f>IF(F259&lt;&gt;"Not in the game (anymore)",IF(A259&lt;&gt;"",IF(P259&lt;&gt;"",CONCATENATE(", zoneIds={",P259),"")&amp;IF(X259&lt;&gt;"",CONCATENATE(",",X259),"")&amp;IF(AC259&lt;&gt;"",CONCATENATE(",",AC259),"")&amp;IF(AH259&lt;&gt;"",CONCATENATE(",",AH259),"")&amp;IF(AM259&lt;&gt;"",CONCATENATE(",",AM259),"")&amp;IF(AR259&lt;&gt;"",CONCATENATE(",",AR259),"")&amp;IF(P259&lt;&gt;"",CONCATENATE("}",""),"")&amp;IF(OR(I259="true",I259="false",I259&lt;&gt;""), CONCATENATE(", veteran=", I259), ""),""),"")</f>
        <v>, zoneIds={148}, veteran=false</v>
      </c>
      <c r="AY259" s="21" t="str">
        <f>IF(F259&lt;&gt;"Not in the game (anymore)",IF(A259&lt;&gt;"",", setType="&amp;G259,"")&amp;IF(J259="true",", multiTrialSet=true",""),"")</f>
        <v>, setType=LIBSETS_SETTYPE_DUNGEON</v>
      </c>
      <c r="AZ259" s="21" t="str">
        <f>IF(F259&lt;&gt;"Not in the game (anymore)",IF(U259&lt;&gt;"",", dropMechanic={"&amp;U259&amp;IF(Z259&lt;&gt;"",","&amp;Z259,"")&amp;IF(AE259&lt;&gt;"",","&amp;AE259,"")&amp;IF(AJ259&lt;&gt;"",","&amp;AJ259,"")&amp;IF(AO259&lt;&gt;"",","&amp;AO259,"")&amp;IF(AT259&lt;&gt;"",","&amp;AT259,"")&amp;"}"&amp;IF(U259="LIBSETS_DROP_MECHANIC_MONSTER_NAME",", dropMechanicNames={" &amp; IF(V259&lt;&gt;"","['en']='"&amp;V259&amp;"'","") &amp; IF(W259&lt;&gt;"",", ['de']='" &amp; W259&amp;"'","") &amp; "}",""),"")&amp;"},","")</f>
        <v>},</v>
      </c>
      <c r="BA259" s="21" t="str">
        <f>IF(F259&lt;&gt;"Not in the game (anymore)",IF(C259&lt;&gt;"",CONCATENATE(" --",C259," / ",B259,"   [",IF(Q259&lt;&gt;"",Q259,""),IF(Y259&lt;&gt;"",", "&amp;Y259,""),IF(AD259&lt;&gt;"",", "&amp;AD259,""),IF(AI259&lt;&gt;"",", "&amp;AI259,""),IF(AN259&lt;&gt;"",", "&amp;AN259,""),IF(AS259&lt;&gt;"",", "&amp;AS259,""),"]")),"")</f>
        <v xml:space="preserve"> --Lamia's Song / Lied der Lamie   [Arx Corinium]</v>
      </c>
    </row>
    <row r="260" spans="1:53" x14ac:dyDescent="0.25">
      <c r="A260" s="12">
        <v>304</v>
      </c>
      <c r="B260" t="s">
        <v>1204</v>
      </c>
      <c r="C260" t="s">
        <v>1205</v>
      </c>
      <c r="D260" s="3">
        <f>A260</f>
        <v>304</v>
      </c>
      <c r="G260" s="8" t="s">
        <v>1652</v>
      </c>
      <c r="I260" t="s">
        <v>97</v>
      </c>
      <c r="J260" t="s">
        <v>97</v>
      </c>
      <c r="K260">
        <v>-1</v>
      </c>
      <c r="L260">
        <v>-1</v>
      </c>
      <c r="M260">
        <v>-1</v>
      </c>
      <c r="N260">
        <v>0</v>
      </c>
      <c r="O260" s="70" t="s">
        <v>60</v>
      </c>
      <c r="P260" s="3">
        <f>IF(AND(G260&lt;&gt;"LIBSETS_SETTYPE_BATTLEGROUND",G260&lt;&gt;"LIBSETS_SETTYPE_SPECIAL",G260&lt;&gt;"LIBSETS_SETTYPE_MYTHIC"), IF(Q260&lt;&gt;"",VLOOKUP(Q260,'ESO zone constants'!$D$2:$H$4950,5,FALSE),""),"")</f>
        <v>148</v>
      </c>
      <c r="Q260" t="str">
        <f>IF(OR(K260="",K260&lt;=0,ISERROR(K260)),IF(AND(O260&lt;&gt;"",NOT(ISERROR(O260))),O260, ""),VLOOKUP(K260,'ESO wayshrine node constants'!$A$3:$D$9993,4,FALSE))</f>
        <v>Arx Corinium</v>
      </c>
      <c r="S260" s="19" t="str">
        <f>IF(AND(R260&lt;&gt;"",NOT(ISERROR(R260))),R260,IF(P260&lt;&gt;"",IF(NOT(ISERROR(VLOOKUP(P260,'ESO Dungeon constants'!$D$3:$H$9999,5,FALSE))),VLOOKUP(P260,'ESO Dungeon constants'!$D$3:$I$9999,6,FALSE),VLOOKUP(P260,'ESO zone constants'!$H$2:$K$9984,4,FALSE)),""))</f>
        <v>DLC_BASE_GAME</v>
      </c>
      <c r="T260" s="3" t="str">
        <f>IF(S260&lt;&gt;"",VLOOKUP(S260,'LibSets constants'!$B$4:$C$1000,2,FALSE),"")</f>
        <v>Included in base game</v>
      </c>
      <c r="V260" s="44" t="str">
        <f>IF(U260&lt;&gt;"",IF(U260&lt;&gt;"LIBSETS_DROP_MECHANIC_MONSTER_NAME",VLOOKUP(U260,'LibSets constants'!$I$4:$L$1000,3,FALSE),""),"")</f>
        <v/>
      </c>
      <c r="W260" s="3" t="str">
        <f>IF(U260&lt;&gt;"",IF(U260&lt;&gt;"LIBSETS_DROP_MECHANIC_MONSTER_NAME",VLOOKUP(U260,'LibSets constants'!$I$4:$L$1000,4,FALSE),""),"")</f>
        <v/>
      </c>
      <c r="X260" s="3" t="str">
        <f>IF(G260&lt;&gt;"LIBSETS_SETTYPE_BATTLEGROUND",IF(G260&lt;&gt;"LIBSETS_SETTYPE_SPECIAL",IF(Y260&lt;&gt;"",VLOOKUP(Y260,'ESO zone constants'!$D$2:$H$4950,5,FALSE),""),""),"")</f>
        <v/>
      </c>
      <c r="Z260" s="45"/>
      <c r="AA260" s="44" t="str">
        <f>IF(Z260&lt;&gt;"",IF(Z260&lt;&gt;"LIBSETS_DROP_MECHANIC_MONSTER_NAME",VLOOKUP(Z260,'LibSets constants'!$I$4:$L$1000,3,FALSE),""),"")</f>
        <v/>
      </c>
      <c r="AB260" s="44" t="str">
        <f>IF(Z260&lt;&gt;"",IF(Z260&lt;&gt;"LIBSETS_DROP_MECHANIC_MONSTER_NAME",VLOOKUP(Z260,'LibSets constants'!$I$4:$L$1000,4,FALSE),""),"")</f>
        <v/>
      </c>
      <c r="AC260" s="3" t="str">
        <f>IF(G260&lt;&gt;"LIBSETS_SETTYPE_BATTLEGROUND",IF(G260&lt;&gt;"LIBSETS_SETTYPE_SPECIAL",IF(AD260&lt;&gt;"",VLOOKUP(AD260,'ESO zone constants'!$D$2:$H$4950,5,FALSE),""),""),"")</f>
        <v/>
      </c>
      <c r="AE260" s="45"/>
      <c r="AF260" s="44" t="str">
        <f>IF(AE260&lt;&gt;"",IF(AE260&lt;&gt;"LIBSETS_DROP_MECHANIC_MONSTER_NAME",VLOOKUP(AE260,'LibSets constants'!$I$4:$L$1000,3,FALSE),""),"")</f>
        <v/>
      </c>
      <c r="AG260" s="44" t="str">
        <f>IF(AE260&lt;&gt;"",IF(AE260&lt;&gt;"LIBSETS_DROP_MECHANIC_MONSTER_NAME",VLOOKUP(AE260,'LibSets constants'!$I$4:$L$1000,4,FALSE),""),"")</f>
        <v/>
      </c>
      <c r="AH260" s="3" t="str">
        <f>IF(G260&lt;&gt;"LIBSETS_SETTYPE_BATTLEGROUND",IF(G260&lt;&gt;"LIBSETS_SETTYPE_SPECIAL",IF(AI260&lt;&gt;"",VLOOKUP(AI260,'ESO zone constants'!$D$2:$H$4950,5,FALSE),""),""),"")</f>
        <v/>
      </c>
      <c r="AJ260" s="45"/>
      <c r="AK260" s="44" t="str">
        <f>IF(AJ260&lt;&gt;"",IF(AJ260&lt;&gt;"LIBSETS_DROP_MECHANIC_MONSTER_NAME",VLOOKUP(AJ260,'LibSets constants'!$I$4:$L$1000,3,FALSE),""),"")</f>
        <v/>
      </c>
      <c r="AL260" s="44" t="str">
        <f>IF(AJ260&lt;&gt;"",IF(AJ260&lt;&gt;"LIBSETS_DROP_MECHANIC_MONSTER_NAME",VLOOKUP(AJ260,'LibSets constants'!$I$4:$L$1000,4,FALSE),""),"")</f>
        <v/>
      </c>
      <c r="AM260" s="3" t="str">
        <f>IF(G260&lt;&gt;"LIBSETS_SETTYPE_BATTLEGROUND",IF(G260&lt;&gt;"LIBSETS_SETTYPE_SPECIAL",IF(AN260&lt;&gt;"",VLOOKUP(AN260,'ESO zone constants'!$D$2:$H$4950,5,FALSE),""),""),"")</f>
        <v/>
      </c>
      <c r="AO260" s="45"/>
      <c r="AP260" s="44" t="str">
        <f>IF(AO260&lt;&gt;"",IF(AO260&lt;&gt;"LIBSETS_DROP_MECHANIC_MONSTER_NAME",VLOOKUP(AO260,'LibSets constants'!$I$4:$L$1000,3,FALSE),""),"")</f>
        <v/>
      </c>
      <c r="AQ260" s="44" t="str">
        <f>IF(AO260&lt;&gt;"",IF(AO260&lt;&gt;"LIBSETS_DROP_MECHANIC_MONSTER_NAME",VLOOKUP(AO260,'LibSets constants'!$I$4:$L$1000,4,FALSE),""),"")</f>
        <v/>
      </c>
      <c r="AR260" s="3" t="str">
        <f>IF(G260&lt;&gt;"LIBSETS_SETTYPE_BATTLEGROUND",IF(G260&lt;&gt;"LIBSETS_SETTYPE_SPECIAL",IF(AS260&lt;&gt;"",VLOOKUP(AS260,'ESO zone constants'!$D$2:$H$4950,5,FALSE),""),""),"")</f>
        <v/>
      </c>
      <c r="AT260" s="45"/>
      <c r="AU260" s="44" t="str">
        <f>IF(AT260&lt;&gt;"",IF(AT260&lt;&gt;"LIBSETS_DROP_MECHANIC_MONSTER_NAME",VLOOKUP(AT260,'LibSets constants'!$I$4:$L$1000,3,FALSE),""),"")</f>
        <v/>
      </c>
      <c r="AV260" s="44" t="str">
        <f>IF(AT260&lt;&gt;"",IF(AT260&lt;&gt;"LIBSETS_DROP_MECHANIC_MONSTER_NAME",VLOOKUP(AT260,'LibSets constants'!$I$4:$L$1000,4,FALSE),""),"")</f>
        <v/>
      </c>
      <c r="AW260" s="21" t="str">
        <f>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{wayshrines={-1,-1,-1,}, dlcId=DLC_BASE_GAME</v>
      </c>
      <c r="AX260" s="21" t="str">
        <f>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IF(F260&lt;&gt;"Not in the game (anymore)",IF(A260&lt;&gt;"",", setType="&amp;G260,"")&amp;IF(J260="true",", multiTrialSet=true",""),"")</f>
        <v>, setType=LIBSETS_SETTYPE_DUNGEON</v>
      </c>
      <c r="AZ260" s="21" t="str">
        <f>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1206</v>
      </c>
      <c r="C261" t="s">
        <v>1207</v>
      </c>
      <c r="D261" s="3">
        <f>A261</f>
        <v>305</v>
      </c>
      <c r="G261" s="8" t="s">
        <v>1652</v>
      </c>
      <c r="I261" t="s">
        <v>97</v>
      </c>
      <c r="J261" t="s">
        <v>97</v>
      </c>
      <c r="K261">
        <v>-1</v>
      </c>
      <c r="L261">
        <v>-1</v>
      </c>
      <c r="M261">
        <v>-1</v>
      </c>
      <c r="N261">
        <v>0</v>
      </c>
      <c r="O261" s="70" t="s">
        <v>68</v>
      </c>
      <c r="P261" s="3">
        <f>IF(AND(G261&lt;&gt;"LIBSETS_SETTYPE_BATTLEGROUND",G261&lt;&gt;"LIBSETS_SETTYPE_SPECIAL",G261&lt;&gt;"LIBSETS_SETTYPE_MYTHIC"), IF(Q261&lt;&gt;"",VLOOKUP(Q261,'ESO zone constants'!$D$2:$H$4950,5,FALSE),""),"")</f>
        <v>22</v>
      </c>
      <c r="Q261" t="str">
        <f>IF(OR(K261="",K261&lt;=0,ISERROR(K261)),IF(AND(O261&lt;&gt;"",NOT(ISERROR(O261))),O261, ""),VLOOKUP(K261,'ESO wayshrine node constants'!$A$3:$D$9993,4,FALSE))</f>
        <v>Volenfell</v>
      </c>
      <c r="S261" s="19" t="str">
        <f>IF(AND(R261&lt;&gt;"",NOT(ISERROR(R261))),R261,IF(P261&lt;&gt;"",IF(NOT(ISERROR(VLOOKUP(P261,'ESO Dungeon constants'!$D$3:$H$9999,5,FALSE))),VLOOKUP(P261,'ESO Dungeon constants'!$D$3:$I$9999,6,FALSE),VLOOKUP(P261,'ESO zone constants'!$H$2:$K$9984,4,FALSE)),""))</f>
        <v>DLC_BASE_GAME</v>
      </c>
      <c r="T261" s="3" t="str">
        <f>IF(S261&lt;&gt;"",VLOOKUP(S261,'LibSets constants'!$B$4:$C$1000,2,FALSE),"")</f>
        <v>Included in base game</v>
      </c>
      <c r="V261" s="44" t="str">
        <f>IF(U261&lt;&gt;"",IF(U261&lt;&gt;"LIBSETS_DROP_MECHANIC_MONSTER_NAME",VLOOKUP(U261,'LibSets constants'!$I$4:$L$1000,3,FALSE),""),"")</f>
        <v/>
      </c>
      <c r="W261" s="44" t="str">
        <f>IF(U261&lt;&gt;"",IF(U261&lt;&gt;"LIBSETS_DROP_MECHANIC_MONSTER_NAME",VLOOKUP(U261,'LibSets constants'!$I$4:$L$1000,4,FALSE),""),"")</f>
        <v/>
      </c>
      <c r="X261" s="3" t="str">
        <f>IF(G261&lt;&gt;"LIBSETS_SETTYPE_BATTLEGROUND",IF(G261&lt;&gt;"LIBSETS_SETTYPE_SPECIAL",IF(Y261&lt;&gt;"",VLOOKUP(Y261,'ESO zone constants'!$D$2:$H$4950,5,FALSE),""),""),"")</f>
        <v/>
      </c>
      <c r="Z261" s="45"/>
      <c r="AA261" s="44" t="str">
        <f>IF(Z261&lt;&gt;"",IF(Z261&lt;&gt;"LIBSETS_DROP_MECHANIC_MONSTER_NAME",VLOOKUP(Z261,'LibSets constants'!$I$4:$L$1000,3,FALSE),""),"")</f>
        <v/>
      </c>
      <c r="AB261" s="44" t="str">
        <f>IF(Z261&lt;&gt;"",IF(Z261&lt;&gt;"LIBSETS_DROP_MECHANIC_MONSTER_NAME",VLOOKUP(Z261,'LibSets constants'!$I$4:$L$1000,4,FALSE),""),"")</f>
        <v/>
      </c>
      <c r="AC261" s="3" t="str">
        <f>IF(G261&lt;&gt;"LIBSETS_SETTYPE_BATTLEGROUND",IF(G261&lt;&gt;"LIBSETS_SETTYPE_SPECIAL",IF(AD261&lt;&gt;"",VLOOKUP(AD261,'ESO zone constants'!$D$2:$H$4950,5,FALSE),""),""),"")</f>
        <v/>
      </c>
      <c r="AE261" s="45"/>
      <c r="AF261" s="44" t="str">
        <f>IF(AE261&lt;&gt;"",IF(AE261&lt;&gt;"LIBSETS_DROP_MECHANIC_MONSTER_NAME",VLOOKUP(AE261,'LibSets constants'!$I$4:$L$1000,3,FALSE),""),"")</f>
        <v/>
      </c>
      <c r="AG261" s="44" t="str">
        <f>IF(AE261&lt;&gt;"",IF(AE261&lt;&gt;"LIBSETS_DROP_MECHANIC_MONSTER_NAME",VLOOKUP(AE261,'LibSets constants'!$I$4:$L$1000,4,FALSE),""),"")</f>
        <v/>
      </c>
      <c r="AH261" s="3" t="str">
        <f>IF(G261&lt;&gt;"LIBSETS_SETTYPE_BATTLEGROUND",IF(G261&lt;&gt;"LIBSETS_SETTYPE_SPECIAL",IF(AI261&lt;&gt;"",VLOOKUP(AI261,'ESO zone constants'!$D$2:$H$4950,5,FALSE),""),""),"")</f>
        <v/>
      </c>
      <c r="AJ261" s="45"/>
      <c r="AK261" s="44" t="str">
        <f>IF(AJ261&lt;&gt;"",IF(AJ261&lt;&gt;"LIBSETS_DROP_MECHANIC_MONSTER_NAME",VLOOKUP(AJ261,'LibSets constants'!$I$4:$L$1000,3,FALSE),""),"")</f>
        <v/>
      </c>
      <c r="AL261" s="44" t="str">
        <f>IF(AJ261&lt;&gt;"",IF(AJ261&lt;&gt;"LIBSETS_DROP_MECHANIC_MONSTER_NAME",VLOOKUP(AJ261,'LibSets constants'!$I$4:$L$1000,4,FALSE),""),"")</f>
        <v/>
      </c>
      <c r="AM261" s="3" t="str">
        <f>IF(G261&lt;&gt;"LIBSETS_SETTYPE_BATTLEGROUND",IF(G261&lt;&gt;"LIBSETS_SETTYPE_SPECIAL",IF(AN261&lt;&gt;"",VLOOKUP(AN261,'ESO zone constants'!$D$2:$H$4950,5,FALSE),""),""),"")</f>
        <v/>
      </c>
      <c r="AO261" s="45"/>
      <c r="AP261" s="44" t="str">
        <f>IF(AO261&lt;&gt;"",IF(AO261&lt;&gt;"LIBSETS_DROP_MECHANIC_MONSTER_NAME",VLOOKUP(AO261,'LibSets constants'!$I$4:$L$1000,3,FALSE),""),"")</f>
        <v/>
      </c>
      <c r="AQ261" s="44" t="str">
        <f>IF(AO261&lt;&gt;"",IF(AO261&lt;&gt;"LIBSETS_DROP_MECHANIC_MONSTER_NAME",VLOOKUP(AO261,'LibSets constants'!$I$4:$L$1000,4,FALSE),""),"")</f>
        <v/>
      </c>
      <c r="AR261" s="3" t="str">
        <f>IF(G261&lt;&gt;"LIBSETS_SETTYPE_BATTLEGROUND",IF(G261&lt;&gt;"LIBSETS_SETTYPE_SPECIAL",IF(AS261&lt;&gt;"",VLOOKUP(AS261,'ESO zone constants'!$D$2:$H$4950,5,FALSE),""),""),"")</f>
        <v/>
      </c>
      <c r="AT261" s="45"/>
      <c r="AU261" s="44" t="str">
        <f>IF(AT261&lt;&gt;"",IF(AT261&lt;&gt;"LIBSETS_DROP_MECHANIC_MONSTER_NAME",VLOOKUP(AT261,'LibSets constants'!$I$4:$L$1000,3,FALSE),""),"")</f>
        <v/>
      </c>
      <c r="AV261" s="44" t="str">
        <f>IF(AT261&lt;&gt;"",IF(AT261&lt;&gt;"LIBSETS_DROP_MECHANIC_MONSTER_NAME",VLOOKUP(AT261,'LibSets constants'!$I$4:$L$1000,4,FALSE),""),"")</f>
        <v/>
      </c>
      <c r="AW261" s="21" t="str">
        <f>IF(A261="???","--","")&amp;IF(F261&lt;&gt;"Not in the game (anymore)",IF(A261&lt;&gt;"",CONCATENATE("[",A261,"] = {wayshrines={")&amp;IF(K261&lt;&gt;"",CONCATENATE(K261,","),"")&amp;IF(L261&lt;&gt;"",CONCATENATE(L261,","),"")&amp;IF(M261&lt;&gt;"",CONCATENATE(M261,","),"")&amp;CONCATENATE("}")&amp;IF(VALUE(N261)&gt;0,CONCATENATE(", traitsNeeded=",N261),"")&amp;CONCATENATE(", dlcId=",IF(S261&lt;&gt;"",S261,"DLC_BASE_GAME")),""),"")</f>
        <v>[305] = {wayshrines={-1,-1,-1,}, dlcId=DLC_BASE_GAME</v>
      </c>
      <c r="AX261" s="21" t="str">
        <f>IF(F261&lt;&gt;"Not in the game (anymore)",IF(A261&lt;&gt;"",IF(P261&lt;&gt;"",CONCATENATE(", zoneIds={",P261),"")&amp;IF(X261&lt;&gt;"",CONCATENATE(",",X261),"")&amp;IF(AC261&lt;&gt;"",CONCATENATE(",",AC261),"")&amp;IF(AH261&lt;&gt;"",CONCATENATE(",",AH261),"")&amp;IF(AM261&lt;&gt;"",CONCATENATE(",",AM261),"")&amp;IF(AR261&lt;&gt;"",CONCATENATE(",",AR261),"")&amp;IF(P261&lt;&gt;"",CONCATENATE("}",""),"")&amp;IF(OR(I261="true",I261="false",I261&lt;&gt;""), CONCATENATE(", veteran=", I261), ""),""),"")</f>
        <v>, zoneIds={22}, veteran=false</v>
      </c>
      <c r="AY261" s="21" t="str">
        <f>IF(F261&lt;&gt;"Not in the game (anymore)",IF(A261&lt;&gt;"",", setType="&amp;G261,"")&amp;IF(J261="true",", multiTrialSet=true",""),"")</f>
        <v>, setType=LIBSETS_SETTYPE_DUNGEON</v>
      </c>
      <c r="AZ261" s="21" t="str">
        <f>IF(F261&lt;&gt;"Not in the game (anymore)",IF(U261&lt;&gt;"",", dropMechanic={"&amp;U261&amp;IF(Z261&lt;&gt;"",","&amp;Z261,"")&amp;IF(AE261&lt;&gt;"",","&amp;AE261,"")&amp;IF(AJ261&lt;&gt;"",","&amp;AJ261,"")&amp;IF(AO261&lt;&gt;"",","&amp;AO261,"")&amp;IF(AT261&lt;&gt;"",","&amp;AT261,"")&amp;"}"&amp;IF(U261="LIBSETS_DROP_MECHANIC_MONSTER_NAME",", dropMechanicNames={" &amp; IF(V261&lt;&gt;"","['en']='"&amp;V261&amp;"'","") &amp; IF(W261&lt;&gt;"",", ['de']='" &amp; W261&amp;"'","") &amp; "}",""),"")&amp;"},","")</f>
        <v>},</v>
      </c>
      <c r="BA261" s="21" t="str">
        <f>IF(F261&lt;&gt;"Not in the game (anymore)",IF(C261&lt;&gt;"",CONCATENATE(" --",C261," / ",B261,"   [",IF(Q261&lt;&gt;"",Q261,""),IF(Y261&lt;&gt;"",", "&amp;Y261,""),IF(AD261&lt;&gt;"",", "&amp;AD261,""),IF(AI261&lt;&gt;"",", "&amp;AI261,""),IF(AN261&lt;&gt;"",", "&amp;AN261,""),IF(AS261&lt;&gt;"",", "&amp;AS261,""),"]")),"")</f>
        <v xml:space="preserve"> --Treasure Hunter / Schatzjäger   [Volenfell]</v>
      </c>
    </row>
    <row r="262" spans="1:53" x14ac:dyDescent="0.25">
      <c r="A262" s="12">
        <v>307</v>
      </c>
      <c r="B262" t="s">
        <v>1208</v>
      </c>
      <c r="C262" t="s">
        <v>1209</v>
      </c>
      <c r="D262" s="3">
        <f>A262</f>
        <v>307</v>
      </c>
      <c r="G262" s="8" t="s">
        <v>1652</v>
      </c>
      <c r="I262" t="s">
        <v>97</v>
      </c>
      <c r="J262" t="s">
        <v>97</v>
      </c>
      <c r="K262">
        <v>-1</v>
      </c>
      <c r="L262">
        <v>-1</v>
      </c>
      <c r="M262">
        <v>-1</v>
      </c>
      <c r="N262">
        <v>0</v>
      </c>
      <c r="O262" s="70" t="s">
        <v>48</v>
      </c>
      <c r="P262" s="3">
        <f>IF(AND(G262&lt;&gt;"LIBSETS_SETTYPE_BATTLEGROUND",G262&lt;&gt;"LIBSETS_SETTYPE_SPECIAL",G262&lt;&gt;"LIBSETS_SETTYPE_MYTHIC"), IF(Q262&lt;&gt;"",VLOOKUP(Q262,'ESO zone constants'!$D$2:$H$4950,5,FALSE),""),"")</f>
        <v>449</v>
      </c>
      <c r="Q262" t="str">
        <f>IF(OR(K262="",K262&lt;=0,ISERROR(K262)),IF(AND(O262&lt;&gt;"",NOT(ISERROR(O262))),O262, ""),VLOOKUP(K262,'ESO wayshrine node constants'!$A$3:$D$9993,4,FALSE))</f>
        <v>Direfrost Keep</v>
      </c>
      <c r="S262" s="19" t="str">
        <f>IF(AND(R262&lt;&gt;"",NOT(ISERROR(R262))),R262,IF(P262&lt;&gt;"",IF(NOT(ISERROR(VLOOKUP(P262,'ESO Dungeon constants'!$D$3:$H$9999,5,FALSE))),VLOOKUP(P262,'ESO Dungeon constants'!$D$3:$I$9999,6,FALSE),VLOOKUP(P262,'ESO zone constants'!$H$2:$K$9984,4,FALSE)),""))</f>
        <v>DLC_BASE_GAME</v>
      </c>
      <c r="T262" s="3" t="str">
        <f>IF(S262&lt;&gt;"",VLOOKUP(S262,'LibSets constants'!$B$4:$C$1000,2,FALSE),"")</f>
        <v>Included in base game</v>
      </c>
      <c r="V262" s="44" t="str">
        <f>IF(U262&lt;&gt;"",IF(U262&lt;&gt;"LIBSETS_DROP_MECHANIC_MONSTER_NAME",VLOOKUP(U262,'LibSets constants'!$I$4:$L$1000,3,FALSE),""),"")</f>
        <v/>
      </c>
      <c r="W262" s="3" t="str">
        <f>IF(U262&lt;&gt;"",IF(U262&lt;&gt;"LIBSETS_DROP_MECHANIC_MONSTER_NAME",VLOOKUP(U262,'LibSets constants'!$I$4:$L$1000,4,FALSE),""),"")</f>
        <v/>
      </c>
      <c r="X262" s="3" t="str">
        <f>IF(G262&lt;&gt;"LIBSETS_SETTYPE_BATTLEGROUND",IF(G262&lt;&gt;"LIBSETS_SETTYPE_SPECIAL",IF(Y262&lt;&gt;"",VLOOKUP(Y262,'ESO zone constants'!$D$2:$H$4950,5,FALSE),""),""),"")</f>
        <v/>
      </c>
      <c r="Z262" s="45"/>
      <c r="AA262" s="44" t="str">
        <f>IF(Z262&lt;&gt;"",IF(Z262&lt;&gt;"LIBSETS_DROP_MECHANIC_MONSTER_NAME",VLOOKUP(Z262,'LibSets constants'!$I$4:$L$1000,3,FALSE),""),"")</f>
        <v/>
      </c>
      <c r="AB262" s="44" t="str">
        <f>IF(Z262&lt;&gt;"",IF(Z262&lt;&gt;"LIBSETS_DROP_MECHANIC_MONSTER_NAME",VLOOKUP(Z262,'LibSets constants'!$I$4:$L$1000,4,FALSE),""),"")</f>
        <v/>
      </c>
      <c r="AC262" s="3" t="str">
        <f>IF(G262&lt;&gt;"LIBSETS_SETTYPE_BATTLEGROUND",IF(G262&lt;&gt;"LIBSETS_SETTYPE_SPECIAL",IF(AD262&lt;&gt;"",VLOOKUP(AD262,'ESO zone constants'!$D$2:$H$4950,5,FALSE),""),""),"")</f>
        <v/>
      </c>
      <c r="AE262" s="45"/>
      <c r="AF262" s="44" t="str">
        <f>IF(AE262&lt;&gt;"",IF(AE262&lt;&gt;"LIBSETS_DROP_MECHANIC_MONSTER_NAME",VLOOKUP(AE262,'LibSets constants'!$I$4:$L$1000,3,FALSE),""),"")</f>
        <v/>
      </c>
      <c r="AG262" s="44" t="str">
        <f>IF(AE262&lt;&gt;"",IF(AE262&lt;&gt;"LIBSETS_DROP_MECHANIC_MONSTER_NAME",VLOOKUP(AE262,'LibSets constants'!$I$4:$L$1000,4,FALSE),""),"")</f>
        <v/>
      </c>
      <c r="AH262" s="3" t="str">
        <f>IF(G262&lt;&gt;"LIBSETS_SETTYPE_BATTLEGROUND",IF(G262&lt;&gt;"LIBSETS_SETTYPE_SPECIAL",IF(AI262&lt;&gt;"",VLOOKUP(AI262,'ESO zone constants'!$D$2:$H$4950,5,FALSE),""),""),"")</f>
        <v/>
      </c>
      <c r="AJ262" s="45"/>
      <c r="AK262" s="44" t="str">
        <f>IF(AJ262&lt;&gt;"",IF(AJ262&lt;&gt;"LIBSETS_DROP_MECHANIC_MONSTER_NAME",VLOOKUP(AJ262,'LibSets constants'!$I$4:$L$1000,3,FALSE),""),"")</f>
        <v/>
      </c>
      <c r="AL262" s="44" t="str">
        <f>IF(AJ262&lt;&gt;"",IF(AJ262&lt;&gt;"LIBSETS_DROP_MECHANIC_MONSTER_NAME",VLOOKUP(AJ262,'LibSets constants'!$I$4:$L$1000,4,FALSE),""),"")</f>
        <v/>
      </c>
      <c r="AM262" s="3" t="str">
        <f>IF(G262&lt;&gt;"LIBSETS_SETTYPE_BATTLEGROUND",IF(G262&lt;&gt;"LIBSETS_SETTYPE_SPECIAL",IF(AN262&lt;&gt;"",VLOOKUP(AN262,'ESO zone constants'!$D$2:$H$4950,5,FALSE),""),""),"")</f>
        <v/>
      </c>
      <c r="AO262" s="45"/>
      <c r="AP262" s="44" t="str">
        <f>IF(AO262&lt;&gt;"",IF(AO262&lt;&gt;"LIBSETS_DROP_MECHANIC_MONSTER_NAME",VLOOKUP(AO262,'LibSets constants'!$I$4:$L$1000,3,FALSE),""),"")</f>
        <v/>
      </c>
      <c r="AQ262" s="44" t="str">
        <f>IF(AO262&lt;&gt;"",IF(AO262&lt;&gt;"LIBSETS_DROP_MECHANIC_MONSTER_NAME",VLOOKUP(AO262,'LibSets constants'!$I$4:$L$1000,4,FALSE),""),"")</f>
        <v/>
      </c>
      <c r="AR262" s="3" t="str">
        <f>IF(G262&lt;&gt;"LIBSETS_SETTYPE_BATTLEGROUND",IF(G262&lt;&gt;"LIBSETS_SETTYPE_SPECIAL",IF(AS262&lt;&gt;"",VLOOKUP(AS262,'ESO zone constants'!$D$2:$H$4950,5,FALSE),""),""),"")</f>
        <v/>
      </c>
      <c r="AT262" s="45"/>
      <c r="AU262" s="44" t="str">
        <f>IF(AT262&lt;&gt;"",IF(AT262&lt;&gt;"LIBSETS_DROP_MECHANIC_MONSTER_NAME",VLOOKUP(AT262,'LibSets constants'!$I$4:$L$1000,3,FALSE),""),"")</f>
        <v/>
      </c>
      <c r="AV262" s="44" t="str">
        <f>IF(AT262&lt;&gt;"",IF(AT262&lt;&gt;"LIBSETS_DROP_MECHANIC_MONSTER_NAME",VLOOKUP(AT262,'LibSets constants'!$I$4:$L$1000,4,FALSE),""),"")</f>
        <v/>
      </c>
      <c r="AW262" s="21" t="str">
        <f>IF(A262="???","--","")&amp;IF(F262&lt;&gt;"Not in the game (anymore)",IF(A262&lt;&gt;"",CONCATENATE("[",A262,"] = {wayshrines={")&amp;IF(K262&lt;&gt;"",CONCATENATE(K262,","),"")&amp;IF(L262&lt;&gt;"",CONCATENATE(L262,","),"")&amp;IF(M262&lt;&gt;"",CONCATENATE(M262,","),"")&amp;CONCATENATE("}")&amp;IF(VALUE(N262)&gt;0,CONCATENATE(", traitsNeeded=",N262),"")&amp;CONCATENATE(", dlcId=",IF(S262&lt;&gt;"",S262,"DLC_BASE_GAME")),""),"")</f>
        <v>[307] = {wayshrines={-1,-1,-1,}, dlcId=DLC_BASE_GAME</v>
      </c>
      <c r="AX262" s="21" t="str">
        <f>IF(F262&lt;&gt;"Not in the game (anymore)",IF(A262&lt;&gt;"",IF(P262&lt;&gt;"",CONCATENATE(", zoneIds={",P262),"")&amp;IF(X262&lt;&gt;"",CONCATENATE(",",X262),"")&amp;IF(AC262&lt;&gt;"",CONCATENATE(",",AC262),"")&amp;IF(AH262&lt;&gt;"",CONCATENATE(",",AH262),"")&amp;IF(AM262&lt;&gt;"",CONCATENATE(",",AM262),"")&amp;IF(AR262&lt;&gt;"",CONCATENATE(",",AR262),"")&amp;IF(P262&lt;&gt;"",CONCATENATE("}",""),"")&amp;IF(OR(I262="true",I262="false",I262&lt;&gt;""), CONCATENATE(", veteran=", I262), ""),""),"")</f>
        <v>, zoneIds={449}, veteran=false</v>
      </c>
      <c r="AY262" s="21" t="str">
        <f>IF(F262&lt;&gt;"Not in the game (anymore)",IF(A262&lt;&gt;"",", setType="&amp;G262,"")&amp;IF(J262="true",", multiTrialSet=true",""),"")</f>
        <v>, setType=LIBSETS_SETTYPE_DUNGEON</v>
      </c>
      <c r="AZ262" s="21" t="str">
        <f>IF(F262&lt;&gt;"Not in the game (anymore)",IF(U262&lt;&gt;"",", dropMechanic={"&amp;U262&amp;IF(Z262&lt;&gt;"",","&amp;Z262,"")&amp;IF(AE262&lt;&gt;"",","&amp;AE262,"")&amp;IF(AJ262&lt;&gt;"",","&amp;AJ262,"")&amp;IF(AO262&lt;&gt;"",","&amp;AO262,"")&amp;IF(AT262&lt;&gt;"",","&amp;AT262,"")&amp;"}"&amp;IF(U262="LIBSETS_DROP_MECHANIC_MONSTER_NAME",", dropMechanicNames={" &amp; IF(V262&lt;&gt;"","['en']='"&amp;V262&amp;"'","") &amp; IF(W262&lt;&gt;"",", ['de']='" &amp; W262&amp;"'","") &amp; "}",""),"")&amp;"},","")</f>
        <v>},</v>
      </c>
      <c r="BA262" s="21" t="str">
        <f>IF(F262&lt;&gt;"Not in the game (anymore)",IF(C262&lt;&gt;"",CONCATENATE(" --",C262," / ",B262,"   [",IF(Q262&lt;&gt;"",Q262,""),IF(Y262&lt;&gt;"",", "&amp;Y262,""),IF(AD262&lt;&gt;"",", "&amp;AD262,""),IF(AI262&lt;&gt;"",", "&amp;AI262,""),IF(AN262&lt;&gt;"",", "&amp;AN262,""),IF(AS262&lt;&gt;"",", "&amp;AS262,""),"]")),"")</f>
        <v xml:space="preserve"> --Draugr Hulk / Schwerfälliger Draugr   [Direfrost Keep]</v>
      </c>
    </row>
    <row r="263" spans="1:53" x14ac:dyDescent="0.25">
      <c r="A263" s="12">
        <v>308</v>
      </c>
      <c r="B263" t="s">
        <v>1210</v>
      </c>
      <c r="C263" t="s">
        <v>1211</v>
      </c>
      <c r="D263" s="3">
        <f>A263</f>
        <v>308</v>
      </c>
      <c r="G263" s="8" t="s">
        <v>1652</v>
      </c>
      <c r="I263" t="s">
        <v>97</v>
      </c>
      <c r="J263" t="s">
        <v>97</v>
      </c>
      <c r="K263">
        <v>-1</v>
      </c>
      <c r="L263">
        <v>-1</v>
      </c>
      <c r="M263">
        <v>-1</v>
      </c>
      <c r="N263">
        <v>0</v>
      </c>
      <c r="O263" s="70" t="s">
        <v>57</v>
      </c>
      <c r="P263" s="3">
        <f>IF(AND(G263&lt;&gt;"LIBSETS_SETTYPE_BATTLEGROUND",G263&lt;&gt;"LIBSETS_SETTYPE_SPECIAL",G263&lt;&gt;"LIBSETS_SETTYPE_MYTHIC"), IF(Q263&lt;&gt;"",VLOOKUP(Q263,'ESO zone constants'!$D$2:$H$4950,5,FALSE),""),"")</f>
        <v>38</v>
      </c>
      <c r="Q263" t="str">
        <f>IF(OR(K263="",K263&lt;=0,ISERROR(K263)),IF(AND(O263&lt;&gt;"",NOT(ISERROR(O263))),O263, ""),VLOOKUP(K263,'ESO wayshrine node constants'!$A$3:$D$9993,4,FALSE))</f>
        <v>Blackheart Haven</v>
      </c>
      <c r="S263" s="19" t="str">
        <f>IF(AND(R263&lt;&gt;"",NOT(ISERROR(R263))),R263,IF(P263&lt;&gt;"",IF(NOT(ISERROR(VLOOKUP(P263,'ESO Dungeon constants'!$D$3:$H$9999,5,FALSE))),VLOOKUP(P263,'ESO Dungeon constants'!$D$3:$I$9999,6,FALSE),VLOOKUP(P263,'ESO zone constants'!$H$2:$K$9984,4,FALSE)),""))</f>
        <v>DLC_BASE_GAME</v>
      </c>
      <c r="T263" s="3" t="str">
        <f>IF(S263&lt;&gt;"",VLOOKUP(S263,'LibSets constants'!$B$4:$C$1000,2,FALSE),"")</f>
        <v>Included in base game</v>
      </c>
      <c r="V263" s="44" t="str">
        <f>IF(U263&lt;&gt;"",IF(U263&lt;&gt;"LIBSETS_DROP_MECHANIC_MONSTER_NAME",VLOOKUP(U263,'LibSets constants'!$I$4:$L$1000,3,FALSE),""),"")</f>
        <v/>
      </c>
      <c r="W263" s="3" t="str">
        <f>IF(U263&lt;&gt;"",IF(U263&lt;&gt;"LIBSETS_DROP_MECHANIC_MONSTER_NAME",VLOOKUP(U263,'LibSets constants'!$I$4:$L$1000,4,FALSE),""),"")</f>
        <v/>
      </c>
      <c r="X263" s="3" t="str">
        <f>IF(G263&lt;&gt;"LIBSETS_SETTYPE_BATTLEGROUND",IF(G263&lt;&gt;"LIBSETS_SETTYPE_SPECIAL",IF(Y263&lt;&gt;"",VLOOKUP(Y263,'ESO zone constants'!$D$2:$H$4950,5,FALSE),""),""),"")</f>
        <v/>
      </c>
      <c r="Z263" s="45"/>
      <c r="AA263" s="44" t="str">
        <f>IF(Z263&lt;&gt;"",IF(Z263&lt;&gt;"LIBSETS_DROP_MECHANIC_MONSTER_NAME",VLOOKUP(Z263,'LibSets constants'!$I$4:$L$1000,3,FALSE),""),"")</f>
        <v/>
      </c>
      <c r="AB263" s="44" t="str">
        <f>IF(Z263&lt;&gt;"",IF(Z263&lt;&gt;"LIBSETS_DROP_MECHANIC_MONSTER_NAME",VLOOKUP(Z263,'LibSets constants'!$I$4:$L$1000,4,FALSE),""),"")</f>
        <v/>
      </c>
      <c r="AC263" s="3" t="str">
        <f>IF(G263&lt;&gt;"LIBSETS_SETTYPE_BATTLEGROUND",IF(G263&lt;&gt;"LIBSETS_SETTYPE_SPECIAL",IF(AD263&lt;&gt;"",VLOOKUP(AD263,'ESO zone constants'!$D$2:$H$4950,5,FALSE),""),""),"")</f>
        <v/>
      </c>
      <c r="AE263" s="45"/>
      <c r="AF263" s="44" t="str">
        <f>IF(AE263&lt;&gt;"",IF(AE263&lt;&gt;"LIBSETS_DROP_MECHANIC_MONSTER_NAME",VLOOKUP(AE263,'LibSets constants'!$I$4:$L$1000,3,FALSE),""),"")</f>
        <v/>
      </c>
      <c r="AG263" s="44" t="str">
        <f>IF(AE263&lt;&gt;"",IF(AE263&lt;&gt;"LIBSETS_DROP_MECHANIC_MONSTER_NAME",VLOOKUP(AE263,'LibSets constants'!$I$4:$L$1000,4,FALSE),""),"")</f>
        <v/>
      </c>
      <c r="AH263" s="3" t="str">
        <f>IF(G263&lt;&gt;"LIBSETS_SETTYPE_BATTLEGROUND",IF(G263&lt;&gt;"LIBSETS_SETTYPE_SPECIAL",IF(AI263&lt;&gt;"",VLOOKUP(AI263,'ESO zone constants'!$D$2:$H$4950,5,FALSE),""),""),"")</f>
        <v/>
      </c>
      <c r="AJ263" s="45"/>
      <c r="AK263" s="44" t="str">
        <f>IF(AJ263&lt;&gt;"",IF(AJ263&lt;&gt;"LIBSETS_DROP_MECHANIC_MONSTER_NAME",VLOOKUP(AJ263,'LibSets constants'!$I$4:$L$1000,3,FALSE),""),"")</f>
        <v/>
      </c>
      <c r="AL263" s="44" t="str">
        <f>IF(AJ263&lt;&gt;"",IF(AJ263&lt;&gt;"LIBSETS_DROP_MECHANIC_MONSTER_NAME",VLOOKUP(AJ263,'LibSets constants'!$I$4:$L$1000,4,FALSE),""),"")</f>
        <v/>
      </c>
      <c r="AM263" s="3" t="str">
        <f>IF(G263&lt;&gt;"LIBSETS_SETTYPE_BATTLEGROUND",IF(G263&lt;&gt;"LIBSETS_SETTYPE_SPECIAL",IF(AN263&lt;&gt;"",VLOOKUP(AN263,'ESO zone constants'!$D$2:$H$4950,5,FALSE),""),""),"")</f>
        <v/>
      </c>
      <c r="AO263" s="45"/>
      <c r="AP263" s="44" t="str">
        <f>IF(AO263&lt;&gt;"",IF(AO263&lt;&gt;"LIBSETS_DROP_MECHANIC_MONSTER_NAME",VLOOKUP(AO263,'LibSets constants'!$I$4:$L$1000,3,FALSE),""),"")</f>
        <v/>
      </c>
      <c r="AQ263" s="44" t="str">
        <f>IF(AO263&lt;&gt;"",IF(AO263&lt;&gt;"LIBSETS_DROP_MECHANIC_MONSTER_NAME",VLOOKUP(AO263,'LibSets constants'!$I$4:$L$1000,4,FALSE),""),"")</f>
        <v/>
      </c>
      <c r="AR263" s="3" t="str">
        <f>IF(G263&lt;&gt;"LIBSETS_SETTYPE_BATTLEGROUND",IF(G263&lt;&gt;"LIBSETS_SETTYPE_SPECIAL",IF(AS263&lt;&gt;"",VLOOKUP(AS263,'ESO zone constants'!$D$2:$H$4950,5,FALSE),""),""),"")</f>
        <v/>
      </c>
      <c r="AT263" s="45"/>
      <c r="AU263" s="44" t="str">
        <f>IF(AT263&lt;&gt;"",IF(AT263&lt;&gt;"LIBSETS_DROP_MECHANIC_MONSTER_NAME",VLOOKUP(AT263,'LibSets constants'!$I$4:$L$1000,3,FALSE),""),"")</f>
        <v/>
      </c>
      <c r="AV263" s="44" t="str">
        <f>IF(AT263&lt;&gt;"",IF(AT263&lt;&gt;"LIBSETS_DROP_MECHANIC_MONSTER_NAME",VLOOKUP(AT263,'LibSets constants'!$I$4:$L$1000,4,FALSE),""),"")</f>
        <v/>
      </c>
      <c r="AW263" s="21" t="str">
        <f>IF(A263="???","--","")&amp;IF(F263&lt;&gt;"Not in the game (anymore)",IF(A263&lt;&gt;"",CONCATENATE("[",A263,"] = {wayshrines={")&amp;IF(K263&lt;&gt;"",CONCATENATE(K263,","),"")&amp;IF(L263&lt;&gt;"",CONCATENATE(L263,","),"")&amp;IF(M263&lt;&gt;"",CONCATENATE(M263,","),"")&amp;CONCATENATE("}")&amp;IF(VALUE(N263)&gt;0,CONCATENATE(", traitsNeeded=",N263),"")&amp;CONCATENATE(", dlcId=",IF(S263&lt;&gt;"",S263,"DLC_BASE_GAME")),""),"")</f>
        <v>[308] = {wayshrines={-1,-1,-1,}, dlcId=DLC_BASE_GAME</v>
      </c>
      <c r="AX263" s="21" t="str">
        <f>IF(F263&lt;&gt;"Not in the game (anymore)",IF(A263&lt;&gt;"",IF(P263&lt;&gt;"",CONCATENATE(", zoneIds={",P263),"")&amp;IF(X263&lt;&gt;"",CONCATENATE(",",X263),"")&amp;IF(AC263&lt;&gt;"",CONCATENATE(",",AC263),"")&amp;IF(AH263&lt;&gt;"",CONCATENATE(",",AH263),"")&amp;IF(AM263&lt;&gt;"",CONCATENATE(",",AM263),"")&amp;IF(AR263&lt;&gt;"",CONCATENATE(",",AR263),"")&amp;IF(P263&lt;&gt;"",CONCATENATE("}",""),"")&amp;IF(OR(I263="true",I263="false",I263&lt;&gt;""), CONCATENATE(", veteran=", I263), ""),""),"")</f>
        <v>, zoneIds={38}, veteran=false</v>
      </c>
      <c r="AY263" s="21" t="str">
        <f>IF(F263&lt;&gt;"Not in the game (anymore)",IF(A263&lt;&gt;"",", setType="&amp;G263,"")&amp;IF(J263="true",", multiTrialSet=true",""),"")</f>
        <v>, setType=LIBSETS_SETTYPE_DUNGEON</v>
      </c>
      <c r="AZ263" s="21" t="str">
        <f>IF(F263&lt;&gt;"Not in the game (anymore)",IF(U263&lt;&gt;"",", dropMechanic={"&amp;U263&amp;IF(Z263&lt;&gt;"",","&amp;Z263,"")&amp;IF(AE263&lt;&gt;"",","&amp;AE263,"")&amp;IF(AJ263&lt;&gt;"",","&amp;AJ263,"")&amp;IF(AO263&lt;&gt;"",","&amp;AO263,"")&amp;IF(AT263&lt;&gt;"",","&amp;AT263,"")&amp;"}"&amp;IF(U263="LIBSETS_DROP_MECHANIC_MONSTER_NAME",", dropMechanicNames={" &amp; IF(V263&lt;&gt;"","['en']='"&amp;V263&amp;"'","") &amp; IF(W263&lt;&gt;"",", ['de']='" &amp; W263&amp;"'","") &amp; "}",""),"")&amp;"},","")</f>
        <v>},</v>
      </c>
      <c r="BA263" s="21" t="str">
        <f>IF(F263&lt;&gt;"Not in the game (anymore)",IF(C263&lt;&gt;"",CONCATENATE(" --",C263," / ",B263,"   [",IF(Q263&lt;&gt;"",Q263,""),IF(Y263&lt;&gt;"",", "&amp;Y263,""),IF(AD263&lt;&gt;"",", "&amp;AD263,""),IF(AI263&lt;&gt;"",", "&amp;AI263,""),IF(AN263&lt;&gt;"",", "&amp;AN263,""),IF(AS263&lt;&gt;"",", "&amp;AS263,""),"]")),"")</f>
        <v xml:space="preserve"> --Bone Pirate's Tatters / Lumpen des Knochenpiraten   [Blackheart Haven]</v>
      </c>
    </row>
    <row r="264" spans="1:53" x14ac:dyDescent="0.25">
      <c r="A264" s="12">
        <v>309</v>
      </c>
      <c r="B264" t="s">
        <v>1212</v>
      </c>
      <c r="C264" t="s">
        <v>1213</v>
      </c>
      <c r="D264" s="3">
        <f>A264</f>
        <v>309</v>
      </c>
      <c r="G264" s="8" t="s">
        <v>1652</v>
      </c>
      <c r="I264" t="s">
        <v>97</v>
      </c>
      <c r="J264" t="s">
        <v>97</v>
      </c>
      <c r="K264">
        <v>-1</v>
      </c>
      <c r="L264">
        <v>-1</v>
      </c>
      <c r="M264">
        <v>-1</v>
      </c>
      <c r="N264">
        <v>0</v>
      </c>
      <c r="O264" s="70" t="s">
        <v>57</v>
      </c>
      <c r="P264" s="3">
        <f>IF(AND(G264&lt;&gt;"LIBSETS_SETTYPE_BATTLEGROUND",G264&lt;&gt;"LIBSETS_SETTYPE_SPECIAL",G264&lt;&gt;"LIBSETS_SETTYPE_MYTHIC"), IF(Q264&lt;&gt;"",VLOOKUP(Q264,'ESO zone constants'!$D$2:$H$4950,5,FALSE),""),"")</f>
        <v>38</v>
      </c>
      <c r="Q264" t="str">
        <f>IF(OR(K264="",K264&lt;=0,ISERROR(K264)),IF(AND(O264&lt;&gt;"",NOT(ISERROR(O264))),O264, ""),VLOOKUP(K264,'ESO wayshrine node constants'!$A$3:$D$9993,4,FALSE))</f>
        <v>Blackheart Haven</v>
      </c>
      <c r="S264" s="19" t="str">
        <f>IF(AND(R264&lt;&gt;"",NOT(ISERROR(R264))),R264,IF(P264&lt;&gt;"",IF(NOT(ISERROR(VLOOKUP(P264,'ESO Dungeon constants'!$D$3:$H$9999,5,FALSE))),VLOOKUP(P264,'ESO Dungeon constants'!$D$3:$I$9999,6,FALSE),VLOOKUP(P264,'ESO zone constants'!$H$2:$K$9984,4,FALSE)),""))</f>
        <v>DLC_BASE_GAME</v>
      </c>
      <c r="T264" s="3" t="str">
        <f>IF(S264&lt;&gt;"",VLOOKUP(S264,'LibSets constants'!$B$4:$C$1000,2,FALSE),"")</f>
        <v>Included in base game</v>
      </c>
      <c r="V264" s="44" t="str">
        <f>IF(U264&lt;&gt;"",IF(U264&lt;&gt;"LIBSETS_DROP_MECHANIC_MONSTER_NAME",VLOOKUP(U264,'LibSets constants'!$I$4:$L$1000,3,FALSE),""),"")</f>
        <v/>
      </c>
      <c r="W264" s="3" t="str">
        <f>IF(U264&lt;&gt;"",IF(U264&lt;&gt;"LIBSETS_DROP_MECHANIC_MONSTER_NAME",VLOOKUP(U264,'LibSets constants'!$I$4:$L$1000,4,FALSE),""),"")</f>
        <v/>
      </c>
      <c r="X264" s="3" t="str">
        <f>IF(G264&lt;&gt;"LIBSETS_SETTYPE_BATTLEGROUND",IF(G264&lt;&gt;"LIBSETS_SETTYPE_SPECIAL",IF(Y264&lt;&gt;"",VLOOKUP(Y264,'ESO zone constants'!$D$2:$H$4950,5,FALSE),""),""),"")</f>
        <v/>
      </c>
      <c r="Z264" s="45"/>
      <c r="AA264" s="44" t="str">
        <f>IF(Z264&lt;&gt;"",IF(Z264&lt;&gt;"LIBSETS_DROP_MECHANIC_MONSTER_NAME",VLOOKUP(Z264,'LibSets constants'!$I$4:$L$1000,3,FALSE),""),"")</f>
        <v/>
      </c>
      <c r="AB264" s="44" t="str">
        <f>IF(Z264&lt;&gt;"",IF(Z264&lt;&gt;"LIBSETS_DROP_MECHANIC_MONSTER_NAME",VLOOKUP(Z264,'LibSets constants'!$I$4:$L$1000,4,FALSE),""),"")</f>
        <v/>
      </c>
      <c r="AC264" s="3" t="str">
        <f>IF(G264&lt;&gt;"LIBSETS_SETTYPE_BATTLEGROUND",IF(G264&lt;&gt;"LIBSETS_SETTYPE_SPECIAL",IF(AD264&lt;&gt;"",VLOOKUP(AD264,'ESO zone constants'!$D$2:$H$4950,5,FALSE),""),""),"")</f>
        <v/>
      </c>
      <c r="AE264" s="45"/>
      <c r="AF264" s="44" t="str">
        <f>IF(AE264&lt;&gt;"",IF(AE264&lt;&gt;"LIBSETS_DROP_MECHANIC_MONSTER_NAME",VLOOKUP(AE264,'LibSets constants'!$I$4:$L$1000,3,FALSE),""),"")</f>
        <v/>
      </c>
      <c r="AG264" s="44" t="str">
        <f>IF(AE264&lt;&gt;"",IF(AE264&lt;&gt;"LIBSETS_DROP_MECHANIC_MONSTER_NAME",VLOOKUP(AE264,'LibSets constants'!$I$4:$L$1000,4,FALSE),""),"")</f>
        <v/>
      </c>
      <c r="AH264" s="3" t="str">
        <f>IF(G264&lt;&gt;"LIBSETS_SETTYPE_BATTLEGROUND",IF(G264&lt;&gt;"LIBSETS_SETTYPE_SPECIAL",IF(AI264&lt;&gt;"",VLOOKUP(AI264,'ESO zone constants'!$D$2:$H$4950,5,FALSE),""),""),"")</f>
        <v/>
      </c>
      <c r="AJ264" s="45"/>
      <c r="AK264" s="44" t="str">
        <f>IF(AJ264&lt;&gt;"",IF(AJ264&lt;&gt;"LIBSETS_DROP_MECHANIC_MONSTER_NAME",VLOOKUP(AJ264,'LibSets constants'!$I$4:$L$1000,3,FALSE),""),"")</f>
        <v/>
      </c>
      <c r="AL264" s="44" t="str">
        <f>IF(AJ264&lt;&gt;"",IF(AJ264&lt;&gt;"LIBSETS_DROP_MECHANIC_MONSTER_NAME",VLOOKUP(AJ264,'LibSets constants'!$I$4:$L$1000,4,FALSE),""),"")</f>
        <v/>
      </c>
      <c r="AM264" s="3" t="str">
        <f>IF(G264&lt;&gt;"LIBSETS_SETTYPE_BATTLEGROUND",IF(G264&lt;&gt;"LIBSETS_SETTYPE_SPECIAL",IF(AN264&lt;&gt;"",VLOOKUP(AN264,'ESO zone constants'!$D$2:$H$4950,5,FALSE),""),""),"")</f>
        <v/>
      </c>
      <c r="AO264" s="45"/>
      <c r="AP264" s="44" t="str">
        <f>IF(AO264&lt;&gt;"",IF(AO264&lt;&gt;"LIBSETS_DROP_MECHANIC_MONSTER_NAME",VLOOKUP(AO264,'LibSets constants'!$I$4:$L$1000,3,FALSE),""),"")</f>
        <v/>
      </c>
      <c r="AQ264" s="44" t="str">
        <f>IF(AO264&lt;&gt;"",IF(AO264&lt;&gt;"LIBSETS_DROP_MECHANIC_MONSTER_NAME",VLOOKUP(AO264,'LibSets constants'!$I$4:$L$1000,4,FALSE),""),"")</f>
        <v/>
      </c>
      <c r="AR264" s="3" t="str">
        <f>IF(G264&lt;&gt;"LIBSETS_SETTYPE_BATTLEGROUND",IF(G264&lt;&gt;"LIBSETS_SETTYPE_SPECIAL",IF(AS264&lt;&gt;"",VLOOKUP(AS264,'ESO zone constants'!$D$2:$H$4950,5,FALSE),""),""),"")</f>
        <v/>
      </c>
      <c r="AT264" s="45"/>
      <c r="AU264" s="44" t="str">
        <f>IF(AT264&lt;&gt;"",IF(AT264&lt;&gt;"LIBSETS_DROP_MECHANIC_MONSTER_NAME",VLOOKUP(AT264,'LibSets constants'!$I$4:$L$1000,3,FALSE),""),"")</f>
        <v/>
      </c>
      <c r="AV264" s="44" t="str">
        <f>IF(AT264&lt;&gt;"",IF(AT264&lt;&gt;"LIBSETS_DROP_MECHANIC_MONSTER_NAME",VLOOKUP(AT264,'LibSets constants'!$I$4:$L$1000,4,FALSE),""),"")</f>
        <v/>
      </c>
      <c r="AW264" s="21" t="str">
        <f>IF(A264="???","--","")&amp;IF(F264&lt;&gt;"Not in the game (anymore)",IF(A264&lt;&gt;"",CONCATENATE("[",A264,"] = {wayshrines={")&amp;IF(K264&lt;&gt;"",CONCATENATE(K264,","),"")&amp;IF(L264&lt;&gt;"",CONCATENATE(L264,","),"")&amp;IF(M264&lt;&gt;"",CONCATENATE(M264,","),"")&amp;CONCATENATE("}")&amp;IF(VALUE(N264)&gt;0,CONCATENATE(", traitsNeeded=",N264),"")&amp;CONCATENATE(", dlcId=",IF(S264&lt;&gt;"",S264,"DLC_BASE_GAME")),""),"")</f>
        <v>[309] = {wayshrines={-1,-1,-1,}, dlcId=DLC_BASE_GAME</v>
      </c>
      <c r="AX264" s="21" t="str">
        <f>IF(F264&lt;&gt;"Not in the game (anymore)",IF(A264&lt;&gt;"",IF(P264&lt;&gt;"",CONCATENATE(", zoneIds={",P264),"")&amp;IF(X264&lt;&gt;"",CONCATENATE(",",X264),"")&amp;IF(AC264&lt;&gt;"",CONCATENATE(",",AC264),"")&amp;IF(AH264&lt;&gt;"",CONCATENATE(",",AH264),"")&amp;IF(AM264&lt;&gt;"",CONCATENATE(",",AM264),"")&amp;IF(AR264&lt;&gt;"",CONCATENATE(",",AR264),"")&amp;IF(P264&lt;&gt;"",CONCATENATE("}",""),"")&amp;IF(OR(I264="true",I264="false",I264&lt;&gt;""), CONCATENATE(", veteran=", I264), ""),""),"")</f>
        <v>, zoneIds={38}, veteran=false</v>
      </c>
      <c r="AY264" s="21" t="str">
        <f>IF(F264&lt;&gt;"Not in the game (anymore)",IF(A264&lt;&gt;"",", setType="&amp;G264,"")&amp;IF(J264="true",", multiTrialSet=true",""),"")</f>
        <v>, setType=LIBSETS_SETTYPE_DUNGEON</v>
      </c>
      <c r="AZ264" s="21" t="str">
        <f>IF(F264&lt;&gt;"Not in the game (anymore)",IF(U264&lt;&gt;"",", dropMechanic={"&amp;U264&amp;IF(Z264&lt;&gt;"",","&amp;Z264,"")&amp;IF(AE264&lt;&gt;"",","&amp;AE264,"")&amp;IF(AJ264&lt;&gt;"",","&amp;AJ264,"")&amp;IF(AO264&lt;&gt;"",","&amp;AO264,"")&amp;IF(AT264&lt;&gt;"",","&amp;AT264,"")&amp;"}"&amp;IF(U264="LIBSETS_DROP_MECHANIC_MONSTER_NAME",", dropMechanicNames={" &amp; IF(V264&lt;&gt;"","['en']='"&amp;V264&amp;"'","") &amp; IF(W264&lt;&gt;"",", ['de']='" &amp; W264&amp;"'","") &amp; "}",""),"")&amp;"},","")</f>
        <v>},</v>
      </c>
      <c r="BA264" s="21" t="str">
        <f>IF(F264&lt;&gt;"Not in the game (anymore)",IF(C264&lt;&gt;"",CONCATENATE(" --",C264," / ",B264,"   [",IF(Q264&lt;&gt;"",Q264,""),IF(Y264&lt;&gt;"",", "&amp;Y264,""),IF(AD264&lt;&gt;"",", "&amp;AD264,""),IF(AI264&lt;&gt;"",", "&amp;AI264,""),IF(AN264&lt;&gt;"",", "&amp;AN264,""),IF(AS264&lt;&gt;"",", "&amp;AS264,""),"]")),"")</f>
        <v xml:space="preserve"> --Knight-errant's Mail / Platten des Wanderritters   [Blackheart Haven]</v>
      </c>
    </row>
    <row r="265" spans="1:53" x14ac:dyDescent="0.25">
      <c r="A265" s="12">
        <v>310</v>
      </c>
      <c r="B265" t="s">
        <v>1214</v>
      </c>
      <c r="C265" t="s">
        <v>1215</v>
      </c>
      <c r="D265" s="3">
        <f>A265</f>
        <v>310</v>
      </c>
      <c r="G265" s="8" t="s">
        <v>1652</v>
      </c>
      <c r="I265" t="s">
        <v>97</v>
      </c>
      <c r="J265" t="s">
        <v>97</v>
      </c>
      <c r="K265">
        <v>-1</v>
      </c>
      <c r="L265">
        <v>-1</v>
      </c>
      <c r="M265">
        <v>-1</v>
      </c>
      <c r="N265">
        <v>0</v>
      </c>
      <c r="O265" s="70" t="s">
        <v>70</v>
      </c>
      <c r="P265" s="3">
        <f>IF(AND(G265&lt;&gt;"LIBSETS_SETTYPE_BATTLEGROUND",G265&lt;&gt;"LIBSETS_SETTYPE_SPECIAL",G265&lt;&gt;"LIBSETS_SETTYPE_MYTHIC"), IF(Q265&lt;&gt;"",VLOOKUP(Q265,'ESO zone constants'!$D$2:$H$4950,5,FALSE),""),"")</f>
        <v>64</v>
      </c>
      <c r="Q265" t="str">
        <f>IF(OR(K265="",K265&lt;=0,ISERROR(K265)),IF(AND(O265&lt;&gt;"",NOT(ISERROR(O265))),O265, ""),VLOOKUP(K265,'ESO wayshrine node constants'!$A$3:$D$9993,4,FALSE))</f>
        <v>Blessed Crucible</v>
      </c>
      <c r="S265" s="19" t="str">
        <f>IF(AND(R265&lt;&gt;"",NOT(ISERROR(R265))),R265,IF(P265&lt;&gt;"",IF(NOT(ISERROR(VLOOKUP(P265,'ESO Dungeon constants'!$D$3:$H$9999,5,FALSE))),VLOOKUP(P265,'ESO Dungeon constants'!$D$3:$I$9999,6,FALSE),VLOOKUP(P265,'ESO zone constants'!$H$2:$K$9984,4,FALSE)),""))</f>
        <v>DLC_BASE_GAME</v>
      </c>
      <c r="T265" s="3" t="str">
        <f>IF(S265&lt;&gt;"",VLOOKUP(S265,'LibSets constants'!$B$4:$C$1000,2,FALSE),"")</f>
        <v>Included in base game</v>
      </c>
      <c r="V265" s="44" t="str">
        <f>IF(U265&lt;&gt;"",IF(U265&lt;&gt;"LIBSETS_DROP_MECHANIC_MONSTER_NAME",VLOOKUP(U265,'LibSets constants'!$I$4:$L$1000,3,FALSE),""),"")</f>
        <v/>
      </c>
      <c r="W265" s="3" t="str">
        <f>IF(U265&lt;&gt;"",IF(U265&lt;&gt;"LIBSETS_DROP_MECHANIC_MONSTER_NAME",VLOOKUP(U265,'LibSets constants'!$I$4:$L$1000,4,FALSE),""),"")</f>
        <v/>
      </c>
      <c r="X265" s="3" t="str">
        <f>IF(G265&lt;&gt;"LIBSETS_SETTYPE_BATTLEGROUND",IF(G265&lt;&gt;"LIBSETS_SETTYPE_SPECIAL",IF(Y265&lt;&gt;"",VLOOKUP(Y265,'ESO zone constants'!$D$2:$H$4950,5,FALSE),""),""),"")</f>
        <v/>
      </c>
      <c r="Z265" s="45"/>
      <c r="AA265" s="44" t="str">
        <f>IF(Z265&lt;&gt;"",IF(Z265&lt;&gt;"LIBSETS_DROP_MECHANIC_MONSTER_NAME",VLOOKUP(Z265,'LibSets constants'!$I$4:$L$1000,3,FALSE),""),"")</f>
        <v/>
      </c>
      <c r="AB265" s="44" t="str">
        <f>IF(Z265&lt;&gt;"",IF(Z265&lt;&gt;"LIBSETS_DROP_MECHANIC_MONSTER_NAME",VLOOKUP(Z265,'LibSets constants'!$I$4:$L$1000,4,FALSE),""),"")</f>
        <v/>
      </c>
      <c r="AC265" s="3" t="str">
        <f>IF(G265&lt;&gt;"LIBSETS_SETTYPE_BATTLEGROUND",IF(G265&lt;&gt;"LIBSETS_SETTYPE_SPECIAL",IF(AD265&lt;&gt;"",VLOOKUP(AD265,'ESO zone constants'!$D$2:$H$4950,5,FALSE),""),""),"")</f>
        <v/>
      </c>
      <c r="AE265" s="45"/>
      <c r="AF265" s="44" t="str">
        <f>IF(AE265&lt;&gt;"",IF(AE265&lt;&gt;"LIBSETS_DROP_MECHANIC_MONSTER_NAME",VLOOKUP(AE265,'LibSets constants'!$I$4:$L$1000,3,FALSE),""),"")</f>
        <v/>
      </c>
      <c r="AG265" s="44" t="str">
        <f>IF(AE265&lt;&gt;"",IF(AE265&lt;&gt;"LIBSETS_DROP_MECHANIC_MONSTER_NAME",VLOOKUP(AE265,'LibSets constants'!$I$4:$L$1000,4,FALSE),""),"")</f>
        <v/>
      </c>
      <c r="AH265" s="3" t="str">
        <f>IF(G265&lt;&gt;"LIBSETS_SETTYPE_BATTLEGROUND",IF(G265&lt;&gt;"LIBSETS_SETTYPE_SPECIAL",IF(AI265&lt;&gt;"",VLOOKUP(AI265,'ESO zone constants'!$D$2:$H$4950,5,FALSE),""),""),"")</f>
        <v/>
      </c>
      <c r="AJ265" s="45"/>
      <c r="AK265" s="44" t="str">
        <f>IF(AJ265&lt;&gt;"",IF(AJ265&lt;&gt;"LIBSETS_DROP_MECHANIC_MONSTER_NAME",VLOOKUP(AJ265,'LibSets constants'!$I$4:$L$1000,3,FALSE),""),"")</f>
        <v/>
      </c>
      <c r="AL265" s="44" t="str">
        <f>IF(AJ265&lt;&gt;"",IF(AJ265&lt;&gt;"LIBSETS_DROP_MECHANIC_MONSTER_NAME",VLOOKUP(AJ265,'LibSets constants'!$I$4:$L$1000,4,FALSE),""),"")</f>
        <v/>
      </c>
      <c r="AM265" s="3" t="str">
        <f>IF(G265&lt;&gt;"LIBSETS_SETTYPE_BATTLEGROUND",IF(G265&lt;&gt;"LIBSETS_SETTYPE_SPECIAL",IF(AN265&lt;&gt;"",VLOOKUP(AN265,'ESO zone constants'!$D$2:$H$4950,5,FALSE),""),""),"")</f>
        <v/>
      </c>
      <c r="AO265" s="45"/>
      <c r="AP265" s="44" t="str">
        <f>IF(AO265&lt;&gt;"",IF(AO265&lt;&gt;"LIBSETS_DROP_MECHANIC_MONSTER_NAME",VLOOKUP(AO265,'LibSets constants'!$I$4:$L$1000,3,FALSE),""),"")</f>
        <v/>
      </c>
      <c r="AQ265" s="44" t="str">
        <f>IF(AO265&lt;&gt;"",IF(AO265&lt;&gt;"LIBSETS_DROP_MECHANIC_MONSTER_NAME",VLOOKUP(AO265,'LibSets constants'!$I$4:$L$1000,4,FALSE),""),"")</f>
        <v/>
      </c>
      <c r="AR265" s="3" t="str">
        <f>IF(G265&lt;&gt;"LIBSETS_SETTYPE_BATTLEGROUND",IF(G265&lt;&gt;"LIBSETS_SETTYPE_SPECIAL",IF(AS265&lt;&gt;"",VLOOKUP(AS265,'ESO zone constants'!$D$2:$H$4950,5,FALSE),""),""),"")</f>
        <v/>
      </c>
      <c r="AT265" s="45"/>
      <c r="AU265" s="44" t="str">
        <f>IF(AT265&lt;&gt;"",IF(AT265&lt;&gt;"LIBSETS_DROP_MECHANIC_MONSTER_NAME",VLOOKUP(AT265,'LibSets constants'!$I$4:$L$1000,3,FALSE),""),"")</f>
        <v/>
      </c>
      <c r="AV265" s="44" t="str">
        <f>IF(AT265&lt;&gt;"",IF(AT265&lt;&gt;"LIBSETS_DROP_MECHANIC_MONSTER_NAME",VLOOKUP(AT265,'LibSets constants'!$I$4:$L$1000,4,FALSE),""),"")</f>
        <v/>
      </c>
      <c r="AW265" s="21" t="str">
        <f>IF(A265="???","--","")&amp;IF(F265&lt;&gt;"Not in the game (anymore)",IF(A265&lt;&gt;"",CONCATENATE("[",A265,"] = {wayshrines={")&amp;IF(K265&lt;&gt;"",CONCATENATE(K265,","),"")&amp;IF(L265&lt;&gt;"",CONCATENATE(L265,","),"")&amp;IF(M265&lt;&gt;"",CONCATENATE(M265,","),"")&amp;CONCATENATE("}")&amp;IF(VALUE(N265)&gt;0,CONCATENATE(", traitsNeeded=",N265),"")&amp;CONCATENATE(", dlcId=",IF(S265&lt;&gt;"",S265,"DLC_BASE_GAME")),""),"")</f>
        <v>[310] = {wayshrines={-1,-1,-1,}, dlcId=DLC_BASE_GAME</v>
      </c>
      <c r="AX265" s="21" t="str">
        <f>IF(F265&lt;&gt;"Not in the game (anymore)",IF(A265&lt;&gt;"",IF(P265&lt;&gt;"",CONCATENATE(", zoneIds={",P265),"")&amp;IF(X265&lt;&gt;"",CONCATENATE(",",X265),"")&amp;IF(AC265&lt;&gt;"",CONCATENATE(",",AC265),"")&amp;IF(AH265&lt;&gt;"",CONCATENATE(",",AH265),"")&amp;IF(AM265&lt;&gt;"",CONCATENATE(",",AM265),"")&amp;IF(AR265&lt;&gt;"",CONCATENATE(",",AR265),"")&amp;IF(P265&lt;&gt;"",CONCATENATE("}",""),"")&amp;IF(OR(I265="true",I265="false",I265&lt;&gt;""), CONCATENATE(", veteran=", I265), ""),""),"")</f>
        <v>, zoneIds={64}, veteran=false</v>
      </c>
      <c r="AY265" s="21" t="str">
        <f>IF(F265&lt;&gt;"Not in the game (anymore)",IF(A265&lt;&gt;"",", setType="&amp;G265,"")&amp;IF(J265="true",", multiTrialSet=true",""),"")</f>
        <v>, setType=LIBSETS_SETTYPE_DUNGEON</v>
      </c>
      <c r="AZ265" s="21" t="str">
        <f>IF(F265&lt;&gt;"Not in the game (anymore)",IF(U265&lt;&gt;"",", dropMechanic={"&amp;U265&amp;IF(Z265&lt;&gt;"",","&amp;Z265,"")&amp;IF(AE265&lt;&gt;"",","&amp;AE265,"")&amp;IF(AJ265&lt;&gt;"",","&amp;AJ265,"")&amp;IF(AO265&lt;&gt;"",","&amp;AO265,"")&amp;IF(AT265&lt;&gt;"",","&amp;AT265,"")&amp;"}"&amp;IF(U265="LIBSETS_DROP_MECHANIC_MONSTER_NAME",", dropMechanicNames={" &amp; IF(V265&lt;&gt;"","['en']='"&amp;V265&amp;"'","") &amp; IF(W265&lt;&gt;"",", ['de']='" &amp; W265&amp;"'","") &amp; "}",""),"")&amp;"},","")</f>
        <v>},</v>
      </c>
      <c r="BA265" s="21" t="str">
        <f>IF(F265&lt;&gt;"Not in the game (anymore)",IF(C265&lt;&gt;"",CONCATENATE(" --",C265," / ",B265,"   [",IF(Q265&lt;&gt;"",Q265,""),IF(Y265&lt;&gt;"",", "&amp;Y265,""),IF(AD265&lt;&gt;"",", "&amp;AD265,""),IF(AI265&lt;&gt;"",", "&amp;AI265,""),IF(AN265&lt;&gt;"",", "&amp;AN265,""),IF(AS265&lt;&gt;"",", "&amp;AS265,""),"]")),"")</f>
        <v xml:space="preserve"> --Sword Dancer / Schwerttänzer   [Blessed Crucible]</v>
      </c>
    </row>
    <row r="266" spans="1:53" x14ac:dyDescent="0.25">
      <c r="A266" s="12">
        <v>311</v>
      </c>
      <c r="B266" t="s">
        <v>1216</v>
      </c>
      <c r="C266" t="s">
        <v>1217</v>
      </c>
      <c r="D266" s="3">
        <f>A266</f>
        <v>311</v>
      </c>
      <c r="G266" s="8" t="s">
        <v>1652</v>
      </c>
      <c r="I266" t="s">
        <v>97</v>
      </c>
      <c r="J266" t="s">
        <v>97</v>
      </c>
      <c r="K266">
        <v>-1</v>
      </c>
      <c r="L266">
        <v>-1</v>
      </c>
      <c r="M266">
        <v>-1</v>
      </c>
      <c r="N266">
        <v>0</v>
      </c>
      <c r="O266" s="70" t="s">
        <v>47</v>
      </c>
      <c r="P266" s="3">
        <f>IF(AND(G266&lt;&gt;"LIBSETS_SETTYPE_BATTLEGROUND",G266&lt;&gt;"LIBSETS_SETTYPE_SPECIAL",G266&lt;&gt;"LIBSETS_SETTYPE_MYTHIC"), IF(Q266&lt;&gt;"",VLOOKUP(Q266,'ESO zone constants'!$D$2:$H$4950,5,FALSE),""),"")</f>
        <v>11</v>
      </c>
      <c r="Q266" t="str">
        <f>IF(OR(K266="",K266&lt;=0,ISERROR(K266)),IF(AND(O266&lt;&gt;"",NOT(ISERROR(O266))),O266, ""),VLOOKUP(K266,'ESO wayshrine node constants'!$A$3:$D$9993,4,FALSE))</f>
        <v>Vaults of Madness</v>
      </c>
      <c r="S266" s="19" t="str">
        <f>IF(AND(R266&lt;&gt;"",NOT(ISERROR(R266))),R266,IF(P266&lt;&gt;"",IF(NOT(ISERROR(VLOOKUP(P266,'ESO Dungeon constants'!$D$3:$H$9999,5,FALSE))),VLOOKUP(P266,'ESO Dungeon constants'!$D$3:$I$9999,6,FALSE),VLOOKUP(P266,'ESO zone constants'!$H$2:$K$9984,4,FALSE)),""))</f>
        <v>DLC_BASE_GAME</v>
      </c>
      <c r="T266" s="3" t="str">
        <f>IF(S266&lt;&gt;"",VLOOKUP(S266,'LibSets constants'!$B$4:$C$1000,2,FALSE),"")</f>
        <v>Included in base game</v>
      </c>
      <c r="V266" s="44" t="str">
        <f>IF(U266&lt;&gt;"",IF(U266&lt;&gt;"LIBSETS_DROP_MECHANIC_MONSTER_NAME",VLOOKUP(U266,'LibSets constants'!$I$4:$L$1000,3,FALSE),""),"")</f>
        <v/>
      </c>
      <c r="W266" s="3" t="str">
        <f>IF(U266&lt;&gt;"",IF(U266&lt;&gt;"LIBSETS_DROP_MECHANIC_MONSTER_NAME",VLOOKUP(U266,'LibSets constants'!$I$4:$L$1000,4,FALSE),""),"")</f>
        <v/>
      </c>
      <c r="X266" s="3" t="str">
        <f>IF(G266&lt;&gt;"LIBSETS_SETTYPE_BATTLEGROUND",IF(G266&lt;&gt;"LIBSETS_SETTYPE_SPECIAL",IF(Y266&lt;&gt;"",VLOOKUP(Y266,'ESO zone constants'!$D$2:$H$4950,5,FALSE),""),""),"")</f>
        <v/>
      </c>
      <c r="Z266" s="45"/>
      <c r="AA266" s="44" t="str">
        <f>IF(Z266&lt;&gt;"",IF(Z266&lt;&gt;"LIBSETS_DROP_MECHANIC_MONSTER_NAME",VLOOKUP(Z266,'LibSets constants'!$I$4:$L$1000,3,FALSE),""),"")</f>
        <v/>
      </c>
      <c r="AB266" s="44" t="str">
        <f>IF(Z266&lt;&gt;"",IF(Z266&lt;&gt;"LIBSETS_DROP_MECHANIC_MONSTER_NAME",VLOOKUP(Z266,'LibSets constants'!$I$4:$L$1000,4,FALSE),""),"")</f>
        <v/>
      </c>
      <c r="AC266" s="3" t="str">
        <f>IF(G266&lt;&gt;"LIBSETS_SETTYPE_BATTLEGROUND",IF(G266&lt;&gt;"LIBSETS_SETTYPE_SPECIAL",IF(AD266&lt;&gt;"",VLOOKUP(AD266,'ESO zone constants'!$D$2:$H$4950,5,FALSE),""),""),"")</f>
        <v/>
      </c>
      <c r="AE266" s="45"/>
      <c r="AF266" s="44" t="str">
        <f>IF(AE266&lt;&gt;"",IF(AE266&lt;&gt;"LIBSETS_DROP_MECHANIC_MONSTER_NAME",VLOOKUP(AE266,'LibSets constants'!$I$4:$L$1000,3,FALSE),""),"")</f>
        <v/>
      </c>
      <c r="AG266" s="44" t="str">
        <f>IF(AE266&lt;&gt;"",IF(AE266&lt;&gt;"LIBSETS_DROP_MECHANIC_MONSTER_NAME",VLOOKUP(AE266,'LibSets constants'!$I$4:$L$1000,4,FALSE),""),"")</f>
        <v/>
      </c>
      <c r="AH266" s="3" t="str">
        <f>IF(G266&lt;&gt;"LIBSETS_SETTYPE_BATTLEGROUND",IF(G266&lt;&gt;"LIBSETS_SETTYPE_SPECIAL",IF(AI266&lt;&gt;"",VLOOKUP(AI266,'ESO zone constants'!$D$2:$H$4950,5,FALSE),""),""),"")</f>
        <v/>
      </c>
      <c r="AJ266" s="45"/>
      <c r="AK266" s="44" t="str">
        <f>IF(AJ266&lt;&gt;"",IF(AJ266&lt;&gt;"LIBSETS_DROP_MECHANIC_MONSTER_NAME",VLOOKUP(AJ266,'LibSets constants'!$I$4:$L$1000,3,FALSE),""),"")</f>
        <v/>
      </c>
      <c r="AL266" s="44" t="str">
        <f>IF(AJ266&lt;&gt;"",IF(AJ266&lt;&gt;"LIBSETS_DROP_MECHANIC_MONSTER_NAME",VLOOKUP(AJ266,'LibSets constants'!$I$4:$L$1000,4,FALSE),""),"")</f>
        <v/>
      </c>
      <c r="AM266" s="3" t="str">
        <f>IF(G266&lt;&gt;"LIBSETS_SETTYPE_BATTLEGROUND",IF(G266&lt;&gt;"LIBSETS_SETTYPE_SPECIAL",IF(AN266&lt;&gt;"",VLOOKUP(AN266,'ESO zone constants'!$D$2:$H$4950,5,FALSE),""),""),"")</f>
        <v/>
      </c>
      <c r="AO266" s="45"/>
      <c r="AP266" s="44" t="str">
        <f>IF(AO266&lt;&gt;"",IF(AO266&lt;&gt;"LIBSETS_DROP_MECHANIC_MONSTER_NAME",VLOOKUP(AO266,'LibSets constants'!$I$4:$L$1000,3,FALSE),""),"")</f>
        <v/>
      </c>
      <c r="AQ266" s="44" t="str">
        <f>IF(AO266&lt;&gt;"",IF(AO266&lt;&gt;"LIBSETS_DROP_MECHANIC_MONSTER_NAME",VLOOKUP(AO266,'LibSets constants'!$I$4:$L$1000,4,FALSE),""),"")</f>
        <v/>
      </c>
      <c r="AR266" s="3" t="str">
        <f>IF(G266&lt;&gt;"LIBSETS_SETTYPE_BATTLEGROUND",IF(G266&lt;&gt;"LIBSETS_SETTYPE_SPECIAL",IF(AS266&lt;&gt;"",VLOOKUP(AS266,'ESO zone constants'!$D$2:$H$4950,5,FALSE),""),""),"")</f>
        <v/>
      </c>
      <c r="AT266" s="45"/>
      <c r="AU266" s="44" t="str">
        <f>IF(AT266&lt;&gt;"",IF(AT266&lt;&gt;"LIBSETS_DROP_MECHANIC_MONSTER_NAME",VLOOKUP(AT266,'LibSets constants'!$I$4:$L$1000,3,FALSE),""),"")</f>
        <v/>
      </c>
      <c r="AV266" s="44" t="str">
        <f>IF(AT266&lt;&gt;"",IF(AT266&lt;&gt;"LIBSETS_DROP_MECHANIC_MONSTER_NAME",VLOOKUP(AT266,'LibSets constants'!$I$4:$L$1000,4,FALSE),""),"")</f>
        <v/>
      </c>
      <c r="AW266" s="21" t="str">
        <f>IF(A266="???","--","")&amp;IF(F266&lt;&gt;"Not in the game (anymore)",IF(A266&lt;&gt;"",CONCATENATE("[",A266,"] = {wayshrines={")&amp;IF(K266&lt;&gt;"",CONCATENATE(K266,","),"")&amp;IF(L266&lt;&gt;"",CONCATENATE(L266,","),"")&amp;IF(M266&lt;&gt;"",CONCATENATE(M266,","),"")&amp;CONCATENATE("}")&amp;IF(VALUE(N266)&gt;0,CONCATENATE(", traitsNeeded=",N266),"")&amp;CONCATENATE(", dlcId=",IF(S266&lt;&gt;"",S266,"DLC_BASE_GAME")),""),"")</f>
        <v>[311] = {wayshrines={-1,-1,-1,}, dlcId=DLC_BASE_GAME</v>
      </c>
      <c r="AX266" s="21" t="str">
        <f>IF(F266&lt;&gt;"Not in the game (anymore)",IF(A266&lt;&gt;"",IF(P266&lt;&gt;"",CONCATENATE(", zoneIds={",P266),"")&amp;IF(X266&lt;&gt;"",CONCATENATE(",",X266),"")&amp;IF(AC266&lt;&gt;"",CONCATENATE(",",AC266),"")&amp;IF(AH266&lt;&gt;"",CONCATENATE(",",AH266),"")&amp;IF(AM266&lt;&gt;"",CONCATENATE(",",AM266),"")&amp;IF(AR266&lt;&gt;"",CONCATENATE(",",AR266),"")&amp;IF(P266&lt;&gt;"",CONCATENATE("}",""),"")&amp;IF(OR(I266="true",I266="false",I266&lt;&gt;""), CONCATENATE(", veteran=", I266), ""),""),"")</f>
        <v>, zoneIds={11}, veteran=false</v>
      </c>
      <c r="AY266" s="21" t="str">
        <f>IF(F266&lt;&gt;"Not in the game (anymore)",IF(A266&lt;&gt;"",", setType="&amp;G266,"")&amp;IF(J266="true",", multiTrialSet=true",""),"")</f>
        <v>, setType=LIBSETS_SETTYPE_DUNGEON</v>
      </c>
      <c r="AZ266" s="21" t="str">
        <f>IF(F266&lt;&gt;"Not in the game (anymore)",IF(U266&lt;&gt;"",", dropMechanic={"&amp;U266&amp;IF(Z266&lt;&gt;"",","&amp;Z266,"")&amp;IF(AE266&lt;&gt;"",","&amp;AE266,"")&amp;IF(AJ266&lt;&gt;"",","&amp;AJ266,"")&amp;IF(AO266&lt;&gt;"",","&amp;AO266,"")&amp;IF(AT266&lt;&gt;"",","&amp;AT266,"")&amp;"}"&amp;IF(U266="LIBSETS_DROP_MECHANIC_MONSTER_NAME",", dropMechanicNames={" &amp; IF(V266&lt;&gt;"","['en']='"&amp;V266&amp;"'","") &amp; IF(W266&lt;&gt;"",", ['de']='" &amp; W266&amp;"'","") &amp; "}",""),"")&amp;"},","")</f>
        <v>},</v>
      </c>
      <c r="BA266" s="21" t="str">
        <f>IF(F266&lt;&gt;"Not in the game (anymore)",IF(C266&lt;&gt;"",CONCATENATE(" --",C266," / ",B266,"   [",IF(Q266&lt;&gt;"",Q266,""),IF(Y266&lt;&gt;"",", "&amp;Y266,""),IF(AD266&lt;&gt;"",", "&amp;AD266,""),IF(AI266&lt;&gt;"",", "&amp;AI266,""),IF(AN266&lt;&gt;"",", "&amp;AN266,""),IF(AS266&lt;&gt;"",", "&amp;AS266,""),"]")),"")</f>
        <v xml:space="preserve"> --Rattlecage / Klapperkäfig   [Vaults of Madness]</v>
      </c>
    </row>
    <row r="267" spans="1:53" x14ac:dyDescent="0.25">
      <c r="A267" s="12">
        <v>313</v>
      </c>
      <c r="B267" t="s">
        <v>1218</v>
      </c>
      <c r="C267" t="s">
        <v>1219</v>
      </c>
      <c r="D267" s="3">
        <f>A267</f>
        <v>313</v>
      </c>
      <c r="G267" s="8" t="s">
        <v>1647</v>
      </c>
      <c r="I267" t="s">
        <v>97</v>
      </c>
      <c r="J267" t="s">
        <v>97</v>
      </c>
      <c r="K267">
        <v>-1</v>
      </c>
      <c r="L267">
        <v>-1</v>
      </c>
      <c r="M267">
        <v>-1</v>
      </c>
      <c r="N267">
        <v>0</v>
      </c>
      <c r="O267" s="70" t="s">
        <v>447</v>
      </c>
      <c r="P267" s="3">
        <f>IF(AND(G267&lt;&gt;"LIBSETS_SETTYPE_BATTLEGROUND",G267&lt;&gt;"LIBSETS_SETTYPE_SPECIAL",G267&lt;&gt;"LIBSETS_SETTYPE_MYTHIC"), IF(Q267&lt;&gt;"",VLOOKUP(Q267,'ESO zone constants'!$D$2:$H$4950,5,FALSE),""),"")</f>
        <v>635</v>
      </c>
      <c r="Q267" t="str">
        <f>IF(OR(K267="",K267&lt;=0,ISERROR(K267)),IF(AND(O267&lt;&gt;"",NOT(ISERROR(O267))),O267, ""),VLOOKUP(K267,'ESO wayshrine node constants'!$A$3:$D$9993,4,FALSE))</f>
        <v>Dragonstar Arena</v>
      </c>
      <c r="S267" s="19" t="str">
        <f>IF(AND(R267&lt;&gt;"",NOT(ISERROR(R267))),R267,IF(P267&lt;&gt;"",IF(NOT(ISERROR(VLOOKUP(P267,'ESO Dungeon constants'!$D$3:$H$9999,5,FALSE))),VLOOKUP(P267,'ESO Dungeon constants'!$D$3:$I$9999,6,FALSE),VLOOKUP(P267,'ESO zone constants'!$H$2:$K$9984,4,FALSE)),""))</f>
        <v>DLC_BASE_GAME</v>
      </c>
      <c r="T267" s="3" t="str">
        <f>IF(S267&lt;&gt;"",VLOOKUP(S267,'LibSets constants'!$B$4:$C$1000,2,FALSE),"")</f>
        <v>Included in base game</v>
      </c>
      <c r="U267" s="33" t="s">
        <v>1738</v>
      </c>
      <c r="V267" s="3" t="str">
        <f>IF(U267&lt;&gt;"",IF(U267&lt;&gt;"LIBSETS_DROP_MECHANIC_MONSTER_NAME",VLOOKUP(U267,'LibSets constants'!$I$4:$L$1000,3,FALSE),""),"")</f>
        <v>Arena stage chest</v>
      </c>
      <c r="W267" s="3" t="str">
        <f>IF(U267&lt;&gt;"",IF(U267&lt;&gt;"LIBSETS_DROP_MECHANIC_MONSTER_NAME",VLOOKUP(U267,'LibSets constants'!$I$4:$L$1000,4,FALSE),""),"")</f>
        <v>Arena-Phasen Schatztruhe</v>
      </c>
      <c r="X267" s="3" t="str">
        <f>IF(G267&lt;&gt;"LIBSETS_SETTYPE_BATTLEGROUND",IF(G267&lt;&gt;"LIBSETS_SETTYPE_SPECIAL",IF(Y267&lt;&gt;"",VLOOKUP(Y267,'ESO zone constants'!$D$2:$H$4950,5,FALSE),""),""),"")</f>
        <v/>
      </c>
      <c r="AA267" s="3" t="str">
        <f>IF(Z267&lt;&gt;"",IF(Z267&lt;&gt;"LIBSETS_DROP_MECHANIC_MONSTER_NAME",VLOOKUP(Z267,'LibSets constants'!$I$4:$L$1000,3,FALSE),""),"")</f>
        <v/>
      </c>
      <c r="AB267" s="3" t="str">
        <f>IF(Z267&lt;&gt;"",IF(Z267&lt;&gt;"LIBSETS_DROP_MECHANIC_MONSTER_NAME",VLOOKUP(Z267,'LibSets constants'!$I$4:$L$1000,4,FALSE),""),"")</f>
        <v/>
      </c>
      <c r="AC267" s="3" t="str">
        <f>IF(G267&lt;&gt;"LIBSETS_SETTYPE_BATTLEGROUND",IF(G267&lt;&gt;"LIBSETS_SETTYPE_SPECIAL",IF(AD267&lt;&gt;"",VLOOKUP(AD267,'ESO zone constants'!$D$2:$H$4950,5,FALSE),""),""),"")</f>
        <v/>
      </c>
      <c r="AF267" s="3" t="str">
        <f>IF(AE267&lt;&gt;"",IF(AE267&lt;&gt;"LIBSETS_DROP_MECHANIC_MONSTER_NAME",VLOOKUP(AE267,'LibSets constants'!$I$4:$L$1000,3,FALSE),""),"")</f>
        <v/>
      </c>
      <c r="AG267" s="3" t="str">
        <f>IF(AE267&lt;&gt;"",IF(AE267&lt;&gt;"LIBSETS_DROP_MECHANIC_MONSTER_NAME",VLOOKUP(AE267,'LibSets constants'!$I$4:$L$1000,4,FALSE),""),"")</f>
        <v/>
      </c>
      <c r="AH267" s="3" t="str">
        <f>IF(G267&lt;&gt;"LIBSETS_SETTYPE_BATTLEGROUND",IF(G267&lt;&gt;"LIBSETS_SETTYPE_SPECIAL",IF(AI267&lt;&gt;"",VLOOKUP(AI267,'ESO zone constants'!$D$2:$H$4950,5,FALSE),""),""),"")</f>
        <v/>
      </c>
      <c r="AK267" s="3" t="str">
        <f>IF(AJ267&lt;&gt;"",IF(AJ267&lt;&gt;"LIBSETS_DROP_MECHANIC_MONSTER_NAME",VLOOKUP(AJ267,'LibSets constants'!$I$4:$L$1000,3,FALSE),""),"")</f>
        <v/>
      </c>
      <c r="AL267" s="3" t="str">
        <f>IF(AJ267&lt;&gt;"",IF(AJ267&lt;&gt;"LIBSETS_DROP_MECHANIC_MONSTER_NAME",VLOOKUP(AJ267,'LibSets constants'!$I$4:$L$1000,4,FALSE),""),"")</f>
        <v/>
      </c>
      <c r="AM267" s="3" t="str">
        <f>IF(G267&lt;&gt;"LIBSETS_SETTYPE_BATTLEGROUND",IF(G267&lt;&gt;"LIBSETS_SETTYPE_SPECIAL",IF(AN267&lt;&gt;"",VLOOKUP(AN267,'ESO zone constants'!$D$2:$H$4950,5,FALSE),""),""),"")</f>
        <v/>
      </c>
      <c r="AP267" s="3" t="str">
        <f>IF(AO267&lt;&gt;"",IF(AO267&lt;&gt;"LIBSETS_DROP_MECHANIC_MONSTER_NAME",VLOOKUP(AO267,'LibSets constants'!$I$4:$L$1000,3,FALSE),""),"")</f>
        <v/>
      </c>
      <c r="AQ267" s="3" t="str">
        <f>IF(AO267&lt;&gt;"",IF(AO267&lt;&gt;"LIBSETS_DROP_MECHANIC_MONSTER_NAME",VLOOKUP(AO267,'LibSets constants'!$I$4:$L$1000,4,FALSE),""),"")</f>
        <v/>
      </c>
      <c r="AR267" s="3" t="str">
        <f>IF(G267&lt;&gt;"LIBSETS_SETTYPE_BATTLEGROUND",IF(G267&lt;&gt;"LIBSETS_SETTYPE_SPECIAL",IF(AS267&lt;&gt;"",VLOOKUP(AS267,'ESO zone constants'!$D$2:$H$4950,5,FALSE),""),""),"")</f>
        <v/>
      </c>
      <c r="AU267" s="3" t="str">
        <f>IF(AT267&lt;&gt;"",IF(AT267&lt;&gt;"LIBSETS_DROP_MECHANIC_MONSTER_NAME",VLOOKUP(AT267,'LibSets constants'!$I$4:$L$1000,3,FALSE),""),"")</f>
        <v/>
      </c>
      <c r="AV267" s="3" t="str">
        <f>IF(AT267&lt;&gt;"",IF(AT267&lt;&gt;"LIBSETS_DROP_MECHANIC_MONSTER_NAME",VLOOKUP(AT267,'LibSets constants'!$I$4:$L$1000,4,FALSE),""),"")</f>
        <v/>
      </c>
      <c r="AW267" s="21" t="str">
        <f>IF(A267="???","--","")&amp;IF(F267&lt;&gt;"Not in the game (anymore)",IF(A267&lt;&gt;"",CONCATENATE("[",A267,"] = {wayshrines={")&amp;IF(K267&lt;&gt;"",CONCATENATE(K267,","),"")&amp;IF(L267&lt;&gt;"",CONCATENATE(L267,","),"")&amp;IF(M267&lt;&gt;"",CONCATENATE(M267,","),"")&amp;CONCATENATE("}")&amp;IF(VALUE(N267)&gt;0,CONCATENATE(", traitsNeeded=",N267),"")&amp;CONCATENATE(", dlcId=",IF(S267&lt;&gt;"",S267,"DLC_BASE_GAME")),""),"")</f>
        <v>[313] = {wayshrines={-1,-1,-1,}, dlcId=DLC_BASE_GAME</v>
      </c>
      <c r="AX267" s="21" t="str">
        <f>IF(F267&lt;&gt;"Not in the game (anymore)",IF(A267&lt;&gt;"",IF(P267&lt;&gt;"",CONCATENATE(", zoneIds={",P267),"")&amp;IF(X267&lt;&gt;"",CONCATENATE(",",X267),"")&amp;IF(AC267&lt;&gt;"",CONCATENATE(",",AC267),"")&amp;IF(AH267&lt;&gt;"",CONCATENATE(",",AH267),"")&amp;IF(AM267&lt;&gt;"",CONCATENATE(",",AM267),"")&amp;IF(AR267&lt;&gt;"",CONCATENATE(",",AR267),"")&amp;IF(P267&lt;&gt;"",CONCATENATE("}",""),"")&amp;IF(OR(I267="true",I267="false",I267&lt;&gt;""), CONCATENATE(", veteran=", I267), ""),""),"")</f>
        <v>, zoneIds={635}, veteran=false</v>
      </c>
      <c r="AY267" s="21" t="str">
        <f>IF(F267&lt;&gt;"Not in the game (anymore)",IF(A267&lt;&gt;"",", setType="&amp;G267,"")&amp;IF(J267="true",", multiTrialSet=true",""),"")</f>
        <v>, setType=LIBSETS_SETTYPE_ARENA</v>
      </c>
      <c r="AZ267" s="21" t="str">
        <f>IF(F267&lt;&gt;"Not in the game (anymore)",IF(U267&lt;&gt;"",", dropMechanic={"&amp;U267&amp;IF(Z267&lt;&gt;"",","&amp;Z267,"")&amp;IF(AE267&lt;&gt;"",","&amp;AE267,"")&amp;IF(AJ267&lt;&gt;"",","&amp;AJ267,"")&amp;IF(AO267&lt;&gt;"",","&amp;AO267,"")&amp;IF(AT267&lt;&gt;"",","&amp;AT267,"")&amp;"}"&amp;IF(U267="LIBSETS_DROP_MECHANIC_MONSTER_NAME",", dropMechanicNames={" &amp; IF(V267&lt;&gt;"","['en']='"&amp;V267&amp;"'","") &amp; IF(W267&lt;&gt;"",", ['de']='" &amp; W267&amp;"'","") &amp; "}",""),"")&amp;"},","")</f>
        <v>, dropMechanic={LIBSETS_DROP_MECHANIC_ARENA_STAGE_CHEST}},</v>
      </c>
      <c r="BA267" s="21" t="str">
        <f>IF(F267&lt;&gt;"Not in the game (anymore)",IF(C267&lt;&gt;"",CONCATENATE(" --",C267," / ",B267,"   [",IF(Q267&lt;&gt;"",Q267,""),IF(Y267&lt;&gt;"",", "&amp;Y267,""),IF(AD267&lt;&gt;"",", "&amp;AD267,""),IF(AI267&lt;&gt;"",", "&amp;AI267,""),IF(AN267&lt;&gt;"",", "&amp;AN267,""),IF(AS267&lt;&gt;"",", "&amp;AS267,""),"]")),"")</f>
        <v xml:space="preserve"> --Titanic Cleave / Titanisches Trennen   [Dragonstar Arena]</v>
      </c>
    </row>
    <row r="268" spans="1:53" x14ac:dyDescent="0.25">
      <c r="A268" s="12">
        <v>314</v>
      </c>
      <c r="B268" t="s">
        <v>1220</v>
      </c>
      <c r="C268" t="s">
        <v>1221</v>
      </c>
      <c r="D268" s="3">
        <f>A268</f>
        <v>314</v>
      </c>
      <c r="G268" s="8" t="s">
        <v>1647</v>
      </c>
      <c r="I268" t="s">
        <v>97</v>
      </c>
      <c r="J268" t="s">
        <v>97</v>
      </c>
      <c r="K268">
        <v>-1</v>
      </c>
      <c r="L268">
        <v>-1</v>
      </c>
      <c r="M268">
        <v>-1</v>
      </c>
      <c r="N268">
        <v>0</v>
      </c>
      <c r="O268" s="70" t="s">
        <v>447</v>
      </c>
      <c r="P268" s="3">
        <f>IF(AND(G268&lt;&gt;"LIBSETS_SETTYPE_BATTLEGROUND",G268&lt;&gt;"LIBSETS_SETTYPE_SPECIAL",G268&lt;&gt;"LIBSETS_SETTYPE_MYTHIC"), IF(Q268&lt;&gt;"",VLOOKUP(Q268,'ESO zone constants'!$D$2:$H$4950,5,FALSE),""),"")</f>
        <v>635</v>
      </c>
      <c r="Q268" t="str">
        <f>IF(OR(K268="",K268&lt;=0,ISERROR(K268)),IF(AND(O268&lt;&gt;"",NOT(ISERROR(O268))),O268, ""),VLOOKUP(K268,'ESO wayshrine node constants'!$A$3:$D$9993,4,FALSE))</f>
        <v>Dragonstar Arena</v>
      </c>
      <c r="S268" s="19" t="str">
        <f>IF(AND(R268&lt;&gt;"",NOT(ISERROR(R268))),R268,IF(P268&lt;&gt;"",IF(NOT(ISERROR(VLOOKUP(P268,'ESO Dungeon constants'!$D$3:$H$9999,5,FALSE))),VLOOKUP(P268,'ESO Dungeon constants'!$D$3:$I$9999,6,FALSE),VLOOKUP(P268,'ESO zone constants'!$H$2:$K$9984,4,FALSE)),""))</f>
        <v>DLC_BASE_GAME</v>
      </c>
      <c r="T268" s="3" t="str">
        <f>IF(S268&lt;&gt;"",VLOOKUP(S268,'LibSets constants'!$B$4:$C$1000,2,FALSE),"")</f>
        <v>Included in base game</v>
      </c>
      <c r="U268" s="33" t="s">
        <v>1738</v>
      </c>
      <c r="V268" s="3" t="str">
        <f>IF(U268&lt;&gt;"",IF(U268&lt;&gt;"LIBSETS_DROP_MECHANIC_MONSTER_NAME",VLOOKUP(U268,'LibSets constants'!$I$4:$L$1000,3,FALSE),""),"")</f>
        <v>Arena stage chest</v>
      </c>
      <c r="W268" s="3" t="str">
        <f>IF(U268&lt;&gt;"",IF(U268&lt;&gt;"LIBSETS_DROP_MECHANIC_MONSTER_NAME",VLOOKUP(U268,'LibSets constants'!$I$4:$L$1000,4,FALSE),""),"")</f>
        <v>Arena-Phasen Schatztruhe</v>
      </c>
      <c r="X268" s="3" t="str">
        <f>IF(G268&lt;&gt;"LIBSETS_SETTYPE_BATTLEGROUND",IF(G268&lt;&gt;"LIBSETS_SETTYPE_SPECIAL",IF(Y268&lt;&gt;"",VLOOKUP(Y268,'ESO zone constants'!$D$2:$H$4950,5,FALSE),""),""),"")</f>
        <v/>
      </c>
      <c r="AA268" s="3" t="str">
        <f>IF(Z268&lt;&gt;"",IF(Z268&lt;&gt;"LIBSETS_DROP_MECHANIC_MONSTER_NAME",VLOOKUP(Z268,'LibSets constants'!$I$4:$L$1000,3,FALSE),""),"")</f>
        <v/>
      </c>
      <c r="AB268" s="3" t="str">
        <f>IF(Z268&lt;&gt;"",IF(Z268&lt;&gt;"LIBSETS_DROP_MECHANIC_MONSTER_NAME",VLOOKUP(Z268,'LibSets constants'!$I$4:$L$1000,4,FALSE),""),"")</f>
        <v/>
      </c>
      <c r="AC268" s="3" t="str">
        <f>IF(G268&lt;&gt;"LIBSETS_SETTYPE_BATTLEGROUND",IF(G268&lt;&gt;"LIBSETS_SETTYPE_SPECIAL",IF(AD268&lt;&gt;"",VLOOKUP(AD268,'ESO zone constants'!$D$2:$H$4950,5,FALSE),""),""),"")</f>
        <v/>
      </c>
      <c r="AF268" s="3" t="str">
        <f>IF(AE268&lt;&gt;"",IF(AE268&lt;&gt;"LIBSETS_DROP_MECHANIC_MONSTER_NAME",VLOOKUP(AE268,'LibSets constants'!$I$4:$L$1000,3,FALSE),""),"")</f>
        <v/>
      </c>
      <c r="AG268" s="3" t="str">
        <f>IF(AE268&lt;&gt;"",IF(AE268&lt;&gt;"LIBSETS_DROP_MECHANIC_MONSTER_NAME",VLOOKUP(AE268,'LibSets constants'!$I$4:$L$1000,4,FALSE),""),"")</f>
        <v/>
      </c>
      <c r="AH268" s="3" t="str">
        <f>IF(G268&lt;&gt;"LIBSETS_SETTYPE_BATTLEGROUND",IF(G268&lt;&gt;"LIBSETS_SETTYPE_SPECIAL",IF(AI268&lt;&gt;"",VLOOKUP(AI268,'ESO zone constants'!$D$2:$H$4950,5,FALSE),""),""),"")</f>
        <v/>
      </c>
      <c r="AK268" s="3" t="str">
        <f>IF(AJ268&lt;&gt;"",IF(AJ268&lt;&gt;"LIBSETS_DROP_MECHANIC_MONSTER_NAME",VLOOKUP(AJ268,'LibSets constants'!$I$4:$L$1000,3,FALSE),""),"")</f>
        <v/>
      </c>
      <c r="AL268" s="3" t="str">
        <f>IF(AJ268&lt;&gt;"",IF(AJ268&lt;&gt;"LIBSETS_DROP_MECHANIC_MONSTER_NAME",VLOOKUP(AJ268,'LibSets constants'!$I$4:$L$1000,4,FALSE),""),"")</f>
        <v/>
      </c>
      <c r="AM268" s="3" t="str">
        <f>IF(G268&lt;&gt;"LIBSETS_SETTYPE_BATTLEGROUND",IF(G268&lt;&gt;"LIBSETS_SETTYPE_SPECIAL",IF(AN268&lt;&gt;"",VLOOKUP(AN268,'ESO zone constants'!$D$2:$H$4950,5,FALSE),""),""),"")</f>
        <v/>
      </c>
      <c r="AP268" s="3" t="str">
        <f>IF(AO268&lt;&gt;"",IF(AO268&lt;&gt;"LIBSETS_DROP_MECHANIC_MONSTER_NAME",VLOOKUP(AO268,'LibSets constants'!$I$4:$L$1000,3,FALSE),""),"")</f>
        <v/>
      </c>
      <c r="AQ268" s="3" t="str">
        <f>IF(AO268&lt;&gt;"",IF(AO268&lt;&gt;"LIBSETS_DROP_MECHANIC_MONSTER_NAME",VLOOKUP(AO268,'LibSets constants'!$I$4:$L$1000,4,FALSE),""),"")</f>
        <v/>
      </c>
      <c r="AR268" s="3" t="str">
        <f>IF(G268&lt;&gt;"LIBSETS_SETTYPE_BATTLEGROUND",IF(G268&lt;&gt;"LIBSETS_SETTYPE_SPECIAL",IF(AS268&lt;&gt;"",VLOOKUP(AS268,'ESO zone constants'!$D$2:$H$4950,5,FALSE),""),""),"")</f>
        <v/>
      </c>
      <c r="AU268" s="3" t="str">
        <f>IF(AT268&lt;&gt;"",IF(AT268&lt;&gt;"LIBSETS_DROP_MECHANIC_MONSTER_NAME",VLOOKUP(AT268,'LibSets constants'!$I$4:$L$1000,3,FALSE),""),"")</f>
        <v/>
      </c>
      <c r="AV268" s="3" t="str">
        <f>IF(AT268&lt;&gt;"",IF(AT268&lt;&gt;"LIBSETS_DROP_MECHANIC_MONSTER_NAME",VLOOKUP(AT268,'LibSets constants'!$I$4:$L$1000,4,FALSE),""),"")</f>
        <v/>
      </c>
      <c r="AW268" s="21" t="str">
        <f>IF(A268="???","--","")&amp;IF(F268&lt;&gt;"Not in the game (anymore)",IF(A268&lt;&gt;"",CONCATENATE("[",A268,"] = {wayshrines={")&amp;IF(K268&lt;&gt;"",CONCATENATE(K268,","),"")&amp;IF(L268&lt;&gt;"",CONCATENATE(L268,","),"")&amp;IF(M268&lt;&gt;"",CONCATENATE(M268,","),"")&amp;CONCATENATE("}")&amp;IF(VALUE(N268)&gt;0,CONCATENATE(", traitsNeeded=",N268),"")&amp;CONCATENATE(", dlcId=",IF(S268&lt;&gt;"",S268,"DLC_BASE_GAME")),""),"")</f>
        <v>[314] = {wayshrines={-1,-1,-1,}, dlcId=DLC_BASE_GAME</v>
      </c>
      <c r="AX268" s="21" t="str">
        <f>IF(F268&lt;&gt;"Not in the game (anymore)",IF(A268&lt;&gt;"",IF(P268&lt;&gt;"",CONCATENATE(", zoneIds={",P268),"")&amp;IF(X268&lt;&gt;"",CONCATENATE(",",X268),"")&amp;IF(AC268&lt;&gt;"",CONCATENATE(",",AC268),"")&amp;IF(AH268&lt;&gt;"",CONCATENATE(",",AH268),"")&amp;IF(AM268&lt;&gt;"",CONCATENATE(",",AM268),"")&amp;IF(AR268&lt;&gt;"",CONCATENATE(",",AR268),"")&amp;IF(P268&lt;&gt;"",CONCATENATE("}",""),"")&amp;IF(OR(I268="true",I268="false",I268&lt;&gt;""), CONCATENATE(", veteran=", I268), ""),""),"")</f>
        <v>, zoneIds={635}, veteran=false</v>
      </c>
      <c r="AY268" s="21" t="str">
        <f>IF(F268&lt;&gt;"Not in the game (anymore)",IF(A268&lt;&gt;"",", setType="&amp;G268,"")&amp;IF(J268="true",", multiTrialSet=true",""),"")</f>
        <v>, setType=LIBSETS_SETTYPE_ARENA</v>
      </c>
      <c r="AZ268" s="21" t="str">
        <f>IF(F268&lt;&gt;"Not in the game (anymore)",IF(U268&lt;&gt;"",", dropMechanic={"&amp;U268&amp;IF(Z268&lt;&gt;"",","&amp;Z268,"")&amp;IF(AE268&lt;&gt;"",","&amp;AE268,"")&amp;IF(AJ268&lt;&gt;"",","&amp;AJ268,"")&amp;IF(AO268&lt;&gt;"",","&amp;AO268,"")&amp;IF(AT268&lt;&gt;"",","&amp;AT268,"")&amp;"}"&amp;IF(U268="LIBSETS_DROP_MECHANIC_MONSTER_NAME",", dropMechanicNames={" &amp; IF(V268&lt;&gt;"","['en']='"&amp;V268&amp;"'","") &amp; IF(W268&lt;&gt;"",", ['de']='" &amp; W268&amp;"'","") &amp; "}",""),"")&amp;"},","")</f>
        <v>, dropMechanic={LIBSETS_DROP_MECHANIC_ARENA_STAGE_CHEST}},</v>
      </c>
      <c r="BA268" s="21" t="str">
        <f>IF(F268&lt;&gt;"Not in the game (anymore)",IF(C268&lt;&gt;"",CONCATENATE(" --",C268," / ",B268,"   [",IF(Q268&lt;&gt;"",Q268,""),IF(Y268&lt;&gt;"",", "&amp;Y268,""),IF(AD268&lt;&gt;"",", "&amp;AD268,""),IF(AI268&lt;&gt;"",", "&amp;AI268,""),IF(AN268&lt;&gt;"",", "&amp;AN268,""),IF(AS268&lt;&gt;"",", "&amp;AS268,""),"]")),"")</f>
        <v xml:space="preserve"> --Puncturing Remedy / Durchschlagende Genesung   [Dragonstar Arena]</v>
      </c>
    </row>
    <row r="269" spans="1:53" x14ac:dyDescent="0.25">
      <c r="A269" s="12">
        <v>315</v>
      </c>
      <c r="B269" t="s">
        <v>1222</v>
      </c>
      <c r="C269" t="s">
        <v>1223</v>
      </c>
      <c r="D269" s="3">
        <f>A269</f>
        <v>315</v>
      </c>
      <c r="G269" s="8" t="s">
        <v>1647</v>
      </c>
      <c r="I269" t="s">
        <v>97</v>
      </c>
      <c r="J269" t="s">
        <v>97</v>
      </c>
      <c r="K269">
        <v>-1</v>
      </c>
      <c r="L269">
        <v>-1</v>
      </c>
      <c r="M269">
        <v>-1</v>
      </c>
      <c r="N269">
        <v>0</v>
      </c>
      <c r="O269" s="70" t="s">
        <v>447</v>
      </c>
      <c r="P269" s="3">
        <f>IF(AND(G269&lt;&gt;"LIBSETS_SETTYPE_BATTLEGROUND",G269&lt;&gt;"LIBSETS_SETTYPE_SPECIAL",G269&lt;&gt;"LIBSETS_SETTYPE_MYTHIC"), IF(Q269&lt;&gt;"",VLOOKUP(Q269,'ESO zone constants'!$D$2:$H$4950,5,FALSE),""),"")</f>
        <v>635</v>
      </c>
      <c r="Q269" t="str">
        <f>IF(OR(K269="",K269&lt;=0,ISERROR(K269)),IF(AND(O269&lt;&gt;"",NOT(ISERROR(O269))),O269, ""),VLOOKUP(K269,'ESO wayshrine node constants'!$A$3:$D$9993,4,FALSE))</f>
        <v>Dragonstar Arena</v>
      </c>
      <c r="S269" s="19" t="str">
        <f>IF(AND(R269&lt;&gt;"",NOT(ISERROR(R269))),R269,IF(P269&lt;&gt;"",IF(NOT(ISERROR(VLOOKUP(P269,'ESO Dungeon constants'!$D$3:$H$9999,5,FALSE))),VLOOKUP(P269,'ESO Dungeon constants'!$D$3:$I$9999,6,FALSE),VLOOKUP(P269,'ESO zone constants'!$H$2:$K$9984,4,FALSE)),""))</f>
        <v>DLC_BASE_GAME</v>
      </c>
      <c r="T269" s="3" t="str">
        <f>IF(S269&lt;&gt;"",VLOOKUP(S269,'LibSets constants'!$B$4:$C$1000,2,FALSE),"")</f>
        <v>Included in base game</v>
      </c>
      <c r="U269" s="33" t="s">
        <v>1738</v>
      </c>
      <c r="V269" s="3" t="str">
        <f>IF(U269&lt;&gt;"",IF(U269&lt;&gt;"LIBSETS_DROP_MECHANIC_MONSTER_NAME",VLOOKUP(U269,'LibSets constants'!$I$4:$L$1000,3,FALSE),""),"")</f>
        <v>Arena stage chest</v>
      </c>
      <c r="W269" s="3" t="str">
        <f>IF(U269&lt;&gt;"",IF(U269&lt;&gt;"LIBSETS_DROP_MECHANIC_MONSTER_NAME",VLOOKUP(U269,'LibSets constants'!$I$4:$L$1000,4,FALSE),""),"")</f>
        <v>Arena-Phasen Schatztruhe</v>
      </c>
      <c r="X269" s="3" t="str">
        <f>IF(G269&lt;&gt;"LIBSETS_SETTYPE_BATTLEGROUND",IF(G269&lt;&gt;"LIBSETS_SETTYPE_SPECIAL",IF(Y269&lt;&gt;"",VLOOKUP(Y269,'ESO zone constants'!$D$2:$H$4950,5,FALSE),""),""),"")</f>
        <v/>
      </c>
      <c r="AA269" s="3" t="str">
        <f>IF(Z269&lt;&gt;"",IF(Z269&lt;&gt;"LIBSETS_DROP_MECHANIC_MONSTER_NAME",VLOOKUP(Z269,'LibSets constants'!$I$4:$L$1000,3,FALSE),""),"")</f>
        <v/>
      </c>
      <c r="AB269" s="3" t="str">
        <f>IF(Z269&lt;&gt;"",IF(Z269&lt;&gt;"LIBSETS_DROP_MECHANIC_MONSTER_NAME",VLOOKUP(Z269,'LibSets constants'!$I$4:$L$1000,4,FALSE),""),"")</f>
        <v/>
      </c>
      <c r="AC269" s="3" t="str">
        <f>IF(G269&lt;&gt;"LIBSETS_SETTYPE_BATTLEGROUND",IF(G269&lt;&gt;"LIBSETS_SETTYPE_SPECIAL",IF(AD269&lt;&gt;"",VLOOKUP(AD269,'ESO zone constants'!$D$2:$H$4950,5,FALSE),""),""),"")</f>
        <v/>
      </c>
      <c r="AF269" s="3" t="str">
        <f>IF(AE269&lt;&gt;"",IF(AE269&lt;&gt;"LIBSETS_DROP_MECHANIC_MONSTER_NAME",VLOOKUP(AE269,'LibSets constants'!$I$4:$L$1000,3,FALSE),""),"")</f>
        <v/>
      </c>
      <c r="AG269" s="3" t="str">
        <f>IF(AE269&lt;&gt;"",IF(AE269&lt;&gt;"LIBSETS_DROP_MECHANIC_MONSTER_NAME",VLOOKUP(AE269,'LibSets constants'!$I$4:$L$1000,4,FALSE),""),"")</f>
        <v/>
      </c>
      <c r="AH269" s="3" t="str">
        <f>IF(G269&lt;&gt;"LIBSETS_SETTYPE_BATTLEGROUND",IF(G269&lt;&gt;"LIBSETS_SETTYPE_SPECIAL",IF(AI269&lt;&gt;"",VLOOKUP(AI269,'ESO zone constants'!$D$2:$H$4950,5,FALSE),""),""),"")</f>
        <v/>
      </c>
      <c r="AK269" s="3" t="str">
        <f>IF(AJ269&lt;&gt;"",IF(AJ269&lt;&gt;"LIBSETS_DROP_MECHANIC_MONSTER_NAME",VLOOKUP(AJ269,'LibSets constants'!$I$4:$L$1000,3,FALSE),""),"")</f>
        <v/>
      </c>
      <c r="AL269" s="3" t="str">
        <f>IF(AJ269&lt;&gt;"",IF(AJ269&lt;&gt;"LIBSETS_DROP_MECHANIC_MONSTER_NAME",VLOOKUP(AJ269,'LibSets constants'!$I$4:$L$1000,4,FALSE),""),"")</f>
        <v/>
      </c>
      <c r="AM269" s="3" t="str">
        <f>IF(G269&lt;&gt;"LIBSETS_SETTYPE_BATTLEGROUND",IF(G269&lt;&gt;"LIBSETS_SETTYPE_SPECIAL",IF(AN269&lt;&gt;"",VLOOKUP(AN269,'ESO zone constants'!$D$2:$H$4950,5,FALSE),""),""),"")</f>
        <v/>
      </c>
      <c r="AP269" s="3" t="str">
        <f>IF(AO269&lt;&gt;"",IF(AO269&lt;&gt;"LIBSETS_DROP_MECHANIC_MONSTER_NAME",VLOOKUP(AO269,'LibSets constants'!$I$4:$L$1000,3,FALSE),""),"")</f>
        <v/>
      </c>
      <c r="AQ269" s="3" t="str">
        <f>IF(AO269&lt;&gt;"",IF(AO269&lt;&gt;"LIBSETS_DROP_MECHANIC_MONSTER_NAME",VLOOKUP(AO269,'LibSets constants'!$I$4:$L$1000,4,FALSE),""),"")</f>
        <v/>
      </c>
      <c r="AR269" s="3" t="str">
        <f>IF(G269&lt;&gt;"LIBSETS_SETTYPE_BATTLEGROUND",IF(G269&lt;&gt;"LIBSETS_SETTYPE_SPECIAL",IF(AS269&lt;&gt;"",VLOOKUP(AS269,'ESO zone constants'!$D$2:$H$4950,5,FALSE),""),""),"")</f>
        <v/>
      </c>
      <c r="AU269" s="3" t="str">
        <f>IF(AT269&lt;&gt;"",IF(AT269&lt;&gt;"LIBSETS_DROP_MECHANIC_MONSTER_NAME",VLOOKUP(AT269,'LibSets constants'!$I$4:$L$1000,3,FALSE),""),"")</f>
        <v/>
      </c>
      <c r="AV269" s="3" t="str">
        <f>IF(AT269&lt;&gt;"",IF(AT269&lt;&gt;"LIBSETS_DROP_MECHANIC_MONSTER_NAME",VLOOKUP(AT269,'LibSets constants'!$I$4:$L$1000,4,FALSE),""),"")</f>
        <v/>
      </c>
      <c r="AW269" s="21" t="str">
        <f>IF(A269="???","--","")&amp;IF(F269&lt;&gt;"Not in the game (anymore)",IF(A269&lt;&gt;"",CONCATENATE("[",A269,"] = {wayshrines={")&amp;IF(K269&lt;&gt;"",CONCATENATE(K269,","),"")&amp;IF(L269&lt;&gt;"",CONCATENATE(L269,","),"")&amp;IF(M269&lt;&gt;"",CONCATENATE(M269,","),"")&amp;CONCATENATE("}")&amp;IF(VALUE(N269)&gt;0,CONCATENATE(", traitsNeeded=",N269),"")&amp;CONCATENATE(", dlcId=",IF(S269&lt;&gt;"",S269,"DLC_BASE_GAME")),""),"")</f>
        <v>[315] = {wayshrines={-1,-1,-1,}, dlcId=DLC_BASE_GAME</v>
      </c>
      <c r="AX269" s="21" t="str">
        <f>IF(F269&lt;&gt;"Not in the game (anymore)",IF(A269&lt;&gt;"",IF(P269&lt;&gt;"",CONCATENATE(", zoneIds={",P269),"")&amp;IF(X269&lt;&gt;"",CONCATENATE(",",X269),"")&amp;IF(AC269&lt;&gt;"",CONCATENATE(",",AC269),"")&amp;IF(AH269&lt;&gt;"",CONCATENATE(",",AH269),"")&amp;IF(AM269&lt;&gt;"",CONCATENATE(",",AM269),"")&amp;IF(AR269&lt;&gt;"",CONCATENATE(",",AR269),"")&amp;IF(P269&lt;&gt;"",CONCATENATE("}",""),"")&amp;IF(OR(I269="true",I269="false",I269&lt;&gt;""), CONCATENATE(", veteran=", I269), ""),""),"")</f>
        <v>, zoneIds={635}, veteran=false</v>
      </c>
      <c r="AY269" s="21" t="str">
        <f>IF(F269&lt;&gt;"Not in the game (anymore)",IF(A269&lt;&gt;"",", setType="&amp;G269,"")&amp;IF(J269="true",", multiTrialSet=true",""),"")</f>
        <v>, setType=LIBSETS_SETTYPE_ARENA</v>
      </c>
      <c r="AZ269" s="21" t="str">
        <f>IF(F269&lt;&gt;"Not in the game (anymore)",IF(U269&lt;&gt;"",", dropMechanic={"&amp;U269&amp;IF(Z269&lt;&gt;"",","&amp;Z269,"")&amp;IF(AE269&lt;&gt;"",","&amp;AE269,"")&amp;IF(AJ269&lt;&gt;"",","&amp;AJ269,"")&amp;IF(AO269&lt;&gt;"",","&amp;AO269,"")&amp;IF(AT269&lt;&gt;"",","&amp;AT269,"")&amp;"}"&amp;IF(U269="LIBSETS_DROP_MECHANIC_MONSTER_NAME",", dropMechanicNames={" &amp; IF(V269&lt;&gt;"","['en']='"&amp;V269&amp;"'","") &amp; IF(W269&lt;&gt;"",", ['de']='" &amp; W269&amp;"'","") &amp; "}",""),"")&amp;"},","")</f>
        <v>, dropMechanic={LIBSETS_DROP_MECHANIC_ARENA_STAGE_CHEST}},</v>
      </c>
      <c r="BA269" s="21" t="str">
        <f>IF(F269&lt;&gt;"Not in the game (anymore)",IF(C269&lt;&gt;"",CONCATENATE(" --",C269," / ",B269,"   [",IF(Q269&lt;&gt;"",Q269,""),IF(Y269&lt;&gt;"",", "&amp;Y269,""),IF(AD269&lt;&gt;"",", "&amp;AD269,""),IF(AI269&lt;&gt;"",", "&amp;AI269,""),IF(AN269&lt;&gt;"",", "&amp;AN269,""),IF(AS269&lt;&gt;"",", "&amp;AS269,""),"]")),"")</f>
        <v xml:space="preserve"> --Stinging Slashes / Stechende Schnitte   [Dragonstar Arena]</v>
      </c>
    </row>
    <row r="270" spans="1:53" x14ac:dyDescent="0.25">
      <c r="A270" s="12">
        <v>316</v>
      </c>
      <c r="B270" t="s">
        <v>1224</v>
      </c>
      <c r="C270" t="s">
        <v>1225</v>
      </c>
      <c r="D270" s="3">
        <f>A270</f>
        <v>316</v>
      </c>
      <c r="G270" s="8" t="s">
        <v>1647</v>
      </c>
      <c r="I270" t="s">
        <v>97</v>
      </c>
      <c r="J270" t="s">
        <v>97</v>
      </c>
      <c r="K270">
        <v>-1</v>
      </c>
      <c r="L270">
        <v>-1</v>
      </c>
      <c r="M270">
        <v>-1</v>
      </c>
      <c r="N270">
        <v>0</v>
      </c>
      <c r="O270" s="70" t="s">
        <v>447</v>
      </c>
      <c r="P270" s="3">
        <f>IF(AND(G270&lt;&gt;"LIBSETS_SETTYPE_BATTLEGROUND",G270&lt;&gt;"LIBSETS_SETTYPE_SPECIAL",G270&lt;&gt;"LIBSETS_SETTYPE_MYTHIC"), IF(Q270&lt;&gt;"",VLOOKUP(Q270,'ESO zone constants'!$D$2:$H$4950,5,FALSE),""),"")</f>
        <v>635</v>
      </c>
      <c r="Q270" t="str">
        <f>IF(OR(K270="",K270&lt;=0,ISERROR(K270)),IF(AND(O270&lt;&gt;"",NOT(ISERROR(O270))),O270, ""),VLOOKUP(K270,'ESO wayshrine node constants'!$A$3:$D$9993,4,FALSE))</f>
        <v>Dragonstar Arena</v>
      </c>
      <c r="S270" s="19" t="str">
        <f>IF(AND(R270&lt;&gt;"",NOT(ISERROR(R270))),R270,IF(P270&lt;&gt;"",IF(NOT(ISERROR(VLOOKUP(P270,'ESO Dungeon constants'!$D$3:$H$9999,5,FALSE))),VLOOKUP(P270,'ESO Dungeon constants'!$D$3:$I$9999,6,FALSE),VLOOKUP(P270,'ESO zone constants'!$H$2:$K$9984,4,FALSE)),""))</f>
        <v>DLC_BASE_GAME</v>
      </c>
      <c r="T270" s="3" t="str">
        <f>IF(S270&lt;&gt;"",VLOOKUP(S270,'LibSets constants'!$B$4:$C$1000,2,FALSE),"")</f>
        <v>Included in base game</v>
      </c>
      <c r="U270" s="33" t="s">
        <v>1738</v>
      </c>
      <c r="V270" s="3" t="str">
        <f>IF(U270&lt;&gt;"",IF(U270&lt;&gt;"LIBSETS_DROP_MECHANIC_MONSTER_NAME",VLOOKUP(U270,'LibSets constants'!$I$4:$L$1000,3,FALSE),""),"")</f>
        <v>Arena stage chest</v>
      </c>
      <c r="W270" s="3" t="str">
        <f>IF(U270&lt;&gt;"",IF(U270&lt;&gt;"LIBSETS_DROP_MECHANIC_MONSTER_NAME",VLOOKUP(U270,'LibSets constants'!$I$4:$L$1000,4,FALSE),""),"")</f>
        <v>Arena-Phasen Schatztruhe</v>
      </c>
      <c r="X270" s="3" t="str">
        <f>IF(G270&lt;&gt;"LIBSETS_SETTYPE_BATTLEGROUND",IF(G270&lt;&gt;"LIBSETS_SETTYPE_SPECIAL",IF(Y270&lt;&gt;"",VLOOKUP(Y270,'ESO zone constants'!$D$2:$H$4950,5,FALSE),""),""),"")</f>
        <v/>
      </c>
      <c r="AA270" s="3" t="str">
        <f>IF(Z270&lt;&gt;"",IF(Z270&lt;&gt;"LIBSETS_DROP_MECHANIC_MONSTER_NAME",VLOOKUP(Z270,'LibSets constants'!$I$4:$L$1000,3,FALSE),""),"")</f>
        <v/>
      </c>
      <c r="AB270" s="3" t="str">
        <f>IF(Z270&lt;&gt;"",IF(Z270&lt;&gt;"LIBSETS_DROP_MECHANIC_MONSTER_NAME",VLOOKUP(Z270,'LibSets constants'!$I$4:$L$1000,4,FALSE),""),"")</f>
        <v/>
      </c>
      <c r="AC270" s="3" t="str">
        <f>IF(G270&lt;&gt;"LIBSETS_SETTYPE_BATTLEGROUND",IF(G270&lt;&gt;"LIBSETS_SETTYPE_SPECIAL",IF(AD270&lt;&gt;"",VLOOKUP(AD270,'ESO zone constants'!$D$2:$H$4950,5,FALSE),""),""),"")</f>
        <v/>
      </c>
      <c r="AF270" s="3" t="str">
        <f>IF(AE270&lt;&gt;"",IF(AE270&lt;&gt;"LIBSETS_DROP_MECHANIC_MONSTER_NAME",VLOOKUP(AE270,'LibSets constants'!$I$4:$L$1000,3,FALSE),""),"")</f>
        <v/>
      </c>
      <c r="AG270" s="3" t="str">
        <f>IF(AE270&lt;&gt;"",IF(AE270&lt;&gt;"LIBSETS_DROP_MECHANIC_MONSTER_NAME",VLOOKUP(AE270,'LibSets constants'!$I$4:$L$1000,4,FALSE),""),"")</f>
        <v/>
      </c>
      <c r="AH270" s="3" t="str">
        <f>IF(G270&lt;&gt;"LIBSETS_SETTYPE_BATTLEGROUND",IF(G270&lt;&gt;"LIBSETS_SETTYPE_SPECIAL",IF(AI270&lt;&gt;"",VLOOKUP(AI270,'ESO zone constants'!$D$2:$H$4950,5,FALSE),""),""),"")</f>
        <v/>
      </c>
      <c r="AK270" s="3" t="str">
        <f>IF(AJ270&lt;&gt;"",IF(AJ270&lt;&gt;"LIBSETS_DROP_MECHANIC_MONSTER_NAME",VLOOKUP(AJ270,'LibSets constants'!$I$4:$L$1000,3,FALSE),""),"")</f>
        <v/>
      </c>
      <c r="AL270" s="3" t="str">
        <f>IF(AJ270&lt;&gt;"",IF(AJ270&lt;&gt;"LIBSETS_DROP_MECHANIC_MONSTER_NAME",VLOOKUP(AJ270,'LibSets constants'!$I$4:$L$1000,4,FALSE),""),"")</f>
        <v/>
      </c>
      <c r="AM270" s="3" t="str">
        <f>IF(G270&lt;&gt;"LIBSETS_SETTYPE_BATTLEGROUND",IF(G270&lt;&gt;"LIBSETS_SETTYPE_SPECIAL",IF(AN270&lt;&gt;"",VLOOKUP(AN270,'ESO zone constants'!$D$2:$H$4950,5,FALSE),""),""),"")</f>
        <v/>
      </c>
      <c r="AP270" s="3" t="str">
        <f>IF(AO270&lt;&gt;"",IF(AO270&lt;&gt;"LIBSETS_DROP_MECHANIC_MONSTER_NAME",VLOOKUP(AO270,'LibSets constants'!$I$4:$L$1000,3,FALSE),""),"")</f>
        <v/>
      </c>
      <c r="AQ270" s="3" t="str">
        <f>IF(AO270&lt;&gt;"",IF(AO270&lt;&gt;"LIBSETS_DROP_MECHANIC_MONSTER_NAME",VLOOKUP(AO270,'LibSets constants'!$I$4:$L$1000,4,FALSE),""),"")</f>
        <v/>
      </c>
      <c r="AR270" s="3" t="str">
        <f>IF(G270&lt;&gt;"LIBSETS_SETTYPE_BATTLEGROUND",IF(G270&lt;&gt;"LIBSETS_SETTYPE_SPECIAL",IF(AS270&lt;&gt;"",VLOOKUP(AS270,'ESO zone constants'!$D$2:$H$4950,5,FALSE),""),""),"")</f>
        <v/>
      </c>
      <c r="AU270" s="3" t="str">
        <f>IF(AT270&lt;&gt;"",IF(AT270&lt;&gt;"LIBSETS_DROP_MECHANIC_MONSTER_NAME",VLOOKUP(AT270,'LibSets constants'!$I$4:$L$1000,3,FALSE),""),"")</f>
        <v/>
      </c>
      <c r="AV270" s="3" t="str">
        <f>IF(AT270&lt;&gt;"",IF(AT270&lt;&gt;"LIBSETS_DROP_MECHANIC_MONSTER_NAME",VLOOKUP(AT270,'LibSets constants'!$I$4:$L$1000,4,FALSE),""),"")</f>
        <v/>
      </c>
      <c r="AW270" s="21" t="str">
        <f>IF(A270="???","--","")&amp;IF(F270&lt;&gt;"Not in the game (anymore)",IF(A270&lt;&gt;"",CONCATENATE("[",A270,"] = {wayshrines={")&amp;IF(K270&lt;&gt;"",CONCATENATE(K270,","),"")&amp;IF(L270&lt;&gt;"",CONCATENATE(L270,","),"")&amp;IF(M270&lt;&gt;"",CONCATENATE(M270,","),"")&amp;CONCATENATE("}")&amp;IF(VALUE(N270)&gt;0,CONCATENATE(", traitsNeeded=",N270),"")&amp;CONCATENATE(", dlcId=",IF(S270&lt;&gt;"",S270,"DLC_BASE_GAME")),""),"")</f>
        <v>[316] = {wayshrines={-1,-1,-1,}, dlcId=DLC_BASE_GAME</v>
      </c>
      <c r="AX270" s="21" t="str">
        <f>IF(F270&lt;&gt;"Not in the game (anymore)",IF(A270&lt;&gt;"",IF(P270&lt;&gt;"",CONCATENATE(", zoneIds={",P270),"")&amp;IF(X270&lt;&gt;"",CONCATENATE(",",X270),"")&amp;IF(AC270&lt;&gt;"",CONCATENATE(",",AC270),"")&amp;IF(AH270&lt;&gt;"",CONCATENATE(",",AH270),"")&amp;IF(AM270&lt;&gt;"",CONCATENATE(",",AM270),"")&amp;IF(AR270&lt;&gt;"",CONCATENATE(",",AR270),"")&amp;IF(P270&lt;&gt;"",CONCATENATE("}",""),"")&amp;IF(OR(I270="true",I270="false",I270&lt;&gt;""), CONCATENATE(", veteran=", I270), ""),""),"")</f>
        <v>, zoneIds={635}, veteran=false</v>
      </c>
      <c r="AY270" s="21" t="str">
        <f>IF(F270&lt;&gt;"Not in the game (anymore)",IF(A270&lt;&gt;"",", setType="&amp;G270,"")&amp;IF(J270="true",", multiTrialSet=true",""),"")</f>
        <v>, setType=LIBSETS_SETTYPE_ARENA</v>
      </c>
      <c r="AZ270" s="21" t="str">
        <f>IF(F270&lt;&gt;"Not in the game (anymore)",IF(U270&lt;&gt;"",", dropMechanic={"&amp;U270&amp;IF(Z270&lt;&gt;"",","&amp;Z270,"")&amp;IF(AE270&lt;&gt;"",","&amp;AE270,"")&amp;IF(AJ270&lt;&gt;"",","&amp;AJ270,"")&amp;IF(AO270&lt;&gt;"",","&amp;AO270,"")&amp;IF(AT270&lt;&gt;"",","&amp;AT270,"")&amp;"}"&amp;IF(U270="LIBSETS_DROP_MECHANIC_MONSTER_NAME",", dropMechanicNames={" &amp; IF(V270&lt;&gt;"","['en']='"&amp;V270&amp;"'","") &amp; IF(W270&lt;&gt;"",", ['de']='" &amp; W270&amp;"'","") &amp; "}",""),"")&amp;"},","")</f>
        <v>, dropMechanic={LIBSETS_DROP_MECHANIC_ARENA_STAGE_CHEST}},</v>
      </c>
      <c r="BA270" s="21" t="str">
        <f>IF(F270&lt;&gt;"Not in the game (anymore)",IF(C270&lt;&gt;"",CONCATENATE(" --",C270," / ",B270,"   [",IF(Q270&lt;&gt;"",Q270,""),IF(Y270&lt;&gt;"",", "&amp;Y270,""),IF(AD270&lt;&gt;"",", "&amp;AD270,""),IF(AI270&lt;&gt;"",", "&amp;AI270,""),IF(AN270&lt;&gt;"",", "&amp;AN270,""),IF(AS270&lt;&gt;"",", "&amp;AS270,""),"]")),"")</f>
        <v xml:space="preserve"> --Caustic Arrow / Beißender Pfeil   [Dragonstar Arena]</v>
      </c>
    </row>
    <row r="271" spans="1:53" x14ac:dyDescent="0.25">
      <c r="A271" s="12">
        <v>317</v>
      </c>
      <c r="B271" t="s">
        <v>1226</v>
      </c>
      <c r="C271" t="s">
        <v>1227</v>
      </c>
      <c r="D271" s="3">
        <f>A271</f>
        <v>317</v>
      </c>
      <c r="G271" s="8" t="s">
        <v>1647</v>
      </c>
      <c r="I271" t="s">
        <v>97</v>
      </c>
      <c r="J271" t="s">
        <v>97</v>
      </c>
      <c r="K271">
        <v>-1</v>
      </c>
      <c r="L271">
        <v>-1</v>
      </c>
      <c r="M271">
        <v>-1</v>
      </c>
      <c r="N271">
        <v>0</v>
      </c>
      <c r="O271" s="70" t="s">
        <v>447</v>
      </c>
      <c r="P271" s="3">
        <f>IF(AND(G271&lt;&gt;"LIBSETS_SETTYPE_BATTLEGROUND",G271&lt;&gt;"LIBSETS_SETTYPE_SPECIAL",G271&lt;&gt;"LIBSETS_SETTYPE_MYTHIC"), IF(Q271&lt;&gt;"",VLOOKUP(Q271,'ESO zone constants'!$D$2:$H$4950,5,FALSE),""),"")</f>
        <v>635</v>
      </c>
      <c r="Q271" t="str">
        <f>IF(OR(K271="",K271&lt;=0,ISERROR(K271)),IF(AND(O271&lt;&gt;"",NOT(ISERROR(O271))),O271, ""),VLOOKUP(K271,'ESO wayshrine node constants'!$A$3:$D$9993,4,FALSE))</f>
        <v>Dragonstar Arena</v>
      </c>
      <c r="S271" s="19" t="str">
        <f>IF(AND(R271&lt;&gt;"",NOT(ISERROR(R271))),R271,IF(P271&lt;&gt;"",IF(NOT(ISERROR(VLOOKUP(P271,'ESO Dungeon constants'!$D$3:$H$9999,5,FALSE))),VLOOKUP(P271,'ESO Dungeon constants'!$D$3:$I$9999,6,FALSE),VLOOKUP(P271,'ESO zone constants'!$H$2:$K$9984,4,FALSE)),""))</f>
        <v>DLC_BASE_GAME</v>
      </c>
      <c r="T271" s="3" t="str">
        <f>IF(S271&lt;&gt;"",VLOOKUP(S271,'LibSets constants'!$B$4:$C$1000,2,FALSE),"")</f>
        <v>Included in base game</v>
      </c>
      <c r="U271" s="33" t="s">
        <v>1738</v>
      </c>
      <c r="V271" s="3" t="str">
        <f>IF(U271&lt;&gt;"",IF(U271&lt;&gt;"LIBSETS_DROP_MECHANIC_MONSTER_NAME",VLOOKUP(U271,'LibSets constants'!$I$4:$L$1000,3,FALSE),""),"")</f>
        <v>Arena stage chest</v>
      </c>
      <c r="W271" s="3" t="str">
        <f>IF(U271&lt;&gt;"",IF(U271&lt;&gt;"LIBSETS_DROP_MECHANIC_MONSTER_NAME",VLOOKUP(U271,'LibSets constants'!$I$4:$L$1000,4,FALSE),""),"")</f>
        <v>Arena-Phasen Schatztruhe</v>
      </c>
      <c r="X271" s="3" t="str">
        <f>IF(G271&lt;&gt;"LIBSETS_SETTYPE_BATTLEGROUND",IF(G271&lt;&gt;"LIBSETS_SETTYPE_SPECIAL",IF(Y271&lt;&gt;"",VLOOKUP(Y271,'ESO zone constants'!$D$2:$H$4950,5,FALSE),""),""),"")</f>
        <v/>
      </c>
      <c r="AA271" s="3" t="str">
        <f>IF(Z271&lt;&gt;"",IF(Z271&lt;&gt;"LIBSETS_DROP_MECHANIC_MONSTER_NAME",VLOOKUP(Z271,'LibSets constants'!$I$4:$L$1000,3,FALSE),""),"")</f>
        <v/>
      </c>
      <c r="AB271" s="3" t="str">
        <f>IF(Z271&lt;&gt;"",IF(Z271&lt;&gt;"LIBSETS_DROP_MECHANIC_MONSTER_NAME",VLOOKUP(Z271,'LibSets constants'!$I$4:$L$1000,4,FALSE),""),"")</f>
        <v/>
      </c>
      <c r="AC271" s="3" t="str">
        <f>IF(G271&lt;&gt;"LIBSETS_SETTYPE_BATTLEGROUND",IF(G271&lt;&gt;"LIBSETS_SETTYPE_SPECIAL",IF(AD271&lt;&gt;"",VLOOKUP(AD271,'ESO zone constants'!$D$2:$H$4950,5,FALSE),""),""),"")</f>
        <v/>
      </c>
      <c r="AF271" s="3" t="str">
        <f>IF(AE271&lt;&gt;"",IF(AE271&lt;&gt;"LIBSETS_DROP_MECHANIC_MONSTER_NAME",VLOOKUP(AE271,'LibSets constants'!$I$4:$L$1000,3,FALSE),""),"")</f>
        <v/>
      </c>
      <c r="AG271" s="3" t="str">
        <f>IF(AE271&lt;&gt;"",IF(AE271&lt;&gt;"LIBSETS_DROP_MECHANIC_MONSTER_NAME",VLOOKUP(AE271,'LibSets constants'!$I$4:$L$1000,4,FALSE),""),"")</f>
        <v/>
      </c>
      <c r="AH271" s="3" t="str">
        <f>IF(G271&lt;&gt;"LIBSETS_SETTYPE_BATTLEGROUND",IF(G271&lt;&gt;"LIBSETS_SETTYPE_SPECIAL",IF(AI271&lt;&gt;"",VLOOKUP(AI271,'ESO zone constants'!$D$2:$H$4950,5,FALSE),""),""),"")</f>
        <v/>
      </c>
      <c r="AK271" s="3" t="str">
        <f>IF(AJ271&lt;&gt;"",IF(AJ271&lt;&gt;"LIBSETS_DROP_MECHANIC_MONSTER_NAME",VLOOKUP(AJ271,'LibSets constants'!$I$4:$L$1000,3,FALSE),""),"")</f>
        <v/>
      </c>
      <c r="AL271" s="3" t="str">
        <f>IF(AJ271&lt;&gt;"",IF(AJ271&lt;&gt;"LIBSETS_DROP_MECHANIC_MONSTER_NAME",VLOOKUP(AJ271,'LibSets constants'!$I$4:$L$1000,4,FALSE),""),"")</f>
        <v/>
      </c>
      <c r="AM271" s="3" t="str">
        <f>IF(G271&lt;&gt;"LIBSETS_SETTYPE_BATTLEGROUND",IF(G271&lt;&gt;"LIBSETS_SETTYPE_SPECIAL",IF(AN271&lt;&gt;"",VLOOKUP(AN271,'ESO zone constants'!$D$2:$H$4950,5,FALSE),""),""),"")</f>
        <v/>
      </c>
      <c r="AP271" s="3" t="str">
        <f>IF(AO271&lt;&gt;"",IF(AO271&lt;&gt;"LIBSETS_DROP_MECHANIC_MONSTER_NAME",VLOOKUP(AO271,'LibSets constants'!$I$4:$L$1000,3,FALSE),""),"")</f>
        <v/>
      </c>
      <c r="AQ271" s="3" t="str">
        <f>IF(AO271&lt;&gt;"",IF(AO271&lt;&gt;"LIBSETS_DROP_MECHANIC_MONSTER_NAME",VLOOKUP(AO271,'LibSets constants'!$I$4:$L$1000,4,FALSE),""),"")</f>
        <v/>
      </c>
      <c r="AR271" s="3" t="str">
        <f>IF(G271&lt;&gt;"LIBSETS_SETTYPE_BATTLEGROUND",IF(G271&lt;&gt;"LIBSETS_SETTYPE_SPECIAL",IF(AS271&lt;&gt;"",VLOOKUP(AS271,'ESO zone constants'!$D$2:$H$4950,5,FALSE),""),""),"")</f>
        <v/>
      </c>
      <c r="AU271" s="3" t="str">
        <f>IF(AT271&lt;&gt;"",IF(AT271&lt;&gt;"LIBSETS_DROP_MECHANIC_MONSTER_NAME",VLOOKUP(AT271,'LibSets constants'!$I$4:$L$1000,3,FALSE),""),"")</f>
        <v/>
      </c>
      <c r="AV271" s="3" t="str">
        <f>IF(AT271&lt;&gt;"",IF(AT271&lt;&gt;"LIBSETS_DROP_MECHANIC_MONSTER_NAME",VLOOKUP(AT271,'LibSets constants'!$I$4:$L$1000,4,FALSE),""),"")</f>
        <v/>
      </c>
      <c r="AW271" s="21" t="str">
        <f>IF(A271="???","--","")&amp;IF(F271&lt;&gt;"Not in the game (anymore)",IF(A271&lt;&gt;"",CONCATENATE("[",A271,"] = {wayshrines={")&amp;IF(K271&lt;&gt;"",CONCATENATE(K271,","),"")&amp;IF(L271&lt;&gt;"",CONCATENATE(L271,","),"")&amp;IF(M271&lt;&gt;"",CONCATENATE(M271,","),"")&amp;CONCATENATE("}")&amp;IF(VALUE(N271)&gt;0,CONCATENATE(", traitsNeeded=",N271),"")&amp;CONCATENATE(", dlcId=",IF(S271&lt;&gt;"",S271,"DLC_BASE_GAME")),""),"")</f>
        <v>[317] = {wayshrines={-1,-1,-1,}, dlcId=DLC_BASE_GAME</v>
      </c>
      <c r="AX271" s="21" t="str">
        <f>IF(F271&lt;&gt;"Not in the game (anymore)",IF(A271&lt;&gt;"",IF(P271&lt;&gt;"",CONCATENATE(", zoneIds={",P271),"")&amp;IF(X271&lt;&gt;"",CONCATENATE(",",X271),"")&amp;IF(AC271&lt;&gt;"",CONCATENATE(",",AC271),"")&amp;IF(AH271&lt;&gt;"",CONCATENATE(",",AH271),"")&amp;IF(AM271&lt;&gt;"",CONCATENATE(",",AM271),"")&amp;IF(AR271&lt;&gt;"",CONCATENATE(",",AR271),"")&amp;IF(P271&lt;&gt;"",CONCATENATE("}",""),"")&amp;IF(OR(I271="true",I271="false",I271&lt;&gt;""), CONCATENATE(", veteran=", I271), ""),""),"")</f>
        <v>, zoneIds={635}, veteran=false</v>
      </c>
      <c r="AY271" s="21" t="str">
        <f>IF(F271&lt;&gt;"Not in the game (anymore)",IF(A271&lt;&gt;"",", setType="&amp;G271,"")&amp;IF(J271="true",", multiTrialSet=true",""),"")</f>
        <v>, setType=LIBSETS_SETTYPE_ARENA</v>
      </c>
      <c r="AZ271" s="21" t="str">
        <f>IF(F271&lt;&gt;"Not in the game (anymore)",IF(U271&lt;&gt;"",", dropMechanic={"&amp;U271&amp;IF(Z271&lt;&gt;"",","&amp;Z271,"")&amp;IF(AE271&lt;&gt;"",","&amp;AE271,"")&amp;IF(AJ271&lt;&gt;"",","&amp;AJ271,"")&amp;IF(AO271&lt;&gt;"",","&amp;AO271,"")&amp;IF(AT271&lt;&gt;"",","&amp;AT271,"")&amp;"}"&amp;IF(U271="LIBSETS_DROP_MECHANIC_MONSTER_NAME",", dropMechanicNames={" &amp; IF(V271&lt;&gt;"","['en']='"&amp;V271&amp;"'","") &amp; IF(W271&lt;&gt;"",", ['de']='" &amp; W271&amp;"'","") &amp; "}",""),"")&amp;"},","")</f>
        <v>, dropMechanic={LIBSETS_DROP_MECHANIC_ARENA_STAGE_CHEST}},</v>
      </c>
      <c r="BA271" s="21" t="str">
        <f>IF(F271&lt;&gt;"Not in the game (anymore)",IF(C271&lt;&gt;"",CONCATENATE(" --",C271," / ",B271,"   [",IF(Q271&lt;&gt;"",Q271,""),IF(Y271&lt;&gt;"",", "&amp;Y271,""),IF(AD271&lt;&gt;"",", "&amp;AD271,""),IF(AI271&lt;&gt;"",", "&amp;AI271,""),IF(AN271&lt;&gt;"",", "&amp;AN271,""),IF(AS271&lt;&gt;"",", "&amp;AS271,""),"]")),"")</f>
        <v xml:space="preserve"> --Destructive Impact / Zerstörerischer Einschlag   [Dragonstar Arena]</v>
      </c>
    </row>
    <row r="272" spans="1:53" x14ac:dyDescent="0.25">
      <c r="A272" s="12">
        <v>318</v>
      </c>
      <c r="B272" t="s">
        <v>1228</v>
      </c>
      <c r="C272" t="s">
        <v>1229</v>
      </c>
      <c r="D272" s="3">
        <f>A272</f>
        <v>318</v>
      </c>
      <c r="G272" s="8" t="s">
        <v>1647</v>
      </c>
      <c r="I272" t="s">
        <v>97</v>
      </c>
      <c r="J272" t="s">
        <v>97</v>
      </c>
      <c r="K272">
        <v>-1</v>
      </c>
      <c r="L272">
        <v>-1</v>
      </c>
      <c r="M272">
        <v>-1</v>
      </c>
      <c r="N272">
        <v>0</v>
      </c>
      <c r="O272" s="70" t="s">
        <v>447</v>
      </c>
      <c r="P272" s="3">
        <f>IF(AND(G272&lt;&gt;"LIBSETS_SETTYPE_BATTLEGROUND",G272&lt;&gt;"LIBSETS_SETTYPE_SPECIAL",G272&lt;&gt;"LIBSETS_SETTYPE_MYTHIC"), IF(Q272&lt;&gt;"",VLOOKUP(Q272,'ESO zone constants'!$D$2:$H$4950,5,FALSE),""),"")</f>
        <v>635</v>
      </c>
      <c r="Q272" t="str">
        <f>IF(OR(K272="",K272&lt;=0,ISERROR(K272)),IF(AND(O272&lt;&gt;"",NOT(ISERROR(O272))),O272, ""),VLOOKUP(K272,'ESO wayshrine node constants'!$A$3:$D$9993,4,FALSE))</f>
        <v>Dragonstar Arena</v>
      </c>
      <c r="S272" s="19" t="str">
        <f>IF(AND(R272&lt;&gt;"",NOT(ISERROR(R272))),R272,IF(P272&lt;&gt;"",IF(NOT(ISERROR(VLOOKUP(P272,'ESO Dungeon constants'!$D$3:$H$9999,5,FALSE))),VLOOKUP(P272,'ESO Dungeon constants'!$D$3:$I$9999,6,FALSE),VLOOKUP(P272,'ESO zone constants'!$H$2:$K$9984,4,FALSE)),""))</f>
        <v>DLC_BASE_GAME</v>
      </c>
      <c r="T272" s="3" t="str">
        <f>IF(S272&lt;&gt;"",VLOOKUP(S272,'LibSets constants'!$B$4:$C$1000,2,FALSE),"")</f>
        <v>Included in base game</v>
      </c>
      <c r="U272" s="33" t="s">
        <v>1738</v>
      </c>
      <c r="V272" s="3" t="str">
        <f>IF(U272&lt;&gt;"",IF(U272&lt;&gt;"LIBSETS_DROP_MECHANIC_MONSTER_NAME",VLOOKUP(U272,'LibSets constants'!$I$4:$L$1000,3,FALSE),""),"")</f>
        <v>Arena stage chest</v>
      </c>
      <c r="W272" s="3" t="str">
        <f>IF(U272&lt;&gt;"",IF(U272&lt;&gt;"LIBSETS_DROP_MECHANIC_MONSTER_NAME",VLOOKUP(U272,'LibSets constants'!$I$4:$L$1000,4,FALSE),""),"")</f>
        <v>Arena-Phasen Schatztruhe</v>
      </c>
      <c r="X272" s="3" t="str">
        <f>IF(G272&lt;&gt;"LIBSETS_SETTYPE_BATTLEGROUND",IF(G272&lt;&gt;"LIBSETS_SETTYPE_SPECIAL",IF(Y272&lt;&gt;"",VLOOKUP(Y272,'ESO zone constants'!$D$2:$H$4950,5,FALSE),""),""),"")</f>
        <v/>
      </c>
      <c r="AA272" s="3" t="str">
        <f>IF(Z272&lt;&gt;"",IF(Z272&lt;&gt;"LIBSETS_DROP_MECHANIC_MONSTER_NAME",VLOOKUP(Z272,'LibSets constants'!$I$4:$L$1000,3,FALSE),""),"")</f>
        <v/>
      </c>
      <c r="AB272" s="3" t="str">
        <f>IF(Z272&lt;&gt;"",IF(Z272&lt;&gt;"LIBSETS_DROP_MECHANIC_MONSTER_NAME",VLOOKUP(Z272,'LibSets constants'!$I$4:$L$1000,4,FALSE),""),"")</f>
        <v/>
      </c>
      <c r="AC272" s="3" t="str">
        <f>IF(G272&lt;&gt;"LIBSETS_SETTYPE_BATTLEGROUND",IF(G272&lt;&gt;"LIBSETS_SETTYPE_SPECIAL",IF(AD272&lt;&gt;"",VLOOKUP(AD272,'ESO zone constants'!$D$2:$H$4950,5,FALSE),""),""),"")</f>
        <v/>
      </c>
      <c r="AF272" s="3" t="str">
        <f>IF(AE272&lt;&gt;"",IF(AE272&lt;&gt;"LIBSETS_DROP_MECHANIC_MONSTER_NAME",VLOOKUP(AE272,'LibSets constants'!$I$4:$L$1000,3,FALSE),""),"")</f>
        <v/>
      </c>
      <c r="AG272" s="3" t="str">
        <f>IF(AE272&lt;&gt;"",IF(AE272&lt;&gt;"LIBSETS_DROP_MECHANIC_MONSTER_NAME",VLOOKUP(AE272,'LibSets constants'!$I$4:$L$1000,4,FALSE),""),"")</f>
        <v/>
      </c>
      <c r="AH272" s="3" t="str">
        <f>IF(G272&lt;&gt;"LIBSETS_SETTYPE_BATTLEGROUND",IF(G272&lt;&gt;"LIBSETS_SETTYPE_SPECIAL",IF(AI272&lt;&gt;"",VLOOKUP(AI272,'ESO zone constants'!$D$2:$H$4950,5,FALSE),""),""),"")</f>
        <v/>
      </c>
      <c r="AK272" s="3" t="str">
        <f>IF(AJ272&lt;&gt;"",IF(AJ272&lt;&gt;"LIBSETS_DROP_MECHANIC_MONSTER_NAME",VLOOKUP(AJ272,'LibSets constants'!$I$4:$L$1000,3,FALSE),""),"")</f>
        <v/>
      </c>
      <c r="AL272" s="3" t="str">
        <f>IF(AJ272&lt;&gt;"",IF(AJ272&lt;&gt;"LIBSETS_DROP_MECHANIC_MONSTER_NAME",VLOOKUP(AJ272,'LibSets constants'!$I$4:$L$1000,4,FALSE),""),"")</f>
        <v/>
      </c>
      <c r="AM272" s="3" t="str">
        <f>IF(G272&lt;&gt;"LIBSETS_SETTYPE_BATTLEGROUND",IF(G272&lt;&gt;"LIBSETS_SETTYPE_SPECIAL",IF(AN272&lt;&gt;"",VLOOKUP(AN272,'ESO zone constants'!$D$2:$H$4950,5,FALSE),""),""),"")</f>
        <v/>
      </c>
      <c r="AP272" s="3" t="str">
        <f>IF(AO272&lt;&gt;"",IF(AO272&lt;&gt;"LIBSETS_DROP_MECHANIC_MONSTER_NAME",VLOOKUP(AO272,'LibSets constants'!$I$4:$L$1000,3,FALSE),""),"")</f>
        <v/>
      </c>
      <c r="AQ272" s="3" t="str">
        <f>IF(AO272&lt;&gt;"",IF(AO272&lt;&gt;"LIBSETS_DROP_MECHANIC_MONSTER_NAME",VLOOKUP(AO272,'LibSets constants'!$I$4:$L$1000,4,FALSE),""),"")</f>
        <v/>
      </c>
      <c r="AR272" s="3" t="str">
        <f>IF(G272&lt;&gt;"LIBSETS_SETTYPE_BATTLEGROUND",IF(G272&lt;&gt;"LIBSETS_SETTYPE_SPECIAL",IF(AS272&lt;&gt;"",VLOOKUP(AS272,'ESO zone constants'!$D$2:$H$4950,5,FALSE),""),""),"")</f>
        <v/>
      </c>
      <c r="AU272" s="3" t="str">
        <f>IF(AT272&lt;&gt;"",IF(AT272&lt;&gt;"LIBSETS_DROP_MECHANIC_MONSTER_NAME",VLOOKUP(AT272,'LibSets constants'!$I$4:$L$1000,3,FALSE),""),"")</f>
        <v/>
      </c>
      <c r="AV272" s="3" t="str">
        <f>IF(AT272&lt;&gt;"",IF(AT272&lt;&gt;"LIBSETS_DROP_MECHANIC_MONSTER_NAME",VLOOKUP(AT272,'LibSets constants'!$I$4:$L$1000,4,FALSE),""),"")</f>
        <v/>
      </c>
      <c r="AW272" s="21" t="str">
        <f>IF(A272="???","--","")&amp;IF(F272&lt;&gt;"Not in the game (anymore)",IF(A272&lt;&gt;"",CONCATENATE("[",A272,"] = {wayshrines={")&amp;IF(K272&lt;&gt;"",CONCATENATE(K272,","),"")&amp;IF(L272&lt;&gt;"",CONCATENATE(L272,","),"")&amp;IF(M272&lt;&gt;"",CONCATENATE(M272,","),"")&amp;CONCATENATE("}")&amp;IF(VALUE(N272)&gt;0,CONCATENATE(", traitsNeeded=",N272),"")&amp;CONCATENATE(", dlcId=",IF(S272&lt;&gt;"",S272,"DLC_BASE_GAME")),""),"")</f>
        <v>[318] = {wayshrines={-1,-1,-1,}, dlcId=DLC_BASE_GAME</v>
      </c>
      <c r="AX272" s="21" t="str">
        <f>IF(F272&lt;&gt;"Not in the game (anymore)",IF(A272&lt;&gt;"",IF(P272&lt;&gt;"",CONCATENATE(", zoneIds={",P272),"")&amp;IF(X272&lt;&gt;"",CONCATENATE(",",X272),"")&amp;IF(AC272&lt;&gt;"",CONCATENATE(",",AC272),"")&amp;IF(AH272&lt;&gt;"",CONCATENATE(",",AH272),"")&amp;IF(AM272&lt;&gt;"",CONCATENATE(",",AM272),"")&amp;IF(AR272&lt;&gt;"",CONCATENATE(",",AR272),"")&amp;IF(P272&lt;&gt;"",CONCATENATE("}",""),"")&amp;IF(OR(I272="true",I272="false",I272&lt;&gt;""), CONCATENATE(", veteran=", I272), ""),""),"")</f>
        <v>, zoneIds={635}, veteran=false</v>
      </c>
      <c r="AY272" s="21" t="str">
        <f>IF(F272&lt;&gt;"Not in the game (anymore)",IF(A272&lt;&gt;"",", setType="&amp;G272,"")&amp;IF(J272="true",", multiTrialSet=true",""),"")</f>
        <v>, setType=LIBSETS_SETTYPE_ARENA</v>
      </c>
      <c r="AZ272" s="21" t="str">
        <f>IF(F272&lt;&gt;"Not in the game (anymore)",IF(U272&lt;&gt;"",", dropMechanic={"&amp;U272&amp;IF(Z272&lt;&gt;"",","&amp;Z272,"")&amp;IF(AE272&lt;&gt;"",","&amp;AE272,"")&amp;IF(AJ272&lt;&gt;"",","&amp;AJ272,"")&amp;IF(AO272&lt;&gt;"",","&amp;AO272,"")&amp;IF(AT272&lt;&gt;"",","&amp;AT272,"")&amp;"}"&amp;IF(U272="LIBSETS_DROP_MECHANIC_MONSTER_NAME",", dropMechanicNames={" &amp; IF(V272&lt;&gt;"","['en']='"&amp;V272&amp;"'","") &amp; IF(W272&lt;&gt;"",", ['de']='" &amp; W272&amp;"'","") &amp; "}",""),"")&amp;"},","")</f>
        <v>, dropMechanic={LIBSETS_DROP_MECHANIC_ARENA_STAGE_CHEST}},</v>
      </c>
      <c r="BA272" s="21" t="str">
        <f>IF(F272&lt;&gt;"Not in the game (anymore)",IF(C272&lt;&gt;"",CONCATENATE(" --",C272," / ",B272,"   [",IF(Q272&lt;&gt;"",Q272,""),IF(Y272&lt;&gt;"",", "&amp;Y272,""),IF(AD272&lt;&gt;"",", "&amp;AD272,""),IF(AI272&lt;&gt;"",", "&amp;AI272,""),IF(AN272&lt;&gt;"",", "&amp;AN272,""),IF(AS272&lt;&gt;"",", "&amp;AS272,""),"]")),"")</f>
        <v xml:space="preserve"> --Grand Rejuvenation / Große Verjüngung   [Dragonstar Arena]</v>
      </c>
    </row>
    <row r="273" spans="1:53" x14ac:dyDescent="0.25">
      <c r="A273" s="12">
        <v>320</v>
      </c>
      <c r="B273" t="s">
        <v>1230</v>
      </c>
      <c r="C273" t="s">
        <v>1231</v>
      </c>
      <c r="D273" s="3">
        <f>A273</f>
        <v>320</v>
      </c>
      <c r="G273" s="8" t="s">
        <v>1655</v>
      </c>
      <c r="I273" t="s">
        <v>97</v>
      </c>
      <c r="J273" t="s">
        <v>97</v>
      </c>
      <c r="K273">
        <v>-1</v>
      </c>
      <c r="L273">
        <v>-1</v>
      </c>
      <c r="M273">
        <v>-1</v>
      </c>
      <c r="N273">
        <v>0</v>
      </c>
      <c r="O273" s="70" t="s">
        <v>538</v>
      </c>
      <c r="P273" s="3">
        <f>IF(AND(G273&lt;&gt;"LIBSETS_SETTYPE_BATTLEGROUND",G273&lt;&gt;"LIBSETS_SETTYPE_SPECIAL",G273&lt;&gt;"LIBSETS_SETTYPE_MYTHIC"), IF(Q273&lt;&gt;"",VLOOKUP(Q273,'ESO zone constants'!$D$2:$H$4950,5,FALSE),""),"")</f>
        <v>849</v>
      </c>
      <c r="Q273" t="str">
        <f>IF(OR(K273="",K273&lt;=0,ISERROR(K273)),IF(AND(O273&lt;&gt;"",NOT(ISERROR(O273))),O273, ""),VLOOKUP(K273,'ESO wayshrine node constants'!$A$3:$D$9993,4,FALSE))</f>
        <v>Vvardenfell</v>
      </c>
      <c r="S273" s="19" t="str">
        <f>IF(AND(R273&lt;&gt;"",NOT(ISERROR(R273))),R273,IF(P273&lt;&gt;"",IF(NOT(ISERROR(VLOOKUP(P273,'ESO Dungeon constants'!$D$3:$H$9999,5,FALSE))),VLOOKUP(P273,'ESO Dungeon constants'!$D$3:$I$9999,6,FALSE),VLOOKUP(P273,'ESO zone constants'!$H$2:$K$9984,4,FALSE)),""))</f>
        <v>DLC_MORROWIND</v>
      </c>
      <c r="T273" s="3" t="str">
        <f>IF(S273&lt;&gt;"",VLOOKUP(S273,'LibSets constants'!$B$4:$C$1000,2,FALSE),"")</f>
        <v>Morrowind</v>
      </c>
      <c r="U273" s="33" t="s">
        <v>1742</v>
      </c>
      <c r="V273" s="44" t="str">
        <f>IF(U273&lt;&gt;"",IF(U273&lt;&gt;"LIBSETS_DROP_MECHANIC_MONSTER_NAME",VLOOKUP(U273,'LibSets constants'!$I$4:$L$1000,3,FALSE),""),"")</f>
        <v>Delve bosses have a chance to drop a waist or feet.</v>
      </c>
      <c r="W273" s="44" t="str">
        <f>IF(U273&lt;&gt;"",IF(U273&lt;&gt;"LIBSETS_DROP_MECHANIC_MONSTER_NAME",VLOOKUP(U273,'LibSets constants'!$I$4:$L$1000,4,FALSE),""),"")</f>
        <v>Bosse in Gewölben haben die Chance, eine Taille oder Füße fallen zu lassen.</v>
      </c>
      <c r="X273" s="3" t="str">
        <f>IF(G273&lt;&gt;"LIBSETS_SETTYPE_BATTLEGROUND",IF(G273&lt;&gt;"LIBSETS_SETTYPE_SPECIAL",IF(Y273&lt;&gt;"",VLOOKUP(Y273,'ESO zone constants'!$D$2:$H$4950,5,FALSE),""),""),"")</f>
        <v/>
      </c>
      <c r="Z273" s="45" t="s">
        <v>1743</v>
      </c>
      <c r="AA273" s="44" t="str">
        <f>IF(Z273&lt;&gt;"",IF(Z273&lt;&gt;"LIBSETS_DROP_MECHANIC_MONSTER_NAME",VLOOKUP(Z273,'LibSets constants'!$I$4:$L$1000,3,FALSE),""),"")</f>
        <v>Overland group bosses have a 100% chance to drop head, chest, legs, or weapon.</v>
      </c>
      <c r="AB273" s="44" t="str">
        <f>IF(Z273&lt;&gt;"",IF(Z273&lt;&gt;"LIBSETS_DROP_MECHANIC_MONSTER_NAME",VLOOKUP(Z273,'LibSets constants'!$I$4:$L$1000,4,FALSE),""),"")</f>
        <v>Überland Gruppenbosse haben eine Chance von 100%, Kopf, Brust, Beine oder Waffen fallen zu lassen.</v>
      </c>
      <c r="AC273" s="3" t="str">
        <f>IF(G273&lt;&gt;"LIBSETS_SETTYPE_BATTLEGROUND",IF(G273&lt;&gt;"LIBSETS_SETTYPE_SPECIAL",IF(AD273&lt;&gt;"",VLOOKUP(AD273,'ESO zone constants'!$D$2:$H$4950,5,FALSE),""),""),"")</f>
        <v/>
      </c>
      <c r="AE273" s="45" t="s">
        <v>1744</v>
      </c>
      <c r="AF273" s="44" t="str">
        <f>IF(AE273&lt;&gt;"",IF(AE273&lt;&gt;"LIBSETS_DROP_MECHANIC_MONSTER_NAME",VLOOKUP(AE273,'LibSets constants'!$I$4:$L$1000,3,FALSE),""),"")</f>
        <v>Public dungeon bosses have a chance to drop a shoulder, hand, or weapon.</v>
      </c>
      <c r="AG273" s="44" t="str">
        <f>IF(AE273&lt;&gt;"",IF(AE273&lt;&gt;"LIBSETS_DROP_MECHANIC_MONSTER_NAME",VLOOKUP(AE273,'LibSets constants'!$I$4:$L$1000,4,FALSE),""),"")</f>
        <v>Öffentliche Dungeon-Bosse haben die Möglichkeit, eine Schulter, Handschuhe oder eine Waffe fallen zu lassen.</v>
      </c>
      <c r="AH273" s="3" t="str">
        <f>IF(G273&lt;&gt;"LIBSETS_SETTYPE_BATTLEGROUND",IF(G273&lt;&gt;"LIBSETS_SETTYPE_SPECIAL",IF(AI273&lt;&gt;"",VLOOKUP(AI273,'ESO zone constants'!$D$2:$H$4950,5,FALSE),""),""),"")</f>
        <v/>
      </c>
      <c r="AJ273" s="45" t="s">
        <v>1745</v>
      </c>
      <c r="AK273" s="44" t="str">
        <f>IF(AJ273&lt;&gt;"",IF(AJ273&lt;&gt;"LIBSETS_DROP_MECHANIC_MONSTER_NAME",VLOOKUP(AJ273,'LibSets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4" t="str">
        <f>IF(AJ273&lt;&gt;"",IF(AJ273&lt;&gt;"LIBSETS_DROP_MECHANIC_MONSTER_NAME",VLOOKUP(AJ273,'LibSets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constants'!$D$2:$H$4950,5,FALSE),""),""),"")</f>
        <v/>
      </c>
      <c r="AO273" s="45"/>
      <c r="AP273" s="44" t="str">
        <f>IF(AO273&lt;&gt;"",IF(AO273&lt;&gt;"LIBSETS_DROP_MECHANIC_MONSTER_NAME",VLOOKUP(AO273,'LibSets constants'!$I$4:$L$1000,3,FALSE),""),"")</f>
        <v/>
      </c>
      <c r="AQ273" s="44" t="str">
        <f>IF(AO273&lt;&gt;"",IF(AO273&lt;&gt;"LIBSETS_DROP_MECHANIC_MONSTER_NAME",VLOOKUP(AO273,'LibSets constants'!$I$4:$L$1000,4,FALSE),""),"")</f>
        <v/>
      </c>
      <c r="AR273" s="3" t="str">
        <f>IF(G273&lt;&gt;"LIBSETS_SETTYPE_BATTLEGROUND",IF(G273&lt;&gt;"LIBSETS_SETTYPE_SPECIAL",IF(AS273&lt;&gt;"",VLOOKUP(AS273,'ESO zone constants'!$D$2:$H$4950,5,FALSE),""),""),"")</f>
        <v/>
      </c>
      <c r="AT273" s="45"/>
      <c r="AU273" s="44" t="str">
        <f>IF(AT273&lt;&gt;"",IF(AT273&lt;&gt;"LIBSETS_DROP_MECHANIC_MONSTER_NAME",VLOOKUP(AT273,'LibSets constants'!$I$4:$L$1000,3,FALSE),""),"")</f>
        <v/>
      </c>
      <c r="AV273" s="44" t="str">
        <f>IF(AT273&lt;&gt;"",IF(AT273&lt;&gt;"LIBSETS_DROP_MECHANIC_MONSTER_NAME",VLOOKUP(AT273,'LibSets constants'!$I$4:$L$1000,4,FALSE),""),"")</f>
        <v/>
      </c>
      <c r="AW273" s="21" t="str">
        <f>IF(A273="???","--","")&amp;IF(F273&lt;&gt;"Not in the game (anymore)",IF(A273&lt;&gt;"",CONCATENATE("[",A273,"] = {wayshrines={")&amp;IF(K273&lt;&gt;"",CONCATENATE(K273,","),"")&amp;IF(L273&lt;&gt;"",CONCATENATE(L273,","),"")&amp;IF(M273&lt;&gt;"",CONCATENATE(M273,","),"")&amp;CONCATENATE("}")&amp;IF(VALUE(N273)&gt;0,CONCATENATE(", traitsNeeded=",N273),"")&amp;CONCATENATE(", dlcId=",IF(S273&lt;&gt;"",S273,"DLC_BASE_GAME")),""),"")</f>
        <v>[320] = {wayshrines={-1,-1,-1,}, dlcId=DLC_MORROWIND</v>
      </c>
      <c r="AX273" s="21" t="str">
        <f>IF(F273&lt;&gt;"Not in the game (anymore)",IF(A273&lt;&gt;"",IF(P273&lt;&gt;"",CONCATENATE(", zoneIds={",P273),"")&amp;IF(X273&lt;&gt;"",CONCATENATE(",",X273),"")&amp;IF(AC273&lt;&gt;"",CONCATENATE(",",AC273),"")&amp;IF(AH273&lt;&gt;"",CONCATENATE(",",AH273),"")&amp;IF(AM273&lt;&gt;"",CONCATENATE(",",AM273),"")&amp;IF(AR273&lt;&gt;"",CONCATENATE(",",AR273),"")&amp;IF(P273&lt;&gt;"",CONCATENATE("}",""),"")&amp;IF(OR(I273="true",I273="false",I273&lt;&gt;""), CONCATENATE(", veteran=", I273), ""),""),"")</f>
        <v>, zoneIds={849}, veteran=false</v>
      </c>
      <c r="AY273" s="21" t="str">
        <f>IF(F273&lt;&gt;"Not in the game (anymore)",IF(A273&lt;&gt;"",", setType="&amp;G273,"")&amp;IF(J273="true",", multiTrialSet=true",""),"")</f>
        <v>, setType=LIBSETS_SETTYPE_OVERLAND</v>
      </c>
      <c r="AZ273" s="21" t="str">
        <f>IF(F273&lt;&gt;"Not in the game (anymore)",IF(U273&lt;&gt;"",", dropMechanic={"&amp;U273&amp;IF(Z273&lt;&gt;"",","&amp;Z273,"")&amp;IF(AE273&lt;&gt;"",","&amp;AE273,"")&amp;IF(AJ273&lt;&gt;"",","&amp;AJ273,"")&amp;IF(AO273&lt;&gt;"",","&amp;AO273,"")&amp;IF(AT273&lt;&gt;"",","&amp;AT273,"")&amp;"}"&amp;IF(U273="LIBSETS_DROP_MECHANIC_MONSTER_NAME",", dropMechanicNames={" &amp; IF(V273&lt;&gt;"","['en']='"&amp;V273&amp;"'","") &amp; IF(W273&lt;&gt;"",", ['de']='" &amp; W273&amp;"'","") &amp; "}",""),"")&amp;"},","")</f>
        <v>, dropMechanic={LIBSETS_DROP_MECHANIC_OVERLAND_BOSS_DELVE,LIBSETS_DROP_MECHANIC_OVERLAND_WORLDBOSS,LIBSETS_DROP_MECHANIC_OVERLAND_BOSS_PUBLIC_DUNGEON,LIBSETS_DROP_MECHANIC_OVERLAND_CHEST}},</v>
      </c>
      <c r="BA273" s="21" t="str">
        <f>IF(F273&lt;&gt;"Not in the game (anymore)",IF(C273&lt;&gt;"",CONCATENATE(" --",C273," / ",B273,"   [",IF(Q273&lt;&gt;"",Q273,""),IF(Y273&lt;&gt;"",", "&amp;Y273,""),IF(AD273&lt;&gt;"",", "&amp;AD273,""),IF(AI273&lt;&gt;"",", "&amp;AI273,""),IF(AN273&lt;&gt;"",", "&amp;AN273,""),IF(AS273&lt;&gt;"",", "&amp;AS273,""),"]")),"")</f>
        <v xml:space="preserve"> --War Maiden / Kriegsjungfer   [Vvardenfell]</v>
      </c>
    </row>
    <row r="274" spans="1:53" x14ac:dyDescent="0.25">
      <c r="A274" s="12">
        <v>321</v>
      </c>
      <c r="B274" t="s">
        <v>1232</v>
      </c>
      <c r="C274" t="s">
        <v>1233</v>
      </c>
      <c r="D274" s="3">
        <f>A274</f>
        <v>321</v>
      </c>
      <c r="G274" s="8" t="s">
        <v>1655</v>
      </c>
      <c r="I274" t="s">
        <v>97</v>
      </c>
      <c r="J274" t="s">
        <v>97</v>
      </c>
      <c r="K274">
        <v>-1</v>
      </c>
      <c r="L274">
        <v>-1</v>
      </c>
      <c r="M274">
        <v>-1</v>
      </c>
      <c r="N274">
        <v>0</v>
      </c>
      <c r="O274" s="70" t="s">
        <v>538</v>
      </c>
      <c r="P274" s="3">
        <f>IF(AND(G274&lt;&gt;"LIBSETS_SETTYPE_BATTLEGROUND",G274&lt;&gt;"LIBSETS_SETTYPE_SPECIAL",G274&lt;&gt;"LIBSETS_SETTYPE_MYTHIC"), IF(Q274&lt;&gt;"",VLOOKUP(Q274,'ESO zone constants'!$D$2:$H$4950,5,FALSE),""),"")</f>
        <v>849</v>
      </c>
      <c r="Q274" t="str">
        <f>IF(OR(K274="",K274&lt;=0,ISERROR(K274)),IF(AND(O274&lt;&gt;"",NOT(ISERROR(O274))),O274, ""),VLOOKUP(K274,'ESO wayshrine node constants'!$A$3:$D$9993,4,FALSE))</f>
        <v>Vvardenfell</v>
      </c>
      <c r="S274" s="19" t="str">
        <f>IF(AND(R274&lt;&gt;"",NOT(ISERROR(R274))),R274,IF(P274&lt;&gt;"",IF(NOT(ISERROR(VLOOKUP(P274,'ESO Dungeon constants'!$D$3:$H$9999,5,FALSE))),VLOOKUP(P274,'ESO Dungeon constants'!$D$3:$I$9999,6,FALSE),VLOOKUP(P274,'ESO zone constants'!$H$2:$K$9984,4,FALSE)),""))</f>
        <v>DLC_MORROWIND</v>
      </c>
      <c r="T274" s="3" t="str">
        <f>IF(S274&lt;&gt;"",VLOOKUP(S274,'LibSets constants'!$B$4:$C$1000,2,FALSE),"")</f>
        <v>Morrowind</v>
      </c>
      <c r="U274" s="33" t="s">
        <v>1742</v>
      </c>
      <c r="V274" s="44" t="str">
        <f>IF(U274&lt;&gt;"",IF(U274&lt;&gt;"LIBSETS_DROP_MECHANIC_MONSTER_NAME",VLOOKUP(U274,'LibSets constants'!$I$4:$L$1000,3,FALSE),""),"")</f>
        <v>Delve bosses have a chance to drop a waist or feet.</v>
      </c>
      <c r="W274" s="44" t="str">
        <f>IF(U274&lt;&gt;"",IF(U274&lt;&gt;"LIBSETS_DROP_MECHANIC_MONSTER_NAME",VLOOKUP(U274,'LibSets constants'!$I$4:$L$1000,4,FALSE),""),"")</f>
        <v>Bosse in Gewölben haben die Chance, eine Taille oder Füße fallen zu lassen.</v>
      </c>
      <c r="X274" s="3" t="str">
        <f>IF(G274&lt;&gt;"LIBSETS_SETTYPE_BATTLEGROUND",IF(G274&lt;&gt;"LIBSETS_SETTYPE_SPECIAL",IF(Y274&lt;&gt;"",VLOOKUP(Y274,'ESO zone constants'!$D$2:$H$4950,5,FALSE),""),""),"")</f>
        <v/>
      </c>
      <c r="Z274" s="45" t="s">
        <v>1743</v>
      </c>
      <c r="AA274" s="44" t="str">
        <f>IF(Z274&lt;&gt;"",IF(Z274&lt;&gt;"LIBSETS_DROP_MECHANIC_MONSTER_NAME",VLOOKUP(Z274,'LibSets constants'!$I$4:$L$1000,3,FALSE),""),"")</f>
        <v>Overland group bosses have a 100% chance to drop head, chest, legs, or weapon.</v>
      </c>
      <c r="AB274" s="44" t="str">
        <f>IF(Z274&lt;&gt;"",IF(Z274&lt;&gt;"LIBSETS_DROP_MECHANIC_MONSTER_NAME",VLOOKUP(Z274,'LibSets constants'!$I$4:$L$1000,4,FALSE),""),"")</f>
        <v>Überland Gruppenbosse haben eine Chance von 100%, Kopf, Brust, Beine oder Waffen fallen zu lassen.</v>
      </c>
      <c r="AC274" s="3" t="str">
        <f>IF(G274&lt;&gt;"LIBSETS_SETTYPE_BATTLEGROUND",IF(G274&lt;&gt;"LIBSETS_SETTYPE_SPECIAL",IF(AD274&lt;&gt;"",VLOOKUP(AD274,'ESO zone constants'!$D$2:$H$4950,5,FALSE),""),""),"")</f>
        <v/>
      </c>
      <c r="AE274" s="45" t="s">
        <v>1744</v>
      </c>
      <c r="AF274" s="44" t="str">
        <f>IF(AE274&lt;&gt;"",IF(AE274&lt;&gt;"LIBSETS_DROP_MECHANIC_MONSTER_NAME",VLOOKUP(AE274,'LibSets constants'!$I$4:$L$1000,3,FALSE),""),"")</f>
        <v>Public dungeon bosses have a chance to drop a shoulder, hand, or weapon.</v>
      </c>
      <c r="AG274" s="44" t="str">
        <f>IF(AE274&lt;&gt;"",IF(AE274&lt;&gt;"LIBSETS_DROP_MECHANIC_MONSTER_NAME",VLOOKUP(AE274,'LibSets constants'!$I$4:$L$1000,4,FALSE),""),"")</f>
        <v>Öffentliche Dungeon-Bosse haben die Möglichkeit, eine Schulter, Handschuhe oder eine Waffe fallen zu lassen.</v>
      </c>
      <c r="AH274" s="3" t="str">
        <f>IF(G274&lt;&gt;"LIBSETS_SETTYPE_BATTLEGROUND",IF(G274&lt;&gt;"LIBSETS_SETTYPE_SPECIAL",IF(AI274&lt;&gt;"",VLOOKUP(AI274,'ESO zone constants'!$D$2:$H$4950,5,FALSE),""),""),"")</f>
        <v/>
      </c>
      <c r="AJ274" s="45" t="s">
        <v>1745</v>
      </c>
      <c r="AK274" s="44" t="str">
        <f>IF(AJ274&lt;&gt;"",IF(AJ274&lt;&gt;"LIBSETS_DROP_MECHANIC_MONSTER_NAME",VLOOKUP(AJ274,'LibSets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4" t="str">
        <f>IF(AJ274&lt;&gt;"",IF(AJ274&lt;&gt;"LIBSETS_DROP_MECHANIC_MONSTER_NAME",VLOOKUP(AJ274,'LibSets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constants'!$D$2:$H$4950,5,FALSE),""),""),"")</f>
        <v/>
      </c>
      <c r="AO274" s="45"/>
      <c r="AP274" s="44" t="str">
        <f>IF(AO274&lt;&gt;"",IF(AO274&lt;&gt;"LIBSETS_DROP_MECHANIC_MONSTER_NAME",VLOOKUP(AO274,'LibSets constants'!$I$4:$L$1000,3,FALSE),""),"")</f>
        <v/>
      </c>
      <c r="AQ274" s="44" t="str">
        <f>IF(AO274&lt;&gt;"",IF(AO274&lt;&gt;"LIBSETS_DROP_MECHANIC_MONSTER_NAME",VLOOKUP(AO274,'LibSets constants'!$I$4:$L$1000,4,FALSE),""),"")</f>
        <v/>
      </c>
      <c r="AR274" s="3" t="str">
        <f>IF(G274&lt;&gt;"LIBSETS_SETTYPE_BATTLEGROUND",IF(G274&lt;&gt;"LIBSETS_SETTYPE_SPECIAL",IF(AS274&lt;&gt;"",VLOOKUP(AS274,'ESO zone constants'!$D$2:$H$4950,5,FALSE),""),""),"")</f>
        <v/>
      </c>
      <c r="AT274" s="45"/>
      <c r="AU274" s="44" t="str">
        <f>IF(AT274&lt;&gt;"",IF(AT274&lt;&gt;"LIBSETS_DROP_MECHANIC_MONSTER_NAME",VLOOKUP(AT274,'LibSets constants'!$I$4:$L$1000,3,FALSE),""),"")</f>
        <v/>
      </c>
      <c r="AV274" s="44" t="str">
        <f>IF(AT274&lt;&gt;"",IF(AT274&lt;&gt;"LIBSETS_DROP_MECHANIC_MONSTER_NAME",VLOOKUP(AT274,'LibSets constants'!$I$4:$L$1000,4,FALSE),""),"")</f>
        <v/>
      </c>
      <c r="AW274" s="21" t="str">
        <f>IF(A274="???","--","")&amp;IF(F274&lt;&gt;"Not in the game (anymore)",IF(A274&lt;&gt;"",CONCATENATE("[",A274,"] = {wayshrines={")&amp;IF(K274&lt;&gt;"",CONCATENATE(K274,","),"")&amp;IF(L274&lt;&gt;"",CONCATENATE(L274,","),"")&amp;IF(M274&lt;&gt;"",CONCATENATE(M274,","),"")&amp;CONCATENATE("}")&amp;IF(VALUE(N274)&gt;0,CONCATENATE(", traitsNeeded=",N274),"")&amp;CONCATENATE(", dlcId=",IF(S274&lt;&gt;"",S274,"DLC_BASE_GAME")),""),"")</f>
        <v>[321] = {wayshrines={-1,-1,-1,}, dlcId=DLC_MORROWIND</v>
      </c>
      <c r="AX274" s="21" t="str">
        <f>IF(F274&lt;&gt;"Not in the game (anymore)",IF(A274&lt;&gt;"",IF(P274&lt;&gt;"",CONCATENATE(", zoneIds={",P274),"")&amp;IF(X274&lt;&gt;"",CONCATENATE(",",X274),"")&amp;IF(AC274&lt;&gt;"",CONCATENATE(",",AC274),"")&amp;IF(AH274&lt;&gt;"",CONCATENATE(",",AH274),"")&amp;IF(AM274&lt;&gt;"",CONCATENATE(",",AM274),"")&amp;IF(AR274&lt;&gt;"",CONCATENATE(",",AR274),"")&amp;IF(P274&lt;&gt;"",CONCATENATE("}",""),"")&amp;IF(OR(I274="true",I274="false",I274&lt;&gt;""), CONCATENATE(", veteran=", I274), ""),""),"")</f>
        <v>, zoneIds={849}, veteran=false</v>
      </c>
      <c r="AY274" s="21" t="str">
        <f>IF(F274&lt;&gt;"Not in the game (anymore)",IF(A274&lt;&gt;"",", setType="&amp;G274,"")&amp;IF(J274="true",", multiTrialSet=true",""),"")</f>
        <v>, setType=LIBSETS_SETTYPE_OVERLAND</v>
      </c>
      <c r="AZ274" s="21" t="str">
        <f>IF(F274&lt;&gt;"Not in the game (anymore)",IF(U274&lt;&gt;"",", dropMechanic={"&amp;U274&amp;IF(Z274&lt;&gt;"",","&amp;Z274,"")&amp;IF(AE274&lt;&gt;"",","&amp;AE274,"")&amp;IF(AJ274&lt;&gt;"",","&amp;AJ274,"")&amp;IF(AO274&lt;&gt;"",","&amp;AO274,"")&amp;IF(AT274&lt;&gt;"",","&amp;AT274,"")&amp;"}"&amp;IF(U274="LIBSETS_DROP_MECHANIC_MONSTER_NAME",", dropMechanicNames={" &amp; IF(V274&lt;&gt;"","['en']='"&amp;V274&amp;"'","") &amp; IF(W274&lt;&gt;"",", ['de']='" &amp; W274&amp;"'","") &amp; "}",""),"")&amp;"},","")</f>
        <v>, dropMechanic={LIBSETS_DROP_MECHANIC_OVERLAND_BOSS_DELVE,LIBSETS_DROP_MECHANIC_OVERLAND_WORLDBOSS,LIBSETS_DROP_MECHANIC_OVERLAND_BOSS_PUBLIC_DUNGEON,LIBSETS_DROP_MECHANIC_OVERLAND_CHEST}},</v>
      </c>
      <c r="BA274" s="21" t="str">
        <f>IF(F274&lt;&gt;"Not in the game (anymore)",IF(C274&lt;&gt;"",CONCATENATE(" --",C274," / ",B274,"   [",IF(Q274&lt;&gt;"",Q274,""),IF(Y274&lt;&gt;"",", "&amp;Y274,""),IF(AD274&lt;&gt;"",", "&amp;AD274,""),IF(AI274&lt;&gt;"",", "&amp;AI274,""),IF(AN274&lt;&gt;"",", "&amp;AN274,""),IF(AS274&lt;&gt;"",", "&amp;AS274,""),"]")),"")</f>
        <v xml:space="preserve"> --Defiler / Schänder   [Vvardenfell]</v>
      </c>
    </row>
    <row r="275" spans="1:53" x14ac:dyDescent="0.25">
      <c r="A275" s="12">
        <v>322</v>
      </c>
      <c r="B275" t="s">
        <v>1234</v>
      </c>
      <c r="C275" t="s">
        <v>1235</v>
      </c>
      <c r="D275" s="3">
        <f>A275</f>
        <v>322</v>
      </c>
      <c r="G275" s="8" t="s">
        <v>1655</v>
      </c>
      <c r="I275" t="s">
        <v>97</v>
      </c>
      <c r="J275" t="s">
        <v>97</v>
      </c>
      <c r="K275">
        <v>-1</v>
      </c>
      <c r="L275">
        <v>-1</v>
      </c>
      <c r="M275">
        <v>-1</v>
      </c>
      <c r="N275">
        <v>0</v>
      </c>
      <c r="O275" s="70" t="s">
        <v>538</v>
      </c>
      <c r="P275" s="3">
        <f>IF(AND(G275&lt;&gt;"LIBSETS_SETTYPE_BATTLEGROUND",G275&lt;&gt;"LIBSETS_SETTYPE_SPECIAL",G275&lt;&gt;"LIBSETS_SETTYPE_MYTHIC"), IF(Q275&lt;&gt;"",VLOOKUP(Q275,'ESO zone constants'!$D$2:$H$4950,5,FALSE),""),"")</f>
        <v>849</v>
      </c>
      <c r="Q275" t="str">
        <f>IF(OR(K275="",K275&lt;=0,ISERROR(K275)),IF(AND(O275&lt;&gt;"",NOT(ISERROR(O275))),O275, ""),VLOOKUP(K275,'ESO wayshrine node constants'!$A$3:$D$9993,4,FALSE))</f>
        <v>Vvardenfell</v>
      </c>
      <c r="S275" s="19" t="str">
        <f>IF(AND(R275&lt;&gt;"",NOT(ISERROR(R275))),R275,IF(P275&lt;&gt;"",IF(NOT(ISERROR(VLOOKUP(P275,'ESO Dungeon constants'!$D$3:$H$9999,5,FALSE))),VLOOKUP(P275,'ESO Dungeon constants'!$D$3:$I$9999,6,FALSE),VLOOKUP(P275,'ESO zone constants'!$H$2:$K$9984,4,FALSE)),""))</f>
        <v>DLC_MORROWIND</v>
      </c>
      <c r="T275" s="3" t="str">
        <f>IF(S275&lt;&gt;"",VLOOKUP(S275,'LibSets constants'!$B$4:$C$1000,2,FALSE),"")</f>
        <v>Morrowind</v>
      </c>
      <c r="U275" s="33" t="s">
        <v>1742</v>
      </c>
      <c r="V275" s="44" t="str">
        <f>IF(U275&lt;&gt;"",IF(U275&lt;&gt;"LIBSETS_DROP_MECHANIC_MONSTER_NAME",VLOOKUP(U275,'LibSets constants'!$I$4:$L$1000,3,FALSE),""),"")</f>
        <v>Delve bosses have a chance to drop a waist or feet.</v>
      </c>
      <c r="W275" s="44" t="str">
        <f>IF(U275&lt;&gt;"",IF(U275&lt;&gt;"LIBSETS_DROP_MECHANIC_MONSTER_NAME",VLOOKUP(U275,'LibSets constants'!$I$4:$L$1000,4,FALSE),""),"")</f>
        <v>Bosse in Gewölben haben die Chance, eine Taille oder Füße fallen zu lassen.</v>
      </c>
      <c r="X275" s="3" t="str">
        <f>IF(G275&lt;&gt;"LIBSETS_SETTYPE_BATTLEGROUND",IF(G275&lt;&gt;"LIBSETS_SETTYPE_SPECIAL",IF(Y275&lt;&gt;"",VLOOKUP(Y275,'ESO zone constants'!$D$2:$H$4950,5,FALSE),""),""),"")</f>
        <v/>
      </c>
      <c r="Z275" s="45" t="s">
        <v>1743</v>
      </c>
      <c r="AA275" s="44" t="str">
        <f>IF(Z275&lt;&gt;"",IF(Z275&lt;&gt;"LIBSETS_DROP_MECHANIC_MONSTER_NAME",VLOOKUP(Z275,'LibSets constants'!$I$4:$L$1000,3,FALSE),""),"")</f>
        <v>Overland group bosses have a 100% chance to drop head, chest, legs, or weapon.</v>
      </c>
      <c r="AB275" s="44" t="str">
        <f>IF(Z275&lt;&gt;"",IF(Z275&lt;&gt;"LIBSETS_DROP_MECHANIC_MONSTER_NAME",VLOOKUP(Z275,'LibSets constants'!$I$4:$L$1000,4,FALSE),""),"")</f>
        <v>Überland Gruppenbosse haben eine Chance von 100%, Kopf, Brust, Beine oder Waffen fallen zu lassen.</v>
      </c>
      <c r="AC275" s="3" t="str">
        <f>IF(G275&lt;&gt;"LIBSETS_SETTYPE_BATTLEGROUND",IF(G275&lt;&gt;"LIBSETS_SETTYPE_SPECIAL",IF(AD275&lt;&gt;"",VLOOKUP(AD275,'ESO zone constants'!$D$2:$H$4950,5,FALSE),""),""),"")</f>
        <v/>
      </c>
      <c r="AE275" s="45" t="s">
        <v>1744</v>
      </c>
      <c r="AF275" s="44" t="str">
        <f>IF(AE275&lt;&gt;"",IF(AE275&lt;&gt;"LIBSETS_DROP_MECHANIC_MONSTER_NAME",VLOOKUP(AE275,'LibSets constants'!$I$4:$L$1000,3,FALSE),""),"")</f>
        <v>Public dungeon bosses have a chance to drop a shoulder, hand, or weapon.</v>
      </c>
      <c r="AG275" s="44" t="str">
        <f>IF(AE275&lt;&gt;"",IF(AE275&lt;&gt;"LIBSETS_DROP_MECHANIC_MONSTER_NAME",VLOOKUP(AE275,'LibSets constants'!$I$4:$L$1000,4,FALSE),""),"")</f>
        <v>Öffentliche Dungeon-Bosse haben die Möglichkeit, eine Schulter, Handschuhe oder eine Waffe fallen zu lassen.</v>
      </c>
      <c r="AH275" s="3" t="str">
        <f>IF(G275&lt;&gt;"LIBSETS_SETTYPE_BATTLEGROUND",IF(G275&lt;&gt;"LIBSETS_SETTYPE_SPECIAL",IF(AI275&lt;&gt;"",VLOOKUP(AI275,'ESO zone constants'!$D$2:$H$4950,5,FALSE),""),""),"")</f>
        <v/>
      </c>
      <c r="AJ275" s="45" t="s">
        <v>1745</v>
      </c>
      <c r="AK275" s="44" t="str">
        <f>IF(AJ275&lt;&gt;"",IF(AJ275&lt;&gt;"LIBSETS_DROP_MECHANIC_MONSTER_NAME",VLOOKUP(AJ275,'LibSets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4" t="str">
        <f>IF(AJ275&lt;&gt;"",IF(AJ275&lt;&gt;"LIBSETS_DROP_MECHANIC_MONSTER_NAME",VLOOKUP(AJ275,'LibSets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constants'!$D$2:$H$4950,5,FALSE),""),""),"")</f>
        <v/>
      </c>
      <c r="AO275" s="45"/>
      <c r="AP275" s="44" t="str">
        <f>IF(AO275&lt;&gt;"",IF(AO275&lt;&gt;"LIBSETS_DROP_MECHANIC_MONSTER_NAME",VLOOKUP(AO275,'LibSets constants'!$I$4:$L$1000,3,FALSE),""),"")</f>
        <v/>
      </c>
      <c r="AQ275" s="44" t="str">
        <f>IF(AO275&lt;&gt;"",IF(AO275&lt;&gt;"LIBSETS_DROP_MECHANIC_MONSTER_NAME",VLOOKUP(AO275,'LibSets constants'!$I$4:$L$1000,4,FALSE),""),"")</f>
        <v/>
      </c>
      <c r="AR275" s="3" t="str">
        <f>IF(G275&lt;&gt;"LIBSETS_SETTYPE_BATTLEGROUND",IF(G275&lt;&gt;"LIBSETS_SETTYPE_SPECIAL",IF(AS275&lt;&gt;"",VLOOKUP(AS275,'ESO zone constants'!$D$2:$H$4950,5,FALSE),""),""),"")</f>
        <v/>
      </c>
      <c r="AT275" s="45"/>
      <c r="AU275" s="44" t="str">
        <f>IF(AT275&lt;&gt;"",IF(AT275&lt;&gt;"LIBSETS_DROP_MECHANIC_MONSTER_NAME",VLOOKUP(AT275,'LibSets constants'!$I$4:$L$1000,3,FALSE),""),"")</f>
        <v/>
      </c>
      <c r="AV275" s="44" t="str">
        <f>IF(AT275&lt;&gt;"",IF(AT275&lt;&gt;"LIBSETS_DROP_MECHANIC_MONSTER_NAME",VLOOKUP(AT275,'LibSets constants'!$I$4:$L$1000,4,FALSE),""),"")</f>
        <v/>
      </c>
      <c r="AW275" s="21" t="str">
        <f>IF(A275="???","--","")&amp;IF(F275&lt;&gt;"Not in the game (anymore)",IF(A275&lt;&gt;"",CONCATENATE("[",A275,"] = {wayshrines={")&amp;IF(K275&lt;&gt;"",CONCATENATE(K275,","),"")&amp;IF(L275&lt;&gt;"",CONCATENATE(L275,","),"")&amp;IF(M275&lt;&gt;"",CONCATENATE(M275,","),"")&amp;CONCATENATE("}")&amp;IF(VALUE(N275)&gt;0,CONCATENATE(", traitsNeeded=",N275),"")&amp;CONCATENATE(", dlcId=",IF(S275&lt;&gt;"",S275,"DLC_BASE_GAME")),""),"")</f>
        <v>[322] = {wayshrines={-1,-1,-1,}, dlcId=DLC_MORROWIND</v>
      </c>
      <c r="AX275" s="21" t="str">
        <f>IF(F275&lt;&gt;"Not in the game (anymore)",IF(A275&lt;&gt;"",IF(P275&lt;&gt;"",CONCATENATE(", zoneIds={",P275),"")&amp;IF(X275&lt;&gt;"",CONCATENATE(",",X275),"")&amp;IF(AC275&lt;&gt;"",CONCATENATE(",",AC275),"")&amp;IF(AH275&lt;&gt;"",CONCATENATE(",",AH275),"")&amp;IF(AM275&lt;&gt;"",CONCATENATE(",",AM275),"")&amp;IF(AR275&lt;&gt;"",CONCATENATE(",",AR275),"")&amp;IF(P275&lt;&gt;"",CONCATENATE("}",""),"")&amp;IF(OR(I275="true",I275="false",I275&lt;&gt;""), CONCATENATE(", veteran=", I275), ""),""),"")</f>
        <v>, zoneIds={849}, veteran=false</v>
      </c>
      <c r="AY275" s="21" t="str">
        <f>IF(F275&lt;&gt;"Not in the game (anymore)",IF(A275&lt;&gt;"",", setType="&amp;G275,"")&amp;IF(J275="true",", multiTrialSet=true",""),"")</f>
        <v>, setType=LIBSETS_SETTYPE_OVERLAND</v>
      </c>
      <c r="AZ275" s="21" t="str">
        <f>IF(F275&lt;&gt;"Not in the game (anymore)",IF(U275&lt;&gt;"",", dropMechanic={"&amp;U275&amp;IF(Z275&lt;&gt;"",","&amp;Z275,"")&amp;IF(AE275&lt;&gt;"",","&amp;AE275,"")&amp;IF(AJ275&lt;&gt;"",","&amp;AJ275,"")&amp;IF(AO275&lt;&gt;"",","&amp;AO275,"")&amp;IF(AT275&lt;&gt;"",","&amp;AT275,"")&amp;"}"&amp;IF(U275="LIBSETS_DROP_MECHANIC_MONSTER_NAME",", dropMechanicNames={" &amp; IF(V275&lt;&gt;"","['en']='"&amp;V275&amp;"'","") &amp; IF(W275&lt;&gt;"",", ['de']='" &amp; W275&amp;"'","") &amp; "}",""),"")&amp;"},","")</f>
        <v>, dropMechanic={LIBSETS_DROP_MECHANIC_OVERLAND_BOSS_DELVE,LIBSETS_DROP_MECHANIC_OVERLAND_WORLDBOSS,LIBSETS_DROP_MECHANIC_OVERLAND_BOSS_PUBLIC_DUNGEON,LIBSETS_DROP_MECHANIC_OVERLAND_CHEST}},</v>
      </c>
      <c r="BA275" s="21" t="str">
        <f>IF(F275&lt;&gt;"Not in the game (anymore)",IF(C275&lt;&gt;"",CONCATENATE(" --",C275," / ",B275,"   [",IF(Q275&lt;&gt;"",Q275,""),IF(Y275&lt;&gt;"",", "&amp;Y275,""),IF(AD275&lt;&gt;"",", "&amp;AD275,""),IF(AI275&lt;&gt;"",", "&amp;AI275,""),IF(AN275&lt;&gt;"",", "&amp;AN275,""),IF(AS275&lt;&gt;"",", "&amp;AS275,""),"]")),"")</f>
        <v xml:space="preserve"> --Warrior-Poet / Kriegerpoet   [Vvardenfell]</v>
      </c>
    </row>
    <row r="276" spans="1:53" x14ac:dyDescent="0.25">
      <c r="A276" s="5">
        <v>323</v>
      </c>
      <c r="B276" t="s">
        <v>1236</v>
      </c>
      <c r="C276" t="s">
        <v>1237</v>
      </c>
      <c r="D276" s="3">
        <f>A276</f>
        <v>323</v>
      </c>
      <c r="G276" s="8" t="s">
        <v>1649</v>
      </c>
      <c r="I276" t="s">
        <v>97</v>
      </c>
      <c r="J276" t="s">
        <v>97</v>
      </c>
      <c r="K276">
        <v>276</v>
      </c>
      <c r="L276">
        <v>276</v>
      </c>
      <c r="M276">
        <v>276</v>
      </c>
      <c r="N276">
        <v>3</v>
      </c>
      <c r="P276" s="3">
        <f>IF(AND(G276&lt;&gt;"LIBSETS_SETTYPE_BATTLEGROUND",G276&lt;&gt;"LIBSETS_SETTYPE_SPECIAL",G276&lt;&gt;"LIBSETS_SETTYPE_MYTHIC"), IF(Q276&lt;&gt;"",VLOOKUP(Q276,'ESO zone constants'!$D$2:$H$4950,5,FALSE),""),"")</f>
        <v>849</v>
      </c>
      <c r="Q276" t="str">
        <f>IF(OR(K276="",K276&lt;=0,ISERROR(K276)),IF(AND(O276&lt;&gt;"",NOT(ISERROR(O276))),O276, ""),VLOOKUP(K276,'ESO wayshrine node constants'!$A$3:$D$9993,4,FALSE))</f>
        <v>Vvardenfell</v>
      </c>
      <c r="S276" s="19" t="str">
        <f>IF(AND(R276&lt;&gt;"",NOT(ISERROR(R276))),R276,IF(P276&lt;&gt;"",IF(NOT(ISERROR(VLOOKUP(P276,'ESO Dungeon constants'!$D$3:$H$9999,5,FALSE))),VLOOKUP(P276,'ESO Dungeon constants'!$D$3:$I$9999,6,FALSE),VLOOKUP(P276,'ESO zone constants'!$H$2:$K$9984,4,FALSE)),""))</f>
        <v>DLC_MORROWIND</v>
      </c>
      <c r="T276" s="3" t="str">
        <f>IF(S276&lt;&gt;"",VLOOKUP(S276,'LibSets constants'!$B$4:$C$1000,2,FALSE),"")</f>
        <v>Morrowind</v>
      </c>
      <c r="V276" s="3" t="str">
        <f>IF(U276&lt;&gt;"",IF(U276&lt;&gt;"LIBSETS_DROP_MECHANIC_MONSTER_NAME",VLOOKUP(U276,'LibSets constants'!$I$4:$L$1000,3,FALSE),""),"")</f>
        <v/>
      </c>
      <c r="W276" s="3" t="str">
        <f>IF(U276&lt;&gt;"",IF(U276&lt;&gt;"LIBSETS_DROP_MECHANIC_MONSTER_NAME",VLOOKUP(U276,'LibSets constants'!$I$4:$L$1000,4,FALSE),""),"")</f>
        <v/>
      </c>
      <c r="X276" s="3">
        <f>IF(G276&lt;&gt;"LIBSETS_SETTYPE_BATTLEGROUND",IF(G276&lt;&gt;"LIBSETS_SETTYPE_SPECIAL",IF(Y276&lt;&gt;"",VLOOKUP(Y276,'ESO zone constants'!$D$2:$H$4950,5,FALSE),""),""),"")</f>
        <v>849</v>
      </c>
      <c r="Y276" t="str">
        <f>VLOOKUP(L276,'ESO wayshrine node constants'!$A$3:$D$9993,4,FALSE)</f>
        <v>Vvardenfell</v>
      </c>
      <c r="AA276" s="3" t="str">
        <f>IF(Z276&lt;&gt;"",IF(Z276&lt;&gt;"LIBSETS_DROP_MECHANIC_MONSTER_NAME",VLOOKUP(Z276,'LibSets constants'!$I$4:$L$1000,3,FALSE),""),"")</f>
        <v/>
      </c>
      <c r="AB276" s="3" t="str">
        <f>IF(Z276&lt;&gt;"",IF(Z276&lt;&gt;"LIBSETS_DROP_MECHANIC_MONSTER_NAME",VLOOKUP(Z276,'LibSets constants'!$I$4:$L$1000,4,FALSE),""),"")</f>
        <v/>
      </c>
      <c r="AC276" s="3">
        <f>IF(G276&lt;&gt;"LIBSETS_SETTYPE_BATTLEGROUND",IF(G276&lt;&gt;"LIBSETS_SETTYPE_SPECIAL",IF(AD276&lt;&gt;"",VLOOKUP(AD276,'ESO zone constants'!$D$2:$H$4950,5,FALSE),""),""),"")</f>
        <v>849</v>
      </c>
      <c r="AD276" t="str">
        <f>VLOOKUP(M276,'ESO wayshrine node constants'!$A$3:$D$9993,4,FALSE)</f>
        <v>Vvardenfell</v>
      </c>
      <c r="AF276" s="3" t="str">
        <f>IF(AE276&lt;&gt;"",IF(AE276&lt;&gt;"LIBSETS_DROP_MECHANIC_MONSTER_NAME",VLOOKUP(AE276,'LibSets constants'!$I$4:$L$1000,3,FALSE),""),"")</f>
        <v/>
      </c>
      <c r="AG276" s="3" t="str">
        <f>IF(AE276&lt;&gt;"",IF(AE276&lt;&gt;"LIBSETS_DROP_MECHANIC_MONSTER_NAME",VLOOKUP(AE276,'LibSets constants'!$I$4:$L$1000,4,FALSE),""),"")</f>
        <v/>
      </c>
      <c r="AH276" s="3" t="str">
        <f>IF(G276&lt;&gt;"LIBSETS_SETTYPE_BATTLEGROUND",IF(G276&lt;&gt;"LIBSETS_SETTYPE_SPECIAL",IF(AI276&lt;&gt;"",VLOOKUP(AI276,'ESO zone constants'!$D$2:$H$4950,5,FALSE),""),""),"")</f>
        <v/>
      </c>
      <c r="AK276" s="3" t="str">
        <f>IF(AJ276&lt;&gt;"",IF(AJ276&lt;&gt;"LIBSETS_DROP_MECHANIC_MONSTER_NAME",VLOOKUP(AJ276,'LibSets constants'!$I$4:$L$1000,3,FALSE),""),"")</f>
        <v/>
      </c>
      <c r="AL276" s="3" t="str">
        <f>IF(AJ276&lt;&gt;"",IF(AJ276&lt;&gt;"LIBSETS_DROP_MECHANIC_MONSTER_NAME",VLOOKUP(AJ276,'LibSets constants'!$I$4:$L$1000,4,FALSE),""),"")</f>
        <v/>
      </c>
      <c r="AM276" s="3" t="str">
        <f>IF(G276&lt;&gt;"LIBSETS_SETTYPE_BATTLEGROUND",IF(G276&lt;&gt;"LIBSETS_SETTYPE_SPECIAL",IF(AN276&lt;&gt;"",VLOOKUP(AN276,'ESO zone constants'!$D$2:$H$4950,5,FALSE),""),""),"")</f>
        <v/>
      </c>
      <c r="AP276" s="3" t="str">
        <f>IF(AO276&lt;&gt;"",IF(AO276&lt;&gt;"LIBSETS_DROP_MECHANIC_MONSTER_NAME",VLOOKUP(AO276,'LibSets constants'!$I$4:$L$1000,3,FALSE),""),"")</f>
        <v/>
      </c>
      <c r="AQ276" s="3" t="str">
        <f>IF(AO276&lt;&gt;"",IF(AO276&lt;&gt;"LIBSETS_DROP_MECHANIC_MONSTER_NAME",VLOOKUP(AO276,'LibSets constants'!$I$4:$L$1000,4,FALSE),""),"")</f>
        <v/>
      </c>
      <c r="AR276" s="3" t="str">
        <f>IF(G276&lt;&gt;"LIBSETS_SETTYPE_BATTLEGROUND",IF(G276&lt;&gt;"LIBSETS_SETTYPE_SPECIAL",IF(AS276&lt;&gt;"",VLOOKUP(AS276,'ESO zone constants'!$D$2:$H$4950,5,FALSE),""),""),"")</f>
        <v/>
      </c>
      <c r="AU276" s="3" t="str">
        <f>IF(AT276&lt;&gt;"",IF(AT276&lt;&gt;"LIBSETS_DROP_MECHANIC_MONSTER_NAME",VLOOKUP(AT276,'LibSets constants'!$I$4:$L$1000,3,FALSE),""),"")</f>
        <v/>
      </c>
      <c r="AV276" s="3" t="str">
        <f>IF(AT276&lt;&gt;"",IF(AT276&lt;&gt;"LIBSETS_DROP_MECHANIC_MONSTER_NAME",VLOOKUP(AT276,'LibSets constants'!$I$4:$L$1000,4,FALSE),""),"")</f>
        <v/>
      </c>
      <c r="AW276" s="21" t="str">
        <f>IF(A276="???","--","")&amp;IF(F276&lt;&gt;"Not in the game (anymore)",IF(A276&lt;&gt;"",CONCATENATE("[",A276,"] = {wayshrines={")&amp;IF(K276&lt;&gt;"",CONCATENATE(K276,","),"")&amp;IF(L276&lt;&gt;"",CONCATENATE(L276,","),"")&amp;IF(M276&lt;&gt;"",CONCATENATE(M276,","),"")&amp;CONCATENATE("}")&amp;IF(VALUE(N276)&gt;0,CONCATENATE(", traitsNeeded=",N276),"")&amp;CONCATENATE(", dlcId=",IF(S276&lt;&gt;"",S276,"DLC_BASE_GAME")),""),"")</f>
        <v>[323] = {wayshrines={276,276,276,}, traitsNeeded=3, dlcId=DLC_MORROWIND</v>
      </c>
      <c r="AX276" s="21" t="str">
        <f>IF(F276&lt;&gt;"Not in the game (anymore)",IF(A276&lt;&gt;"",IF(P276&lt;&gt;"",CONCATENATE(", zoneIds={",P276),"")&amp;IF(X276&lt;&gt;"",CONCATENATE(",",X276),"")&amp;IF(AC276&lt;&gt;"",CONCATENATE(",",AC276),"")&amp;IF(AH276&lt;&gt;"",CONCATENATE(",",AH276),"")&amp;IF(AM276&lt;&gt;"",CONCATENATE(",",AM276),"")&amp;IF(AR276&lt;&gt;"",CONCATENATE(",",AR276),"")&amp;IF(P276&lt;&gt;"",CONCATENATE("}",""),"")&amp;IF(OR(I276="true",I276="false",I276&lt;&gt;""), CONCATENATE(", veteran=", I276), ""),""),"")</f>
        <v>, zoneIds={849,849,849}, veteran=false</v>
      </c>
      <c r="AY276" s="21" t="str">
        <f>IF(F276&lt;&gt;"Not in the game (anymore)",IF(A276&lt;&gt;"",", setType="&amp;G276,"")&amp;IF(J276="true",", multiTrialSet=true",""),"")</f>
        <v>, setType=LIBSETS_SETTYPE_CRAFTED</v>
      </c>
      <c r="AZ276" s="21" t="str">
        <f>IF(F276&lt;&gt;"Not in the game (anymore)",IF(U276&lt;&gt;"",", dropMechanic={"&amp;U276&amp;IF(Z276&lt;&gt;"",","&amp;Z276,"")&amp;IF(AE276&lt;&gt;"",","&amp;AE276,"")&amp;IF(AJ276&lt;&gt;"",","&amp;AJ276,"")&amp;IF(AO276&lt;&gt;"",","&amp;AO276,"")&amp;IF(AT276&lt;&gt;"",","&amp;AT276,"")&amp;"}"&amp;IF(U276="LIBSETS_DROP_MECHANIC_MONSTER_NAME",", dropMechanicNames={" &amp; IF(V276&lt;&gt;"","['en']='"&amp;V276&amp;"'","") &amp; IF(W276&lt;&gt;"",", ['de']='" &amp; W276&amp;"'","") &amp; "}",""),"")&amp;"},","")</f>
        <v>},</v>
      </c>
      <c r="BA276" s="21" t="str">
        <f>IF(F276&lt;&gt;"Not in the game (anymore)",IF(C276&lt;&gt;"",CONCATENATE(" --",C276," / ",B276,"   [",IF(Q276&lt;&gt;"",Q276,""),IF(Y276&lt;&gt;"",", "&amp;Y276,""),IF(AD276&lt;&gt;"",", "&amp;AD276,""),IF(AI276&lt;&gt;"",", "&amp;AI276,""),IF(AN276&lt;&gt;"",", "&amp;AN276,""),IF(AS276&lt;&gt;"",", "&amp;AS276,""),"]")),"")</f>
        <v xml:space="preserve"> --Assassin's Guile / Assassinenlist   [Vvardenfell, Vvardenfell, Vvardenfell]</v>
      </c>
    </row>
    <row r="277" spans="1:53" x14ac:dyDescent="0.25">
      <c r="A277" s="5">
        <v>324</v>
      </c>
      <c r="B277" t="s">
        <v>1238</v>
      </c>
      <c r="C277" t="s">
        <v>1239</v>
      </c>
      <c r="D277" s="3">
        <f>A277</f>
        <v>324</v>
      </c>
      <c r="G277" s="8" t="s">
        <v>1649</v>
      </c>
      <c r="I277" t="s">
        <v>97</v>
      </c>
      <c r="J277" t="s">
        <v>97</v>
      </c>
      <c r="K277">
        <v>329</v>
      </c>
      <c r="L277">
        <v>329</v>
      </c>
      <c r="M277">
        <v>329</v>
      </c>
      <c r="N277">
        <v>8</v>
      </c>
      <c r="P277" s="3">
        <f>IF(AND(G277&lt;&gt;"LIBSETS_SETTYPE_BATTLEGROUND",G277&lt;&gt;"LIBSETS_SETTYPE_SPECIAL",G277&lt;&gt;"LIBSETS_SETTYPE_MYTHIC"), IF(Q277&lt;&gt;"",VLOOKUP(Q277,'ESO zone constants'!$D$2:$H$4950,5,FALSE),""),"")</f>
        <v>849</v>
      </c>
      <c r="Q277" t="str">
        <f>IF(OR(K277="",K277&lt;=0,ISERROR(K277)),IF(AND(O277&lt;&gt;"",NOT(ISERROR(O277))),O277, ""),VLOOKUP(K277,'ESO wayshrine node constants'!$A$3:$D$9993,4,FALSE))</f>
        <v>Vvardenfell</v>
      </c>
      <c r="S277" s="19" t="str">
        <f>IF(AND(R277&lt;&gt;"",NOT(ISERROR(R277))),R277,IF(P277&lt;&gt;"",IF(NOT(ISERROR(VLOOKUP(P277,'ESO Dungeon constants'!$D$3:$H$9999,5,FALSE))),VLOOKUP(P277,'ESO Dungeon constants'!$D$3:$I$9999,6,FALSE),VLOOKUP(P277,'ESO zone constants'!$H$2:$K$9984,4,FALSE)),""))</f>
        <v>DLC_MORROWIND</v>
      </c>
      <c r="T277" s="3" t="str">
        <f>IF(S277&lt;&gt;"",VLOOKUP(S277,'LibSets constants'!$B$4:$C$1000,2,FALSE),"")</f>
        <v>Morrowind</v>
      </c>
      <c r="V277" s="3" t="str">
        <f>IF(U277&lt;&gt;"",IF(U277&lt;&gt;"LIBSETS_DROP_MECHANIC_MONSTER_NAME",VLOOKUP(U277,'LibSets constants'!$I$4:$L$1000,3,FALSE),""),"")</f>
        <v/>
      </c>
      <c r="W277" s="3" t="str">
        <f>IF(U277&lt;&gt;"",IF(U277&lt;&gt;"LIBSETS_DROP_MECHANIC_MONSTER_NAME",VLOOKUP(U277,'LibSets constants'!$I$4:$L$1000,4,FALSE),""),"")</f>
        <v/>
      </c>
      <c r="X277" s="3">
        <f>IF(G277&lt;&gt;"LIBSETS_SETTYPE_BATTLEGROUND",IF(G277&lt;&gt;"LIBSETS_SETTYPE_SPECIAL",IF(Y277&lt;&gt;"",VLOOKUP(Y277,'ESO zone constants'!$D$2:$H$4950,5,FALSE),""),""),"")</f>
        <v>849</v>
      </c>
      <c r="Y277" t="str">
        <f>VLOOKUP(L277,'ESO wayshrine node constants'!$A$3:$D$9993,4,FALSE)</f>
        <v>Vvardenfell</v>
      </c>
      <c r="AA277" s="3" t="str">
        <f>IF(Z277&lt;&gt;"",IF(Z277&lt;&gt;"LIBSETS_DROP_MECHANIC_MONSTER_NAME",VLOOKUP(Z277,'LibSets constants'!$I$4:$L$1000,3,FALSE),""),"")</f>
        <v/>
      </c>
      <c r="AB277" s="3" t="str">
        <f>IF(Z277&lt;&gt;"",IF(Z277&lt;&gt;"LIBSETS_DROP_MECHANIC_MONSTER_NAME",VLOOKUP(Z277,'LibSets constants'!$I$4:$L$1000,4,FALSE),""),"")</f>
        <v/>
      </c>
      <c r="AC277" s="3">
        <f>IF(G277&lt;&gt;"LIBSETS_SETTYPE_BATTLEGROUND",IF(G277&lt;&gt;"LIBSETS_SETTYPE_SPECIAL",IF(AD277&lt;&gt;"",VLOOKUP(AD277,'ESO zone constants'!$D$2:$H$4950,5,FALSE),""),""),"")</f>
        <v>849</v>
      </c>
      <c r="AD277" t="str">
        <f>VLOOKUP(M277,'ESO wayshrine node constants'!$A$3:$D$9993,4,FALSE)</f>
        <v>Vvardenfell</v>
      </c>
      <c r="AF277" s="3" t="str">
        <f>IF(AE277&lt;&gt;"",IF(AE277&lt;&gt;"LIBSETS_DROP_MECHANIC_MONSTER_NAME",VLOOKUP(AE277,'LibSets constants'!$I$4:$L$1000,3,FALSE),""),"")</f>
        <v/>
      </c>
      <c r="AG277" s="3" t="str">
        <f>IF(AE277&lt;&gt;"",IF(AE277&lt;&gt;"LIBSETS_DROP_MECHANIC_MONSTER_NAME",VLOOKUP(AE277,'LibSets constants'!$I$4:$L$1000,4,FALSE),""),"")</f>
        <v/>
      </c>
      <c r="AH277" s="3" t="str">
        <f>IF(G277&lt;&gt;"LIBSETS_SETTYPE_BATTLEGROUND",IF(G277&lt;&gt;"LIBSETS_SETTYPE_SPECIAL",IF(AI277&lt;&gt;"",VLOOKUP(AI277,'ESO zone constants'!$D$2:$H$4950,5,FALSE),""),""),"")</f>
        <v/>
      </c>
      <c r="AK277" s="3" t="str">
        <f>IF(AJ277&lt;&gt;"",IF(AJ277&lt;&gt;"LIBSETS_DROP_MECHANIC_MONSTER_NAME",VLOOKUP(AJ277,'LibSets constants'!$I$4:$L$1000,3,FALSE),""),"")</f>
        <v/>
      </c>
      <c r="AL277" s="3" t="str">
        <f>IF(AJ277&lt;&gt;"",IF(AJ277&lt;&gt;"LIBSETS_DROP_MECHANIC_MONSTER_NAME",VLOOKUP(AJ277,'LibSets constants'!$I$4:$L$1000,4,FALSE),""),"")</f>
        <v/>
      </c>
      <c r="AM277" s="3" t="str">
        <f>IF(G277&lt;&gt;"LIBSETS_SETTYPE_BATTLEGROUND",IF(G277&lt;&gt;"LIBSETS_SETTYPE_SPECIAL",IF(AN277&lt;&gt;"",VLOOKUP(AN277,'ESO zone constants'!$D$2:$H$4950,5,FALSE),""),""),"")</f>
        <v/>
      </c>
      <c r="AP277" s="3" t="str">
        <f>IF(AO277&lt;&gt;"",IF(AO277&lt;&gt;"LIBSETS_DROP_MECHANIC_MONSTER_NAME",VLOOKUP(AO277,'LibSets constants'!$I$4:$L$1000,3,FALSE),""),"")</f>
        <v/>
      </c>
      <c r="AQ277" s="3" t="str">
        <f>IF(AO277&lt;&gt;"",IF(AO277&lt;&gt;"LIBSETS_DROP_MECHANIC_MONSTER_NAME",VLOOKUP(AO277,'LibSets constants'!$I$4:$L$1000,4,FALSE),""),"")</f>
        <v/>
      </c>
      <c r="AR277" s="3" t="str">
        <f>IF(G277&lt;&gt;"LIBSETS_SETTYPE_BATTLEGROUND",IF(G277&lt;&gt;"LIBSETS_SETTYPE_SPECIAL",IF(AS277&lt;&gt;"",VLOOKUP(AS277,'ESO zone constants'!$D$2:$H$4950,5,FALSE),""),""),"")</f>
        <v/>
      </c>
      <c r="AU277" s="3" t="str">
        <f>IF(AT277&lt;&gt;"",IF(AT277&lt;&gt;"LIBSETS_DROP_MECHANIC_MONSTER_NAME",VLOOKUP(AT277,'LibSets constants'!$I$4:$L$1000,3,FALSE),""),"")</f>
        <v/>
      </c>
      <c r="AV277" s="3" t="str">
        <f>IF(AT277&lt;&gt;"",IF(AT277&lt;&gt;"LIBSETS_DROP_MECHANIC_MONSTER_NAME",VLOOKUP(AT277,'LibSets constants'!$I$4:$L$1000,4,FALSE),""),"")</f>
        <v/>
      </c>
      <c r="AW277" s="21" t="str">
        <f>IF(A277="???","--","")&amp;IF(F277&lt;&gt;"Not in the game (anymore)",IF(A277&lt;&gt;"",CONCATENATE("[",A277,"] = {wayshrines={")&amp;IF(K277&lt;&gt;"",CONCATENATE(K277,","),"")&amp;IF(L277&lt;&gt;"",CONCATENATE(L277,","),"")&amp;IF(M277&lt;&gt;"",CONCATENATE(M277,","),"")&amp;CONCATENATE("}")&amp;IF(VALUE(N277)&gt;0,CONCATENATE(", traitsNeeded=",N277),"")&amp;CONCATENATE(", dlcId=",IF(S277&lt;&gt;"",S277,"DLC_BASE_GAME")),""),"")</f>
        <v>[324] = {wayshrines={329,329,329,}, traitsNeeded=8, dlcId=DLC_MORROWIND</v>
      </c>
      <c r="AX277" s="21" t="str">
        <f>IF(F277&lt;&gt;"Not in the game (anymore)",IF(A277&lt;&gt;"",IF(P277&lt;&gt;"",CONCATENATE(", zoneIds={",P277),"")&amp;IF(X277&lt;&gt;"",CONCATENATE(",",X277),"")&amp;IF(AC277&lt;&gt;"",CONCATENATE(",",AC277),"")&amp;IF(AH277&lt;&gt;"",CONCATENATE(",",AH277),"")&amp;IF(AM277&lt;&gt;"",CONCATENATE(",",AM277),"")&amp;IF(AR277&lt;&gt;"",CONCATENATE(",",AR277),"")&amp;IF(P277&lt;&gt;"",CONCATENATE("}",""),"")&amp;IF(OR(I277="true",I277="false",I277&lt;&gt;""), CONCATENATE(", veteran=", I277), ""),""),"")</f>
        <v>, zoneIds={849,849,849}, veteran=false</v>
      </c>
      <c r="AY277" s="21" t="str">
        <f>IF(F277&lt;&gt;"Not in the game (anymore)",IF(A277&lt;&gt;"",", setType="&amp;G277,"")&amp;IF(J277="true",", multiTrialSet=true",""),"")</f>
        <v>, setType=LIBSETS_SETTYPE_CRAFTED</v>
      </c>
      <c r="AZ277" s="21" t="str">
        <f>IF(F277&lt;&gt;"Not in the game (anymore)",IF(U277&lt;&gt;"",", dropMechanic={"&amp;U277&amp;IF(Z277&lt;&gt;"",","&amp;Z277,"")&amp;IF(AE277&lt;&gt;"",","&amp;AE277,"")&amp;IF(AJ277&lt;&gt;"",","&amp;AJ277,"")&amp;IF(AO277&lt;&gt;"",","&amp;AO277,"")&amp;IF(AT277&lt;&gt;"",","&amp;AT277,"")&amp;"}"&amp;IF(U277="LIBSETS_DROP_MECHANIC_MONSTER_NAME",", dropMechanicNames={" &amp; IF(V277&lt;&gt;"","['en']='"&amp;V277&amp;"'","") &amp; IF(W277&lt;&gt;"",", ['de']='" &amp; W277&amp;"'","") &amp; "}",""),"")&amp;"},","")</f>
        <v>},</v>
      </c>
      <c r="BA277" s="21" t="str">
        <f>IF(F277&lt;&gt;"Not in the game (anymore)",IF(C277&lt;&gt;"",CONCATENATE(" --",C277," / ",B277,"   [",IF(Q277&lt;&gt;"",Q277,""),IF(Y277&lt;&gt;"",", "&amp;Y277,""),IF(AD277&lt;&gt;"",", "&amp;AD277,""),IF(AI277&lt;&gt;"",", "&amp;AI277,""),IF(AN277&lt;&gt;"",", "&amp;AN277,""),IF(AS277&lt;&gt;"",", "&amp;AS277,""),"]")),"")</f>
        <v xml:space="preserve"> --Daedric Trickery / Daedrische Gaunerei   [Vvardenfell, Vvardenfell, Vvardenfell]</v>
      </c>
    </row>
    <row r="278" spans="1:53" x14ac:dyDescent="0.25">
      <c r="A278" s="5">
        <v>325</v>
      </c>
      <c r="B278" t="s">
        <v>1240</v>
      </c>
      <c r="C278" t="s">
        <v>1241</v>
      </c>
      <c r="D278" s="3">
        <f>A278</f>
        <v>325</v>
      </c>
      <c r="G278" s="8" t="s">
        <v>1649</v>
      </c>
      <c r="I278" t="s">
        <v>97</v>
      </c>
      <c r="J278" t="s">
        <v>97</v>
      </c>
      <c r="K278">
        <v>282</v>
      </c>
      <c r="L278">
        <v>282</v>
      </c>
      <c r="M278">
        <v>282</v>
      </c>
      <c r="N278">
        <v>6</v>
      </c>
      <c r="P278" s="3">
        <f>IF(AND(G278&lt;&gt;"LIBSETS_SETTYPE_BATTLEGROUND",G278&lt;&gt;"LIBSETS_SETTYPE_SPECIAL",G278&lt;&gt;"LIBSETS_SETTYPE_MYTHIC"), IF(Q278&lt;&gt;"",VLOOKUP(Q278,'ESO zone constants'!$D$2:$H$4950,5,FALSE),""),"")</f>
        <v>849</v>
      </c>
      <c r="Q278" t="str">
        <f>IF(OR(K278="",K278&lt;=0,ISERROR(K278)),IF(AND(O278&lt;&gt;"",NOT(ISERROR(O278))),O278, ""),VLOOKUP(K278,'ESO wayshrine node constants'!$A$3:$D$9993,4,FALSE))</f>
        <v>Vvardenfell</v>
      </c>
      <c r="S278" s="19" t="str">
        <f>IF(AND(R278&lt;&gt;"",NOT(ISERROR(R278))),R278,IF(P278&lt;&gt;"",IF(NOT(ISERROR(VLOOKUP(P278,'ESO Dungeon constants'!$D$3:$H$9999,5,FALSE))),VLOOKUP(P278,'ESO Dungeon constants'!$D$3:$I$9999,6,FALSE),VLOOKUP(P278,'ESO zone constants'!$H$2:$K$9984,4,FALSE)),""))</f>
        <v>DLC_MORROWIND</v>
      </c>
      <c r="T278" s="3" t="str">
        <f>IF(S278&lt;&gt;"",VLOOKUP(S278,'LibSets constants'!$B$4:$C$1000,2,FALSE),"")</f>
        <v>Morrowind</v>
      </c>
      <c r="V278" s="3" t="str">
        <f>IF(U278&lt;&gt;"",IF(U278&lt;&gt;"LIBSETS_DROP_MECHANIC_MONSTER_NAME",VLOOKUP(U278,'LibSets constants'!$I$4:$L$1000,3,FALSE),""),"")</f>
        <v/>
      </c>
      <c r="W278" s="3" t="str">
        <f>IF(U278&lt;&gt;"",IF(U278&lt;&gt;"LIBSETS_DROP_MECHANIC_MONSTER_NAME",VLOOKUP(U278,'LibSets constants'!$I$4:$L$1000,4,FALSE),""),"")</f>
        <v/>
      </c>
      <c r="X278" s="3">
        <f>IF(G278&lt;&gt;"LIBSETS_SETTYPE_BATTLEGROUND",IF(G278&lt;&gt;"LIBSETS_SETTYPE_SPECIAL",IF(Y278&lt;&gt;"",VLOOKUP(Y278,'ESO zone constants'!$D$2:$H$4950,5,FALSE),""),""),"")</f>
        <v>849</v>
      </c>
      <c r="Y278" t="str">
        <f>VLOOKUP(L278,'ESO wayshrine node constants'!$A$3:$D$9993,4,FALSE)</f>
        <v>Vvardenfell</v>
      </c>
      <c r="AA278" s="3" t="str">
        <f>IF(Z278&lt;&gt;"",IF(Z278&lt;&gt;"LIBSETS_DROP_MECHANIC_MONSTER_NAME",VLOOKUP(Z278,'LibSets constants'!$I$4:$L$1000,3,FALSE),""),"")</f>
        <v/>
      </c>
      <c r="AB278" s="3" t="str">
        <f>IF(Z278&lt;&gt;"",IF(Z278&lt;&gt;"LIBSETS_DROP_MECHANIC_MONSTER_NAME",VLOOKUP(Z278,'LibSets constants'!$I$4:$L$1000,4,FALSE),""),"")</f>
        <v/>
      </c>
      <c r="AC278" s="3">
        <f>IF(G278&lt;&gt;"LIBSETS_SETTYPE_BATTLEGROUND",IF(G278&lt;&gt;"LIBSETS_SETTYPE_SPECIAL",IF(AD278&lt;&gt;"",VLOOKUP(AD278,'ESO zone constants'!$D$2:$H$4950,5,FALSE),""),""),"")</f>
        <v>849</v>
      </c>
      <c r="AD278" t="str">
        <f>VLOOKUP(M278,'ESO wayshrine node constants'!$A$3:$D$9993,4,FALSE)</f>
        <v>Vvardenfell</v>
      </c>
      <c r="AF278" s="3" t="str">
        <f>IF(AE278&lt;&gt;"",IF(AE278&lt;&gt;"LIBSETS_DROP_MECHANIC_MONSTER_NAME",VLOOKUP(AE278,'LibSets constants'!$I$4:$L$1000,3,FALSE),""),"")</f>
        <v/>
      </c>
      <c r="AG278" s="3" t="str">
        <f>IF(AE278&lt;&gt;"",IF(AE278&lt;&gt;"LIBSETS_DROP_MECHANIC_MONSTER_NAME",VLOOKUP(AE278,'LibSets constants'!$I$4:$L$1000,4,FALSE),""),"")</f>
        <v/>
      </c>
      <c r="AH278" s="3" t="str">
        <f>IF(G278&lt;&gt;"LIBSETS_SETTYPE_BATTLEGROUND",IF(G278&lt;&gt;"LIBSETS_SETTYPE_SPECIAL",IF(AI278&lt;&gt;"",VLOOKUP(AI278,'ESO zone constants'!$D$2:$H$4950,5,FALSE),""),""),"")</f>
        <v/>
      </c>
      <c r="AK278" s="3" t="str">
        <f>IF(AJ278&lt;&gt;"",IF(AJ278&lt;&gt;"LIBSETS_DROP_MECHANIC_MONSTER_NAME",VLOOKUP(AJ278,'LibSets constants'!$I$4:$L$1000,3,FALSE),""),"")</f>
        <v/>
      </c>
      <c r="AL278" s="3" t="str">
        <f>IF(AJ278&lt;&gt;"",IF(AJ278&lt;&gt;"LIBSETS_DROP_MECHANIC_MONSTER_NAME",VLOOKUP(AJ278,'LibSets constants'!$I$4:$L$1000,4,FALSE),""),"")</f>
        <v/>
      </c>
      <c r="AM278" s="3" t="str">
        <f>IF(G278&lt;&gt;"LIBSETS_SETTYPE_BATTLEGROUND",IF(G278&lt;&gt;"LIBSETS_SETTYPE_SPECIAL",IF(AN278&lt;&gt;"",VLOOKUP(AN278,'ESO zone constants'!$D$2:$H$4950,5,FALSE),""),""),"")</f>
        <v/>
      </c>
      <c r="AP278" s="3" t="str">
        <f>IF(AO278&lt;&gt;"",IF(AO278&lt;&gt;"LIBSETS_DROP_MECHANIC_MONSTER_NAME",VLOOKUP(AO278,'LibSets constants'!$I$4:$L$1000,3,FALSE),""),"")</f>
        <v/>
      </c>
      <c r="AQ278" s="3" t="str">
        <f>IF(AO278&lt;&gt;"",IF(AO278&lt;&gt;"LIBSETS_DROP_MECHANIC_MONSTER_NAME",VLOOKUP(AO278,'LibSets constants'!$I$4:$L$1000,4,FALSE),""),"")</f>
        <v/>
      </c>
      <c r="AR278" s="3" t="str">
        <f>IF(G278&lt;&gt;"LIBSETS_SETTYPE_BATTLEGROUND",IF(G278&lt;&gt;"LIBSETS_SETTYPE_SPECIAL",IF(AS278&lt;&gt;"",VLOOKUP(AS278,'ESO zone constants'!$D$2:$H$4950,5,FALSE),""),""),"")</f>
        <v/>
      </c>
      <c r="AU278" s="3" t="str">
        <f>IF(AT278&lt;&gt;"",IF(AT278&lt;&gt;"LIBSETS_DROP_MECHANIC_MONSTER_NAME",VLOOKUP(AT278,'LibSets constants'!$I$4:$L$1000,3,FALSE),""),"")</f>
        <v/>
      </c>
      <c r="AV278" s="3" t="str">
        <f>IF(AT278&lt;&gt;"",IF(AT278&lt;&gt;"LIBSETS_DROP_MECHANIC_MONSTER_NAME",VLOOKUP(AT278,'LibSets constants'!$I$4:$L$1000,4,FALSE),""),"")</f>
        <v/>
      </c>
      <c r="AW278" s="21" t="str">
        <f>IF(A278="???","--","")&amp;IF(F278&lt;&gt;"Not in the game (anymore)",IF(A278&lt;&gt;"",CONCATENATE("[",A278,"] = {wayshrines={")&amp;IF(K278&lt;&gt;"",CONCATENATE(K278,","),"")&amp;IF(L278&lt;&gt;"",CONCATENATE(L278,","),"")&amp;IF(M278&lt;&gt;"",CONCATENATE(M278,","),"")&amp;CONCATENATE("}")&amp;IF(VALUE(N278)&gt;0,CONCATENATE(", traitsNeeded=",N278),"")&amp;CONCATENATE(", dlcId=",IF(S278&lt;&gt;"",S278,"DLC_BASE_GAME")),""),"")</f>
        <v>[325] = {wayshrines={282,282,282,}, traitsNeeded=6, dlcId=DLC_MORROWIND</v>
      </c>
      <c r="AX278" s="21" t="str">
        <f>IF(F278&lt;&gt;"Not in the game (anymore)",IF(A278&lt;&gt;"",IF(P278&lt;&gt;"",CONCATENATE(", zoneIds={",P278),"")&amp;IF(X278&lt;&gt;"",CONCATENATE(",",X278),"")&amp;IF(AC278&lt;&gt;"",CONCATENATE(",",AC278),"")&amp;IF(AH278&lt;&gt;"",CONCATENATE(",",AH278),"")&amp;IF(AM278&lt;&gt;"",CONCATENATE(",",AM278),"")&amp;IF(AR278&lt;&gt;"",CONCATENATE(",",AR278),"")&amp;IF(P278&lt;&gt;"",CONCATENATE("}",""),"")&amp;IF(OR(I278="true",I278="false",I278&lt;&gt;""), CONCATENATE(", veteran=", I278), ""),""),"")</f>
        <v>, zoneIds={849,849,849}, veteran=false</v>
      </c>
      <c r="AY278" s="21" t="str">
        <f>IF(F278&lt;&gt;"Not in the game (anymore)",IF(A278&lt;&gt;"",", setType="&amp;G278,"")&amp;IF(J278="true",", multiTrialSet=true",""),"")</f>
        <v>, setType=LIBSETS_SETTYPE_CRAFTED</v>
      </c>
      <c r="AZ278" s="21" t="str">
        <f>IF(F278&lt;&gt;"Not in the game (anymore)",IF(U278&lt;&gt;"",", dropMechanic={"&amp;U278&amp;IF(Z278&lt;&gt;"",","&amp;Z278,"")&amp;IF(AE278&lt;&gt;"",","&amp;AE278,"")&amp;IF(AJ278&lt;&gt;"",","&amp;AJ278,"")&amp;IF(AO278&lt;&gt;"",","&amp;AO278,"")&amp;IF(AT278&lt;&gt;"",","&amp;AT278,"")&amp;"}"&amp;IF(U278="LIBSETS_DROP_MECHANIC_MONSTER_NAME",", dropMechanicNames={" &amp; IF(V278&lt;&gt;"","['en']='"&amp;V278&amp;"'","") &amp; IF(W278&lt;&gt;"",", ['de']='" &amp; W278&amp;"'","") &amp; "}",""),"")&amp;"},","")</f>
        <v>},</v>
      </c>
      <c r="BA278" s="21" t="str">
        <f>IF(F278&lt;&gt;"Not in the game (anymore)",IF(C278&lt;&gt;"",CONCATENATE(" --",C278," / ",B278,"   [",IF(Q278&lt;&gt;"",Q278,""),IF(Y278&lt;&gt;"",", "&amp;Y278,""),IF(AD278&lt;&gt;"",", "&amp;AD278,""),IF(AI278&lt;&gt;"",", "&amp;AI278,""),IF(AN278&lt;&gt;"",", "&amp;AN278,""),IF(AS278&lt;&gt;"",", "&amp;AS278,""),"]")),"")</f>
        <v xml:space="preserve"> --Shacklebreaker / Kettensprenger   [Vvardenfell, Vvardenfell, Vvardenfell]</v>
      </c>
    </row>
    <row r="279" spans="1:53" x14ac:dyDescent="0.25">
      <c r="A279" s="12">
        <v>326</v>
      </c>
      <c r="B279" t="s">
        <v>1242</v>
      </c>
      <c r="C279" t="s">
        <v>1243</v>
      </c>
      <c r="D279" s="3">
        <f>A279</f>
        <v>326</v>
      </c>
      <c r="G279" s="8" t="s">
        <v>1648</v>
      </c>
      <c r="I279" t="s">
        <v>97</v>
      </c>
      <c r="J279" t="s">
        <v>97</v>
      </c>
      <c r="K279">
        <v>-1</v>
      </c>
      <c r="L279">
        <v>-1</v>
      </c>
      <c r="M279">
        <v>-1</v>
      </c>
      <c r="N279">
        <v>0</v>
      </c>
      <c r="O279" s="70" t="s">
        <v>1693</v>
      </c>
      <c r="P279" s="3" t="str">
        <f>IF(AND(G279&lt;&gt;"LIBSETS_SETTYPE_BATTLEGROUND",G279&lt;&gt;"LIBSETS_SETTYPE_SPECIAL",G279&lt;&gt;"LIBSETS_SETTYPE_MYTHIC"), IF(Q279&lt;&gt;"",VLOOKUP(Q279,'ESO zone constants'!$D$2:$H$4950,5,FALSE),""),"")</f>
        <v/>
      </c>
      <c r="Q279" t="str">
        <f>IF(OR(K279="",K279&lt;=0,ISERROR(K279)),IF(AND(O279&lt;&gt;"",NOT(ISERROR(O279))),O279, ""),VLOOKUP(K279,'ESO wayshrine node constants'!$A$3:$D$9993,4,FALSE))</f>
        <v>!Battleground</v>
      </c>
      <c r="S279" s="19" t="str">
        <f>IF(AND(R279&lt;&gt;"",NOT(ISERROR(R279))),R279,IF(P279&lt;&gt;"",IF(NOT(ISERROR(VLOOKUP(P279,'ESO Dungeon constants'!$D$3:$H$9999,5,FALSE))),VLOOKUP(P279,'ESO Dungeon constants'!$D$3:$I$9999,6,FALSE),VLOOKUP(P279,'ESO zone constants'!$H$2:$K$9984,4,FALSE)),""))</f>
        <v/>
      </c>
      <c r="T279" s="3" t="str">
        <f>IF(S279&lt;&gt;"",VLOOKUP(S279,'LibSets constants'!$B$4:$C$1000,2,FALSE),"")</f>
        <v/>
      </c>
      <c r="U279" s="33" t="s">
        <v>1758</v>
      </c>
      <c r="V279" s="44" t="str">
        <f>IF(U279&lt;&gt;"",IF(U279&lt;&gt;"LIBSETS_DROP_MECHANIC_MONSTER_NAME",VLOOKUP(U279,'LibSets constants'!$I$4:$L$1000,3,FALSE),""),"")</f>
        <v>Battlegounds reward</v>
      </c>
      <c r="W279" s="44" t="str">
        <f>IF(U279&lt;&gt;"",IF(U279&lt;&gt;"LIBSETS_DROP_MECHANIC_MONSTER_NAME",VLOOKUP(U279,'LibSets constants'!$I$4:$L$1000,4,FALSE),""),"")</f>
        <v>Belohnung in Schlachtfeldern</v>
      </c>
      <c r="X279" s="3" t="str">
        <f>IF(G279&lt;&gt;"LIBSETS_SETTYPE_BATTLEGROUND",IF(G279&lt;&gt;"LIBSETS_SETTYPE_SPECIAL",IF(Y279&lt;&gt;"",VLOOKUP(Y279,'ESO zone constants'!$D$2:$H$4950,5,FALSE),""),""),"")</f>
        <v/>
      </c>
      <c r="Z279" s="45"/>
      <c r="AA279" s="44" t="str">
        <f>IF(Z279&lt;&gt;"",IF(Z279&lt;&gt;"LIBSETS_DROP_MECHANIC_MONSTER_NAME",VLOOKUP(Z279,'LibSets constants'!$I$4:$L$1000,3,FALSE),""),"")</f>
        <v/>
      </c>
      <c r="AB279" s="44" t="str">
        <f>IF(Z279&lt;&gt;"",IF(Z279&lt;&gt;"LIBSETS_DROP_MECHANIC_MONSTER_NAME",VLOOKUP(Z279,'LibSets constants'!$I$4:$L$1000,4,FALSE),""),"")</f>
        <v/>
      </c>
      <c r="AC279" s="3" t="str">
        <f>IF(G279&lt;&gt;"LIBSETS_SETTYPE_BATTLEGROUND",IF(G279&lt;&gt;"LIBSETS_SETTYPE_SPECIAL",IF(AD279&lt;&gt;"",VLOOKUP(AD279,'ESO zone constants'!$D$2:$H$4950,5,FALSE),""),""),"")</f>
        <v/>
      </c>
      <c r="AE279" s="45"/>
      <c r="AF279" s="44" t="str">
        <f>IF(AE279&lt;&gt;"",IF(AE279&lt;&gt;"LIBSETS_DROP_MECHANIC_MONSTER_NAME",VLOOKUP(AE279,'LibSets constants'!$I$4:$L$1000,3,FALSE),""),"")</f>
        <v/>
      </c>
      <c r="AG279" s="44" t="str">
        <f>IF(AE279&lt;&gt;"",IF(AE279&lt;&gt;"LIBSETS_DROP_MECHANIC_MONSTER_NAME",VLOOKUP(AE279,'LibSets constants'!$I$4:$L$1000,4,FALSE),""),"")</f>
        <v/>
      </c>
      <c r="AH279" s="3" t="str">
        <f>IF(G279&lt;&gt;"LIBSETS_SETTYPE_BATTLEGROUND",IF(G279&lt;&gt;"LIBSETS_SETTYPE_SPECIAL",IF(AI279&lt;&gt;"",VLOOKUP(AI279,'ESO zone constants'!$D$2:$H$4950,5,FALSE),""),""),"")</f>
        <v/>
      </c>
      <c r="AJ279" s="45"/>
      <c r="AK279" s="44" t="str">
        <f>IF(AJ279&lt;&gt;"",IF(AJ279&lt;&gt;"LIBSETS_DROP_MECHANIC_MONSTER_NAME",VLOOKUP(AJ279,'LibSets constants'!$I$4:$L$1000,3,FALSE),""),"")</f>
        <v/>
      </c>
      <c r="AL279" s="44" t="str">
        <f>IF(AJ279&lt;&gt;"",IF(AJ279&lt;&gt;"LIBSETS_DROP_MECHANIC_MONSTER_NAME",VLOOKUP(AJ279,'LibSets constants'!$I$4:$L$1000,4,FALSE),""),"")</f>
        <v/>
      </c>
      <c r="AM279" s="3" t="str">
        <f>IF(G279&lt;&gt;"LIBSETS_SETTYPE_BATTLEGROUND",IF(G279&lt;&gt;"LIBSETS_SETTYPE_SPECIAL",IF(AN279&lt;&gt;"",VLOOKUP(AN279,'ESO zone constants'!$D$2:$H$4950,5,FALSE),""),""),"")</f>
        <v/>
      </c>
      <c r="AO279" s="45"/>
      <c r="AP279" s="44" t="str">
        <f>IF(AO279&lt;&gt;"",IF(AO279&lt;&gt;"LIBSETS_DROP_MECHANIC_MONSTER_NAME",VLOOKUP(AO279,'LibSets constants'!$I$4:$L$1000,3,FALSE),""),"")</f>
        <v/>
      </c>
      <c r="AQ279" s="44" t="str">
        <f>IF(AO279&lt;&gt;"",IF(AO279&lt;&gt;"LIBSETS_DROP_MECHANIC_MONSTER_NAME",VLOOKUP(AO279,'LibSets constants'!$I$4:$L$1000,4,FALSE),""),"")</f>
        <v/>
      </c>
      <c r="AR279" s="3" t="str">
        <f>IF(G279&lt;&gt;"LIBSETS_SETTYPE_BATTLEGROUND",IF(G279&lt;&gt;"LIBSETS_SETTYPE_SPECIAL",IF(AS279&lt;&gt;"",VLOOKUP(AS279,'ESO zone constants'!$D$2:$H$4950,5,FALSE),""),""),"")</f>
        <v/>
      </c>
      <c r="AT279" s="45"/>
      <c r="AU279" s="44" t="str">
        <f>IF(AT279&lt;&gt;"",IF(AT279&lt;&gt;"LIBSETS_DROP_MECHANIC_MONSTER_NAME",VLOOKUP(AT279,'LibSets constants'!$I$4:$L$1000,3,FALSE),""),"")</f>
        <v/>
      </c>
      <c r="AV279" s="44" t="str">
        <f>IF(AT279&lt;&gt;"",IF(AT279&lt;&gt;"LIBSETS_DROP_MECHANIC_MONSTER_NAME",VLOOKUP(AT279,'LibSets constants'!$I$4:$L$1000,4,FALSE),""),"")</f>
        <v/>
      </c>
      <c r="AW279" s="21" t="str">
        <f>IF(A279="???","--","")&amp;IF(F279&lt;&gt;"Not in the game (anymore)",IF(A279&lt;&gt;"",CONCATENATE("[",A279,"] = {wayshrines={")&amp;IF(K279&lt;&gt;"",CONCATENATE(K279,","),"")&amp;IF(L279&lt;&gt;"",CONCATENATE(L279,","),"")&amp;IF(M279&lt;&gt;"",CONCATENATE(M279,","),"")&amp;CONCATENATE("}")&amp;IF(VALUE(N279)&gt;0,CONCATENATE(", traitsNeeded=",N279),"")&amp;CONCATENATE(", dlcId=",IF(S279&lt;&gt;"",S279,"DLC_BASE_GAME")),""),"")</f>
        <v>[326] = {wayshrines={-1,-1,-1,}, dlcId=DLC_BASE_GAME</v>
      </c>
      <c r="AX279" s="21" t="str">
        <f>IF(F279&lt;&gt;"Not in the game (anymore)",IF(A279&lt;&gt;"",IF(P279&lt;&gt;"",CONCATENATE(", zoneIds={",P279),"")&amp;IF(X279&lt;&gt;"",CONCATENATE(",",X279),"")&amp;IF(AC279&lt;&gt;"",CONCATENATE(",",AC279),"")&amp;IF(AH279&lt;&gt;"",CONCATENATE(",",AH279),"")&amp;IF(AM279&lt;&gt;"",CONCATENATE(",",AM279),"")&amp;IF(AR279&lt;&gt;"",CONCATENATE(",",AR279),"")&amp;IF(P279&lt;&gt;"",CONCATENATE("}",""),"")&amp;IF(OR(I279="true",I279="false",I279&lt;&gt;""), CONCATENATE(", veteran=", I279), ""),""),"")</f>
        <v>, veteran=false</v>
      </c>
      <c r="AY279" s="21" t="str">
        <f>IF(F279&lt;&gt;"Not in the game (anymore)",IF(A279&lt;&gt;"",", setType="&amp;G279,"")&amp;IF(J279="true",", multiTrialSet=true",""),"")</f>
        <v>, setType=LIBSETS_SETTYPE_BATTLEGROUND</v>
      </c>
      <c r="AZ279" s="21" t="str">
        <f>IF(F279&lt;&gt;"Not in the game (anymore)",IF(U279&lt;&gt;"",", dropMechanic={"&amp;U279&amp;IF(Z279&lt;&gt;"",","&amp;Z279,"")&amp;IF(AE279&lt;&gt;"",","&amp;AE279,"")&amp;IF(AJ279&lt;&gt;"",","&amp;AJ279,"")&amp;IF(AO279&lt;&gt;"",","&amp;AO279,"")&amp;IF(AT279&lt;&gt;"",","&amp;AT279,"")&amp;"}"&amp;IF(U279="LIBSETS_DROP_MECHANIC_MONSTER_NAME",", dropMechanicNames={" &amp; IF(V279&lt;&gt;"","['en']='"&amp;V279&amp;"'","") &amp; IF(W279&lt;&gt;"",", ['de']='" &amp; W279&amp;"'","") &amp; "}",""),"")&amp;"},","")</f>
        <v>, dropMechanic={LIBSETS_DROP_MECHANIC_BATTLEGROUND_REWARD}},</v>
      </c>
      <c r="BA279" s="21" t="str">
        <f>IF(F279&lt;&gt;"Not in the game (anymore)",IF(C279&lt;&gt;"",CONCATENATE(" --",C279," / ",B279,"   [",IF(Q279&lt;&gt;"",Q279,""),IF(Y279&lt;&gt;"",", "&amp;Y279,""),IF(AD279&lt;&gt;"",", "&amp;AD279,""),IF(AI279&lt;&gt;"",", "&amp;AI279,""),IF(AN279&lt;&gt;"",", "&amp;AN279,""),IF(AS279&lt;&gt;"",", "&amp;AS279,""),"]")),"")</f>
        <v xml:space="preserve"> --Vanguard's Challenge / Vorhutdisput   [!Battleground]</v>
      </c>
    </row>
    <row r="280" spans="1:53" x14ac:dyDescent="0.25">
      <c r="A280" s="12">
        <v>327</v>
      </c>
      <c r="B280" t="s">
        <v>1244</v>
      </c>
      <c r="C280" t="s">
        <v>1245</v>
      </c>
      <c r="D280" s="3">
        <f>A280</f>
        <v>327</v>
      </c>
      <c r="G280" s="8" t="s">
        <v>1648</v>
      </c>
      <c r="I280" t="s">
        <v>97</v>
      </c>
      <c r="J280" t="s">
        <v>97</v>
      </c>
      <c r="K280">
        <v>-1</v>
      </c>
      <c r="L280">
        <v>-1</v>
      </c>
      <c r="M280">
        <v>-1</v>
      </c>
      <c r="N280">
        <v>0</v>
      </c>
      <c r="O280" s="70" t="s">
        <v>1693</v>
      </c>
      <c r="P280" s="3" t="str">
        <f>IF(AND(G280&lt;&gt;"LIBSETS_SETTYPE_BATTLEGROUND",G280&lt;&gt;"LIBSETS_SETTYPE_SPECIAL",G280&lt;&gt;"LIBSETS_SETTYPE_MYTHIC"), IF(Q280&lt;&gt;"",VLOOKUP(Q280,'ESO zone constants'!$D$2:$H$4950,5,FALSE),""),"")</f>
        <v/>
      </c>
      <c r="Q280" t="str">
        <f>IF(OR(K280="",K280&lt;=0,ISERROR(K280)),IF(AND(O280&lt;&gt;"",NOT(ISERROR(O280))),O280, ""),VLOOKUP(K280,'ESO wayshrine node constants'!$A$3:$D$9993,4,FALSE))</f>
        <v>!Battleground</v>
      </c>
      <c r="S280" s="19" t="str">
        <f>IF(AND(R280&lt;&gt;"",NOT(ISERROR(R280))),R280,IF(P280&lt;&gt;"",IF(NOT(ISERROR(VLOOKUP(P280,'ESO Dungeon constants'!$D$3:$H$9999,5,FALSE))),VLOOKUP(P280,'ESO Dungeon constants'!$D$3:$I$9999,6,FALSE),VLOOKUP(P280,'ESO zone constants'!$H$2:$K$9984,4,FALSE)),""))</f>
        <v/>
      </c>
      <c r="T280" s="3" t="str">
        <f>IF(S280&lt;&gt;"",VLOOKUP(S280,'LibSets constants'!$B$4:$C$1000,2,FALSE),"")</f>
        <v/>
      </c>
      <c r="U280" s="33" t="s">
        <v>1758</v>
      </c>
      <c r="V280" s="3" t="str">
        <f>IF(U280&lt;&gt;"",IF(U280&lt;&gt;"LIBSETS_DROP_MECHANIC_MONSTER_NAME",VLOOKUP(U280,'LibSets constants'!$I$4:$L$1000,3,FALSE),""),"")</f>
        <v>Battlegounds reward</v>
      </c>
      <c r="W280" s="3" t="str">
        <f>IF(U280&lt;&gt;"",IF(U280&lt;&gt;"LIBSETS_DROP_MECHANIC_MONSTER_NAME",VLOOKUP(U280,'LibSets constants'!$I$4:$L$1000,4,FALSE),""),"")</f>
        <v>Belohnung in Schlachtfeldern</v>
      </c>
      <c r="X280" s="3" t="str">
        <f>IF(G280&lt;&gt;"LIBSETS_SETTYPE_BATTLEGROUND",IF(G280&lt;&gt;"LIBSETS_SETTYPE_SPECIAL",IF(Y280&lt;&gt;"",VLOOKUP(Y280,'ESO zone constants'!$D$2:$H$4950,5,FALSE),""),""),"")</f>
        <v/>
      </c>
      <c r="AA280" s="3" t="str">
        <f>IF(Z280&lt;&gt;"",IF(Z280&lt;&gt;"LIBSETS_DROP_MECHANIC_MONSTER_NAME",VLOOKUP(Z280,'LibSets constants'!$I$4:$L$1000,3,FALSE),""),"")</f>
        <v/>
      </c>
      <c r="AB280" s="3" t="str">
        <f>IF(Z280&lt;&gt;"",IF(Z280&lt;&gt;"LIBSETS_DROP_MECHANIC_MONSTER_NAME",VLOOKUP(Z280,'LibSets constants'!$I$4:$L$1000,4,FALSE),""),"")</f>
        <v/>
      </c>
      <c r="AC280" s="3" t="str">
        <f>IF(G280&lt;&gt;"LIBSETS_SETTYPE_BATTLEGROUND",IF(G280&lt;&gt;"LIBSETS_SETTYPE_SPECIAL",IF(AD280&lt;&gt;"",VLOOKUP(AD280,'ESO zone constants'!$D$2:$H$4950,5,FALSE),""),""),"")</f>
        <v/>
      </c>
      <c r="AF280" s="3" t="str">
        <f>IF(AE280&lt;&gt;"",IF(AE280&lt;&gt;"LIBSETS_DROP_MECHANIC_MONSTER_NAME",VLOOKUP(AE280,'LibSets constants'!$I$4:$L$1000,3,FALSE),""),"")</f>
        <v/>
      </c>
      <c r="AG280" s="3" t="str">
        <f>IF(AE280&lt;&gt;"",IF(AE280&lt;&gt;"LIBSETS_DROP_MECHANIC_MONSTER_NAME",VLOOKUP(AE280,'LibSets constants'!$I$4:$L$1000,4,FALSE),""),"")</f>
        <v/>
      </c>
      <c r="AH280" s="3" t="str">
        <f>IF(G280&lt;&gt;"LIBSETS_SETTYPE_BATTLEGROUND",IF(G280&lt;&gt;"LIBSETS_SETTYPE_SPECIAL",IF(AI280&lt;&gt;"",VLOOKUP(AI280,'ESO zone constants'!$D$2:$H$4950,5,FALSE),""),""),"")</f>
        <v/>
      </c>
      <c r="AK280" s="3" t="str">
        <f>IF(AJ280&lt;&gt;"",IF(AJ280&lt;&gt;"LIBSETS_DROP_MECHANIC_MONSTER_NAME",VLOOKUP(AJ280,'LibSets constants'!$I$4:$L$1000,3,FALSE),""),"")</f>
        <v/>
      </c>
      <c r="AL280" s="3" t="str">
        <f>IF(AJ280&lt;&gt;"",IF(AJ280&lt;&gt;"LIBSETS_DROP_MECHANIC_MONSTER_NAME",VLOOKUP(AJ280,'LibSets constants'!$I$4:$L$1000,4,FALSE),""),"")</f>
        <v/>
      </c>
      <c r="AM280" s="3" t="str">
        <f>IF(G280&lt;&gt;"LIBSETS_SETTYPE_BATTLEGROUND",IF(G280&lt;&gt;"LIBSETS_SETTYPE_SPECIAL",IF(AN280&lt;&gt;"",VLOOKUP(AN280,'ESO zone constants'!$D$2:$H$4950,5,FALSE),""),""),"")</f>
        <v/>
      </c>
      <c r="AP280" s="3" t="str">
        <f>IF(AO280&lt;&gt;"",IF(AO280&lt;&gt;"LIBSETS_DROP_MECHANIC_MONSTER_NAME",VLOOKUP(AO280,'LibSets constants'!$I$4:$L$1000,3,FALSE),""),"")</f>
        <v/>
      </c>
      <c r="AQ280" s="3" t="str">
        <f>IF(AO280&lt;&gt;"",IF(AO280&lt;&gt;"LIBSETS_DROP_MECHANIC_MONSTER_NAME",VLOOKUP(AO280,'LibSets constants'!$I$4:$L$1000,4,FALSE),""),"")</f>
        <v/>
      </c>
      <c r="AR280" s="3" t="str">
        <f>IF(G280&lt;&gt;"LIBSETS_SETTYPE_BATTLEGROUND",IF(G280&lt;&gt;"LIBSETS_SETTYPE_SPECIAL",IF(AS280&lt;&gt;"",VLOOKUP(AS280,'ESO zone constants'!$D$2:$H$4950,5,FALSE),""),""),"")</f>
        <v/>
      </c>
      <c r="AU280" s="3" t="str">
        <f>IF(AT280&lt;&gt;"",IF(AT280&lt;&gt;"LIBSETS_DROP_MECHANIC_MONSTER_NAME",VLOOKUP(AT280,'LibSets constants'!$I$4:$L$1000,3,FALSE),""),"")</f>
        <v/>
      </c>
      <c r="AV280" s="3" t="str">
        <f>IF(AT280&lt;&gt;"",IF(AT280&lt;&gt;"LIBSETS_DROP_MECHANIC_MONSTER_NAME",VLOOKUP(AT280,'LibSets constants'!$I$4:$L$1000,4,FALSE),""),"")</f>
        <v/>
      </c>
      <c r="AW280" s="21" t="str">
        <f>IF(A280="???","--","")&amp;IF(F280&lt;&gt;"Not in the game (anymore)",IF(A280&lt;&gt;"",CONCATENATE("[",A280,"] = {wayshrines={")&amp;IF(K280&lt;&gt;"",CONCATENATE(K280,","),"")&amp;IF(L280&lt;&gt;"",CONCATENATE(L280,","),"")&amp;IF(M280&lt;&gt;"",CONCATENATE(M280,","),"")&amp;CONCATENATE("}")&amp;IF(VALUE(N280)&gt;0,CONCATENATE(", traitsNeeded=",N280),"")&amp;CONCATENATE(", dlcId=",IF(S280&lt;&gt;"",S280,"DLC_BASE_GAME")),""),"")</f>
        <v>[327] = {wayshrines={-1,-1,-1,}, dlcId=DLC_BASE_GAME</v>
      </c>
      <c r="AX280" s="21" t="str">
        <f>IF(F280&lt;&gt;"Not in the game (anymore)",IF(A280&lt;&gt;"",IF(P280&lt;&gt;"",CONCATENATE(", zoneIds={",P280),"")&amp;IF(X280&lt;&gt;"",CONCATENATE(",",X280),"")&amp;IF(AC280&lt;&gt;"",CONCATENATE(",",AC280),"")&amp;IF(AH280&lt;&gt;"",CONCATENATE(",",AH280),"")&amp;IF(AM280&lt;&gt;"",CONCATENATE(",",AM280),"")&amp;IF(AR280&lt;&gt;"",CONCATENATE(",",AR280),"")&amp;IF(P280&lt;&gt;"",CONCATENATE("}",""),"")&amp;IF(OR(I280="true",I280="false",I280&lt;&gt;""), CONCATENATE(", veteran=", I280), ""),""),"")</f>
        <v>, veteran=false</v>
      </c>
      <c r="AY280" s="21" t="str">
        <f>IF(F280&lt;&gt;"Not in the game (anymore)",IF(A280&lt;&gt;"",", setType="&amp;G280,"")&amp;IF(J280="true",", multiTrialSet=true",""),"")</f>
        <v>, setType=LIBSETS_SETTYPE_BATTLEGROUND</v>
      </c>
      <c r="AZ280" s="21" t="str">
        <f>IF(F280&lt;&gt;"Not in the game (anymore)",IF(U280&lt;&gt;"",", dropMechanic={"&amp;U280&amp;IF(Z280&lt;&gt;"",","&amp;Z280,"")&amp;IF(AE280&lt;&gt;"",","&amp;AE280,"")&amp;IF(AJ280&lt;&gt;"",","&amp;AJ280,"")&amp;IF(AO280&lt;&gt;"",","&amp;AO280,"")&amp;IF(AT280&lt;&gt;"",","&amp;AT280,"")&amp;"}"&amp;IF(U280="LIBSETS_DROP_MECHANIC_MONSTER_NAME",", dropMechanicNames={" &amp; IF(V280&lt;&gt;"","['en']='"&amp;V280&amp;"'","") &amp; IF(W280&lt;&gt;"",", ['de']='" &amp; W280&amp;"'","") &amp; "}",""),"")&amp;"},","")</f>
        <v>, dropMechanic={LIBSETS_DROP_MECHANIC_BATTLEGROUND_REWARD}},</v>
      </c>
      <c r="BA280" s="21" t="str">
        <f>IF(F280&lt;&gt;"Not in the game (anymore)",IF(C280&lt;&gt;"",CONCATENATE(" --",C280," / ",B280,"   [",IF(Q280&lt;&gt;"",Q280,""),IF(Y280&lt;&gt;"",", "&amp;Y280,""),IF(AD280&lt;&gt;"",", "&amp;AD280,""),IF(AI280&lt;&gt;"",", "&amp;AI280,""),IF(AN280&lt;&gt;"",", "&amp;AN280,""),IF(AS280&lt;&gt;"",", "&amp;AS280,""),"]")),"")</f>
        <v xml:space="preserve"> --Coward's Gear / Feiglingstracht   [!Battleground]</v>
      </c>
    </row>
    <row r="281" spans="1:53" x14ac:dyDescent="0.25">
      <c r="A281" s="12">
        <v>328</v>
      </c>
      <c r="B281" t="s">
        <v>1246</v>
      </c>
      <c r="C281" t="s">
        <v>1247</v>
      </c>
      <c r="D281" s="3">
        <f>A281</f>
        <v>328</v>
      </c>
      <c r="G281" s="8" t="s">
        <v>1648</v>
      </c>
      <c r="I281" t="s">
        <v>97</v>
      </c>
      <c r="J281" t="s">
        <v>97</v>
      </c>
      <c r="K281">
        <v>-1</v>
      </c>
      <c r="L281">
        <v>-1</v>
      </c>
      <c r="M281">
        <v>-1</v>
      </c>
      <c r="N281">
        <v>0</v>
      </c>
      <c r="O281" s="70" t="s">
        <v>1693</v>
      </c>
      <c r="P281" s="3" t="str">
        <f>IF(AND(G281&lt;&gt;"LIBSETS_SETTYPE_BATTLEGROUND",G281&lt;&gt;"LIBSETS_SETTYPE_SPECIAL",G281&lt;&gt;"LIBSETS_SETTYPE_MYTHIC"), IF(Q281&lt;&gt;"",VLOOKUP(Q281,'ESO zone constants'!$D$2:$H$4950,5,FALSE),""),"")</f>
        <v/>
      </c>
      <c r="Q281" t="str">
        <f>IF(OR(K281="",K281&lt;=0,ISERROR(K281)),IF(AND(O281&lt;&gt;"",NOT(ISERROR(O281))),O281, ""),VLOOKUP(K281,'ESO wayshrine node constants'!$A$3:$D$9993,4,FALSE))</f>
        <v>!Battleground</v>
      </c>
      <c r="S281" s="19" t="str">
        <f>IF(AND(R281&lt;&gt;"",NOT(ISERROR(R281))),R281,IF(P281&lt;&gt;"",IF(NOT(ISERROR(VLOOKUP(P281,'ESO Dungeon constants'!$D$3:$H$9999,5,FALSE))),VLOOKUP(P281,'ESO Dungeon constants'!$D$3:$I$9999,6,FALSE),VLOOKUP(P281,'ESO zone constants'!$H$2:$K$9984,4,FALSE)),""))</f>
        <v/>
      </c>
      <c r="T281" s="3" t="str">
        <f>IF(S281&lt;&gt;"",VLOOKUP(S281,'LibSets constants'!$B$4:$C$1000,2,FALSE),"")</f>
        <v/>
      </c>
      <c r="U281" s="33" t="s">
        <v>1758</v>
      </c>
      <c r="V281" s="3" t="str">
        <f>IF(U281&lt;&gt;"",IF(U281&lt;&gt;"LIBSETS_DROP_MECHANIC_MONSTER_NAME",VLOOKUP(U281,'LibSets constants'!$I$4:$L$1000,3,FALSE),""),"")</f>
        <v>Battlegounds reward</v>
      </c>
      <c r="W281" s="3" t="str">
        <f>IF(U281&lt;&gt;"",IF(U281&lt;&gt;"LIBSETS_DROP_MECHANIC_MONSTER_NAME",VLOOKUP(U281,'LibSets constants'!$I$4:$L$1000,4,FALSE),""),"")</f>
        <v>Belohnung in Schlachtfeldern</v>
      </c>
      <c r="X281" s="3" t="str">
        <f>IF(G281&lt;&gt;"LIBSETS_SETTYPE_BATTLEGROUND",IF(G281&lt;&gt;"LIBSETS_SETTYPE_SPECIAL",IF(Y281&lt;&gt;"",VLOOKUP(Y281,'ESO zone constants'!$D$2:$H$4950,5,FALSE),""),""),"")</f>
        <v/>
      </c>
      <c r="AA281" s="3" t="str">
        <f>IF(Z281&lt;&gt;"",IF(Z281&lt;&gt;"LIBSETS_DROP_MECHANIC_MONSTER_NAME",VLOOKUP(Z281,'LibSets constants'!$I$4:$L$1000,3,FALSE),""),"")</f>
        <v/>
      </c>
      <c r="AB281" s="3" t="str">
        <f>IF(Z281&lt;&gt;"",IF(Z281&lt;&gt;"LIBSETS_DROP_MECHANIC_MONSTER_NAME",VLOOKUP(Z281,'LibSets constants'!$I$4:$L$1000,4,FALSE),""),"")</f>
        <v/>
      </c>
      <c r="AC281" s="3" t="str">
        <f>IF(G281&lt;&gt;"LIBSETS_SETTYPE_BATTLEGROUND",IF(G281&lt;&gt;"LIBSETS_SETTYPE_SPECIAL",IF(AD281&lt;&gt;"",VLOOKUP(AD281,'ESO zone constants'!$D$2:$H$4950,5,FALSE),""),""),"")</f>
        <v/>
      </c>
      <c r="AF281" s="3" t="str">
        <f>IF(AE281&lt;&gt;"",IF(AE281&lt;&gt;"LIBSETS_DROP_MECHANIC_MONSTER_NAME",VLOOKUP(AE281,'LibSets constants'!$I$4:$L$1000,3,FALSE),""),"")</f>
        <v/>
      </c>
      <c r="AG281" s="3" t="str">
        <f>IF(AE281&lt;&gt;"",IF(AE281&lt;&gt;"LIBSETS_DROP_MECHANIC_MONSTER_NAME",VLOOKUP(AE281,'LibSets constants'!$I$4:$L$1000,4,FALSE),""),"")</f>
        <v/>
      </c>
      <c r="AH281" s="3" t="str">
        <f>IF(G281&lt;&gt;"LIBSETS_SETTYPE_BATTLEGROUND",IF(G281&lt;&gt;"LIBSETS_SETTYPE_SPECIAL",IF(AI281&lt;&gt;"",VLOOKUP(AI281,'ESO zone constants'!$D$2:$H$4950,5,FALSE),""),""),"")</f>
        <v/>
      </c>
      <c r="AK281" s="3" t="str">
        <f>IF(AJ281&lt;&gt;"",IF(AJ281&lt;&gt;"LIBSETS_DROP_MECHANIC_MONSTER_NAME",VLOOKUP(AJ281,'LibSets constants'!$I$4:$L$1000,3,FALSE),""),"")</f>
        <v/>
      </c>
      <c r="AL281" s="3" t="str">
        <f>IF(AJ281&lt;&gt;"",IF(AJ281&lt;&gt;"LIBSETS_DROP_MECHANIC_MONSTER_NAME",VLOOKUP(AJ281,'LibSets constants'!$I$4:$L$1000,4,FALSE),""),"")</f>
        <v/>
      </c>
      <c r="AM281" s="3" t="str">
        <f>IF(G281&lt;&gt;"LIBSETS_SETTYPE_BATTLEGROUND",IF(G281&lt;&gt;"LIBSETS_SETTYPE_SPECIAL",IF(AN281&lt;&gt;"",VLOOKUP(AN281,'ESO zone constants'!$D$2:$H$4950,5,FALSE),""),""),"")</f>
        <v/>
      </c>
      <c r="AP281" s="3" t="str">
        <f>IF(AO281&lt;&gt;"",IF(AO281&lt;&gt;"LIBSETS_DROP_MECHANIC_MONSTER_NAME",VLOOKUP(AO281,'LibSets constants'!$I$4:$L$1000,3,FALSE),""),"")</f>
        <v/>
      </c>
      <c r="AQ281" s="3" t="str">
        <f>IF(AO281&lt;&gt;"",IF(AO281&lt;&gt;"LIBSETS_DROP_MECHANIC_MONSTER_NAME",VLOOKUP(AO281,'LibSets constants'!$I$4:$L$1000,4,FALSE),""),"")</f>
        <v/>
      </c>
      <c r="AR281" s="3" t="str">
        <f>IF(G281&lt;&gt;"LIBSETS_SETTYPE_BATTLEGROUND",IF(G281&lt;&gt;"LIBSETS_SETTYPE_SPECIAL",IF(AS281&lt;&gt;"",VLOOKUP(AS281,'ESO zone constants'!$D$2:$H$4950,5,FALSE),""),""),"")</f>
        <v/>
      </c>
      <c r="AU281" s="3" t="str">
        <f>IF(AT281&lt;&gt;"",IF(AT281&lt;&gt;"LIBSETS_DROP_MECHANIC_MONSTER_NAME",VLOOKUP(AT281,'LibSets constants'!$I$4:$L$1000,3,FALSE),""),"")</f>
        <v/>
      </c>
      <c r="AV281" s="3" t="str">
        <f>IF(AT281&lt;&gt;"",IF(AT281&lt;&gt;"LIBSETS_DROP_MECHANIC_MONSTER_NAME",VLOOKUP(AT281,'LibSets constants'!$I$4:$L$1000,4,FALSE),""),"")</f>
        <v/>
      </c>
      <c r="AW281" s="21" t="str">
        <f>IF(A281="???","--","")&amp;IF(F281&lt;&gt;"Not in the game (anymore)",IF(A281&lt;&gt;"",CONCATENATE("[",A281,"] = {wayshrines={")&amp;IF(K281&lt;&gt;"",CONCATENATE(K281,","),"")&amp;IF(L281&lt;&gt;"",CONCATENATE(L281,","),"")&amp;IF(M281&lt;&gt;"",CONCATENATE(M281,","),"")&amp;CONCATENATE("}")&amp;IF(VALUE(N281)&gt;0,CONCATENATE(", traitsNeeded=",N281),"")&amp;CONCATENATE(", dlcId=",IF(S281&lt;&gt;"",S281,"DLC_BASE_GAME")),""),"")</f>
        <v>[328] = {wayshrines={-1,-1,-1,}, dlcId=DLC_BASE_GAME</v>
      </c>
      <c r="AX281" s="21" t="str">
        <f>IF(F281&lt;&gt;"Not in the game (anymore)",IF(A281&lt;&gt;"",IF(P281&lt;&gt;"",CONCATENATE(", zoneIds={",P281),"")&amp;IF(X281&lt;&gt;"",CONCATENATE(",",X281),"")&amp;IF(AC281&lt;&gt;"",CONCATENATE(",",AC281),"")&amp;IF(AH281&lt;&gt;"",CONCATENATE(",",AH281),"")&amp;IF(AM281&lt;&gt;"",CONCATENATE(",",AM281),"")&amp;IF(AR281&lt;&gt;"",CONCATENATE(",",AR281),"")&amp;IF(P281&lt;&gt;"",CONCATENATE("}",""),"")&amp;IF(OR(I281="true",I281="false",I281&lt;&gt;""), CONCATENATE(", veteran=", I281), ""),""),"")</f>
        <v>, veteran=false</v>
      </c>
      <c r="AY281" s="21" t="str">
        <f>IF(F281&lt;&gt;"Not in the game (anymore)",IF(A281&lt;&gt;"",", setType="&amp;G281,"")&amp;IF(J281="true",", multiTrialSet=true",""),"")</f>
        <v>, setType=LIBSETS_SETTYPE_BATTLEGROUND</v>
      </c>
      <c r="AZ281" s="21" t="str">
        <f>IF(F281&lt;&gt;"Not in the game (anymore)",IF(U281&lt;&gt;"",", dropMechanic={"&amp;U281&amp;IF(Z281&lt;&gt;"",","&amp;Z281,"")&amp;IF(AE281&lt;&gt;"",","&amp;AE281,"")&amp;IF(AJ281&lt;&gt;"",","&amp;AJ281,"")&amp;IF(AO281&lt;&gt;"",","&amp;AO281,"")&amp;IF(AT281&lt;&gt;"",","&amp;AT281,"")&amp;"}"&amp;IF(U281="LIBSETS_DROP_MECHANIC_MONSTER_NAME",", dropMechanicNames={" &amp; IF(V281&lt;&gt;"","['en']='"&amp;V281&amp;"'","") &amp; IF(W281&lt;&gt;"",", ['de']='" &amp; W281&amp;"'","") &amp; "}",""),"")&amp;"},","")</f>
        <v>, dropMechanic={LIBSETS_DROP_MECHANIC_BATTLEGROUND_REWARD}},</v>
      </c>
      <c r="BA281" s="21" t="str">
        <f>IF(F281&lt;&gt;"Not in the game (anymore)",IF(C281&lt;&gt;"",CONCATENATE(" --",C281," / ",B281,"   [",IF(Q281&lt;&gt;"",Q281,""),IF(Y281&lt;&gt;"",", "&amp;Y281,""),IF(AD281&lt;&gt;"",", "&amp;AD281,""),IF(AI281&lt;&gt;"",", "&amp;AI281,""),IF(AN281&lt;&gt;"",", "&amp;AN281,""),IF(AS281&lt;&gt;"",", "&amp;AS281,""),"]")),"")</f>
        <v xml:space="preserve"> --Knight Slayer / Ritterschlächter   [!Battleground]</v>
      </c>
    </row>
    <row r="282" spans="1:53" x14ac:dyDescent="0.25">
      <c r="A282" s="12">
        <v>329</v>
      </c>
      <c r="B282" t="s">
        <v>1248</v>
      </c>
      <c r="C282" t="s">
        <v>1249</v>
      </c>
      <c r="D282" s="3">
        <f>A282</f>
        <v>329</v>
      </c>
      <c r="G282" s="8" t="s">
        <v>1648</v>
      </c>
      <c r="I282" t="s">
        <v>97</v>
      </c>
      <c r="J282" t="s">
        <v>97</v>
      </c>
      <c r="K282">
        <v>-1</v>
      </c>
      <c r="L282">
        <v>-1</v>
      </c>
      <c r="M282">
        <v>-1</v>
      </c>
      <c r="N282">
        <v>0</v>
      </c>
      <c r="O282" s="70" t="s">
        <v>1693</v>
      </c>
      <c r="P282" s="3" t="str">
        <f>IF(AND(G282&lt;&gt;"LIBSETS_SETTYPE_BATTLEGROUND",G282&lt;&gt;"LIBSETS_SETTYPE_SPECIAL",G282&lt;&gt;"LIBSETS_SETTYPE_MYTHIC"), IF(Q282&lt;&gt;"",VLOOKUP(Q282,'ESO zone constants'!$D$2:$H$4950,5,FALSE),""),"")</f>
        <v/>
      </c>
      <c r="Q282" t="str">
        <f>IF(OR(K282="",K282&lt;=0,ISERROR(K282)),IF(AND(O282&lt;&gt;"",NOT(ISERROR(O282))),O282, ""),VLOOKUP(K282,'ESO wayshrine node constants'!$A$3:$D$9993,4,FALSE))</f>
        <v>!Battleground</v>
      </c>
      <c r="S282" s="19" t="str">
        <f>IF(AND(R282&lt;&gt;"",NOT(ISERROR(R282))),R282,IF(P282&lt;&gt;"",IF(NOT(ISERROR(VLOOKUP(P282,'ESO Dungeon constants'!$D$3:$H$9999,5,FALSE))),VLOOKUP(P282,'ESO Dungeon constants'!$D$3:$I$9999,6,FALSE),VLOOKUP(P282,'ESO zone constants'!$H$2:$K$9984,4,FALSE)),""))</f>
        <v/>
      </c>
      <c r="T282" s="3" t="str">
        <f>IF(S282&lt;&gt;"",VLOOKUP(S282,'LibSets constants'!$B$4:$C$1000,2,FALSE),"")</f>
        <v/>
      </c>
      <c r="U282" s="33" t="s">
        <v>1758</v>
      </c>
      <c r="V282" s="44" t="str">
        <f>IF(U282&lt;&gt;"",IF(U282&lt;&gt;"LIBSETS_DROP_MECHANIC_MONSTER_NAME",VLOOKUP(U282,'LibSets constants'!$I$4:$L$1000,3,FALSE),""),"")</f>
        <v>Battlegounds reward</v>
      </c>
      <c r="W282" s="3" t="str">
        <f>IF(U282&lt;&gt;"",IF(U282&lt;&gt;"LIBSETS_DROP_MECHANIC_MONSTER_NAME",VLOOKUP(U282,'LibSets constants'!$I$4:$L$1000,4,FALSE),""),"")</f>
        <v>Belohnung in Schlachtfeldern</v>
      </c>
      <c r="X282" s="3" t="str">
        <f>IF(G282&lt;&gt;"LIBSETS_SETTYPE_BATTLEGROUND",IF(G282&lt;&gt;"LIBSETS_SETTYPE_SPECIAL",IF(Y282&lt;&gt;"",VLOOKUP(Y282,'ESO zone constants'!$D$2:$H$4950,5,FALSE),""),""),"")</f>
        <v/>
      </c>
      <c r="AA282" s="3" t="str">
        <f>IF(Z282&lt;&gt;"",IF(Z282&lt;&gt;"LIBSETS_DROP_MECHANIC_MONSTER_NAME",VLOOKUP(Z282,'LibSets constants'!$I$4:$L$1000,3,FALSE),""),"")</f>
        <v/>
      </c>
      <c r="AB282" s="3" t="str">
        <f>IF(Z282&lt;&gt;"",IF(Z282&lt;&gt;"LIBSETS_DROP_MECHANIC_MONSTER_NAME",VLOOKUP(Z282,'LibSets constants'!$I$4:$L$1000,4,FALSE),""),"")</f>
        <v/>
      </c>
      <c r="AC282" s="3" t="str">
        <f>IF(G282&lt;&gt;"LIBSETS_SETTYPE_BATTLEGROUND",IF(G282&lt;&gt;"LIBSETS_SETTYPE_SPECIAL",IF(AD282&lt;&gt;"",VLOOKUP(AD282,'ESO zone constants'!$D$2:$H$4950,5,FALSE),""),""),"")</f>
        <v/>
      </c>
      <c r="AF282" s="3" t="str">
        <f>IF(AE282&lt;&gt;"",IF(AE282&lt;&gt;"LIBSETS_DROP_MECHANIC_MONSTER_NAME",VLOOKUP(AE282,'LibSets constants'!$I$4:$L$1000,3,FALSE),""),"")</f>
        <v/>
      </c>
      <c r="AG282" s="3" t="str">
        <f>IF(AE282&lt;&gt;"",IF(AE282&lt;&gt;"LIBSETS_DROP_MECHANIC_MONSTER_NAME",VLOOKUP(AE282,'LibSets constants'!$I$4:$L$1000,4,FALSE),""),"")</f>
        <v/>
      </c>
      <c r="AH282" s="3" t="str">
        <f>IF(G282&lt;&gt;"LIBSETS_SETTYPE_BATTLEGROUND",IF(G282&lt;&gt;"LIBSETS_SETTYPE_SPECIAL",IF(AI282&lt;&gt;"",VLOOKUP(AI282,'ESO zone constants'!$D$2:$H$4950,5,FALSE),""),""),"")</f>
        <v/>
      </c>
      <c r="AK282" s="3" t="str">
        <f>IF(AJ282&lt;&gt;"",IF(AJ282&lt;&gt;"LIBSETS_DROP_MECHANIC_MONSTER_NAME",VLOOKUP(AJ282,'LibSets constants'!$I$4:$L$1000,3,FALSE),""),"")</f>
        <v/>
      </c>
      <c r="AL282" s="3" t="str">
        <f>IF(AJ282&lt;&gt;"",IF(AJ282&lt;&gt;"LIBSETS_DROP_MECHANIC_MONSTER_NAME",VLOOKUP(AJ282,'LibSets constants'!$I$4:$L$1000,4,FALSE),""),"")</f>
        <v/>
      </c>
      <c r="AM282" s="3" t="str">
        <f>IF(G282&lt;&gt;"LIBSETS_SETTYPE_BATTLEGROUND",IF(G282&lt;&gt;"LIBSETS_SETTYPE_SPECIAL",IF(AN282&lt;&gt;"",VLOOKUP(AN282,'ESO zone constants'!$D$2:$H$4950,5,FALSE),""),""),"")</f>
        <v/>
      </c>
      <c r="AP282" s="3" t="str">
        <f>IF(AO282&lt;&gt;"",IF(AO282&lt;&gt;"LIBSETS_DROP_MECHANIC_MONSTER_NAME",VLOOKUP(AO282,'LibSets constants'!$I$4:$L$1000,3,FALSE),""),"")</f>
        <v/>
      </c>
      <c r="AQ282" s="3" t="str">
        <f>IF(AO282&lt;&gt;"",IF(AO282&lt;&gt;"LIBSETS_DROP_MECHANIC_MONSTER_NAME",VLOOKUP(AO282,'LibSets constants'!$I$4:$L$1000,4,FALSE),""),"")</f>
        <v/>
      </c>
      <c r="AR282" s="3" t="str">
        <f>IF(G282&lt;&gt;"LIBSETS_SETTYPE_BATTLEGROUND",IF(G282&lt;&gt;"LIBSETS_SETTYPE_SPECIAL",IF(AS282&lt;&gt;"",VLOOKUP(AS282,'ESO zone constants'!$D$2:$H$4950,5,FALSE),""),""),"")</f>
        <v/>
      </c>
      <c r="AU282" s="3" t="str">
        <f>IF(AT282&lt;&gt;"",IF(AT282&lt;&gt;"LIBSETS_DROP_MECHANIC_MONSTER_NAME",VLOOKUP(AT282,'LibSets constants'!$I$4:$L$1000,3,FALSE),""),"")</f>
        <v/>
      </c>
      <c r="AV282" s="3" t="str">
        <f>IF(AT282&lt;&gt;"",IF(AT282&lt;&gt;"LIBSETS_DROP_MECHANIC_MONSTER_NAME",VLOOKUP(AT282,'LibSets constants'!$I$4:$L$1000,4,FALSE),""),"")</f>
        <v/>
      </c>
      <c r="AW282" s="21" t="str">
        <f>IF(A282="???","--","")&amp;IF(F282&lt;&gt;"Not in the game (anymore)",IF(A282&lt;&gt;"",CONCATENATE("[",A282,"] = {wayshrines={")&amp;IF(K282&lt;&gt;"",CONCATENATE(K282,","),"")&amp;IF(L282&lt;&gt;"",CONCATENATE(L282,","),"")&amp;IF(M282&lt;&gt;"",CONCATENATE(M282,","),"")&amp;CONCATENATE("}")&amp;IF(VALUE(N282)&gt;0,CONCATENATE(", traitsNeeded=",N282),"")&amp;CONCATENATE(", dlcId=",IF(S282&lt;&gt;"",S282,"DLC_BASE_GAME")),""),"")</f>
        <v>[329] = {wayshrines={-1,-1,-1,}, dlcId=DLC_BASE_GAME</v>
      </c>
      <c r="AX282" s="21" t="str">
        <f>IF(F282&lt;&gt;"Not in the game (anymore)",IF(A282&lt;&gt;"",IF(P282&lt;&gt;"",CONCATENATE(", zoneIds={",P282),"")&amp;IF(X282&lt;&gt;"",CONCATENATE(",",X282),"")&amp;IF(AC282&lt;&gt;"",CONCATENATE(",",AC282),"")&amp;IF(AH282&lt;&gt;"",CONCATENATE(",",AH282),"")&amp;IF(AM282&lt;&gt;"",CONCATENATE(",",AM282),"")&amp;IF(AR282&lt;&gt;"",CONCATENATE(",",AR282),"")&amp;IF(P282&lt;&gt;"",CONCATENATE("}",""),"")&amp;IF(OR(I282="true",I282="false",I282&lt;&gt;""), CONCATENATE(", veteran=", I282), ""),""),"")</f>
        <v>, veteran=false</v>
      </c>
      <c r="AY282" s="21" t="str">
        <f>IF(F282&lt;&gt;"Not in the game (anymore)",IF(A282&lt;&gt;"",", setType="&amp;G282,"")&amp;IF(J282="true",", multiTrialSet=true",""),"")</f>
        <v>, setType=LIBSETS_SETTYPE_BATTLEGROUND</v>
      </c>
      <c r="AZ282" s="21" t="str">
        <f>IF(F282&lt;&gt;"Not in the game (anymore)",IF(U282&lt;&gt;"",", dropMechanic={"&amp;U282&amp;IF(Z282&lt;&gt;"",","&amp;Z282,"")&amp;IF(AE282&lt;&gt;"",","&amp;AE282,"")&amp;IF(AJ282&lt;&gt;"",","&amp;AJ282,"")&amp;IF(AO282&lt;&gt;"",","&amp;AO282,"")&amp;IF(AT282&lt;&gt;"",","&amp;AT282,"")&amp;"}"&amp;IF(U282="LIBSETS_DROP_MECHANIC_MONSTER_NAME",", dropMechanicNames={" &amp; IF(V282&lt;&gt;"","['en']='"&amp;V282&amp;"'","") &amp; IF(W282&lt;&gt;"",", ['de']='" &amp; W282&amp;"'","") &amp; "}",""),"")&amp;"},","")</f>
        <v>, dropMechanic={LIBSETS_DROP_MECHANIC_BATTLEGROUND_REWARD}},</v>
      </c>
      <c r="BA282" s="21" t="str">
        <f>IF(F282&lt;&gt;"Not in the game (anymore)",IF(C282&lt;&gt;"",CONCATENATE(" --",C282," / ",B282,"   [",IF(Q282&lt;&gt;"",Q282,""),IF(Y282&lt;&gt;"",", "&amp;Y282,""),IF(AD282&lt;&gt;"",", "&amp;AD282,""),IF(AI282&lt;&gt;"",", "&amp;AI282,""),IF(AN282&lt;&gt;"",", "&amp;AN282,""),IF(AS282&lt;&gt;"",", "&amp;AS282,""),"]")),"")</f>
        <v xml:space="preserve"> --Wizard's Riposte / Zaubererreplik   [!Battleground]</v>
      </c>
    </row>
    <row r="283" spans="1:53" x14ac:dyDescent="0.25">
      <c r="A283" s="12">
        <v>330</v>
      </c>
      <c r="B283" t="s">
        <v>1250</v>
      </c>
      <c r="C283" t="s">
        <v>1251</v>
      </c>
      <c r="D283" s="3">
        <f>A283</f>
        <v>330</v>
      </c>
      <c r="G283" s="8" t="s">
        <v>1656</v>
      </c>
      <c r="I283" t="s">
        <v>97</v>
      </c>
      <c r="J283" t="s">
        <v>97</v>
      </c>
      <c r="K283">
        <v>-1</v>
      </c>
      <c r="L283">
        <v>-1</v>
      </c>
      <c r="M283">
        <v>-1</v>
      </c>
      <c r="N283">
        <v>0</v>
      </c>
      <c r="O283" s="70" t="s">
        <v>647</v>
      </c>
      <c r="P283" s="3">
        <f>IF(AND(G283&lt;&gt;"LIBSETS_SETTYPE_BATTLEGROUND",G283&lt;&gt;"LIBSETS_SETTYPE_SPECIAL",G283&lt;&gt;"LIBSETS_SETTYPE_MYTHIC"), IF(Q283&lt;&gt;"",VLOOKUP(Q283,'ESO zone constants'!$D$2:$H$4950,5,FALSE),""),"")</f>
        <v>975</v>
      </c>
      <c r="Q283" t="str">
        <f>IF(OR(K283="",K283&lt;=0,ISERROR(K283)),IF(AND(O283&lt;&gt;"",NOT(ISERROR(O283))),O283, ""),VLOOKUP(K283,'ESO wayshrine node constants'!$A$3:$D$9993,4,FALSE))</f>
        <v>Halls of Fabrication</v>
      </c>
      <c r="S283" s="19" t="str">
        <f>IF(AND(R283&lt;&gt;"",NOT(ISERROR(R283))),R283,IF(P283&lt;&gt;"",IF(NOT(ISERROR(VLOOKUP(P283,'ESO Dungeon constants'!$D$3:$H$9999,5,FALSE))),VLOOKUP(P283,'ESO Dungeon constants'!$D$3:$I$9999,6,FALSE),VLOOKUP(P283,'ESO zone constants'!$H$2:$K$9984,4,FALSE)),""))</f>
        <v>DLC_CLOCKWORK_CITY</v>
      </c>
      <c r="T283" s="3" t="str">
        <f>IF(S283&lt;&gt;"",VLOOKUP(S283,'LibSets constants'!$B$4:$C$1000,2,FALSE),"")</f>
        <v>Clockwork City</v>
      </c>
      <c r="U283" s="33" t="s">
        <v>1726</v>
      </c>
      <c r="V283" s="40"/>
      <c r="W283" s="40"/>
      <c r="X283" s="3" t="str">
        <f>IF(G283&lt;&gt;"LIBSETS_SETTYPE_BATTLEGROUND",IF(G283&lt;&gt;"LIBSETS_SETTYPE_SPECIAL",IF(Y283&lt;&gt;"",VLOOKUP(Y283,'ESO zone constants'!$D$2:$H$4950,5,FALSE),""),""),"")</f>
        <v/>
      </c>
      <c r="Z283" s="40"/>
      <c r="AA283" s="40"/>
      <c r="AB283" s="40"/>
      <c r="AC283" s="3" t="str">
        <f>IF(G283&lt;&gt;"LIBSETS_SETTYPE_BATTLEGROUND",IF(G283&lt;&gt;"LIBSETS_SETTYPE_SPECIAL",IF(AD283&lt;&gt;"",VLOOKUP(AD283,'ESO zone constants'!$D$2:$H$4950,5,FALSE),""),""),"")</f>
        <v/>
      </c>
      <c r="AE283" s="40"/>
      <c r="AF283" s="40"/>
      <c r="AG283" s="40"/>
      <c r="AH283" s="3" t="str">
        <f>IF(G283&lt;&gt;"LIBSETS_SETTYPE_BATTLEGROUND",IF(G283&lt;&gt;"LIBSETS_SETTYPE_SPECIAL",IF(AI283&lt;&gt;"",VLOOKUP(AI283,'ESO zone constants'!$D$2:$H$4950,5,FALSE),""),""),"")</f>
        <v/>
      </c>
      <c r="AJ283" s="40"/>
      <c r="AK283" s="40"/>
      <c r="AL283" s="40"/>
      <c r="AM283" s="3" t="str">
        <f>IF(G283&lt;&gt;"LIBSETS_SETTYPE_BATTLEGROUND",IF(G283&lt;&gt;"LIBSETS_SETTYPE_SPECIAL",IF(AN283&lt;&gt;"",VLOOKUP(AN283,'ESO zone constants'!$D$2:$H$4950,5,FALSE),""),""),"")</f>
        <v/>
      </c>
      <c r="AO283" s="40"/>
      <c r="AP283" s="40"/>
      <c r="AQ283" s="40"/>
      <c r="AR283" s="3" t="str">
        <f>IF(G283&lt;&gt;"LIBSETS_SETTYPE_BATTLEGROUND",IF(G283&lt;&gt;"LIBSETS_SETTYPE_SPECIAL",IF(AS283&lt;&gt;"",VLOOKUP(AS283,'ESO zone constants'!$D$2:$H$4950,5,FALSE),""),""),"")</f>
        <v/>
      </c>
      <c r="AT283" s="40"/>
      <c r="AU283" s="40"/>
      <c r="AV283" s="40"/>
      <c r="AW283" s="21" t="str">
        <f>IF(A283="???","--","")&amp;IF(F283&lt;&gt;"Not in the game (anymore)",IF(A283&lt;&gt;"",CONCATENATE("[",A283,"] = {wayshrines={")&amp;IF(K283&lt;&gt;"",CONCATENATE(K283,","),"")&amp;IF(L283&lt;&gt;"",CONCATENATE(L283,","),"")&amp;IF(M283&lt;&gt;"",CONCATENATE(M283,","),"")&amp;CONCATENATE("}")&amp;IF(VALUE(N283)&gt;0,CONCATENATE(", traitsNeeded=",N283),"")&amp;CONCATENATE(", dlcId=",IF(S283&lt;&gt;"",S283,"DLC_BASE_GAME")),""),"")</f>
        <v>[330] = {wayshrines={-1,-1,-1,}, dlcId=DLC_CLOCKWORK_CITY</v>
      </c>
      <c r="AX283" s="21" t="str">
        <f>IF(F283&lt;&gt;"Not in the game (anymore)",IF(A283&lt;&gt;"",IF(P283&lt;&gt;"",CONCATENATE(", zoneIds={",P283),"")&amp;IF(X283&lt;&gt;"",CONCATENATE(",",X283),"")&amp;IF(AC283&lt;&gt;"",CONCATENATE(",",AC283),"")&amp;IF(AH283&lt;&gt;"",CONCATENATE(",",AH283),"")&amp;IF(AM283&lt;&gt;"",CONCATENATE(",",AM283),"")&amp;IF(AR283&lt;&gt;"",CONCATENATE(",",AR283),"")&amp;IF(P283&lt;&gt;"",CONCATENATE("}",""),"")&amp;IF(OR(I283="true",I283="false",I283&lt;&gt;""), CONCATENATE(", veteran=", I283), ""),""),"")</f>
        <v>, zoneIds={975}, veteran=false</v>
      </c>
      <c r="AY283" s="21" t="str">
        <f>IF(F283&lt;&gt;"Not in the game (anymore)",IF(A283&lt;&gt;"",", setType="&amp;G283,"")&amp;IF(J283="true",", multiTrialSet=true",""),"")</f>
        <v>, setType=LIBSETS_SETTYPE_TRIAL</v>
      </c>
      <c r="AZ283" s="21" t="str">
        <f>IF(F283&lt;&gt;"Not in the game (anymore)",IF(U283&lt;&gt;"",", dropMechanic={"&amp;U283&amp;IF(Z283&lt;&gt;"",","&amp;Z283,"")&amp;IF(AE283&lt;&gt;"",","&amp;AE283,"")&amp;IF(AJ283&lt;&gt;"",","&amp;AJ283,"")&amp;IF(AO283&lt;&gt;"",","&amp;AO283,"")&amp;IF(AT283&lt;&gt;"",","&amp;AT283,"")&amp;"}"&amp;IF(U283="LIBSETS_DROP_MECHANIC_MONSTER_NAME",", dropMechanicNames={" &amp; IF(V283&lt;&gt;"","['en']='"&amp;V283&amp;"'","") &amp; IF(W283&lt;&gt;"",", ['de']='" &amp; W283&amp;"'","") &amp; "}",""),"")&amp;"},","")</f>
        <v>, dropMechanic={LIBSETS_DROP_MECHANIC_MONSTER_NAME}, dropMechanicNames={}},</v>
      </c>
      <c r="BA283" s="21" t="str">
        <f>IF(F283&lt;&gt;"Not in the game (anymore)",IF(C283&lt;&gt;"",CONCATENATE(" --",C283," / ",B283,"   [",IF(Q283&lt;&gt;"",Q283,""),IF(Y283&lt;&gt;"",", "&amp;Y283,""),IF(AD283&lt;&gt;"",", "&amp;AD283,""),IF(AI283&lt;&gt;"",", "&amp;AI283,""),IF(AN283&lt;&gt;"",", "&amp;AN283,""),IF(AS283&lt;&gt;"",", "&amp;AS283,""),"]")),"")</f>
        <v xml:space="preserve"> --Automated Defense / Automatisierte Verteidigung   [Halls of Fabrication]</v>
      </c>
    </row>
    <row r="284" spans="1:53" x14ac:dyDescent="0.25">
      <c r="A284" s="12">
        <v>331</v>
      </c>
      <c r="B284" t="s">
        <v>1252</v>
      </c>
      <c r="C284" t="s">
        <v>1253</v>
      </c>
      <c r="D284" s="3">
        <f>A284</f>
        <v>331</v>
      </c>
      <c r="G284" s="8" t="s">
        <v>1656</v>
      </c>
      <c r="I284" t="s">
        <v>97</v>
      </c>
      <c r="J284" t="s">
        <v>97</v>
      </c>
      <c r="K284">
        <v>-1</v>
      </c>
      <c r="L284">
        <v>-1</v>
      </c>
      <c r="M284">
        <v>-1</v>
      </c>
      <c r="N284">
        <v>0</v>
      </c>
      <c r="O284" s="70" t="s">
        <v>647</v>
      </c>
      <c r="P284" s="3">
        <f>IF(AND(G284&lt;&gt;"LIBSETS_SETTYPE_BATTLEGROUND",G284&lt;&gt;"LIBSETS_SETTYPE_SPECIAL",G284&lt;&gt;"LIBSETS_SETTYPE_MYTHIC"), IF(Q284&lt;&gt;"",VLOOKUP(Q284,'ESO zone constants'!$D$2:$H$4950,5,FALSE),""),"")</f>
        <v>975</v>
      </c>
      <c r="Q284" t="str">
        <f>IF(OR(K284="",K284&lt;=0,ISERROR(K284)),IF(AND(O284&lt;&gt;"",NOT(ISERROR(O284))),O284, ""),VLOOKUP(K284,'ESO wayshrine node constants'!$A$3:$D$9993,4,FALSE))</f>
        <v>Halls of Fabrication</v>
      </c>
      <c r="S284" s="19" t="str">
        <f>IF(AND(R284&lt;&gt;"",NOT(ISERROR(R284))),R284,IF(P284&lt;&gt;"",IF(NOT(ISERROR(VLOOKUP(P284,'ESO Dungeon constants'!$D$3:$H$9999,5,FALSE))),VLOOKUP(P284,'ESO Dungeon constants'!$D$3:$I$9999,6,FALSE),VLOOKUP(P284,'ESO zone constants'!$H$2:$K$9984,4,FALSE)),""))</f>
        <v>DLC_CLOCKWORK_CITY</v>
      </c>
      <c r="T284" s="3" t="str">
        <f>IF(S284&lt;&gt;"",VLOOKUP(S284,'LibSets constants'!$B$4:$C$1000,2,FALSE),"")</f>
        <v>Clockwork City</v>
      </c>
      <c r="U284" s="33" t="s">
        <v>1726</v>
      </c>
      <c r="V284" s="40"/>
      <c r="W284" s="40"/>
      <c r="X284" s="3" t="str">
        <f>IF(G284&lt;&gt;"LIBSETS_SETTYPE_BATTLEGROUND",IF(G284&lt;&gt;"LIBSETS_SETTYPE_SPECIAL",IF(Y284&lt;&gt;"",VLOOKUP(Y284,'ESO zone constants'!$D$2:$H$4950,5,FALSE),""),""),"")</f>
        <v/>
      </c>
      <c r="Z284" s="40"/>
      <c r="AA284" s="40"/>
      <c r="AB284" s="40"/>
      <c r="AC284" s="3" t="str">
        <f>IF(G284&lt;&gt;"LIBSETS_SETTYPE_BATTLEGROUND",IF(G284&lt;&gt;"LIBSETS_SETTYPE_SPECIAL",IF(AD284&lt;&gt;"",VLOOKUP(AD284,'ESO zone constants'!$D$2:$H$4950,5,FALSE),""),""),"")</f>
        <v/>
      </c>
      <c r="AE284" s="40"/>
      <c r="AF284" s="40"/>
      <c r="AG284" s="40"/>
      <c r="AH284" s="3" t="str">
        <f>IF(G284&lt;&gt;"LIBSETS_SETTYPE_BATTLEGROUND",IF(G284&lt;&gt;"LIBSETS_SETTYPE_SPECIAL",IF(AI284&lt;&gt;"",VLOOKUP(AI284,'ESO zone constants'!$D$2:$H$4950,5,FALSE),""),""),"")</f>
        <v/>
      </c>
      <c r="AJ284" s="40"/>
      <c r="AK284" s="40"/>
      <c r="AL284" s="40"/>
      <c r="AM284" s="3" t="str">
        <f>IF(G284&lt;&gt;"LIBSETS_SETTYPE_BATTLEGROUND",IF(G284&lt;&gt;"LIBSETS_SETTYPE_SPECIAL",IF(AN284&lt;&gt;"",VLOOKUP(AN284,'ESO zone constants'!$D$2:$H$4950,5,FALSE),""),""),"")</f>
        <v/>
      </c>
      <c r="AO284" s="40"/>
      <c r="AP284" s="40"/>
      <c r="AQ284" s="40"/>
      <c r="AR284" s="3" t="str">
        <f>IF(G284&lt;&gt;"LIBSETS_SETTYPE_BATTLEGROUND",IF(G284&lt;&gt;"LIBSETS_SETTYPE_SPECIAL",IF(AS284&lt;&gt;"",VLOOKUP(AS284,'ESO zone constants'!$D$2:$H$4950,5,FALSE),""),""),"")</f>
        <v/>
      </c>
      <c r="AT284" s="40"/>
      <c r="AU284" s="40"/>
      <c r="AV284" s="40"/>
      <c r="AW284" s="21" t="str">
        <f>IF(A284="???","--","")&amp;IF(F284&lt;&gt;"Not in the game (anymore)",IF(A284&lt;&gt;"",CONCATENATE("[",A284,"] = {wayshrines={")&amp;IF(K284&lt;&gt;"",CONCATENATE(K284,","),"")&amp;IF(L284&lt;&gt;"",CONCATENATE(L284,","),"")&amp;IF(M284&lt;&gt;"",CONCATENATE(M284,","),"")&amp;CONCATENATE("}")&amp;IF(VALUE(N284)&gt;0,CONCATENATE(", traitsNeeded=",N284),"")&amp;CONCATENATE(", dlcId=",IF(S284&lt;&gt;"",S284,"DLC_BASE_GAME")),""),"")</f>
        <v>[331] = {wayshrines={-1,-1,-1,}, dlcId=DLC_CLOCKWORK_CITY</v>
      </c>
      <c r="AX284" s="21" t="str">
        <f>IF(F284&lt;&gt;"Not in the game (anymore)",IF(A284&lt;&gt;"",IF(P284&lt;&gt;"",CONCATENATE(", zoneIds={",P284),"")&amp;IF(X284&lt;&gt;"",CONCATENATE(",",X284),"")&amp;IF(AC284&lt;&gt;"",CONCATENATE(",",AC284),"")&amp;IF(AH284&lt;&gt;"",CONCATENATE(",",AH284),"")&amp;IF(AM284&lt;&gt;"",CONCATENATE(",",AM284),"")&amp;IF(AR284&lt;&gt;"",CONCATENATE(",",AR284),"")&amp;IF(P284&lt;&gt;"",CONCATENATE("}",""),"")&amp;IF(OR(I284="true",I284="false",I284&lt;&gt;""), CONCATENATE(", veteran=", I284), ""),""),"")</f>
        <v>, zoneIds={975}, veteran=false</v>
      </c>
      <c r="AY284" s="21" t="str">
        <f>IF(F284&lt;&gt;"Not in the game (anymore)",IF(A284&lt;&gt;"",", setType="&amp;G284,"")&amp;IF(J284="true",", multiTrialSet=true",""),"")</f>
        <v>, setType=LIBSETS_SETTYPE_TRIAL</v>
      </c>
      <c r="AZ284" s="21" t="str">
        <f>IF(F284&lt;&gt;"Not in the game (anymore)",IF(U284&lt;&gt;"",", dropMechanic={"&amp;U284&amp;IF(Z284&lt;&gt;"",","&amp;Z284,"")&amp;IF(AE284&lt;&gt;"",","&amp;AE284,"")&amp;IF(AJ284&lt;&gt;"",","&amp;AJ284,"")&amp;IF(AO284&lt;&gt;"",","&amp;AO284,"")&amp;IF(AT284&lt;&gt;"",","&amp;AT284,"")&amp;"}"&amp;IF(U284="LIBSETS_DROP_MECHANIC_MONSTER_NAME",", dropMechanicNames={" &amp; IF(V284&lt;&gt;"","['en']='"&amp;V284&amp;"'","") &amp; IF(W284&lt;&gt;"",", ['de']='" &amp; W284&amp;"'","") &amp; "}",""),"")&amp;"},","")</f>
        <v>, dropMechanic={LIBSETS_DROP_MECHANIC_MONSTER_NAME}, dropMechanicNames={}},</v>
      </c>
      <c r="BA284" s="21" t="str">
        <f>IF(F284&lt;&gt;"Not in the game (anymore)",IF(C284&lt;&gt;"",CONCATENATE(" --",C284," / ",B284,"   [",IF(Q284&lt;&gt;"",Q284,""),IF(Y284&lt;&gt;"",", "&amp;Y284,""),IF(AD284&lt;&gt;"",", "&amp;AD284,""),IF(AI284&lt;&gt;"",", "&amp;AI284,""),IF(AN284&lt;&gt;"",", "&amp;AN284,""),IF(AS284&lt;&gt;"",", "&amp;AS284,""),"]")),"")</f>
        <v xml:space="preserve"> --War Machine / Kriegsmaschine   [Halls of Fabrication]</v>
      </c>
    </row>
    <row r="285" spans="1:53" x14ac:dyDescent="0.25">
      <c r="A285" s="12">
        <v>332</v>
      </c>
      <c r="B285" t="s">
        <v>1254</v>
      </c>
      <c r="C285" t="s">
        <v>1255</v>
      </c>
      <c r="D285" s="3">
        <f>A285</f>
        <v>332</v>
      </c>
      <c r="G285" s="8" t="s">
        <v>1656</v>
      </c>
      <c r="I285" t="s">
        <v>97</v>
      </c>
      <c r="J285" t="s">
        <v>97</v>
      </c>
      <c r="K285">
        <v>-1</v>
      </c>
      <c r="L285">
        <v>-1</v>
      </c>
      <c r="M285">
        <v>-1</v>
      </c>
      <c r="N285">
        <v>0</v>
      </c>
      <c r="O285" s="70" t="s">
        <v>647</v>
      </c>
      <c r="P285" s="3">
        <f>IF(AND(G285&lt;&gt;"LIBSETS_SETTYPE_BATTLEGROUND",G285&lt;&gt;"LIBSETS_SETTYPE_SPECIAL",G285&lt;&gt;"LIBSETS_SETTYPE_MYTHIC"), IF(Q285&lt;&gt;"",VLOOKUP(Q285,'ESO zone constants'!$D$2:$H$4950,5,FALSE),""),"")</f>
        <v>975</v>
      </c>
      <c r="Q285" t="str">
        <f>IF(OR(K285="",K285&lt;=0,ISERROR(K285)),IF(AND(O285&lt;&gt;"",NOT(ISERROR(O285))),O285, ""),VLOOKUP(K285,'ESO wayshrine node constants'!$A$3:$D$9993,4,FALSE))</f>
        <v>Halls of Fabrication</v>
      </c>
      <c r="S285" s="19" t="str">
        <f>IF(AND(R285&lt;&gt;"",NOT(ISERROR(R285))),R285,IF(P285&lt;&gt;"",IF(NOT(ISERROR(VLOOKUP(P285,'ESO Dungeon constants'!$D$3:$H$9999,5,FALSE))),VLOOKUP(P285,'ESO Dungeon constants'!$D$3:$I$9999,6,FALSE),VLOOKUP(P285,'ESO zone constants'!$H$2:$K$9984,4,FALSE)),""))</f>
        <v>DLC_CLOCKWORK_CITY</v>
      </c>
      <c r="T285" s="3" t="str">
        <f>IF(S285&lt;&gt;"",VLOOKUP(S285,'LibSets constants'!$B$4:$C$1000,2,FALSE),"")</f>
        <v>Clockwork City</v>
      </c>
      <c r="U285" s="33" t="s">
        <v>1726</v>
      </c>
      <c r="V285" s="40"/>
      <c r="W285" s="40"/>
      <c r="X285" s="3" t="str">
        <f>IF(G285&lt;&gt;"LIBSETS_SETTYPE_BATTLEGROUND",IF(G285&lt;&gt;"LIBSETS_SETTYPE_SPECIAL",IF(Y285&lt;&gt;"",VLOOKUP(Y285,'ESO zone constants'!$D$2:$H$4950,5,FALSE),""),""),"")</f>
        <v/>
      </c>
      <c r="Z285" s="40"/>
      <c r="AA285" s="40"/>
      <c r="AB285" s="40"/>
      <c r="AC285" s="3" t="str">
        <f>IF(G285&lt;&gt;"LIBSETS_SETTYPE_BATTLEGROUND",IF(G285&lt;&gt;"LIBSETS_SETTYPE_SPECIAL",IF(AD285&lt;&gt;"",VLOOKUP(AD285,'ESO zone constants'!$D$2:$H$4950,5,FALSE),""),""),"")</f>
        <v/>
      </c>
      <c r="AE285" s="40"/>
      <c r="AF285" s="40"/>
      <c r="AG285" s="40"/>
      <c r="AH285" s="3" t="str">
        <f>IF(G285&lt;&gt;"LIBSETS_SETTYPE_BATTLEGROUND",IF(G285&lt;&gt;"LIBSETS_SETTYPE_SPECIAL",IF(AI285&lt;&gt;"",VLOOKUP(AI285,'ESO zone constants'!$D$2:$H$4950,5,FALSE),""),""),"")</f>
        <v/>
      </c>
      <c r="AJ285" s="40"/>
      <c r="AK285" s="40"/>
      <c r="AL285" s="40"/>
      <c r="AM285" s="3" t="str">
        <f>IF(G285&lt;&gt;"LIBSETS_SETTYPE_BATTLEGROUND",IF(G285&lt;&gt;"LIBSETS_SETTYPE_SPECIAL",IF(AN285&lt;&gt;"",VLOOKUP(AN285,'ESO zone constants'!$D$2:$H$4950,5,FALSE),""),""),"")</f>
        <v/>
      </c>
      <c r="AO285" s="40"/>
      <c r="AP285" s="40"/>
      <c r="AQ285" s="40"/>
      <c r="AR285" s="3" t="str">
        <f>IF(G285&lt;&gt;"LIBSETS_SETTYPE_BATTLEGROUND",IF(G285&lt;&gt;"LIBSETS_SETTYPE_SPECIAL",IF(AS285&lt;&gt;"",VLOOKUP(AS285,'ESO zone constants'!$D$2:$H$4950,5,FALSE),""),""),"")</f>
        <v/>
      </c>
      <c r="AT285" s="40"/>
      <c r="AU285" s="40"/>
      <c r="AV285" s="40"/>
      <c r="AW285" s="21" t="str">
        <f>IF(A285="???","--","")&amp;IF(F285&lt;&gt;"Not in the game (anymore)",IF(A285&lt;&gt;"",CONCATENATE("[",A285,"] = {wayshrines={")&amp;IF(K285&lt;&gt;"",CONCATENATE(K285,","),"")&amp;IF(L285&lt;&gt;"",CONCATENATE(L285,","),"")&amp;IF(M285&lt;&gt;"",CONCATENATE(M285,","),"")&amp;CONCATENATE("}")&amp;IF(VALUE(N285)&gt;0,CONCATENATE(", traitsNeeded=",N285),"")&amp;CONCATENATE(", dlcId=",IF(S285&lt;&gt;"",S285,"DLC_BASE_GAME")),""),"")</f>
        <v>[332] = {wayshrines={-1,-1,-1,}, dlcId=DLC_CLOCKWORK_CITY</v>
      </c>
      <c r="AX285" s="21" t="str">
        <f>IF(F285&lt;&gt;"Not in the game (anymore)",IF(A285&lt;&gt;"",IF(P285&lt;&gt;"",CONCATENATE(", zoneIds={",P285),"")&amp;IF(X285&lt;&gt;"",CONCATENATE(",",X285),"")&amp;IF(AC285&lt;&gt;"",CONCATENATE(",",AC285),"")&amp;IF(AH285&lt;&gt;"",CONCATENATE(",",AH285),"")&amp;IF(AM285&lt;&gt;"",CONCATENATE(",",AM285),"")&amp;IF(AR285&lt;&gt;"",CONCATENATE(",",AR285),"")&amp;IF(P285&lt;&gt;"",CONCATENATE("}",""),"")&amp;IF(OR(I285="true",I285="false",I285&lt;&gt;""), CONCATENATE(", veteran=", I285), ""),""),"")</f>
        <v>, zoneIds={975}, veteran=false</v>
      </c>
      <c r="AY285" s="21" t="str">
        <f>IF(F285&lt;&gt;"Not in the game (anymore)",IF(A285&lt;&gt;"",", setType="&amp;G285,"")&amp;IF(J285="true",", multiTrialSet=true",""),"")</f>
        <v>, setType=LIBSETS_SETTYPE_TRIAL</v>
      </c>
      <c r="AZ285" s="21" t="str">
        <f>IF(F285&lt;&gt;"Not in the game (anymore)",IF(U285&lt;&gt;"",", dropMechanic={"&amp;U285&amp;IF(Z285&lt;&gt;"",","&amp;Z285,"")&amp;IF(AE285&lt;&gt;"",","&amp;AE285,"")&amp;IF(AJ285&lt;&gt;"",","&amp;AJ285,"")&amp;IF(AO285&lt;&gt;"",","&amp;AO285,"")&amp;IF(AT285&lt;&gt;"",","&amp;AT285,"")&amp;"}"&amp;IF(U285="LIBSETS_DROP_MECHANIC_MONSTER_NAME",", dropMechanicNames={" &amp; IF(V285&lt;&gt;"","['en']='"&amp;V285&amp;"'","") &amp; IF(W285&lt;&gt;"",", ['de']='" &amp; W285&amp;"'","") &amp; "}",""),"")&amp;"},","")</f>
        <v>, dropMechanic={LIBSETS_DROP_MECHANIC_MONSTER_NAME}, dropMechanicNames={}},</v>
      </c>
      <c r="BA285" s="21" t="str">
        <f>IF(F285&lt;&gt;"Not in the game (anymore)",IF(C285&lt;&gt;"",CONCATENATE(" --",C285," / ",B285,"   [",IF(Q285&lt;&gt;"",Q285,""),IF(Y285&lt;&gt;"",", "&amp;Y285,""),IF(AD285&lt;&gt;"",", "&amp;AD285,""),IF(AI285&lt;&gt;"",", "&amp;AI285,""),IF(AN285&lt;&gt;"",", "&amp;AN285,""),IF(AS285&lt;&gt;"",", "&amp;AS285,""),"]")),"")</f>
        <v xml:space="preserve"> --Master Architect / Meisterarchitekt   [Halls of Fabrication]</v>
      </c>
    </row>
    <row r="286" spans="1:53" x14ac:dyDescent="0.25">
      <c r="A286" s="12">
        <v>333</v>
      </c>
      <c r="B286" t="s">
        <v>1256</v>
      </c>
      <c r="C286" t="s">
        <v>1257</v>
      </c>
      <c r="D286" s="3">
        <f>A286</f>
        <v>333</v>
      </c>
      <c r="G286" s="8" t="s">
        <v>1656</v>
      </c>
      <c r="I286" t="s">
        <v>97</v>
      </c>
      <c r="J286" t="s">
        <v>97</v>
      </c>
      <c r="K286">
        <v>-1</v>
      </c>
      <c r="L286">
        <v>-1</v>
      </c>
      <c r="M286">
        <v>-1</v>
      </c>
      <c r="N286">
        <v>0</v>
      </c>
      <c r="O286" s="70" t="s">
        <v>647</v>
      </c>
      <c r="P286" s="3">
        <f>IF(AND(G286&lt;&gt;"LIBSETS_SETTYPE_BATTLEGROUND",G286&lt;&gt;"LIBSETS_SETTYPE_SPECIAL",G286&lt;&gt;"LIBSETS_SETTYPE_MYTHIC"), IF(Q286&lt;&gt;"",VLOOKUP(Q286,'ESO zone constants'!$D$2:$H$4950,5,FALSE),""),"")</f>
        <v>975</v>
      </c>
      <c r="Q286" t="str">
        <f>IF(OR(K286="",K286&lt;=0,ISERROR(K286)),IF(AND(O286&lt;&gt;"",NOT(ISERROR(O286))),O286, ""),VLOOKUP(K286,'ESO wayshrine node constants'!$A$3:$D$9993,4,FALSE))</f>
        <v>Halls of Fabrication</v>
      </c>
      <c r="S286" s="19" t="str">
        <f>IF(AND(R286&lt;&gt;"",NOT(ISERROR(R286))),R286,IF(P286&lt;&gt;"",IF(NOT(ISERROR(VLOOKUP(P286,'ESO Dungeon constants'!$D$3:$H$9999,5,FALSE))),VLOOKUP(P286,'ESO Dungeon constants'!$D$3:$I$9999,6,FALSE),VLOOKUP(P286,'ESO zone constants'!$H$2:$K$9984,4,FALSE)),""))</f>
        <v>DLC_CLOCKWORK_CITY</v>
      </c>
      <c r="T286" s="3" t="str">
        <f>IF(S286&lt;&gt;"",VLOOKUP(S286,'LibSets constants'!$B$4:$C$1000,2,FALSE),"")</f>
        <v>Clockwork City</v>
      </c>
      <c r="U286" s="33" t="s">
        <v>1726</v>
      </c>
      <c r="V286" s="40"/>
      <c r="W286" s="40"/>
      <c r="X286" s="3" t="str">
        <f>IF(G286&lt;&gt;"LIBSETS_SETTYPE_BATTLEGROUND",IF(G286&lt;&gt;"LIBSETS_SETTYPE_SPECIAL",IF(Y286&lt;&gt;"",VLOOKUP(Y286,'ESO zone constants'!$D$2:$H$4950,5,FALSE),""),""),"")</f>
        <v/>
      </c>
      <c r="Z286" s="40"/>
      <c r="AA286" s="40"/>
      <c r="AB286" s="40"/>
      <c r="AC286" s="3" t="str">
        <f>IF(G286&lt;&gt;"LIBSETS_SETTYPE_BATTLEGROUND",IF(G286&lt;&gt;"LIBSETS_SETTYPE_SPECIAL",IF(AD286&lt;&gt;"",VLOOKUP(AD286,'ESO zone constants'!$D$2:$H$4950,5,FALSE),""),""),"")</f>
        <v/>
      </c>
      <c r="AE286" s="40"/>
      <c r="AF286" s="40"/>
      <c r="AG286" s="40"/>
      <c r="AH286" s="3" t="str">
        <f>IF(G286&lt;&gt;"LIBSETS_SETTYPE_BATTLEGROUND",IF(G286&lt;&gt;"LIBSETS_SETTYPE_SPECIAL",IF(AI286&lt;&gt;"",VLOOKUP(AI286,'ESO zone constants'!$D$2:$H$4950,5,FALSE),""),""),"")</f>
        <v/>
      </c>
      <c r="AJ286" s="40"/>
      <c r="AK286" s="40"/>
      <c r="AL286" s="40"/>
      <c r="AM286" s="3" t="str">
        <f>IF(G286&lt;&gt;"LIBSETS_SETTYPE_BATTLEGROUND",IF(G286&lt;&gt;"LIBSETS_SETTYPE_SPECIAL",IF(AN286&lt;&gt;"",VLOOKUP(AN286,'ESO zone constants'!$D$2:$H$4950,5,FALSE),""),""),"")</f>
        <v/>
      </c>
      <c r="AO286" s="40"/>
      <c r="AP286" s="40"/>
      <c r="AQ286" s="40"/>
      <c r="AR286" s="3" t="str">
        <f>IF(G286&lt;&gt;"LIBSETS_SETTYPE_BATTLEGROUND",IF(G286&lt;&gt;"LIBSETS_SETTYPE_SPECIAL",IF(AS286&lt;&gt;"",VLOOKUP(AS286,'ESO zone constants'!$D$2:$H$4950,5,FALSE),""),""),"")</f>
        <v/>
      </c>
      <c r="AT286" s="40"/>
      <c r="AU286" s="40"/>
      <c r="AV286" s="40"/>
      <c r="AW286" s="21" t="str">
        <f>IF(A286="???","--","")&amp;IF(F286&lt;&gt;"Not in the game (anymore)",IF(A286&lt;&gt;"",CONCATENATE("[",A286,"] = {wayshrines={")&amp;IF(K286&lt;&gt;"",CONCATENATE(K286,","),"")&amp;IF(L286&lt;&gt;"",CONCATENATE(L286,","),"")&amp;IF(M286&lt;&gt;"",CONCATENATE(M286,","),"")&amp;CONCATENATE("}")&amp;IF(VALUE(N286)&gt;0,CONCATENATE(", traitsNeeded=",N286),"")&amp;CONCATENATE(", dlcId=",IF(S286&lt;&gt;"",S286,"DLC_BASE_GAME")),""),"")</f>
        <v>[333] = {wayshrines={-1,-1,-1,}, dlcId=DLC_CLOCKWORK_CITY</v>
      </c>
      <c r="AX286" s="21" t="str">
        <f>IF(F286&lt;&gt;"Not in the game (anymore)",IF(A286&lt;&gt;"",IF(P286&lt;&gt;"",CONCATENATE(", zoneIds={",P286),"")&amp;IF(X286&lt;&gt;"",CONCATENATE(",",X286),"")&amp;IF(AC286&lt;&gt;"",CONCATENATE(",",AC286),"")&amp;IF(AH286&lt;&gt;"",CONCATENATE(",",AH286),"")&amp;IF(AM286&lt;&gt;"",CONCATENATE(",",AM286),"")&amp;IF(AR286&lt;&gt;"",CONCATENATE(",",AR286),"")&amp;IF(P286&lt;&gt;"",CONCATENATE("}",""),"")&amp;IF(OR(I286="true",I286="false",I286&lt;&gt;""), CONCATENATE(", veteran=", I286), ""),""),"")</f>
        <v>, zoneIds={975}, veteran=false</v>
      </c>
      <c r="AY286" s="21" t="str">
        <f>IF(F286&lt;&gt;"Not in the game (anymore)",IF(A286&lt;&gt;"",", setType="&amp;G286,"")&amp;IF(J286="true",", multiTrialSet=true",""),"")</f>
        <v>, setType=LIBSETS_SETTYPE_TRIAL</v>
      </c>
      <c r="AZ286" s="21" t="str">
        <f>IF(F286&lt;&gt;"Not in the game (anymore)",IF(U286&lt;&gt;"",", dropMechanic={"&amp;U286&amp;IF(Z286&lt;&gt;"",","&amp;Z286,"")&amp;IF(AE286&lt;&gt;"",","&amp;AE286,"")&amp;IF(AJ286&lt;&gt;"",","&amp;AJ286,"")&amp;IF(AO286&lt;&gt;"",","&amp;AO286,"")&amp;IF(AT286&lt;&gt;"",","&amp;AT286,"")&amp;"}"&amp;IF(U286="LIBSETS_DROP_MECHANIC_MONSTER_NAME",", dropMechanicNames={" &amp; IF(V286&lt;&gt;"","['en']='"&amp;V286&amp;"'","") &amp; IF(W286&lt;&gt;"",", ['de']='" &amp; W286&amp;"'","") &amp; "}",""),"")&amp;"},","")</f>
        <v>, dropMechanic={LIBSETS_DROP_MECHANIC_MONSTER_NAME}, dropMechanicNames={}},</v>
      </c>
      <c r="BA286" s="21" t="str">
        <f>IF(F286&lt;&gt;"Not in the game (anymore)",IF(C286&lt;&gt;"",CONCATENATE(" --",C286," / ",B286,"   [",IF(Q286&lt;&gt;"",Q286,""),IF(Y286&lt;&gt;"",", "&amp;Y286,""),IF(AD286&lt;&gt;"",", "&amp;AD286,""),IF(AI286&lt;&gt;"",", "&amp;AI286,""),IF(AN286&lt;&gt;"",", "&amp;AN286,""),IF(AS286&lt;&gt;"",", "&amp;AS286,""),"]")),"")</f>
        <v xml:space="preserve"> --Inventor's Guard / Erfindergarde   [Halls of Fabrication]</v>
      </c>
    </row>
    <row r="287" spans="1:53" x14ac:dyDescent="0.25">
      <c r="A287" s="12">
        <v>334</v>
      </c>
      <c r="B287" t="s">
        <v>1258</v>
      </c>
      <c r="C287" t="s">
        <v>1259</v>
      </c>
      <c r="D287" s="3">
        <f>A287</f>
        <v>334</v>
      </c>
      <c r="G287" s="8" t="s">
        <v>1648</v>
      </c>
      <c r="I287" t="s">
        <v>97</v>
      </c>
      <c r="J287" t="s">
        <v>97</v>
      </c>
      <c r="K287">
        <v>-1</v>
      </c>
      <c r="L287">
        <v>-1</v>
      </c>
      <c r="M287">
        <v>-1</v>
      </c>
      <c r="N287">
        <v>0</v>
      </c>
      <c r="O287" s="70" t="s">
        <v>1693</v>
      </c>
      <c r="P287" s="3" t="str">
        <f>IF(AND(G287&lt;&gt;"LIBSETS_SETTYPE_BATTLEGROUND",G287&lt;&gt;"LIBSETS_SETTYPE_SPECIAL",G287&lt;&gt;"LIBSETS_SETTYPE_MYTHIC"), IF(Q287&lt;&gt;"",VLOOKUP(Q287,'ESO zone constants'!$D$2:$H$4950,5,FALSE),""),"")</f>
        <v/>
      </c>
      <c r="Q287" t="str">
        <f>IF(OR(K287="",K287&lt;=0,ISERROR(K287)),IF(AND(O287&lt;&gt;"",NOT(ISERROR(O287))),O287, ""),VLOOKUP(K287,'ESO wayshrine node constants'!$A$3:$D$9993,4,FALSE))</f>
        <v>!Battleground</v>
      </c>
      <c r="S287" s="19" t="str">
        <f>IF(AND(R287&lt;&gt;"",NOT(ISERROR(R287))),R287,IF(P287&lt;&gt;"",IF(NOT(ISERROR(VLOOKUP(P287,'ESO Dungeon constants'!$D$3:$H$9999,5,FALSE))),VLOOKUP(P287,'ESO Dungeon constants'!$D$3:$I$9999,6,FALSE),VLOOKUP(P287,'ESO zone constants'!$H$2:$K$9984,4,FALSE)),""))</f>
        <v/>
      </c>
      <c r="T287" s="3" t="str">
        <f>IF(S287&lt;&gt;"",VLOOKUP(S287,'LibSets constants'!$B$4:$C$1000,2,FALSE),"")</f>
        <v/>
      </c>
      <c r="U287" s="33" t="s">
        <v>1758</v>
      </c>
      <c r="V287" s="3" t="str">
        <f>IF(U287&lt;&gt;"",IF(U287&lt;&gt;"LIBSETS_DROP_MECHANIC_MONSTER_NAME",VLOOKUP(U287,'LibSets constants'!$I$4:$L$1000,3,FALSE),""),"")</f>
        <v>Battlegounds reward</v>
      </c>
      <c r="W287" s="3" t="str">
        <f>IF(U287&lt;&gt;"",IF(U287&lt;&gt;"LIBSETS_DROP_MECHANIC_MONSTER_NAME",VLOOKUP(U287,'LibSets constants'!$I$4:$L$1000,4,FALSE),""),"")</f>
        <v>Belohnung in Schlachtfeldern</v>
      </c>
      <c r="X287" s="3" t="str">
        <f>IF(G287&lt;&gt;"LIBSETS_SETTYPE_BATTLEGROUND",IF(G287&lt;&gt;"LIBSETS_SETTYPE_SPECIAL",IF(Y287&lt;&gt;"",VLOOKUP(Y287,'ESO zone constants'!$D$2:$H$4950,5,FALSE),""),""),"")</f>
        <v/>
      </c>
      <c r="AA287" s="3" t="str">
        <f>IF(Z287&lt;&gt;"",IF(Z287&lt;&gt;"LIBSETS_DROP_MECHANIC_MONSTER_NAME",VLOOKUP(Z287,'LibSets constants'!$I$4:$L$1000,3,FALSE),""),"")</f>
        <v/>
      </c>
      <c r="AB287" s="3" t="str">
        <f>IF(Z287&lt;&gt;"",IF(Z287&lt;&gt;"LIBSETS_DROP_MECHANIC_MONSTER_NAME",VLOOKUP(Z287,'LibSets constants'!$I$4:$L$1000,4,FALSE),""),"")</f>
        <v/>
      </c>
      <c r="AC287" s="3" t="str">
        <f>IF(G287&lt;&gt;"LIBSETS_SETTYPE_BATTLEGROUND",IF(G287&lt;&gt;"LIBSETS_SETTYPE_SPECIAL",IF(AD287&lt;&gt;"",VLOOKUP(AD287,'ESO zone constants'!$D$2:$H$4950,5,FALSE),""),""),"")</f>
        <v/>
      </c>
      <c r="AF287" s="3" t="str">
        <f>IF(AE287&lt;&gt;"",IF(AE287&lt;&gt;"LIBSETS_DROP_MECHANIC_MONSTER_NAME",VLOOKUP(AE287,'LibSets constants'!$I$4:$L$1000,3,FALSE),""),"")</f>
        <v/>
      </c>
      <c r="AG287" s="3" t="str">
        <f>IF(AE287&lt;&gt;"",IF(AE287&lt;&gt;"LIBSETS_DROP_MECHANIC_MONSTER_NAME",VLOOKUP(AE287,'LibSets constants'!$I$4:$L$1000,4,FALSE),""),"")</f>
        <v/>
      </c>
      <c r="AH287" s="3" t="str">
        <f>IF(G287&lt;&gt;"LIBSETS_SETTYPE_BATTLEGROUND",IF(G287&lt;&gt;"LIBSETS_SETTYPE_SPECIAL",IF(AI287&lt;&gt;"",VLOOKUP(AI287,'ESO zone constants'!$D$2:$H$4950,5,FALSE),""),""),"")</f>
        <v/>
      </c>
      <c r="AK287" s="3" t="str">
        <f>IF(AJ287&lt;&gt;"",IF(AJ287&lt;&gt;"LIBSETS_DROP_MECHANIC_MONSTER_NAME",VLOOKUP(AJ287,'LibSets constants'!$I$4:$L$1000,3,FALSE),""),"")</f>
        <v/>
      </c>
      <c r="AL287" s="3" t="str">
        <f>IF(AJ287&lt;&gt;"",IF(AJ287&lt;&gt;"LIBSETS_DROP_MECHANIC_MONSTER_NAME",VLOOKUP(AJ287,'LibSets constants'!$I$4:$L$1000,4,FALSE),""),"")</f>
        <v/>
      </c>
      <c r="AM287" s="3" t="str">
        <f>IF(G287&lt;&gt;"LIBSETS_SETTYPE_BATTLEGROUND",IF(G287&lt;&gt;"LIBSETS_SETTYPE_SPECIAL",IF(AN287&lt;&gt;"",VLOOKUP(AN287,'ESO zone constants'!$D$2:$H$4950,5,FALSE),""),""),"")</f>
        <v/>
      </c>
      <c r="AP287" s="3" t="str">
        <f>IF(AO287&lt;&gt;"",IF(AO287&lt;&gt;"LIBSETS_DROP_MECHANIC_MONSTER_NAME",VLOOKUP(AO287,'LibSets constants'!$I$4:$L$1000,3,FALSE),""),"")</f>
        <v/>
      </c>
      <c r="AQ287" s="3" t="str">
        <f>IF(AO287&lt;&gt;"",IF(AO287&lt;&gt;"LIBSETS_DROP_MECHANIC_MONSTER_NAME",VLOOKUP(AO287,'LibSets constants'!$I$4:$L$1000,4,FALSE),""),"")</f>
        <v/>
      </c>
      <c r="AR287" s="3" t="str">
        <f>IF(G287&lt;&gt;"LIBSETS_SETTYPE_BATTLEGROUND",IF(G287&lt;&gt;"LIBSETS_SETTYPE_SPECIAL",IF(AS287&lt;&gt;"",VLOOKUP(AS287,'ESO zone constants'!$D$2:$H$4950,5,FALSE),""),""),"")</f>
        <v/>
      </c>
      <c r="AU287" s="3" t="str">
        <f>IF(AT287&lt;&gt;"",IF(AT287&lt;&gt;"LIBSETS_DROP_MECHANIC_MONSTER_NAME",VLOOKUP(AT287,'LibSets constants'!$I$4:$L$1000,3,FALSE),""),"")</f>
        <v/>
      </c>
      <c r="AV287" s="3" t="str">
        <f>IF(AT287&lt;&gt;"",IF(AT287&lt;&gt;"LIBSETS_DROP_MECHANIC_MONSTER_NAME",VLOOKUP(AT287,'LibSets constants'!$I$4:$L$1000,4,FALSE),""),"")</f>
        <v/>
      </c>
      <c r="AW287" s="21" t="str">
        <f>IF(A287="???","--","")&amp;IF(F287&lt;&gt;"Not in the game (anymore)",IF(A287&lt;&gt;"",CONCATENATE("[",A287,"] = {wayshrines={")&amp;IF(K287&lt;&gt;"",CONCATENATE(K287,","),"")&amp;IF(L287&lt;&gt;"",CONCATENATE(L287,","),"")&amp;IF(M287&lt;&gt;"",CONCATENATE(M287,","),"")&amp;CONCATENATE("}")&amp;IF(VALUE(N287)&gt;0,CONCATENATE(", traitsNeeded=",N287),"")&amp;CONCATENATE(", dlcId=",IF(S287&lt;&gt;"",S287,"DLC_BASE_GAME")),""),"")</f>
        <v>[334] = {wayshrines={-1,-1,-1,}, dlcId=DLC_BASE_GAME</v>
      </c>
      <c r="AX287" s="21" t="str">
        <f>IF(F287&lt;&gt;"Not in the game (anymore)",IF(A287&lt;&gt;"",IF(P287&lt;&gt;"",CONCATENATE(", zoneIds={",P287),"")&amp;IF(X287&lt;&gt;"",CONCATENATE(",",X287),"")&amp;IF(AC287&lt;&gt;"",CONCATENATE(",",AC287),"")&amp;IF(AH287&lt;&gt;"",CONCATENATE(",",AH287),"")&amp;IF(AM287&lt;&gt;"",CONCATENATE(",",AM287),"")&amp;IF(AR287&lt;&gt;"",CONCATENATE(",",AR287),"")&amp;IF(P287&lt;&gt;"",CONCATENATE("}",""),"")&amp;IF(OR(I287="true",I287="false",I287&lt;&gt;""), CONCATENATE(", veteran=", I287), ""),""),"")</f>
        <v>, veteran=false</v>
      </c>
      <c r="AY287" s="21" t="str">
        <f>IF(F287&lt;&gt;"Not in the game (anymore)",IF(A287&lt;&gt;"",", setType="&amp;G287,"")&amp;IF(J287="true",", multiTrialSet=true",""),"")</f>
        <v>, setType=LIBSETS_SETTYPE_BATTLEGROUND</v>
      </c>
      <c r="AZ287" s="21" t="str">
        <f>IF(F287&lt;&gt;"Not in the game (anymore)",IF(U287&lt;&gt;"",", dropMechanic={"&amp;U287&amp;IF(Z287&lt;&gt;"",","&amp;Z287,"")&amp;IF(AE287&lt;&gt;"",","&amp;AE287,"")&amp;IF(AJ287&lt;&gt;"",","&amp;AJ287,"")&amp;IF(AO287&lt;&gt;"",","&amp;AO287,"")&amp;IF(AT287&lt;&gt;"",","&amp;AT287,"")&amp;"}"&amp;IF(U287="LIBSETS_DROP_MECHANIC_MONSTER_NAME",", dropMechanicNames={" &amp; IF(V287&lt;&gt;"","['en']='"&amp;V287&amp;"'","") &amp; IF(W287&lt;&gt;"",", ['de']='" &amp; W287&amp;"'","") &amp; "}",""),"")&amp;"},","")</f>
        <v>, dropMechanic={LIBSETS_DROP_MECHANIC_BATTLEGROUND_REWARD}},</v>
      </c>
      <c r="BA287" s="21" t="str">
        <f>IF(F287&lt;&gt;"Not in the game (anymore)",IF(C287&lt;&gt;"",CONCATENATE(" --",C287," / ",B287,"   [",IF(Q287&lt;&gt;"",Q287,""),IF(Y287&lt;&gt;"",", "&amp;Y287,""),IF(AD287&lt;&gt;"",", "&amp;AD287,""),IF(AI287&lt;&gt;"",", "&amp;AI287,""),IF(AN287&lt;&gt;"",", "&amp;AN287,""),IF(AS287&lt;&gt;"",", "&amp;AS287,""),"]")),"")</f>
        <v xml:space="preserve"> --Impregnable Armor / Unüberwindliche Rüstung   [!Battleground]</v>
      </c>
    </row>
    <row r="288" spans="1:53" x14ac:dyDescent="0.25">
      <c r="A288" s="12">
        <v>335</v>
      </c>
      <c r="B288" t="s">
        <v>1260</v>
      </c>
      <c r="C288" t="s">
        <v>1261</v>
      </c>
      <c r="D288" s="3">
        <f>A288</f>
        <v>335</v>
      </c>
      <c r="G288" s="8" t="s">
        <v>1652</v>
      </c>
      <c r="I288" t="s">
        <v>97</v>
      </c>
      <c r="J288" t="s">
        <v>97</v>
      </c>
      <c r="K288">
        <v>-1</v>
      </c>
      <c r="L288">
        <v>-1</v>
      </c>
      <c r="M288">
        <v>-1</v>
      </c>
      <c r="N288">
        <v>0</v>
      </c>
      <c r="O288" s="70" t="s">
        <v>44</v>
      </c>
      <c r="P288" s="3">
        <f>IF(AND(G288&lt;&gt;"LIBSETS_SETTYPE_BATTLEGROUND",G288&lt;&gt;"LIBSETS_SETTYPE_SPECIAL",G288&lt;&gt;"LIBSETS_SETTYPE_MYTHIC"), IF(Q288&lt;&gt;"",VLOOKUP(Q288,'ESO zone constants'!$D$2:$H$4950,5,FALSE),""),"")</f>
        <v>974</v>
      </c>
      <c r="Q288" t="str">
        <f>IF(OR(K288="",K288&lt;=0,ISERROR(K288)),IF(AND(O288&lt;&gt;"",NOT(ISERROR(O288))),O288, ""),VLOOKUP(K288,'ESO wayshrine node constants'!$A$3:$D$9993,4,FALSE))</f>
        <v>Falkreath Hold</v>
      </c>
      <c r="S288" s="19" t="str">
        <f>IF(AND(R288&lt;&gt;"",NOT(ISERROR(R288))),R288,IF(P288&lt;&gt;"",IF(NOT(ISERROR(VLOOKUP(P288,'ESO Dungeon constants'!$D$3:$H$9999,5,FALSE))),VLOOKUP(P288,'ESO Dungeon constants'!$D$3:$I$9999,6,FALSE),VLOOKUP(P288,'ESO zone constants'!$H$2:$K$9984,4,FALSE)),""))</f>
        <v>DLC_HORNS_OF_THE_REACH</v>
      </c>
      <c r="T288" s="3" t="str">
        <f>IF(S288&lt;&gt;"",VLOOKUP(S288,'LibSets constants'!$B$4:$C$1000,2,FALSE),"")</f>
        <v>Horns of the Reach</v>
      </c>
      <c r="V288" s="44" t="str">
        <f>IF(U288&lt;&gt;"",IF(U288&lt;&gt;"LIBSETS_DROP_MECHANIC_MONSTER_NAME",VLOOKUP(U288,'LibSets constants'!$I$4:$L$1000,3,FALSE),""),"")</f>
        <v/>
      </c>
      <c r="W288" s="3" t="str">
        <f>IF(U288&lt;&gt;"",IF(U288&lt;&gt;"LIBSETS_DROP_MECHANIC_MONSTER_NAME",VLOOKUP(U288,'LibSets constants'!$I$4:$L$1000,4,FALSE),""),"")</f>
        <v/>
      </c>
      <c r="X288" s="3" t="str">
        <f>IF(G288&lt;&gt;"LIBSETS_SETTYPE_BATTLEGROUND",IF(G288&lt;&gt;"LIBSETS_SETTYPE_SPECIAL",IF(Y288&lt;&gt;"",VLOOKUP(Y288,'ESO zone constants'!$D$2:$H$4950,5,FALSE),""),""),"")</f>
        <v/>
      </c>
      <c r="Z288" s="45"/>
      <c r="AA288" s="44" t="str">
        <f>IF(Z288&lt;&gt;"",IF(Z288&lt;&gt;"LIBSETS_DROP_MECHANIC_MONSTER_NAME",VLOOKUP(Z288,'LibSets constants'!$I$4:$L$1000,3,FALSE),""),"")</f>
        <v/>
      </c>
      <c r="AB288" s="44" t="str">
        <f>IF(Z288&lt;&gt;"",IF(Z288&lt;&gt;"LIBSETS_DROP_MECHANIC_MONSTER_NAME",VLOOKUP(Z288,'LibSets constants'!$I$4:$L$1000,4,FALSE),""),"")</f>
        <v/>
      </c>
      <c r="AC288" s="3" t="str">
        <f>IF(G288&lt;&gt;"LIBSETS_SETTYPE_BATTLEGROUND",IF(G288&lt;&gt;"LIBSETS_SETTYPE_SPECIAL",IF(AD288&lt;&gt;"",VLOOKUP(AD288,'ESO zone constants'!$D$2:$H$4950,5,FALSE),""),""),"")</f>
        <v/>
      </c>
      <c r="AE288" s="45"/>
      <c r="AF288" s="44" t="str">
        <f>IF(AE288&lt;&gt;"",IF(AE288&lt;&gt;"LIBSETS_DROP_MECHANIC_MONSTER_NAME",VLOOKUP(AE288,'LibSets constants'!$I$4:$L$1000,3,FALSE),""),"")</f>
        <v/>
      </c>
      <c r="AG288" s="44" t="str">
        <f>IF(AE288&lt;&gt;"",IF(AE288&lt;&gt;"LIBSETS_DROP_MECHANIC_MONSTER_NAME",VLOOKUP(AE288,'LibSets constants'!$I$4:$L$1000,4,FALSE),""),"")</f>
        <v/>
      </c>
      <c r="AH288" s="3" t="str">
        <f>IF(G288&lt;&gt;"LIBSETS_SETTYPE_BATTLEGROUND",IF(G288&lt;&gt;"LIBSETS_SETTYPE_SPECIAL",IF(AI288&lt;&gt;"",VLOOKUP(AI288,'ESO zone constants'!$D$2:$H$4950,5,FALSE),""),""),"")</f>
        <v/>
      </c>
      <c r="AJ288" s="45"/>
      <c r="AK288" s="44" t="str">
        <f>IF(AJ288&lt;&gt;"",IF(AJ288&lt;&gt;"LIBSETS_DROP_MECHANIC_MONSTER_NAME",VLOOKUP(AJ288,'LibSets constants'!$I$4:$L$1000,3,FALSE),""),"")</f>
        <v/>
      </c>
      <c r="AL288" s="44" t="str">
        <f>IF(AJ288&lt;&gt;"",IF(AJ288&lt;&gt;"LIBSETS_DROP_MECHANIC_MONSTER_NAME",VLOOKUP(AJ288,'LibSets constants'!$I$4:$L$1000,4,FALSE),""),"")</f>
        <v/>
      </c>
      <c r="AM288" s="3" t="str">
        <f>IF(G288&lt;&gt;"LIBSETS_SETTYPE_BATTLEGROUND",IF(G288&lt;&gt;"LIBSETS_SETTYPE_SPECIAL",IF(AN288&lt;&gt;"",VLOOKUP(AN288,'ESO zone constants'!$D$2:$H$4950,5,FALSE),""),""),"")</f>
        <v/>
      </c>
      <c r="AO288" s="45"/>
      <c r="AP288" s="44" t="str">
        <f>IF(AO288&lt;&gt;"",IF(AO288&lt;&gt;"LIBSETS_DROP_MECHANIC_MONSTER_NAME",VLOOKUP(AO288,'LibSets constants'!$I$4:$L$1000,3,FALSE),""),"")</f>
        <v/>
      </c>
      <c r="AQ288" s="44" t="str">
        <f>IF(AO288&lt;&gt;"",IF(AO288&lt;&gt;"LIBSETS_DROP_MECHANIC_MONSTER_NAME",VLOOKUP(AO288,'LibSets constants'!$I$4:$L$1000,4,FALSE),""),"")</f>
        <v/>
      </c>
      <c r="AR288" s="3" t="str">
        <f>IF(G288&lt;&gt;"LIBSETS_SETTYPE_BATTLEGROUND",IF(G288&lt;&gt;"LIBSETS_SETTYPE_SPECIAL",IF(AS288&lt;&gt;"",VLOOKUP(AS288,'ESO zone constants'!$D$2:$H$4950,5,FALSE),""),""),"")</f>
        <v/>
      </c>
      <c r="AT288" s="45"/>
      <c r="AU288" s="44" t="str">
        <f>IF(AT288&lt;&gt;"",IF(AT288&lt;&gt;"LIBSETS_DROP_MECHANIC_MONSTER_NAME",VLOOKUP(AT288,'LibSets constants'!$I$4:$L$1000,3,FALSE),""),"")</f>
        <v/>
      </c>
      <c r="AV288" s="44" t="str">
        <f>IF(AT288&lt;&gt;"",IF(AT288&lt;&gt;"LIBSETS_DROP_MECHANIC_MONSTER_NAME",VLOOKUP(AT288,'LibSets constants'!$I$4:$L$1000,4,FALSE),""),"")</f>
        <v/>
      </c>
      <c r="AW288" s="21" t="str">
        <f>IF(A288="???","--","")&amp;IF(F288&lt;&gt;"Not in the game (anymore)",IF(A288&lt;&gt;"",CONCATENATE("[",A288,"] = {wayshrines={")&amp;IF(K288&lt;&gt;"",CONCATENATE(K288,","),"")&amp;IF(L288&lt;&gt;"",CONCATENATE(L288,","),"")&amp;IF(M288&lt;&gt;"",CONCATENATE(M288,","),"")&amp;CONCATENATE("}")&amp;IF(VALUE(N288)&gt;0,CONCATENATE(", traitsNeeded=",N288),"")&amp;CONCATENATE(", dlcId=",IF(S288&lt;&gt;"",S288,"DLC_BASE_GAME")),""),"")</f>
        <v>[335] = {wayshrines={-1,-1,-1,}, dlcId=DLC_HORNS_OF_THE_REACH</v>
      </c>
      <c r="AX288" s="21" t="str">
        <f>IF(F288&lt;&gt;"Not in the game (anymore)",IF(A288&lt;&gt;"",IF(P288&lt;&gt;"",CONCATENATE(", zoneIds={",P288),"")&amp;IF(X288&lt;&gt;"",CONCATENATE(",",X288),"")&amp;IF(AC288&lt;&gt;"",CONCATENATE(",",AC288),"")&amp;IF(AH288&lt;&gt;"",CONCATENATE(",",AH288),"")&amp;IF(AM288&lt;&gt;"",CONCATENATE(",",AM288),"")&amp;IF(AR288&lt;&gt;"",CONCATENATE(",",AR288),"")&amp;IF(P288&lt;&gt;"",CONCATENATE("}",""),"")&amp;IF(OR(I288="true",I288="false",I288&lt;&gt;""), CONCATENATE(", veteran=", I288), ""),""),"")</f>
        <v>, zoneIds={974}, veteran=false</v>
      </c>
      <c r="AY288" s="21" t="str">
        <f>IF(F288&lt;&gt;"Not in the game (anymore)",IF(A288&lt;&gt;"",", setType="&amp;G288,"")&amp;IF(J288="true",", multiTrialSet=true",""),"")</f>
        <v>, setType=LIBSETS_SETTYPE_DUNGEON</v>
      </c>
      <c r="AZ288" s="21" t="str">
        <f>IF(F288&lt;&gt;"Not in the game (anymore)",IF(U288&lt;&gt;"",", dropMechanic={"&amp;U288&amp;IF(Z288&lt;&gt;"",","&amp;Z288,"")&amp;IF(AE288&lt;&gt;"",","&amp;AE288,"")&amp;IF(AJ288&lt;&gt;"",","&amp;AJ288,"")&amp;IF(AO288&lt;&gt;"",","&amp;AO288,"")&amp;IF(AT288&lt;&gt;"",","&amp;AT288,"")&amp;"}"&amp;IF(U288="LIBSETS_DROP_MECHANIC_MONSTER_NAME",", dropMechanicNames={" &amp; IF(V288&lt;&gt;"","['en']='"&amp;V288&amp;"'","") &amp; IF(W288&lt;&gt;"",", ['de']='" &amp; W288&amp;"'","") &amp; "}",""),"")&amp;"},","")</f>
        <v>},</v>
      </c>
      <c r="BA288" s="21" t="str">
        <f>IF(F288&lt;&gt;"Not in the game (anymore)",IF(C288&lt;&gt;"",CONCATENATE(" --",C288," / ",B288,"   [",IF(Q288&lt;&gt;"",Q288,""),IF(Y288&lt;&gt;"",", "&amp;Y288,""),IF(AD288&lt;&gt;"",", "&amp;AD288,""),IF(AI288&lt;&gt;"",", "&amp;AI288,""),IF(AN288&lt;&gt;"",", "&amp;AN288,""),IF(AS288&lt;&gt;"",", "&amp;AS288,""),"]")),"")</f>
        <v xml:space="preserve"> --Draugr's Rest / Draugrruhe   [Falkreath Hold]</v>
      </c>
    </row>
    <row r="289" spans="1:53" x14ac:dyDescent="0.25">
      <c r="A289" s="12">
        <v>336</v>
      </c>
      <c r="B289" t="s">
        <v>1262</v>
      </c>
      <c r="C289" t="s">
        <v>1263</v>
      </c>
      <c r="D289" s="3">
        <f>A289</f>
        <v>336</v>
      </c>
      <c r="G289" s="8" t="s">
        <v>1652</v>
      </c>
      <c r="I289" t="s">
        <v>97</v>
      </c>
      <c r="J289" t="s">
        <v>97</v>
      </c>
      <c r="K289">
        <v>-1</v>
      </c>
      <c r="L289">
        <v>-1</v>
      </c>
      <c r="M289">
        <v>-1</v>
      </c>
      <c r="N289">
        <v>0</v>
      </c>
      <c r="O289" s="70" t="s">
        <v>44</v>
      </c>
      <c r="P289" s="3">
        <f>IF(AND(G289&lt;&gt;"LIBSETS_SETTYPE_BATTLEGROUND",G289&lt;&gt;"LIBSETS_SETTYPE_SPECIAL",G289&lt;&gt;"LIBSETS_SETTYPE_MYTHIC"), IF(Q289&lt;&gt;"",VLOOKUP(Q289,'ESO zone constants'!$D$2:$H$4950,5,FALSE),""),"")</f>
        <v>974</v>
      </c>
      <c r="Q289" t="str">
        <f>IF(OR(K289="",K289&lt;=0,ISERROR(K289)),IF(AND(O289&lt;&gt;"",NOT(ISERROR(O289))),O289, ""),VLOOKUP(K289,'ESO wayshrine node constants'!$A$3:$D$9993,4,FALSE))</f>
        <v>Falkreath Hold</v>
      </c>
      <c r="S289" s="19" t="str">
        <f>IF(AND(R289&lt;&gt;"",NOT(ISERROR(R289))),R289,IF(P289&lt;&gt;"",IF(NOT(ISERROR(VLOOKUP(P289,'ESO Dungeon constants'!$D$3:$H$9999,5,FALSE))),VLOOKUP(P289,'ESO Dungeon constants'!$D$3:$I$9999,6,FALSE),VLOOKUP(P289,'ESO zone constants'!$H$2:$K$9984,4,FALSE)),""))</f>
        <v>DLC_HORNS_OF_THE_REACH</v>
      </c>
      <c r="T289" s="3" t="str">
        <f>IF(S289&lt;&gt;"",VLOOKUP(S289,'LibSets constants'!$B$4:$C$1000,2,FALSE),"")</f>
        <v>Horns of the Reach</v>
      </c>
      <c r="V289" s="44" t="str">
        <f>IF(U289&lt;&gt;"",IF(U289&lt;&gt;"LIBSETS_DROP_MECHANIC_MONSTER_NAME",VLOOKUP(U289,'LibSets constants'!$I$4:$L$1000,3,FALSE),""),"")</f>
        <v/>
      </c>
      <c r="W289" s="3" t="str">
        <f>IF(U289&lt;&gt;"",IF(U289&lt;&gt;"LIBSETS_DROP_MECHANIC_MONSTER_NAME",VLOOKUP(U289,'LibSets constants'!$I$4:$L$1000,4,FALSE),""),"")</f>
        <v/>
      </c>
      <c r="X289" s="3" t="str">
        <f>IF(G289&lt;&gt;"LIBSETS_SETTYPE_BATTLEGROUND",IF(G289&lt;&gt;"LIBSETS_SETTYPE_SPECIAL",IF(Y289&lt;&gt;"",VLOOKUP(Y289,'ESO zone constants'!$D$2:$H$4950,5,FALSE),""),""),"")</f>
        <v/>
      </c>
      <c r="Z289" s="45"/>
      <c r="AA289" s="44" t="str">
        <f>IF(Z289&lt;&gt;"",IF(Z289&lt;&gt;"LIBSETS_DROP_MECHANIC_MONSTER_NAME",VLOOKUP(Z289,'LibSets constants'!$I$4:$L$1000,3,FALSE),""),"")</f>
        <v/>
      </c>
      <c r="AB289" s="44" t="str">
        <f>IF(Z289&lt;&gt;"",IF(Z289&lt;&gt;"LIBSETS_DROP_MECHANIC_MONSTER_NAME",VLOOKUP(Z289,'LibSets constants'!$I$4:$L$1000,4,FALSE),""),"")</f>
        <v/>
      </c>
      <c r="AC289" s="3" t="str">
        <f>IF(G289&lt;&gt;"LIBSETS_SETTYPE_BATTLEGROUND",IF(G289&lt;&gt;"LIBSETS_SETTYPE_SPECIAL",IF(AD289&lt;&gt;"",VLOOKUP(AD289,'ESO zone constants'!$D$2:$H$4950,5,FALSE),""),""),"")</f>
        <v/>
      </c>
      <c r="AE289" s="45"/>
      <c r="AF289" s="44" t="str">
        <f>IF(AE289&lt;&gt;"",IF(AE289&lt;&gt;"LIBSETS_DROP_MECHANIC_MONSTER_NAME",VLOOKUP(AE289,'LibSets constants'!$I$4:$L$1000,3,FALSE),""),"")</f>
        <v/>
      </c>
      <c r="AG289" s="44" t="str">
        <f>IF(AE289&lt;&gt;"",IF(AE289&lt;&gt;"LIBSETS_DROP_MECHANIC_MONSTER_NAME",VLOOKUP(AE289,'LibSets constants'!$I$4:$L$1000,4,FALSE),""),"")</f>
        <v/>
      </c>
      <c r="AH289" s="3" t="str">
        <f>IF(G289&lt;&gt;"LIBSETS_SETTYPE_BATTLEGROUND",IF(G289&lt;&gt;"LIBSETS_SETTYPE_SPECIAL",IF(AI289&lt;&gt;"",VLOOKUP(AI289,'ESO zone constants'!$D$2:$H$4950,5,FALSE),""),""),"")</f>
        <v/>
      </c>
      <c r="AJ289" s="45"/>
      <c r="AK289" s="44" t="str">
        <f>IF(AJ289&lt;&gt;"",IF(AJ289&lt;&gt;"LIBSETS_DROP_MECHANIC_MONSTER_NAME",VLOOKUP(AJ289,'LibSets constants'!$I$4:$L$1000,3,FALSE),""),"")</f>
        <v/>
      </c>
      <c r="AL289" s="44" t="str">
        <f>IF(AJ289&lt;&gt;"",IF(AJ289&lt;&gt;"LIBSETS_DROP_MECHANIC_MONSTER_NAME",VLOOKUP(AJ289,'LibSets constants'!$I$4:$L$1000,4,FALSE),""),"")</f>
        <v/>
      </c>
      <c r="AM289" s="3" t="str">
        <f>IF(G289&lt;&gt;"LIBSETS_SETTYPE_BATTLEGROUND",IF(G289&lt;&gt;"LIBSETS_SETTYPE_SPECIAL",IF(AN289&lt;&gt;"",VLOOKUP(AN289,'ESO zone constants'!$D$2:$H$4950,5,FALSE),""),""),"")</f>
        <v/>
      </c>
      <c r="AO289" s="45"/>
      <c r="AP289" s="44" t="str">
        <f>IF(AO289&lt;&gt;"",IF(AO289&lt;&gt;"LIBSETS_DROP_MECHANIC_MONSTER_NAME",VLOOKUP(AO289,'LibSets constants'!$I$4:$L$1000,3,FALSE),""),"")</f>
        <v/>
      </c>
      <c r="AQ289" s="44" t="str">
        <f>IF(AO289&lt;&gt;"",IF(AO289&lt;&gt;"LIBSETS_DROP_MECHANIC_MONSTER_NAME",VLOOKUP(AO289,'LibSets constants'!$I$4:$L$1000,4,FALSE),""),"")</f>
        <v/>
      </c>
      <c r="AR289" s="3" t="str">
        <f>IF(G289&lt;&gt;"LIBSETS_SETTYPE_BATTLEGROUND",IF(G289&lt;&gt;"LIBSETS_SETTYPE_SPECIAL",IF(AS289&lt;&gt;"",VLOOKUP(AS289,'ESO zone constants'!$D$2:$H$4950,5,FALSE),""),""),"")</f>
        <v/>
      </c>
      <c r="AT289" s="45"/>
      <c r="AU289" s="44" t="str">
        <f>IF(AT289&lt;&gt;"",IF(AT289&lt;&gt;"LIBSETS_DROP_MECHANIC_MONSTER_NAME",VLOOKUP(AT289,'LibSets constants'!$I$4:$L$1000,3,FALSE),""),"")</f>
        <v/>
      </c>
      <c r="AV289" s="44" t="str">
        <f>IF(AT289&lt;&gt;"",IF(AT289&lt;&gt;"LIBSETS_DROP_MECHANIC_MONSTER_NAME",VLOOKUP(AT289,'LibSets constants'!$I$4:$L$1000,4,FALSE),""),"")</f>
        <v/>
      </c>
      <c r="AW289" s="21" t="str">
        <f>IF(A289="???","--","")&amp;IF(F289&lt;&gt;"Not in the game (anymore)",IF(A289&lt;&gt;"",CONCATENATE("[",A289,"] = {wayshrines={")&amp;IF(K289&lt;&gt;"",CONCATENATE(K289,","),"")&amp;IF(L289&lt;&gt;"",CONCATENATE(L289,","),"")&amp;IF(M289&lt;&gt;"",CONCATENATE(M289,","),"")&amp;CONCATENATE("}")&amp;IF(VALUE(N289)&gt;0,CONCATENATE(", traitsNeeded=",N289),"")&amp;CONCATENATE(", dlcId=",IF(S289&lt;&gt;"",S289,"DLC_BASE_GAME")),""),"")</f>
        <v>[336] = {wayshrines={-1,-1,-1,}, dlcId=DLC_HORNS_OF_THE_REACH</v>
      </c>
      <c r="AX289" s="21" t="str">
        <f>IF(F289&lt;&gt;"Not in the game (anymore)",IF(A289&lt;&gt;"",IF(P289&lt;&gt;"",CONCATENATE(", zoneIds={",P289),"")&amp;IF(X289&lt;&gt;"",CONCATENATE(",",X289),"")&amp;IF(AC289&lt;&gt;"",CONCATENATE(",",AC289),"")&amp;IF(AH289&lt;&gt;"",CONCATENATE(",",AH289),"")&amp;IF(AM289&lt;&gt;"",CONCATENATE(",",AM289),"")&amp;IF(AR289&lt;&gt;"",CONCATENATE(",",AR289),"")&amp;IF(P289&lt;&gt;"",CONCATENATE("}",""),"")&amp;IF(OR(I289="true",I289="false",I289&lt;&gt;""), CONCATENATE(", veteran=", I289), ""),""),"")</f>
        <v>, zoneIds={974}, veteran=false</v>
      </c>
      <c r="AY289" s="21" t="str">
        <f>IF(F289&lt;&gt;"Not in the game (anymore)",IF(A289&lt;&gt;"",", setType="&amp;G289,"")&amp;IF(J289="true",", multiTrialSet=true",""),"")</f>
        <v>, setType=LIBSETS_SETTYPE_DUNGEON</v>
      </c>
      <c r="AZ289" s="21" t="str">
        <f>IF(F289&lt;&gt;"Not in the game (anymore)",IF(U289&lt;&gt;"",", dropMechanic={"&amp;U289&amp;IF(Z289&lt;&gt;"",","&amp;Z289,"")&amp;IF(AE289&lt;&gt;"",","&amp;AE289,"")&amp;IF(AJ289&lt;&gt;"",","&amp;AJ289,"")&amp;IF(AO289&lt;&gt;"",","&amp;AO289,"")&amp;IF(AT289&lt;&gt;"",","&amp;AT289,"")&amp;"}"&amp;IF(U289="LIBSETS_DROP_MECHANIC_MONSTER_NAME",", dropMechanicNames={" &amp; IF(V289&lt;&gt;"","['en']='"&amp;V289&amp;"'","") &amp; IF(W289&lt;&gt;"",", ['de']='" &amp; W289&amp;"'","") &amp; "}",""),"")&amp;"},","")</f>
        <v>},</v>
      </c>
      <c r="BA289" s="21" t="str">
        <f>IF(F289&lt;&gt;"Not in the game (anymore)",IF(C289&lt;&gt;"",CONCATENATE(" --",C289," / ",B289,"   [",IF(Q289&lt;&gt;"",Q289,""),IF(Y289&lt;&gt;"",", "&amp;Y289,""),IF(AD289&lt;&gt;"",", "&amp;AD289,""),IF(AI289&lt;&gt;"",", "&amp;AI289,""),IF(AN289&lt;&gt;"",", "&amp;AN289,""),IF(AS289&lt;&gt;"",", "&amp;AS289,""),"]")),"")</f>
        <v xml:space="preserve"> --Pillar of Nirn / Säulen von Nirn   [Falkreath Hold]</v>
      </c>
    </row>
    <row r="290" spans="1:53" x14ac:dyDescent="0.25">
      <c r="A290" s="12">
        <v>337</v>
      </c>
      <c r="B290" t="s">
        <v>1264</v>
      </c>
      <c r="C290" t="s">
        <v>1265</v>
      </c>
      <c r="D290" s="3">
        <f>A290</f>
        <v>337</v>
      </c>
      <c r="G290" s="8" t="s">
        <v>1652</v>
      </c>
      <c r="I290" t="s">
        <v>97</v>
      </c>
      <c r="J290" t="s">
        <v>97</v>
      </c>
      <c r="K290">
        <v>-1</v>
      </c>
      <c r="L290">
        <v>-1</v>
      </c>
      <c r="M290">
        <v>-1</v>
      </c>
      <c r="N290">
        <v>0</v>
      </c>
      <c r="O290" s="70" t="s">
        <v>44</v>
      </c>
      <c r="P290" s="3">
        <f>IF(AND(G290&lt;&gt;"LIBSETS_SETTYPE_BATTLEGROUND",G290&lt;&gt;"LIBSETS_SETTYPE_SPECIAL",G290&lt;&gt;"LIBSETS_SETTYPE_MYTHIC"), IF(Q290&lt;&gt;"",VLOOKUP(Q290,'ESO zone constants'!$D$2:$H$4950,5,FALSE),""),"")</f>
        <v>974</v>
      </c>
      <c r="Q290" t="str">
        <f>IF(OR(K290="",K290&lt;=0,ISERROR(K290)),IF(AND(O290&lt;&gt;"",NOT(ISERROR(O290))),O290, ""),VLOOKUP(K290,'ESO wayshrine node constants'!$A$3:$D$9993,4,FALSE))</f>
        <v>Falkreath Hold</v>
      </c>
      <c r="S290" s="19" t="str">
        <f>IF(AND(R290&lt;&gt;"",NOT(ISERROR(R290))),R290,IF(P290&lt;&gt;"",IF(NOT(ISERROR(VLOOKUP(P290,'ESO Dungeon constants'!$D$3:$H$9999,5,FALSE))),VLOOKUP(P290,'ESO Dungeon constants'!$D$3:$I$9999,6,FALSE),VLOOKUP(P290,'ESO zone constants'!$H$2:$K$9984,4,FALSE)),""))</f>
        <v>DLC_HORNS_OF_THE_REACH</v>
      </c>
      <c r="T290" s="3" t="str">
        <f>IF(S290&lt;&gt;"",VLOOKUP(S290,'LibSets constants'!$B$4:$C$1000,2,FALSE),"")</f>
        <v>Horns of the Reach</v>
      </c>
      <c r="V290" s="44" t="str">
        <f>IF(U290&lt;&gt;"",IF(U290&lt;&gt;"LIBSETS_DROP_MECHANIC_MONSTER_NAME",VLOOKUP(U290,'LibSets constants'!$I$4:$L$1000,3,FALSE),""),"")</f>
        <v/>
      </c>
      <c r="W290" s="44" t="str">
        <f>IF(U290&lt;&gt;"",IF(U290&lt;&gt;"LIBSETS_DROP_MECHANIC_MONSTER_NAME",VLOOKUP(U290,'LibSets constants'!$I$4:$L$1000,4,FALSE),""),"")</f>
        <v/>
      </c>
      <c r="X290" s="3" t="str">
        <f>IF(G290&lt;&gt;"LIBSETS_SETTYPE_BATTLEGROUND",IF(G290&lt;&gt;"LIBSETS_SETTYPE_SPECIAL",IF(Y290&lt;&gt;"",VLOOKUP(Y290,'ESO zone constants'!$D$2:$H$4950,5,FALSE),""),""),"")</f>
        <v/>
      </c>
      <c r="Z290" s="45"/>
      <c r="AA290" s="44" t="str">
        <f>IF(Z290&lt;&gt;"",IF(Z290&lt;&gt;"LIBSETS_DROP_MECHANIC_MONSTER_NAME",VLOOKUP(Z290,'LibSets constants'!$I$4:$L$1000,3,FALSE),""),"")</f>
        <v/>
      </c>
      <c r="AB290" s="44" t="str">
        <f>IF(Z290&lt;&gt;"",IF(Z290&lt;&gt;"LIBSETS_DROP_MECHANIC_MONSTER_NAME",VLOOKUP(Z290,'LibSets constants'!$I$4:$L$1000,4,FALSE),""),"")</f>
        <v/>
      </c>
      <c r="AC290" s="3" t="str">
        <f>IF(G290&lt;&gt;"LIBSETS_SETTYPE_BATTLEGROUND",IF(G290&lt;&gt;"LIBSETS_SETTYPE_SPECIAL",IF(AD290&lt;&gt;"",VLOOKUP(AD290,'ESO zone constants'!$D$2:$H$4950,5,FALSE),""),""),"")</f>
        <v/>
      </c>
      <c r="AE290" s="45"/>
      <c r="AF290" s="44" t="str">
        <f>IF(AE290&lt;&gt;"",IF(AE290&lt;&gt;"LIBSETS_DROP_MECHANIC_MONSTER_NAME",VLOOKUP(AE290,'LibSets constants'!$I$4:$L$1000,3,FALSE),""),"")</f>
        <v/>
      </c>
      <c r="AG290" s="44" t="str">
        <f>IF(AE290&lt;&gt;"",IF(AE290&lt;&gt;"LIBSETS_DROP_MECHANIC_MONSTER_NAME",VLOOKUP(AE290,'LibSets constants'!$I$4:$L$1000,4,FALSE),""),"")</f>
        <v/>
      </c>
      <c r="AH290" s="3" t="str">
        <f>IF(G290&lt;&gt;"LIBSETS_SETTYPE_BATTLEGROUND",IF(G290&lt;&gt;"LIBSETS_SETTYPE_SPECIAL",IF(AI290&lt;&gt;"",VLOOKUP(AI290,'ESO zone constants'!$D$2:$H$4950,5,FALSE),""),""),"")</f>
        <v/>
      </c>
      <c r="AJ290" s="45"/>
      <c r="AK290" s="44" t="str">
        <f>IF(AJ290&lt;&gt;"",IF(AJ290&lt;&gt;"LIBSETS_DROP_MECHANIC_MONSTER_NAME",VLOOKUP(AJ290,'LibSets constants'!$I$4:$L$1000,3,FALSE),""),"")</f>
        <v/>
      </c>
      <c r="AL290" s="44" t="str">
        <f>IF(AJ290&lt;&gt;"",IF(AJ290&lt;&gt;"LIBSETS_DROP_MECHANIC_MONSTER_NAME",VLOOKUP(AJ290,'LibSets constants'!$I$4:$L$1000,4,FALSE),""),"")</f>
        <v/>
      </c>
      <c r="AM290" s="3" t="str">
        <f>IF(G290&lt;&gt;"LIBSETS_SETTYPE_BATTLEGROUND",IF(G290&lt;&gt;"LIBSETS_SETTYPE_SPECIAL",IF(AN290&lt;&gt;"",VLOOKUP(AN290,'ESO zone constants'!$D$2:$H$4950,5,FALSE),""),""),"")</f>
        <v/>
      </c>
      <c r="AO290" s="45"/>
      <c r="AP290" s="44" t="str">
        <f>IF(AO290&lt;&gt;"",IF(AO290&lt;&gt;"LIBSETS_DROP_MECHANIC_MONSTER_NAME",VLOOKUP(AO290,'LibSets constants'!$I$4:$L$1000,3,FALSE),""),"")</f>
        <v/>
      </c>
      <c r="AQ290" s="44" t="str">
        <f>IF(AO290&lt;&gt;"",IF(AO290&lt;&gt;"LIBSETS_DROP_MECHANIC_MONSTER_NAME",VLOOKUP(AO290,'LibSets constants'!$I$4:$L$1000,4,FALSE),""),"")</f>
        <v/>
      </c>
      <c r="AR290" s="3" t="str">
        <f>IF(G290&lt;&gt;"LIBSETS_SETTYPE_BATTLEGROUND",IF(G290&lt;&gt;"LIBSETS_SETTYPE_SPECIAL",IF(AS290&lt;&gt;"",VLOOKUP(AS290,'ESO zone constants'!$D$2:$H$4950,5,FALSE),""),""),"")</f>
        <v/>
      </c>
      <c r="AT290" s="45"/>
      <c r="AU290" s="44" t="str">
        <f>IF(AT290&lt;&gt;"",IF(AT290&lt;&gt;"LIBSETS_DROP_MECHANIC_MONSTER_NAME",VLOOKUP(AT290,'LibSets constants'!$I$4:$L$1000,3,FALSE),""),"")</f>
        <v/>
      </c>
      <c r="AV290" s="44" t="str">
        <f>IF(AT290&lt;&gt;"",IF(AT290&lt;&gt;"LIBSETS_DROP_MECHANIC_MONSTER_NAME",VLOOKUP(AT290,'LibSets constants'!$I$4:$L$1000,4,FALSE),""),"")</f>
        <v/>
      </c>
      <c r="AW290" s="21" t="str">
        <f>IF(A290="???","--","")&amp;IF(F290&lt;&gt;"Not in the game (anymore)",IF(A290&lt;&gt;"",CONCATENATE("[",A290,"] = {wayshrines={")&amp;IF(K290&lt;&gt;"",CONCATENATE(K290,","),"")&amp;IF(L290&lt;&gt;"",CONCATENATE(L290,","),"")&amp;IF(M290&lt;&gt;"",CONCATENATE(M290,","),"")&amp;CONCATENATE("}")&amp;IF(VALUE(N290)&gt;0,CONCATENATE(", traitsNeeded=",N290),"")&amp;CONCATENATE(", dlcId=",IF(S290&lt;&gt;"",S290,"DLC_BASE_GAME")),""),"")</f>
        <v>[337] = {wayshrines={-1,-1,-1,}, dlcId=DLC_HORNS_OF_THE_REACH</v>
      </c>
      <c r="AX290" s="21" t="str">
        <f>IF(F290&lt;&gt;"Not in the game (anymore)",IF(A290&lt;&gt;"",IF(P290&lt;&gt;"",CONCATENATE(", zoneIds={",P290),"")&amp;IF(X290&lt;&gt;"",CONCATENATE(",",X290),"")&amp;IF(AC290&lt;&gt;"",CONCATENATE(",",AC290),"")&amp;IF(AH290&lt;&gt;"",CONCATENATE(",",AH290),"")&amp;IF(AM290&lt;&gt;"",CONCATENATE(",",AM290),"")&amp;IF(AR290&lt;&gt;"",CONCATENATE(",",AR290),"")&amp;IF(P290&lt;&gt;"",CONCATENATE("}",""),"")&amp;IF(OR(I290="true",I290="false",I290&lt;&gt;""), CONCATENATE(", veteran=", I290), ""),""),"")</f>
        <v>, zoneIds={974}, veteran=false</v>
      </c>
      <c r="AY290" s="21" t="str">
        <f>IF(F290&lt;&gt;"Not in the game (anymore)",IF(A290&lt;&gt;"",", setType="&amp;G290,"")&amp;IF(J290="true",", multiTrialSet=true",""),"")</f>
        <v>, setType=LIBSETS_SETTYPE_DUNGEON</v>
      </c>
      <c r="AZ290" s="21" t="str">
        <f>IF(F290&lt;&gt;"Not in the game (anymore)",IF(U290&lt;&gt;"",", dropMechanic={"&amp;U290&amp;IF(Z290&lt;&gt;"",","&amp;Z290,"")&amp;IF(AE290&lt;&gt;"",","&amp;AE290,"")&amp;IF(AJ290&lt;&gt;"",","&amp;AJ290,"")&amp;IF(AO290&lt;&gt;"",","&amp;AO290,"")&amp;IF(AT290&lt;&gt;"",","&amp;AT290,"")&amp;"}"&amp;IF(U290="LIBSETS_DROP_MECHANIC_MONSTER_NAME",", dropMechanicNames={" &amp; IF(V290&lt;&gt;"","['en']='"&amp;V290&amp;"'","") &amp; IF(W290&lt;&gt;"",", ['de']='" &amp; W290&amp;"'","") &amp; "}",""),"")&amp;"},","")</f>
        <v>},</v>
      </c>
      <c r="BA290" s="21" t="str">
        <f>IF(F290&lt;&gt;"Not in the game (anymore)",IF(C290&lt;&gt;"",CONCATENATE(" --",C290," / ",B290,"   [",IF(Q290&lt;&gt;"",Q290,""),IF(Y290&lt;&gt;"",", "&amp;Y290,""),IF(AD290&lt;&gt;"",", "&amp;AD290,""),IF(AI290&lt;&gt;"",", "&amp;AI290,""),IF(AN290&lt;&gt;"",", "&amp;AN290,""),IF(AS290&lt;&gt;"",", "&amp;AS290,""),"]")),"")</f>
        <v xml:space="preserve"> --Ironblood / Eisenblut   [Falkreath Hold]</v>
      </c>
    </row>
    <row r="291" spans="1:53" x14ac:dyDescent="0.25">
      <c r="A291" s="12">
        <v>338</v>
      </c>
      <c r="B291" t="s">
        <v>1266</v>
      </c>
      <c r="C291" t="s">
        <v>1267</v>
      </c>
      <c r="D291" s="3">
        <f>A291</f>
        <v>338</v>
      </c>
      <c r="G291" s="8" t="s">
        <v>1652</v>
      </c>
      <c r="I291" t="s">
        <v>97</v>
      </c>
      <c r="J291" t="s">
        <v>97</v>
      </c>
      <c r="K291">
        <v>-1</v>
      </c>
      <c r="L291">
        <v>-1</v>
      </c>
      <c r="M291">
        <v>-1</v>
      </c>
      <c r="N291">
        <v>0</v>
      </c>
      <c r="O291" s="70" t="s">
        <v>45</v>
      </c>
      <c r="P291" s="3">
        <f>IF(AND(G291&lt;&gt;"LIBSETS_SETTYPE_BATTLEGROUND",G291&lt;&gt;"LIBSETS_SETTYPE_SPECIAL",G291&lt;&gt;"LIBSETS_SETTYPE_MYTHIC"), IF(Q291&lt;&gt;"",VLOOKUP(Q291,'ESO zone constants'!$D$2:$H$4950,5,FALSE),""),"")</f>
        <v>973</v>
      </c>
      <c r="Q291" t="str">
        <f>IF(OR(K291="",K291&lt;=0,ISERROR(K291)),IF(AND(O291&lt;&gt;"",NOT(ISERROR(O291))),O291, ""),VLOOKUP(K291,'ESO wayshrine node constants'!$A$3:$D$9993,4,FALSE))</f>
        <v>Bloodroot Forge</v>
      </c>
      <c r="S291" s="19" t="str">
        <f>IF(AND(R291&lt;&gt;"",NOT(ISERROR(R291))),R291,IF(P291&lt;&gt;"",IF(NOT(ISERROR(VLOOKUP(P291,'ESO Dungeon constants'!$D$3:$H$9999,5,FALSE))),VLOOKUP(P291,'ESO Dungeon constants'!$D$3:$I$9999,6,FALSE),VLOOKUP(P291,'ESO zone constants'!$H$2:$K$9984,4,FALSE)),""))</f>
        <v>DLC_HORNS_OF_THE_REACH</v>
      </c>
      <c r="T291" s="3" t="str">
        <f>IF(S291&lt;&gt;"",VLOOKUP(S291,'LibSets constants'!$B$4:$C$1000,2,FALSE),"")</f>
        <v>Horns of the Reach</v>
      </c>
      <c r="V291" s="44" t="str">
        <f>IF(U291&lt;&gt;"",IF(U291&lt;&gt;"LIBSETS_DROP_MECHANIC_MONSTER_NAME",VLOOKUP(U291,'LibSets constants'!$I$4:$L$1000,3,FALSE),""),"")</f>
        <v/>
      </c>
      <c r="W291" s="44" t="str">
        <f>IF(U291&lt;&gt;"",IF(U291&lt;&gt;"LIBSETS_DROP_MECHANIC_MONSTER_NAME",VLOOKUP(U291,'LibSets constants'!$I$4:$L$1000,4,FALSE),""),"")</f>
        <v/>
      </c>
      <c r="X291" s="3" t="str">
        <f>IF(G291&lt;&gt;"LIBSETS_SETTYPE_BATTLEGROUND",IF(G291&lt;&gt;"LIBSETS_SETTYPE_SPECIAL",IF(Y291&lt;&gt;"",VLOOKUP(Y291,'ESO zone constants'!$D$2:$H$4950,5,FALSE),""),""),"")</f>
        <v/>
      </c>
      <c r="Z291" s="45"/>
      <c r="AA291" s="44" t="str">
        <f>IF(Z291&lt;&gt;"",IF(Z291&lt;&gt;"LIBSETS_DROP_MECHANIC_MONSTER_NAME",VLOOKUP(Z291,'LibSets constants'!$I$4:$L$1000,3,FALSE),""),"")</f>
        <v/>
      </c>
      <c r="AB291" s="44" t="str">
        <f>IF(Z291&lt;&gt;"",IF(Z291&lt;&gt;"LIBSETS_DROP_MECHANIC_MONSTER_NAME",VLOOKUP(Z291,'LibSets constants'!$I$4:$L$1000,4,FALSE),""),"")</f>
        <v/>
      </c>
      <c r="AC291" s="3" t="str">
        <f>IF(G291&lt;&gt;"LIBSETS_SETTYPE_BATTLEGROUND",IF(G291&lt;&gt;"LIBSETS_SETTYPE_SPECIAL",IF(AD291&lt;&gt;"",VLOOKUP(AD291,'ESO zone constants'!$D$2:$H$4950,5,FALSE),""),""),"")</f>
        <v/>
      </c>
      <c r="AE291" s="45"/>
      <c r="AF291" s="44" t="str">
        <f>IF(AE291&lt;&gt;"",IF(AE291&lt;&gt;"LIBSETS_DROP_MECHANIC_MONSTER_NAME",VLOOKUP(AE291,'LibSets constants'!$I$4:$L$1000,3,FALSE),""),"")</f>
        <v/>
      </c>
      <c r="AG291" s="44" t="str">
        <f>IF(AE291&lt;&gt;"",IF(AE291&lt;&gt;"LIBSETS_DROP_MECHANIC_MONSTER_NAME",VLOOKUP(AE291,'LibSets constants'!$I$4:$L$1000,4,FALSE),""),"")</f>
        <v/>
      </c>
      <c r="AH291" s="3" t="str">
        <f>IF(G291&lt;&gt;"LIBSETS_SETTYPE_BATTLEGROUND",IF(G291&lt;&gt;"LIBSETS_SETTYPE_SPECIAL",IF(AI291&lt;&gt;"",VLOOKUP(AI291,'ESO zone constants'!$D$2:$H$4950,5,FALSE),""),""),"")</f>
        <v/>
      </c>
      <c r="AJ291" s="45"/>
      <c r="AK291" s="44" t="str">
        <f>IF(AJ291&lt;&gt;"",IF(AJ291&lt;&gt;"LIBSETS_DROP_MECHANIC_MONSTER_NAME",VLOOKUP(AJ291,'LibSets constants'!$I$4:$L$1000,3,FALSE),""),"")</f>
        <v/>
      </c>
      <c r="AL291" s="44" t="str">
        <f>IF(AJ291&lt;&gt;"",IF(AJ291&lt;&gt;"LIBSETS_DROP_MECHANIC_MONSTER_NAME",VLOOKUP(AJ291,'LibSets constants'!$I$4:$L$1000,4,FALSE),""),"")</f>
        <v/>
      </c>
      <c r="AM291" s="3" t="str">
        <f>IF(G291&lt;&gt;"LIBSETS_SETTYPE_BATTLEGROUND",IF(G291&lt;&gt;"LIBSETS_SETTYPE_SPECIAL",IF(AN291&lt;&gt;"",VLOOKUP(AN291,'ESO zone constants'!$D$2:$H$4950,5,FALSE),""),""),"")</f>
        <v/>
      </c>
      <c r="AO291" s="45"/>
      <c r="AP291" s="44" t="str">
        <f>IF(AO291&lt;&gt;"",IF(AO291&lt;&gt;"LIBSETS_DROP_MECHANIC_MONSTER_NAME",VLOOKUP(AO291,'LibSets constants'!$I$4:$L$1000,3,FALSE),""),"")</f>
        <v/>
      </c>
      <c r="AQ291" s="44" t="str">
        <f>IF(AO291&lt;&gt;"",IF(AO291&lt;&gt;"LIBSETS_DROP_MECHANIC_MONSTER_NAME",VLOOKUP(AO291,'LibSets constants'!$I$4:$L$1000,4,FALSE),""),"")</f>
        <v/>
      </c>
      <c r="AR291" s="3" t="str">
        <f>IF(G291&lt;&gt;"LIBSETS_SETTYPE_BATTLEGROUND",IF(G291&lt;&gt;"LIBSETS_SETTYPE_SPECIAL",IF(AS291&lt;&gt;"",VLOOKUP(AS291,'ESO zone constants'!$D$2:$H$4950,5,FALSE),""),""),"")</f>
        <v/>
      </c>
      <c r="AT291" s="45"/>
      <c r="AU291" s="44" t="str">
        <f>IF(AT291&lt;&gt;"",IF(AT291&lt;&gt;"LIBSETS_DROP_MECHANIC_MONSTER_NAME",VLOOKUP(AT291,'LibSets constants'!$I$4:$L$1000,3,FALSE),""),"")</f>
        <v/>
      </c>
      <c r="AV291" s="44" t="str">
        <f>IF(AT291&lt;&gt;"",IF(AT291&lt;&gt;"LIBSETS_DROP_MECHANIC_MONSTER_NAME",VLOOKUP(AT291,'LibSets constants'!$I$4:$L$1000,4,FALSE),""),"")</f>
        <v/>
      </c>
      <c r="AW291" s="21" t="str">
        <f>IF(A291="???","--","")&amp;IF(F291&lt;&gt;"Not in the game (anymore)",IF(A291&lt;&gt;"",CONCATENATE("[",A291,"] = {wayshrines={")&amp;IF(K291&lt;&gt;"",CONCATENATE(K291,","),"")&amp;IF(L291&lt;&gt;"",CONCATENATE(L291,","),"")&amp;IF(M291&lt;&gt;"",CONCATENATE(M291,","),"")&amp;CONCATENATE("}")&amp;IF(VALUE(N291)&gt;0,CONCATENATE(", traitsNeeded=",N291),"")&amp;CONCATENATE(", dlcId=",IF(S291&lt;&gt;"",S291,"DLC_BASE_GAME")),""),"")</f>
        <v>[338] = {wayshrines={-1,-1,-1,}, dlcId=DLC_HORNS_OF_THE_REACH</v>
      </c>
      <c r="AX291" s="21" t="str">
        <f>IF(F291&lt;&gt;"Not in the game (anymore)",IF(A291&lt;&gt;"",IF(P291&lt;&gt;"",CONCATENATE(", zoneIds={",P291),"")&amp;IF(X291&lt;&gt;"",CONCATENATE(",",X291),"")&amp;IF(AC291&lt;&gt;"",CONCATENATE(",",AC291),"")&amp;IF(AH291&lt;&gt;"",CONCATENATE(",",AH291),"")&amp;IF(AM291&lt;&gt;"",CONCATENATE(",",AM291),"")&amp;IF(AR291&lt;&gt;"",CONCATENATE(",",AR291),"")&amp;IF(P291&lt;&gt;"",CONCATENATE("}",""),"")&amp;IF(OR(I291="true",I291="false",I291&lt;&gt;""), CONCATENATE(", veteran=", I291), ""),""),"")</f>
        <v>, zoneIds={973}, veteran=false</v>
      </c>
      <c r="AY291" s="21" t="str">
        <f>IF(F291&lt;&gt;"Not in the game (anymore)",IF(A291&lt;&gt;"",", setType="&amp;G291,"")&amp;IF(J291="true",", multiTrialSet=true",""),"")</f>
        <v>, setType=LIBSETS_SETTYPE_DUNGEON</v>
      </c>
      <c r="AZ291" s="21" t="str">
        <f>IF(F291&lt;&gt;"Not in the game (anymore)",IF(U291&lt;&gt;"",", dropMechanic={"&amp;U291&amp;IF(Z291&lt;&gt;"",","&amp;Z291,"")&amp;IF(AE291&lt;&gt;"",","&amp;AE291,"")&amp;IF(AJ291&lt;&gt;"",","&amp;AJ291,"")&amp;IF(AO291&lt;&gt;"",","&amp;AO291,"")&amp;IF(AT291&lt;&gt;"",","&amp;AT291,"")&amp;"}"&amp;IF(U291="LIBSETS_DROP_MECHANIC_MONSTER_NAME",", dropMechanicNames={" &amp; IF(V291&lt;&gt;"","['en']='"&amp;V291&amp;"'","") &amp; IF(W291&lt;&gt;"",", ['de']='" &amp; W291&amp;"'","") &amp; "}",""),"")&amp;"},","")</f>
        <v>},</v>
      </c>
      <c r="BA291" s="21" t="str">
        <f>IF(F291&lt;&gt;"Not in the game (anymore)",IF(C291&lt;&gt;"",CONCATENATE(" --",C291," / ",B291,"   [",IF(Q291&lt;&gt;"",Q291,""),IF(Y291&lt;&gt;"",", "&amp;Y291,""),IF(AD291&lt;&gt;"",", "&amp;AD291,""),IF(AI291&lt;&gt;"",", "&amp;AI291,""),IF(AN291&lt;&gt;"",", "&amp;AN291,""),IF(AS291&lt;&gt;"",", "&amp;AS291,""),"]")),"")</f>
        <v xml:space="preserve"> --Flame Blossom / Flammenblüte   [Bloodroot Forge]</v>
      </c>
    </row>
    <row r="292" spans="1:53" x14ac:dyDescent="0.25">
      <c r="A292" s="12">
        <v>339</v>
      </c>
      <c r="B292" t="s">
        <v>1268</v>
      </c>
      <c r="C292" t="s">
        <v>1269</v>
      </c>
      <c r="D292" s="3">
        <f>A292</f>
        <v>339</v>
      </c>
      <c r="G292" s="8" t="s">
        <v>1652</v>
      </c>
      <c r="I292" t="s">
        <v>97</v>
      </c>
      <c r="J292" t="s">
        <v>97</v>
      </c>
      <c r="K292">
        <v>-1</v>
      </c>
      <c r="L292">
        <v>-1</v>
      </c>
      <c r="M292">
        <v>-1</v>
      </c>
      <c r="N292">
        <v>0</v>
      </c>
      <c r="O292" s="70" t="s">
        <v>45</v>
      </c>
      <c r="P292" s="3">
        <f>IF(AND(G292&lt;&gt;"LIBSETS_SETTYPE_BATTLEGROUND",G292&lt;&gt;"LIBSETS_SETTYPE_SPECIAL",G292&lt;&gt;"LIBSETS_SETTYPE_MYTHIC"), IF(Q292&lt;&gt;"",VLOOKUP(Q292,'ESO zone constants'!$D$2:$H$4950,5,FALSE),""),"")</f>
        <v>973</v>
      </c>
      <c r="Q292" t="str">
        <f>IF(OR(K292="",K292&lt;=0,ISERROR(K292)),IF(AND(O292&lt;&gt;"",NOT(ISERROR(O292))),O292, ""),VLOOKUP(K292,'ESO wayshrine node constants'!$A$3:$D$9993,4,FALSE))</f>
        <v>Bloodroot Forge</v>
      </c>
      <c r="S292" s="19" t="str">
        <f>IF(AND(R292&lt;&gt;"",NOT(ISERROR(R292))),R292,IF(P292&lt;&gt;"",IF(NOT(ISERROR(VLOOKUP(P292,'ESO Dungeon constants'!$D$3:$H$9999,5,FALSE))),VLOOKUP(P292,'ESO Dungeon constants'!$D$3:$I$9999,6,FALSE),VLOOKUP(P292,'ESO zone constants'!$H$2:$K$9984,4,FALSE)),""))</f>
        <v>DLC_HORNS_OF_THE_REACH</v>
      </c>
      <c r="T292" s="3" t="str">
        <f>IF(S292&lt;&gt;"",VLOOKUP(S292,'LibSets constants'!$B$4:$C$1000,2,FALSE),"")</f>
        <v>Horns of the Reach</v>
      </c>
      <c r="V292" s="44" t="str">
        <f>IF(U292&lt;&gt;"",IF(U292&lt;&gt;"LIBSETS_DROP_MECHANIC_MONSTER_NAME",VLOOKUP(U292,'LibSets constants'!$I$4:$L$1000,3,FALSE),""),"")</f>
        <v/>
      </c>
      <c r="W292" s="44" t="str">
        <f>IF(U292&lt;&gt;"",IF(U292&lt;&gt;"LIBSETS_DROP_MECHANIC_MONSTER_NAME",VLOOKUP(U292,'LibSets constants'!$I$4:$L$1000,4,FALSE),""),"")</f>
        <v/>
      </c>
      <c r="X292" s="3" t="str">
        <f>IF(G292&lt;&gt;"LIBSETS_SETTYPE_BATTLEGROUND",IF(G292&lt;&gt;"LIBSETS_SETTYPE_SPECIAL",IF(Y292&lt;&gt;"",VLOOKUP(Y292,'ESO zone constants'!$D$2:$H$4950,5,FALSE),""),""),"")</f>
        <v/>
      </c>
      <c r="Z292" s="45"/>
      <c r="AA292" s="44" t="str">
        <f>IF(Z292&lt;&gt;"",IF(Z292&lt;&gt;"LIBSETS_DROP_MECHANIC_MONSTER_NAME",VLOOKUP(Z292,'LibSets constants'!$I$4:$L$1000,3,FALSE),""),"")</f>
        <v/>
      </c>
      <c r="AB292" s="44" t="str">
        <f>IF(Z292&lt;&gt;"",IF(Z292&lt;&gt;"LIBSETS_DROP_MECHANIC_MONSTER_NAME",VLOOKUP(Z292,'LibSets constants'!$I$4:$L$1000,4,FALSE),""),"")</f>
        <v/>
      </c>
      <c r="AC292" s="3" t="str">
        <f>IF(G292&lt;&gt;"LIBSETS_SETTYPE_BATTLEGROUND",IF(G292&lt;&gt;"LIBSETS_SETTYPE_SPECIAL",IF(AD292&lt;&gt;"",VLOOKUP(AD292,'ESO zone constants'!$D$2:$H$4950,5,FALSE),""),""),"")</f>
        <v/>
      </c>
      <c r="AE292" s="45"/>
      <c r="AF292" s="44" t="str">
        <f>IF(AE292&lt;&gt;"",IF(AE292&lt;&gt;"LIBSETS_DROP_MECHANIC_MONSTER_NAME",VLOOKUP(AE292,'LibSets constants'!$I$4:$L$1000,3,FALSE),""),"")</f>
        <v/>
      </c>
      <c r="AG292" s="44" t="str">
        <f>IF(AE292&lt;&gt;"",IF(AE292&lt;&gt;"LIBSETS_DROP_MECHANIC_MONSTER_NAME",VLOOKUP(AE292,'LibSets constants'!$I$4:$L$1000,4,FALSE),""),"")</f>
        <v/>
      </c>
      <c r="AH292" s="3" t="str">
        <f>IF(G292&lt;&gt;"LIBSETS_SETTYPE_BATTLEGROUND",IF(G292&lt;&gt;"LIBSETS_SETTYPE_SPECIAL",IF(AI292&lt;&gt;"",VLOOKUP(AI292,'ESO zone constants'!$D$2:$H$4950,5,FALSE),""),""),"")</f>
        <v/>
      </c>
      <c r="AJ292" s="45"/>
      <c r="AK292" s="44" t="str">
        <f>IF(AJ292&lt;&gt;"",IF(AJ292&lt;&gt;"LIBSETS_DROP_MECHANIC_MONSTER_NAME",VLOOKUP(AJ292,'LibSets constants'!$I$4:$L$1000,3,FALSE),""),"")</f>
        <v/>
      </c>
      <c r="AL292" s="44" t="str">
        <f>IF(AJ292&lt;&gt;"",IF(AJ292&lt;&gt;"LIBSETS_DROP_MECHANIC_MONSTER_NAME",VLOOKUP(AJ292,'LibSets constants'!$I$4:$L$1000,4,FALSE),""),"")</f>
        <v/>
      </c>
      <c r="AM292" s="3" t="str">
        <f>IF(G292&lt;&gt;"LIBSETS_SETTYPE_BATTLEGROUND",IF(G292&lt;&gt;"LIBSETS_SETTYPE_SPECIAL",IF(AN292&lt;&gt;"",VLOOKUP(AN292,'ESO zone constants'!$D$2:$H$4950,5,FALSE),""),""),"")</f>
        <v/>
      </c>
      <c r="AO292" s="45"/>
      <c r="AP292" s="44" t="str">
        <f>IF(AO292&lt;&gt;"",IF(AO292&lt;&gt;"LIBSETS_DROP_MECHANIC_MONSTER_NAME",VLOOKUP(AO292,'LibSets constants'!$I$4:$L$1000,3,FALSE),""),"")</f>
        <v/>
      </c>
      <c r="AQ292" s="44" t="str">
        <f>IF(AO292&lt;&gt;"",IF(AO292&lt;&gt;"LIBSETS_DROP_MECHANIC_MONSTER_NAME",VLOOKUP(AO292,'LibSets constants'!$I$4:$L$1000,4,FALSE),""),"")</f>
        <v/>
      </c>
      <c r="AR292" s="3" t="str">
        <f>IF(G292&lt;&gt;"LIBSETS_SETTYPE_BATTLEGROUND",IF(G292&lt;&gt;"LIBSETS_SETTYPE_SPECIAL",IF(AS292&lt;&gt;"",VLOOKUP(AS292,'ESO zone constants'!$D$2:$H$4950,5,FALSE),""),""),"")</f>
        <v/>
      </c>
      <c r="AT292" s="45"/>
      <c r="AU292" s="44" t="str">
        <f>IF(AT292&lt;&gt;"",IF(AT292&lt;&gt;"LIBSETS_DROP_MECHANIC_MONSTER_NAME",VLOOKUP(AT292,'LibSets constants'!$I$4:$L$1000,3,FALSE),""),"")</f>
        <v/>
      </c>
      <c r="AV292" s="44" t="str">
        <f>IF(AT292&lt;&gt;"",IF(AT292&lt;&gt;"LIBSETS_DROP_MECHANIC_MONSTER_NAME",VLOOKUP(AT292,'LibSets constants'!$I$4:$L$1000,4,FALSE),""),"")</f>
        <v/>
      </c>
      <c r="AW292" s="21" t="str">
        <f>IF(A292="???","--","")&amp;IF(F292&lt;&gt;"Not in the game (anymore)",IF(A292&lt;&gt;"",CONCATENATE("[",A292,"] = {wayshrines={")&amp;IF(K292&lt;&gt;"",CONCATENATE(K292,","),"")&amp;IF(L292&lt;&gt;"",CONCATENATE(L292,","),"")&amp;IF(M292&lt;&gt;"",CONCATENATE(M292,","),"")&amp;CONCATENATE("}")&amp;IF(VALUE(N292)&gt;0,CONCATENATE(", traitsNeeded=",N292),"")&amp;CONCATENATE(", dlcId=",IF(S292&lt;&gt;"",S292,"DLC_BASE_GAME")),""),"")</f>
        <v>[339] = {wayshrines={-1,-1,-1,}, dlcId=DLC_HORNS_OF_THE_REACH</v>
      </c>
      <c r="AX292" s="21" t="str">
        <f>IF(F292&lt;&gt;"Not in the game (anymore)",IF(A292&lt;&gt;"",IF(P292&lt;&gt;"",CONCATENATE(", zoneIds={",P292),"")&amp;IF(X292&lt;&gt;"",CONCATENATE(",",X292),"")&amp;IF(AC292&lt;&gt;"",CONCATENATE(",",AC292),"")&amp;IF(AH292&lt;&gt;"",CONCATENATE(",",AH292),"")&amp;IF(AM292&lt;&gt;"",CONCATENATE(",",AM292),"")&amp;IF(AR292&lt;&gt;"",CONCATENATE(",",AR292),"")&amp;IF(P292&lt;&gt;"",CONCATENATE("}",""),"")&amp;IF(OR(I292="true",I292="false",I292&lt;&gt;""), CONCATENATE(", veteran=", I292), ""),""),"")</f>
        <v>, zoneIds={973}, veteran=false</v>
      </c>
      <c r="AY292" s="21" t="str">
        <f>IF(F292&lt;&gt;"Not in the game (anymore)",IF(A292&lt;&gt;"",", setType="&amp;G292,"")&amp;IF(J292="true",", multiTrialSet=true",""),"")</f>
        <v>, setType=LIBSETS_SETTYPE_DUNGEON</v>
      </c>
      <c r="AZ292" s="21" t="str">
        <f>IF(F292&lt;&gt;"Not in the game (anymore)",IF(U292&lt;&gt;"",", dropMechanic={"&amp;U292&amp;IF(Z292&lt;&gt;"",","&amp;Z292,"")&amp;IF(AE292&lt;&gt;"",","&amp;AE292,"")&amp;IF(AJ292&lt;&gt;"",","&amp;AJ292,"")&amp;IF(AO292&lt;&gt;"",","&amp;AO292,"")&amp;IF(AT292&lt;&gt;"",","&amp;AT292,"")&amp;"}"&amp;IF(U292="LIBSETS_DROP_MECHANIC_MONSTER_NAME",", dropMechanicNames={" &amp; IF(V292&lt;&gt;"","['en']='"&amp;V292&amp;"'","") &amp; IF(W292&lt;&gt;"",", ['de']='" &amp; W292&amp;"'","") &amp; "}",""),"")&amp;"},","")</f>
        <v>},</v>
      </c>
      <c r="BA292" s="21" t="str">
        <f>IF(F292&lt;&gt;"Not in the game (anymore)",IF(C292&lt;&gt;"",CONCATENATE(" --",C292," / ",B292,"   [",IF(Q292&lt;&gt;"",Q292,""),IF(Y292&lt;&gt;"",", "&amp;Y292,""),IF(AD292&lt;&gt;"",", "&amp;AD292,""),IF(AI292&lt;&gt;"",", "&amp;AI292,""),IF(AN292&lt;&gt;"",", "&amp;AN292,""),IF(AS292&lt;&gt;"",", "&amp;AS292,""),"]")),"")</f>
        <v xml:space="preserve"> --Blooddrinker / Bluttrinker   [Bloodroot Forge]</v>
      </c>
    </row>
    <row r="293" spans="1:53" x14ac:dyDescent="0.25">
      <c r="A293" s="12">
        <v>340</v>
      </c>
      <c r="B293" t="s">
        <v>1270</v>
      </c>
      <c r="C293" t="s">
        <v>1271</v>
      </c>
      <c r="D293" s="3">
        <f>A293</f>
        <v>340</v>
      </c>
      <c r="G293" s="8" t="s">
        <v>1652</v>
      </c>
      <c r="I293" t="s">
        <v>97</v>
      </c>
      <c r="J293" t="s">
        <v>97</v>
      </c>
      <c r="K293">
        <v>-1</v>
      </c>
      <c r="L293">
        <v>-1</v>
      </c>
      <c r="M293">
        <v>-1</v>
      </c>
      <c r="N293">
        <v>0</v>
      </c>
      <c r="O293" s="70" t="s">
        <v>45</v>
      </c>
      <c r="P293" s="3">
        <f>IF(AND(G293&lt;&gt;"LIBSETS_SETTYPE_BATTLEGROUND",G293&lt;&gt;"LIBSETS_SETTYPE_SPECIAL",G293&lt;&gt;"LIBSETS_SETTYPE_MYTHIC"), IF(Q293&lt;&gt;"",VLOOKUP(Q293,'ESO zone constants'!$D$2:$H$4950,5,FALSE),""),"")</f>
        <v>973</v>
      </c>
      <c r="Q293" t="str">
        <f>IF(OR(K293="",K293&lt;=0,ISERROR(K293)),IF(AND(O293&lt;&gt;"",NOT(ISERROR(O293))),O293, ""),VLOOKUP(K293,'ESO wayshrine node constants'!$A$3:$D$9993,4,FALSE))</f>
        <v>Bloodroot Forge</v>
      </c>
      <c r="S293" s="19" t="str">
        <f>IF(AND(R293&lt;&gt;"",NOT(ISERROR(R293))),R293,IF(P293&lt;&gt;"",IF(NOT(ISERROR(VLOOKUP(P293,'ESO Dungeon constants'!$D$3:$H$9999,5,FALSE))),VLOOKUP(P293,'ESO Dungeon constants'!$D$3:$I$9999,6,FALSE),VLOOKUP(P293,'ESO zone constants'!$H$2:$K$9984,4,FALSE)),""))</f>
        <v>DLC_HORNS_OF_THE_REACH</v>
      </c>
      <c r="T293" s="3" t="str">
        <f>IF(S293&lt;&gt;"",VLOOKUP(S293,'LibSets constants'!$B$4:$C$1000,2,FALSE),"")</f>
        <v>Horns of the Reach</v>
      </c>
      <c r="V293" s="44" t="str">
        <f>IF(U293&lt;&gt;"",IF(U293&lt;&gt;"LIBSETS_DROP_MECHANIC_MONSTER_NAME",VLOOKUP(U293,'LibSets constants'!$I$4:$L$1000,3,FALSE),""),"")</f>
        <v/>
      </c>
      <c r="W293" s="44" t="str">
        <f>IF(U293&lt;&gt;"",IF(U293&lt;&gt;"LIBSETS_DROP_MECHANIC_MONSTER_NAME",VLOOKUP(U293,'LibSets constants'!$I$4:$L$1000,4,FALSE),""),"")</f>
        <v/>
      </c>
      <c r="X293" s="3" t="str">
        <f>IF(G293&lt;&gt;"LIBSETS_SETTYPE_BATTLEGROUND",IF(G293&lt;&gt;"LIBSETS_SETTYPE_SPECIAL",IF(Y293&lt;&gt;"",VLOOKUP(Y293,'ESO zone constants'!$D$2:$H$4950,5,FALSE),""),""),"")</f>
        <v/>
      </c>
      <c r="Z293" s="45"/>
      <c r="AA293" s="44" t="str">
        <f>IF(Z293&lt;&gt;"",IF(Z293&lt;&gt;"LIBSETS_DROP_MECHANIC_MONSTER_NAME",VLOOKUP(Z293,'LibSets constants'!$I$4:$L$1000,3,FALSE),""),"")</f>
        <v/>
      </c>
      <c r="AB293" s="44" t="str">
        <f>IF(Z293&lt;&gt;"",IF(Z293&lt;&gt;"LIBSETS_DROP_MECHANIC_MONSTER_NAME",VLOOKUP(Z293,'LibSets constants'!$I$4:$L$1000,4,FALSE),""),"")</f>
        <v/>
      </c>
      <c r="AC293" s="3" t="str">
        <f>IF(G293&lt;&gt;"LIBSETS_SETTYPE_BATTLEGROUND",IF(G293&lt;&gt;"LIBSETS_SETTYPE_SPECIAL",IF(AD293&lt;&gt;"",VLOOKUP(AD293,'ESO zone constants'!$D$2:$H$4950,5,FALSE),""),""),"")</f>
        <v/>
      </c>
      <c r="AE293" s="45"/>
      <c r="AF293" s="44" t="str">
        <f>IF(AE293&lt;&gt;"",IF(AE293&lt;&gt;"LIBSETS_DROP_MECHANIC_MONSTER_NAME",VLOOKUP(AE293,'LibSets constants'!$I$4:$L$1000,3,FALSE),""),"")</f>
        <v/>
      </c>
      <c r="AG293" s="44" t="str">
        <f>IF(AE293&lt;&gt;"",IF(AE293&lt;&gt;"LIBSETS_DROP_MECHANIC_MONSTER_NAME",VLOOKUP(AE293,'LibSets constants'!$I$4:$L$1000,4,FALSE),""),"")</f>
        <v/>
      </c>
      <c r="AH293" s="3" t="str">
        <f>IF(G293&lt;&gt;"LIBSETS_SETTYPE_BATTLEGROUND",IF(G293&lt;&gt;"LIBSETS_SETTYPE_SPECIAL",IF(AI293&lt;&gt;"",VLOOKUP(AI293,'ESO zone constants'!$D$2:$H$4950,5,FALSE),""),""),"")</f>
        <v/>
      </c>
      <c r="AJ293" s="45"/>
      <c r="AK293" s="44" t="str">
        <f>IF(AJ293&lt;&gt;"",IF(AJ293&lt;&gt;"LIBSETS_DROP_MECHANIC_MONSTER_NAME",VLOOKUP(AJ293,'LibSets constants'!$I$4:$L$1000,3,FALSE),""),"")</f>
        <v/>
      </c>
      <c r="AL293" s="44" t="str">
        <f>IF(AJ293&lt;&gt;"",IF(AJ293&lt;&gt;"LIBSETS_DROP_MECHANIC_MONSTER_NAME",VLOOKUP(AJ293,'LibSets constants'!$I$4:$L$1000,4,FALSE),""),"")</f>
        <v/>
      </c>
      <c r="AM293" s="3" t="str">
        <f>IF(G293&lt;&gt;"LIBSETS_SETTYPE_BATTLEGROUND",IF(G293&lt;&gt;"LIBSETS_SETTYPE_SPECIAL",IF(AN293&lt;&gt;"",VLOOKUP(AN293,'ESO zone constants'!$D$2:$H$4950,5,FALSE),""),""),"")</f>
        <v/>
      </c>
      <c r="AO293" s="45"/>
      <c r="AP293" s="44" t="str">
        <f>IF(AO293&lt;&gt;"",IF(AO293&lt;&gt;"LIBSETS_DROP_MECHANIC_MONSTER_NAME",VLOOKUP(AO293,'LibSets constants'!$I$4:$L$1000,3,FALSE),""),"")</f>
        <v/>
      </c>
      <c r="AQ293" s="44" t="str">
        <f>IF(AO293&lt;&gt;"",IF(AO293&lt;&gt;"LIBSETS_DROP_MECHANIC_MONSTER_NAME",VLOOKUP(AO293,'LibSets constants'!$I$4:$L$1000,4,FALSE),""),"")</f>
        <v/>
      </c>
      <c r="AR293" s="3" t="str">
        <f>IF(G293&lt;&gt;"LIBSETS_SETTYPE_BATTLEGROUND",IF(G293&lt;&gt;"LIBSETS_SETTYPE_SPECIAL",IF(AS293&lt;&gt;"",VLOOKUP(AS293,'ESO zone constants'!$D$2:$H$4950,5,FALSE),""),""),"")</f>
        <v/>
      </c>
      <c r="AT293" s="45"/>
      <c r="AU293" s="44" t="str">
        <f>IF(AT293&lt;&gt;"",IF(AT293&lt;&gt;"LIBSETS_DROP_MECHANIC_MONSTER_NAME",VLOOKUP(AT293,'LibSets constants'!$I$4:$L$1000,3,FALSE),""),"")</f>
        <v/>
      </c>
      <c r="AV293" s="44" t="str">
        <f>IF(AT293&lt;&gt;"",IF(AT293&lt;&gt;"LIBSETS_DROP_MECHANIC_MONSTER_NAME",VLOOKUP(AT293,'LibSets constants'!$I$4:$L$1000,4,FALSE),""),"")</f>
        <v/>
      </c>
      <c r="AW293" s="21" t="str">
        <f>IF(A293="???","--","")&amp;IF(F293&lt;&gt;"Not in the game (anymore)",IF(A293&lt;&gt;"",CONCATENATE("[",A293,"] = {wayshrines={")&amp;IF(K293&lt;&gt;"",CONCATENATE(K293,","),"")&amp;IF(L293&lt;&gt;"",CONCATENATE(L293,","),"")&amp;IF(M293&lt;&gt;"",CONCATENATE(M293,","),"")&amp;CONCATENATE("}")&amp;IF(VALUE(N293)&gt;0,CONCATENATE(", traitsNeeded=",N293),"")&amp;CONCATENATE(", dlcId=",IF(S293&lt;&gt;"",S293,"DLC_BASE_GAME")),""),"")</f>
        <v>[340] = {wayshrines={-1,-1,-1,}, dlcId=DLC_HORNS_OF_THE_REACH</v>
      </c>
      <c r="AX293" s="21" t="str">
        <f>IF(F293&lt;&gt;"Not in the game (anymore)",IF(A293&lt;&gt;"",IF(P293&lt;&gt;"",CONCATENATE(", zoneIds={",P293),"")&amp;IF(X293&lt;&gt;"",CONCATENATE(",",X293),"")&amp;IF(AC293&lt;&gt;"",CONCATENATE(",",AC293),"")&amp;IF(AH293&lt;&gt;"",CONCATENATE(",",AH293),"")&amp;IF(AM293&lt;&gt;"",CONCATENATE(",",AM293),"")&amp;IF(AR293&lt;&gt;"",CONCATENATE(",",AR293),"")&amp;IF(P293&lt;&gt;"",CONCATENATE("}",""),"")&amp;IF(OR(I293="true",I293="false",I293&lt;&gt;""), CONCATENATE(", veteran=", I293), ""),""),"")</f>
        <v>, zoneIds={973}, veteran=false</v>
      </c>
      <c r="AY293" s="21" t="str">
        <f>IF(F293&lt;&gt;"Not in the game (anymore)",IF(A293&lt;&gt;"",", setType="&amp;G293,"")&amp;IF(J293="true",", multiTrialSet=true",""),"")</f>
        <v>, setType=LIBSETS_SETTYPE_DUNGEON</v>
      </c>
      <c r="AZ293" s="21" t="str">
        <f>IF(F293&lt;&gt;"Not in the game (anymore)",IF(U293&lt;&gt;"",", dropMechanic={"&amp;U293&amp;IF(Z293&lt;&gt;"",","&amp;Z293,"")&amp;IF(AE293&lt;&gt;"",","&amp;AE293,"")&amp;IF(AJ293&lt;&gt;"",","&amp;AJ293,"")&amp;IF(AO293&lt;&gt;"",","&amp;AO293,"")&amp;IF(AT293&lt;&gt;"",","&amp;AT293,"")&amp;"}"&amp;IF(U293="LIBSETS_DROP_MECHANIC_MONSTER_NAME",", dropMechanicNames={" &amp; IF(V293&lt;&gt;"","['en']='"&amp;V293&amp;"'","") &amp; IF(W293&lt;&gt;"",", ['de']='" &amp; W293&amp;"'","") &amp; "}",""),"")&amp;"},","")</f>
        <v>},</v>
      </c>
      <c r="BA293" s="21" t="str">
        <f>IF(F293&lt;&gt;"Not in the game (anymore)",IF(C293&lt;&gt;"",CONCATENATE(" --",C293," / ",B293,"   [",IF(Q293&lt;&gt;"",Q293,""),IF(Y293&lt;&gt;"",", "&amp;Y293,""),IF(AD293&lt;&gt;"",", "&amp;AD293,""),IF(AI293&lt;&gt;"",", "&amp;AI293,""),IF(AN293&lt;&gt;"",", "&amp;AN293,""),IF(AS293&lt;&gt;"",", "&amp;AS293,""),"]")),"")</f>
        <v xml:space="preserve"> --Hagraven's Garden / Vettelgarten   [Bloodroot Forge]</v>
      </c>
    </row>
    <row r="294" spans="1:53" x14ac:dyDescent="0.25">
      <c r="A294" s="5">
        <v>341</v>
      </c>
      <c r="B294" t="s">
        <v>1272</v>
      </c>
      <c r="C294" t="s">
        <v>4</v>
      </c>
      <c r="D294" s="3">
        <f>A294</f>
        <v>341</v>
      </c>
      <c r="G294" s="8" t="s">
        <v>1654</v>
      </c>
      <c r="H294">
        <v>3</v>
      </c>
      <c r="I294" t="s">
        <v>1641</v>
      </c>
      <c r="J294" t="s">
        <v>97</v>
      </c>
      <c r="K294">
        <v>-1</v>
      </c>
      <c r="L294">
        <v>-1</v>
      </c>
      <c r="M294">
        <v>-1</v>
      </c>
      <c r="N294">
        <v>0</v>
      </c>
      <c r="O294" s="70" t="s">
        <v>45</v>
      </c>
      <c r="P294" s="3">
        <f>IF(AND(G294&lt;&gt;"LIBSETS_SETTYPE_BATTLEGROUND",G294&lt;&gt;"LIBSETS_SETTYPE_SPECIAL",G294&lt;&gt;"LIBSETS_SETTYPE_MYTHIC"), IF(Q294&lt;&gt;"",VLOOKUP(Q294,'ESO zone constants'!$D$2:$H$4950,5,FALSE),""),"")</f>
        <v>973</v>
      </c>
      <c r="Q294" t="str">
        <f>IF(OR(K294="",K294&lt;=0,ISERROR(K294)),IF(AND(O294&lt;&gt;"",NOT(ISERROR(O294))),O294, ""),VLOOKUP(K294,'ESO wayshrine node constants'!$A$3:$D$9993,4,FALSE))</f>
        <v>Bloodroot Forge</v>
      </c>
      <c r="S294" s="19" t="str">
        <f>IF(AND(R294&lt;&gt;"",NOT(ISERROR(R294))),R294,IF(P294&lt;&gt;"",IF(NOT(ISERROR(VLOOKUP(P294,'ESO Dungeon constants'!$D$3:$H$9999,5,FALSE))),VLOOKUP(P294,'ESO Dungeon constants'!$D$3:$I$9999,6,FALSE),VLOOKUP(P294,'ESO zone constants'!$H$2:$K$9984,4,FALSE)),""))</f>
        <v>DLC_HORNS_OF_THE_REACH</v>
      </c>
      <c r="T294" s="3" t="str">
        <f>IF(S294&lt;&gt;"",VLOOKUP(S294,'LibSets constants'!$B$4:$C$1000,2,FALSE),"")</f>
        <v>Horns of the Reach</v>
      </c>
      <c r="U294" s="33" t="s">
        <v>1726</v>
      </c>
      <c r="V294" s="40" t="s">
        <v>1736</v>
      </c>
      <c r="W294" s="40" t="s">
        <v>1827</v>
      </c>
      <c r="X294" s="3" t="str">
        <f>IF(G294&lt;&gt;"LIBSETS_SETTYPE_BATTLEGROUND",IF(G294&lt;&gt;"LIBSETS_SETTYPE_SPECIAL",IF(Y294&lt;&gt;"",VLOOKUP(Y294,'ESO zone constants'!$D$2:$H$4950,5,FALSE),""),""),"")</f>
        <v/>
      </c>
      <c r="Z294" s="40"/>
      <c r="AA294" s="40"/>
      <c r="AB294" s="40"/>
      <c r="AC294" s="3" t="str">
        <f>IF(G294&lt;&gt;"LIBSETS_SETTYPE_BATTLEGROUND",IF(G294&lt;&gt;"LIBSETS_SETTYPE_SPECIAL",IF(AD294&lt;&gt;"",VLOOKUP(AD294,'ESO zone constants'!$D$2:$H$4950,5,FALSE),""),""),"")</f>
        <v/>
      </c>
      <c r="AE294" s="40"/>
      <c r="AF294" s="40"/>
      <c r="AG294" s="40"/>
      <c r="AH294" s="3" t="str">
        <f>IF(G294&lt;&gt;"LIBSETS_SETTYPE_BATTLEGROUND",IF(G294&lt;&gt;"LIBSETS_SETTYPE_SPECIAL",IF(AI294&lt;&gt;"",VLOOKUP(AI294,'ESO zone constants'!$D$2:$H$4950,5,FALSE),""),""),"")</f>
        <v/>
      </c>
      <c r="AJ294" s="40"/>
      <c r="AK294" s="40"/>
      <c r="AL294" s="40"/>
      <c r="AM294" s="3" t="str">
        <f>IF(G294&lt;&gt;"LIBSETS_SETTYPE_BATTLEGROUND",IF(G294&lt;&gt;"LIBSETS_SETTYPE_SPECIAL",IF(AN294&lt;&gt;"",VLOOKUP(AN294,'ESO zone constants'!$D$2:$H$4950,5,FALSE),""),""),"")</f>
        <v/>
      </c>
      <c r="AO294" s="40"/>
      <c r="AP294" s="40"/>
      <c r="AQ294" s="40"/>
      <c r="AR294" s="3" t="str">
        <f>IF(G294&lt;&gt;"LIBSETS_SETTYPE_BATTLEGROUND",IF(G294&lt;&gt;"LIBSETS_SETTYPE_SPECIAL",IF(AS294&lt;&gt;"",VLOOKUP(AS294,'ESO zone constants'!$D$2:$H$4950,5,FALSE),""),""),"")</f>
        <v/>
      </c>
      <c r="AT294" s="40"/>
      <c r="AU294" s="40"/>
      <c r="AV294" s="40"/>
      <c r="AW294" s="21" t="str">
        <f>IF(A294="???","--","")&amp;IF(F294&lt;&gt;"Not in the game (anymore)",IF(A294&lt;&gt;"",CONCATENATE("[",A294,"] = {wayshrines={")&amp;IF(K294&lt;&gt;"",CONCATENATE(K294,","),"")&amp;IF(L294&lt;&gt;"",CONCATENATE(L294,","),"")&amp;IF(M294&lt;&gt;"",CONCATENATE(M294,","),"")&amp;CONCATENATE("}")&amp;IF(VALUE(N294)&gt;0,CONCATENATE(", traitsNeeded=",N294),"")&amp;CONCATENATE(", dlcId=",IF(S294&lt;&gt;"",S294,"DLC_BASE_GAME")),""),"")</f>
        <v>[341] = {wayshrines={-1,-1,-1,}, dlcId=DLC_HORNS_OF_THE_REACH</v>
      </c>
      <c r="AX294" s="21" t="str">
        <f>IF(F294&lt;&gt;"Not in the game (anymore)",IF(A294&lt;&gt;"",IF(P294&lt;&gt;"",CONCATENATE(", zoneIds={",P294),"")&amp;IF(X294&lt;&gt;"",CONCATENATE(",",X294),"")&amp;IF(AC294&lt;&gt;"",CONCATENATE(",",AC294),"")&amp;IF(AH294&lt;&gt;"",CONCATENATE(",",AH294),"")&amp;IF(AM294&lt;&gt;"",CONCATENATE(",",AM294),"")&amp;IF(AR294&lt;&gt;"",CONCATENATE(",",AR294),"")&amp;IF(P294&lt;&gt;"",CONCATENATE("}",""),"")&amp;IF(OR(I294="true",I294="false",I294&lt;&gt;""), CONCATENATE(", veteran=", I294), ""),""),"")</f>
        <v>, zoneIds={973}, veteran={[EQUIP_TYPE_HEAD]=true, [EQUIP_TYPE_SHOULDERS]=false}</v>
      </c>
      <c r="AY294" s="21" t="str">
        <f>IF(F294&lt;&gt;"Not in the game (anymore)",IF(A294&lt;&gt;"",", setType="&amp;G294,"")&amp;IF(J294="true",", multiTrialSet=true",""),"")</f>
        <v>, setType=LIBSETS_SETTYPE_MONSTER</v>
      </c>
      <c r="AZ294" s="21" t="str">
        <f>IF(F294&lt;&gt;"Not in the game (anymore)",IF(U294&lt;&gt;"",", dropMechanic={"&amp;U294&amp;IF(Z294&lt;&gt;"",","&amp;Z294,"")&amp;IF(AE294&lt;&gt;"",","&amp;AE294,"")&amp;IF(AJ294&lt;&gt;"",","&amp;AJ294,"")&amp;IF(AO294&lt;&gt;"",","&amp;AO294,"")&amp;IF(AT294&lt;&gt;"",","&amp;AT294,"")&amp;"}"&amp;IF(U294="LIBSETS_DROP_MECHANIC_MONSTER_NAME",", dropMechanicNames={" &amp; IF(V294&lt;&gt;"","['en']='"&amp;V294&amp;"'","") &amp; IF(W294&lt;&gt;"",", ['de']='" &amp; W294&amp;"'","") &amp; "}",""),"")&amp;"},","")</f>
        <v>, dropMechanic={LIBSETS_DROP_MECHANIC_MONSTER_NAME}, dropMechanicNames={['en']='Earthgore Amalgam', ['de']='Erdbluter-Amalgam'}},</v>
      </c>
      <c r="BA294" s="21" t="str">
        <f>IF(F294&lt;&gt;"Not in the game (anymore)",IF(C294&lt;&gt;"",CONCATENATE(" --",C294," / ",B294,"   [",IF(Q294&lt;&gt;"",Q294,""),IF(Y294&lt;&gt;"",", "&amp;Y294,""),IF(AD294&lt;&gt;"",", "&amp;AD294,""),IF(AI294&lt;&gt;"",", "&amp;AI294,""),IF(AN294&lt;&gt;"",", "&amp;AN294,""),IF(AS294&lt;&gt;"",", "&amp;AS294,""),"]")),"")</f>
        <v xml:space="preserve"> --Earthgore / Erdbluter   [Bloodroot Forge]</v>
      </c>
    </row>
    <row r="295" spans="1:53" x14ac:dyDescent="0.25">
      <c r="A295" s="5">
        <v>342</v>
      </c>
      <c r="B295" t="s">
        <v>3</v>
      </c>
      <c r="C295" t="s">
        <v>3</v>
      </c>
      <c r="D295" s="3">
        <f>A295</f>
        <v>342</v>
      </c>
      <c r="G295" s="8" t="s">
        <v>1654</v>
      </c>
      <c r="H295">
        <v>3</v>
      </c>
      <c r="I295" t="s">
        <v>1641</v>
      </c>
      <c r="J295" t="s">
        <v>97</v>
      </c>
      <c r="K295">
        <v>-1</v>
      </c>
      <c r="L295">
        <v>-1</v>
      </c>
      <c r="M295">
        <v>-1</v>
      </c>
      <c r="N295">
        <v>0</v>
      </c>
      <c r="O295" s="70" t="s">
        <v>44</v>
      </c>
      <c r="P295" s="3">
        <f>IF(AND(G295&lt;&gt;"LIBSETS_SETTYPE_BATTLEGROUND",G295&lt;&gt;"LIBSETS_SETTYPE_SPECIAL",G295&lt;&gt;"LIBSETS_SETTYPE_MYTHIC"), IF(Q295&lt;&gt;"",VLOOKUP(Q295,'ESO zone constants'!$D$2:$H$4950,5,FALSE),""),"")</f>
        <v>974</v>
      </c>
      <c r="Q295" t="str">
        <f>IF(OR(K295="",K295&lt;=0,ISERROR(K295)),IF(AND(O295&lt;&gt;"",NOT(ISERROR(O295))),O295, ""),VLOOKUP(K295,'ESO wayshrine node constants'!$A$3:$D$9993,4,FALSE))</f>
        <v>Falkreath Hold</v>
      </c>
      <c r="S295" s="19" t="str">
        <f>IF(AND(R295&lt;&gt;"",NOT(ISERROR(R295))),R295,IF(P295&lt;&gt;"",IF(NOT(ISERROR(VLOOKUP(P295,'ESO Dungeon constants'!$D$3:$H$9999,5,FALSE))),VLOOKUP(P295,'ESO Dungeon constants'!$D$3:$I$9999,6,FALSE),VLOOKUP(P295,'ESO zone constants'!$H$2:$K$9984,4,FALSE)),""))</f>
        <v>DLC_HORNS_OF_THE_REACH</v>
      </c>
      <c r="T295" s="3" t="str">
        <f>IF(S295&lt;&gt;"",VLOOKUP(S295,'LibSets constants'!$B$4:$C$1000,2,FALSE),"")</f>
        <v>Horns of the Reach</v>
      </c>
      <c r="U295" s="33" t="s">
        <v>1726</v>
      </c>
      <c r="V295" s="40" t="s">
        <v>1528</v>
      </c>
      <c r="W295" s="40" t="s">
        <v>1815</v>
      </c>
      <c r="X295" s="3" t="str">
        <f>IF(G295&lt;&gt;"LIBSETS_SETTYPE_BATTLEGROUND",IF(G295&lt;&gt;"LIBSETS_SETTYPE_SPECIAL",IF(Y295&lt;&gt;"",VLOOKUP(Y295,'ESO zone constants'!$D$2:$H$4950,5,FALSE),""),""),"")</f>
        <v/>
      </c>
      <c r="Z295" s="40"/>
      <c r="AA295" s="40"/>
      <c r="AB295" s="40"/>
      <c r="AC295" s="3" t="str">
        <f>IF(G295&lt;&gt;"LIBSETS_SETTYPE_BATTLEGROUND",IF(G295&lt;&gt;"LIBSETS_SETTYPE_SPECIAL",IF(AD295&lt;&gt;"",VLOOKUP(AD295,'ESO zone constants'!$D$2:$H$4950,5,FALSE),""),""),"")</f>
        <v/>
      </c>
      <c r="AE295" s="40"/>
      <c r="AF295" s="40"/>
      <c r="AG295" s="40"/>
      <c r="AH295" s="3" t="str">
        <f>IF(G295&lt;&gt;"LIBSETS_SETTYPE_BATTLEGROUND",IF(G295&lt;&gt;"LIBSETS_SETTYPE_SPECIAL",IF(AI295&lt;&gt;"",VLOOKUP(AI295,'ESO zone constants'!$D$2:$H$4950,5,FALSE),""),""),"")</f>
        <v/>
      </c>
      <c r="AJ295" s="40"/>
      <c r="AK295" s="40"/>
      <c r="AL295" s="40"/>
      <c r="AM295" s="3" t="str">
        <f>IF(G295&lt;&gt;"LIBSETS_SETTYPE_BATTLEGROUND",IF(G295&lt;&gt;"LIBSETS_SETTYPE_SPECIAL",IF(AN295&lt;&gt;"",VLOOKUP(AN295,'ESO zone constants'!$D$2:$H$4950,5,FALSE),""),""),"")</f>
        <v/>
      </c>
      <c r="AO295" s="40"/>
      <c r="AP295" s="40"/>
      <c r="AQ295" s="40"/>
      <c r="AR295" s="3" t="str">
        <f>IF(G295&lt;&gt;"LIBSETS_SETTYPE_BATTLEGROUND",IF(G295&lt;&gt;"LIBSETS_SETTYPE_SPECIAL",IF(AS295&lt;&gt;"",VLOOKUP(AS295,'ESO zone constants'!$D$2:$H$4950,5,FALSE),""),""),"")</f>
        <v/>
      </c>
      <c r="AT295" s="40"/>
      <c r="AU295" s="40"/>
      <c r="AV295" s="40"/>
      <c r="AW295" s="21" t="str">
        <f>IF(A295="???","--","")&amp;IF(F295&lt;&gt;"Not in the game (anymore)",IF(A295&lt;&gt;"",CONCATENATE("[",A295,"] = {wayshrines={")&amp;IF(K295&lt;&gt;"",CONCATENATE(K295,","),"")&amp;IF(L295&lt;&gt;"",CONCATENATE(L295,","),"")&amp;IF(M295&lt;&gt;"",CONCATENATE(M295,","),"")&amp;CONCATENATE("}")&amp;IF(VALUE(N295)&gt;0,CONCATENATE(", traitsNeeded=",N295),"")&amp;CONCATENATE(", dlcId=",IF(S295&lt;&gt;"",S295,"DLC_BASE_GAME")),""),"")</f>
        <v>[342] = {wayshrines={-1,-1,-1,}, dlcId=DLC_HORNS_OF_THE_REACH</v>
      </c>
      <c r="AX295" s="21" t="str">
        <f>IF(F295&lt;&gt;"Not in the game (anymore)",IF(A295&lt;&gt;"",IF(P295&lt;&gt;"",CONCATENATE(", zoneIds={",P295),"")&amp;IF(X295&lt;&gt;"",CONCATENATE(",",X295),"")&amp;IF(AC295&lt;&gt;"",CONCATENATE(",",AC295),"")&amp;IF(AH295&lt;&gt;"",CONCATENATE(",",AH295),"")&amp;IF(AM295&lt;&gt;"",CONCATENATE(",",AM295),"")&amp;IF(AR295&lt;&gt;"",CONCATENATE(",",AR295),"")&amp;IF(P295&lt;&gt;"",CONCATENATE("}",""),"")&amp;IF(OR(I295="true",I295="false",I295&lt;&gt;""), CONCATENATE(", veteran=", I295), ""),""),"")</f>
        <v>, zoneIds={974}, veteran={[EQUIP_TYPE_HEAD]=true, [EQUIP_TYPE_SHOULDERS]=false}</v>
      </c>
      <c r="AY295" s="21" t="str">
        <f>IF(F295&lt;&gt;"Not in the game (anymore)",IF(A295&lt;&gt;"",", setType="&amp;G295,"")&amp;IF(J295="true",", multiTrialSet=true",""),"")</f>
        <v>, setType=LIBSETS_SETTYPE_MONSTER</v>
      </c>
      <c r="AZ295" s="21" t="str">
        <f>IF(F295&lt;&gt;"Not in the game (anymore)",IF(U295&lt;&gt;"",", dropMechanic={"&amp;U295&amp;IF(Z295&lt;&gt;"",","&amp;Z295,"")&amp;IF(AE295&lt;&gt;"",","&amp;AE295,"")&amp;IF(AJ295&lt;&gt;"",","&amp;AJ295,"")&amp;IF(AO295&lt;&gt;"",","&amp;AO295,"")&amp;IF(AT295&lt;&gt;"",","&amp;AT295,"")&amp;"}"&amp;IF(U295="LIBSETS_DROP_MECHANIC_MONSTER_NAME",", dropMechanicNames={" &amp; IF(V295&lt;&gt;"","['en']='"&amp;V295&amp;"'","") &amp; IF(W295&lt;&gt;"",", ['de']='" &amp; W295&amp;"'","") &amp; "}",""),"")&amp;"},","")</f>
        <v>, dropMechanic={LIBSETS_DROP_MECHANIC_MONSTER_NAME}, dropMechanicNames={['en']='Domihaus the Bloody-Hornedin', ['de']='Domihaus der Blutgehörnte'}},</v>
      </c>
      <c r="BA295" s="21" t="str">
        <f>IF(F295&lt;&gt;"Not in the game (anymore)",IF(C295&lt;&gt;"",CONCATENATE(" --",C295," / ",B295,"   [",IF(Q295&lt;&gt;"",Q295,""),IF(Y295&lt;&gt;"",", "&amp;Y295,""),IF(AD295&lt;&gt;"",", "&amp;AD295,""),IF(AI295&lt;&gt;"",", "&amp;AI295,""),IF(AN295&lt;&gt;"",", "&amp;AN295,""),IF(AS295&lt;&gt;"",", "&amp;AS295,""),"]")),"")</f>
        <v xml:space="preserve"> --Domihaus / Domihaus   [Falkreath Hold]</v>
      </c>
    </row>
    <row r="296" spans="1:53" x14ac:dyDescent="0.25">
      <c r="A296" s="12">
        <v>343</v>
      </c>
      <c r="B296" t="s">
        <v>1273</v>
      </c>
      <c r="C296" t="s">
        <v>1274</v>
      </c>
      <c r="D296" s="3">
        <f>A296</f>
        <v>343</v>
      </c>
      <c r="G296" s="8" t="s">
        <v>1652</v>
      </c>
      <c r="I296" t="s">
        <v>97</v>
      </c>
      <c r="J296" t="s">
        <v>97</v>
      </c>
      <c r="K296">
        <v>-1</v>
      </c>
      <c r="L296">
        <v>-1</v>
      </c>
      <c r="M296">
        <v>-1</v>
      </c>
      <c r="N296">
        <v>0</v>
      </c>
      <c r="O296" s="70" t="s">
        <v>69</v>
      </c>
      <c r="P296" s="3">
        <f>IF(AND(G296&lt;&gt;"LIBSETS_SETTYPE_BATTLEGROUND",G296&lt;&gt;"LIBSETS_SETTYPE_SPECIAL",G296&lt;&gt;"LIBSETS_SETTYPE_MYTHIC"), IF(Q296&lt;&gt;"",VLOOKUP(Q296,'ESO zone constants'!$D$2:$H$4950,5,FALSE),""),"")</f>
        <v>1009</v>
      </c>
      <c r="Q296" t="str">
        <f>IF(OR(K296="",K296&lt;=0,ISERROR(K296)),IF(AND(O296&lt;&gt;"",NOT(ISERROR(O296))),O296, ""),VLOOKUP(K296,'ESO wayshrine node constants'!$A$3:$D$9993,4,FALSE))</f>
        <v>Fang Lair</v>
      </c>
      <c r="S296" s="19" t="str">
        <f>IF(AND(R296&lt;&gt;"",NOT(ISERROR(R296))),R296,IF(P296&lt;&gt;"",IF(NOT(ISERROR(VLOOKUP(P296,'ESO Dungeon constants'!$D$3:$H$9999,5,FALSE))),VLOOKUP(P296,'ESO Dungeon constants'!$D$3:$I$9999,6,FALSE),VLOOKUP(P296,'ESO zone constants'!$H$2:$K$9984,4,FALSE)),""))</f>
        <v>DLC_DRAGON_BONES</v>
      </c>
      <c r="T296" s="3" t="str">
        <f>IF(S296&lt;&gt;"",VLOOKUP(S296,'LibSets constants'!$B$4:$C$1000,2,FALSE),"")</f>
        <v>Dragon Bones</v>
      </c>
      <c r="V296" s="44" t="str">
        <f>IF(U296&lt;&gt;"",IF(U296&lt;&gt;"LIBSETS_DROP_MECHANIC_MONSTER_NAME",VLOOKUP(U296,'LibSets constants'!$I$4:$L$1000,3,FALSE),""),"")</f>
        <v/>
      </c>
      <c r="W296" s="44" t="str">
        <f>IF(U296&lt;&gt;"",IF(U296&lt;&gt;"LIBSETS_DROP_MECHANIC_MONSTER_NAME",VLOOKUP(U296,'LibSets constants'!$I$4:$L$1000,4,FALSE),""),"")</f>
        <v/>
      </c>
      <c r="X296" s="3" t="str">
        <f>IF(G296&lt;&gt;"LIBSETS_SETTYPE_BATTLEGROUND",IF(G296&lt;&gt;"LIBSETS_SETTYPE_SPECIAL",IF(Y296&lt;&gt;"",VLOOKUP(Y296,'ESO zone constants'!$D$2:$H$4950,5,FALSE),""),""),"")</f>
        <v/>
      </c>
      <c r="Z296" s="45"/>
      <c r="AA296" s="44" t="str">
        <f>IF(Z296&lt;&gt;"",IF(Z296&lt;&gt;"LIBSETS_DROP_MECHANIC_MONSTER_NAME",VLOOKUP(Z296,'LibSets constants'!$I$4:$L$1000,3,FALSE),""),"")</f>
        <v/>
      </c>
      <c r="AB296" s="44" t="str">
        <f>IF(Z296&lt;&gt;"",IF(Z296&lt;&gt;"LIBSETS_DROP_MECHANIC_MONSTER_NAME",VLOOKUP(Z296,'LibSets constants'!$I$4:$L$1000,4,FALSE),""),"")</f>
        <v/>
      </c>
      <c r="AC296" s="3" t="str">
        <f>IF(G296&lt;&gt;"LIBSETS_SETTYPE_BATTLEGROUND",IF(G296&lt;&gt;"LIBSETS_SETTYPE_SPECIAL",IF(AD296&lt;&gt;"",VLOOKUP(AD296,'ESO zone constants'!$D$2:$H$4950,5,FALSE),""),""),"")</f>
        <v/>
      </c>
      <c r="AE296" s="45"/>
      <c r="AF296" s="44" t="str">
        <f>IF(AE296&lt;&gt;"",IF(AE296&lt;&gt;"LIBSETS_DROP_MECHANIC_MONSTER_NAME",VLOOKUP(AE296,'LibSets constants'!$I$4:$L$1000,3,FALSE),""),"")</f>
        <v/>
      </c>
      <c r="AG296" s="44" t="str">
        <f>IF(AE296&lt;&gt;"",IF(AE296&lt;&gt;"LIBSETS_DROP_MECHANIC_MONSTER_NAME",VLOOKUP(AE296,'LibSets constants'!$I$4:$L$1000,4,FALSE),""),"")</f>
        <v/>
      </c>
      <c r="AH296" s="3" t="str">
        <f>IF(G296&lt;&gt;"LIBSETS_SETTYPE_BATTLEGROUND",IF(G296&lt;&gt;"LIBSETS_SETTYPE_SPECIAL",IF(AI296&lt;&gt;"",VLOOKUP(AI296,'ESO zone constants'!$D$2:$H$4950,5,FALSE),""),""),"")</f>
        <v/>
      </c>
      <c r="AJ296" s="45"/>
      <c r="AK296" s="44" t="str">
        <f>IF(AJ296&lt;&gt;"",IF(AJ296&lt;&gt;"LIBSETS_DROP_MECHANIC_MONSTER_NAME",VLOOKUP(AJ296,'LibSets constants'!$I$4:$L$1000,3,FALSE),""),"")</f>
        <v/>
      </c>
      <c r="AL296" s="44" t="str">
        <f>IF(AJ296&lt;&gt;"",IF(AJ296&lt;&gt;"LIBSETS_DROP_MECHANIC_MONSTER_NAME",VLOOKUP(AJ296,'LibSets constants'!$I$4:$L$1000,4,FALSE),""),"")</f>
        <v/>
      </c>
      <c r="AM296" s="3" t="str">
        <f>IF(G296&lt;&gt;"LIBSETS_SETTYPE_BATTLEGROUND",IF(G296&lt;&gt;"LIBSETS_SETTYPE_SPECIAL",IF(AN296&lt;&gt;"",VLOOKUP(AN296,'ESO zone constants'!$D$2:$H$4950,5,FALSE),""),""),"")</f>
        <v/>
      </c>
      <c r="AO296" s="45"/>
      <c r="AP296" s="44" t="str">
        <f>IF(AO296&lt;&gt;"",IF(AO296&lt;&gt;"LIBSETS_DROP_MECHANIC_MONSTER_NAME",VLOOKUP(AO296,'LibSets constants'!$I$4:$L$1000,3,FALSE),""),"")</f>
        <v/>
      </c>
      <c r="AQ296" s="44" t="str">
        <f>IF(AO296&lt;&gt;"",IF(AO296&lt;&gt;"LIBSETS_DROP_MECHANIC_MONSTER_NAME",VLOOKUP(AO296,'LibSets constants'!$I$4:$L$1000,4,FALSE),""),"")</f>
        <v/>
      </c>
      <c r="AR296" s="3" t="str">
        <f>IF(G296&lt;&gt;"LIBSETS_SETTYPE_BATTLEGROUND",IF(G296&lt;&gt;"LIBSETS_SETTYPE_SPECIAL",IF(AS296&lt;&gt;"",VLOOKUP(AS296,'ESO zone constants'!$D$2:$H$4950,5,FALSE),""),""),"")</f>
        <v/>
      </c>
      <c r="AT296" s="45"/>
      <c r="AU296" s="44" t="str">
        <f>IF(AT296&lt;&gt;"",IF(AT296&lt;&gt;"LIBSETS_DROP_MECHANIC_MONSTER_NAME",VLOOKUP(AT296,'LibSets constants'!$I$4:$L$1000,3,FALSE),""),"")</f>
        <v/>
      </c>
      <c r="AV296" s="44" t="str">
        <f>IF(AT296&lt;&gt;"",IF(AT296&lt;&gt;"LIBSETS_DROP_MECHANIC_MONSTER_NAME",VLOOKUP(AT296,'LibSets constants'!$I$4:$L$1000,4,FALSE),""),"")</f>
        <v/>
      </c>
      <c r="AW296" s="21" t="str">
        <f>IF(A296="???","--","")&amp;IF(F296&lt;&gt;"Not in the game (anymore)",IF(A296&lt;&gt;"",CONCATENATE("[",A296,"] = {wayshrines={")&amp;IF(K296&lt;&gt;"",CONCATENATE(K296,","),"")&amp;IF(L296&lt;&gt;"",CONCATENATE(L296,","),"")&amp;IF(M296&lt;&gt;"",CONCATENATE(M296,","),"")&amp;CONCATENATE("}")&amp;IF(VALUE(N296)&gt;0,CONCATENATE(", traitsNeeded=",N296),"")&amp;CONCATENATE(", dlcId=",IF(S296&lt;&gt;"",S296,"DLC_BASE_GAME")),""),"")</f>
        <v>[343] = {wayshrines={-1,-1,-1,}, dlcId=DLC_DRAGON_BONES</v>
      </c>
      <c r="AX296" s="21" t="str">
        <f>IF(F296&lt;&gt;"Not in the game (anymore)",IF(A296&lt;&gt;"",IF(P296&lt;&gt;"",CONCATENATE(", zoneIds={",P296),"")&amp;IF(X296&lt;&gt;"",CONCATENATE(",",X296),"")&amp;IF(AC296&lt;&gt;"",CONCATENATE(",",AC296),"")&amp;IF(AH296&lt;&gt;"",CONCATENATE(",",AH296),"")&amp;IF(AM296&lt;&gt;"",CONCATENATE(",",AM296),"")&amp;IF(AR296&lt;&gt;"",CONCATENATE(",",AR296),"")&amp;IF(P296&lt;&gt;"",CONCATENATE("}",""),"")&amp;IF(OR(I296="true",I296="false",I296&lt;&gt;""), CONCATENATE(", veteran=", I296), ""),""),"")</f>
        <v>, zoneIds={1009}, veteran=false</v>
      </c>
      <c r="AY296" s="21" t="str">
        <f>IF(F296&lt;&gt;"Not in the game (anymore)",IF(A296&lt;&gt;"",", setType="&amp;G296,"")&amp;IF(J296="true",", multiTrialSet=true",""),"")</f>
        <v>, setType=LIBSETS_SETTYPE_DUNGEON</v>
      </c>
      <c r="AZ296" s="21" t="str">
        <f>IF(F296&lt;&gt;"Not in the game (anymore)",IF(U296&lt;&gt;"",", dropMechanic={"&amp;U296&amp;IF(Z296&lt;&gt;"",","&amp;Z296,"")&amp;IF(AE296&lt;&gt;"",","&amp;AE296,"")&amp;IF(AJ296&lt;&gt;"",","&amp;AJ296,"")&amp;IF(AO296&lt;&gt;"",","&amp;AO296,"")&amp;IF(AT296&lt;&gt;"",","&amp;AT296,"")&amp;"}"&amp;IF(U296="LIBSETS_DROP_MECHANIC_MONSTER_NAME",", dropMechanicNames={" &amp; IF(V296&lt;&gt;"","['en']='"&amp;V296&amp;"'","") &amp; IF(W296&lt;&gt;"",", ['de']='" &amp; W296&amp;"'","") &amp; "}",""),"")&amp;"},","")</f>
        <v>},</v>
      </c>
      <c r="BA296" s="21" t="str">
        <f>IF(F296&lt;&gt;"Not in the game (anymore)",IF(C296&lt;&gt;"",CONCATENATE(" --",C296," / ",B296,"   [",IF(Q296&lt;&gt;"",Q296,""),IF(Y296&lt;&gt;"",", "&amp;Y296,""),IF(AD296&lt;&gt;"",", "&amp;AD296,""),IF(AI296&lt;&gt;"",", "&amp;AI296,""),IF(AN296&lt;&gt;"",", "&amp;AN296,""),IF(AS296&lt;&gt;"",", "&amp;AS296,""),"]")),"")</f>
        <v xml:space="preserve"> --Caluurion's Legacy / Caluurions Erbe   [Fang Lair]</v>
      </c>
    </row>
    <row r="297" spans="1:53" x14ac:dyDescent="0.25">
      <c r="A297" s="12">
        <v>344</v>
      </c>
      <c r="B297" t="s">
        <v>1275</v>
      </c>
      <c r="C297" t="s">
        <v>1276</v>
      </c>
      <c r="D297" s="3">
        <f>A297</f>
        <v>344</v>
      </c>
      <c r="G297" s="8" t="s">
        <v>1652</v>
      </c>
      <c r="I297" t="s">
        <v>97</v>
      </c>
      <c r="J297" t="s">
        <v>97</v>
      </c>
      <c r="K297">
        <v>-1</v>
      </c>
      <c r="L297">
        <v>-1</v>
      </c>
      <c r="M297">
        <v>-1</v>
      </c>
      <c r="N297">
        <v>0</v>
      </c>
      <c r="O297" s="70" t="s">
        <v>69</v>
      </c>
      <c r="P297" s="3">
        <f>IF(AND(G297&lt;&gt;"LIBSETS_SETTYPE_BATTLEGROUND",G297&lt;&gt;"LIBSETS_SETTYPE_SPECIAL",G297&lt;&gt;"LIBSETS_SETTYPE_MYTHIC"), IF(Q297&lt;&gt;"",VLOOKUP(Q297,'ESO zone constants'!$D$2:$H$4950,5,FALSE),""),"")</f>
        <v>1009</v>
      </c>
      <c r="Q297" t="str">
        <f>IF(OR(K297="",K297&lt;=0,ISERROR(K297)),IF(AND(O297&lt;&gt;"",NOT(ISERROR(O297))),O297, ""),VLOOKUP(K297,'ESO wayshrine node constants'!$A$3:$D$9993,4,FALSE))</f>
        <v>Fang Lair</v>
      </c>
      <c r="S297" s="19" t="str">
        <f>IF(AND(R297&lt;&gt;"",NOT(ISERROR(R297))),R297,IF(P297&lt;&gt;"",IF(NOT(ISERROR(VLOOKUP(P297,'ESO Dungeon constants'!$D$3:$H$9999,5,FALSE))),VLOOKUP(P297,'ESO Dungeon constants'!$D$3:$I$9999,6,FALSE),VLOOKUP(P297,'ESO zone constants'!$H$2:$K$9984,4,FALSE)),""))</f>
        <v>DLC_DRAGON_BONES</v>
      </c>
      <c r="T297" s="3" t="str">
        <f>IF(S297&lt;&gt;"",VLOOKUP(S297,'LibSets constants'!$B$4:$C$1000,2,FALSE),"")</f>
        <v>Dragon Bones</v>
      </c>
      <c r="V297" s="44" t="str">
        <f>IF(U297&lt;&gt;"",IF(U297&lt;&gt;"LIBSETS_DROP_MECHANIC_MONSTER_NAME",VLOOKUP(U297,'LibSets constants'!$I$4:$L$1000,3,FALSE),""),"")</f>
        <v/>
      </c>
      <c r="W297" s="44" t="str">
        <f>IF(U297&lt;&gt;"",IF(U297&lt;&gt;"LIBSETS_DROP_MECHANIC_MONSTER_NAME",VLOOKUP(U297,'LibSets constants'!$I$4:$L$1000,4,FALSE),""),"")</f>
        <v/>
      </c>
      <c r="X297" s="3" t="str">
        <f>IF(G297&lt;&gt;"LIBSETS_SETTYPE_BATTLEGROUND",IF(G297&lt;&gt;"LIBSETS_SETTYPE_SPECIAL",IF(Y297&lt;&gt;"",VLOOKUP(Y297,'ESO zone constants'!$D$2:$H$4950,5,FALSE),""),""),"")</f>
        <v/>
      </c>
      <c r="Z297" s="45"/>
      <c r="AA297" s="44" t="str">
        <f>IF(Z297&lt;&gt;"",IF(Z297&lt;&gt;"LIBSETS_DROP_MECHANIC_MONSTER_NAME",VLOOKUP(Z297,'LibSets constants'!$I$4:$L$1000,3,FALSE),""),"")</f>
        <v/>
      </c>
      <c r="AB297" s="44" t="str">
        <f>IF(Z297&lt;&gt;"",IF(Z297&lt;&gt;"LIBSETS_DROP_MECHANIC_MONSTER_NAME",VLOOKUP(Z297,'LibSets constants'!$I$4:$L$1000,4,FALSE),""),"")</f>
        <v/>
      </c>
      <c r="AC297" s="3" t="str">
        <f>IF(G297&lt;&gt;"LIBSETS_SETTYPE_BATTLEGROUND",IF(G297&lt;&gt;"LIBSETS_SETTYPE_SPECIAL",IF(AD297&lt;&gt;"",VLOOKUP(AD297,'ESO zone constants'!$D$2:$H$4950,5,FALSE),""),""),"")</f>
        <v/>
      </c>
      <c r="AE297" s="45"/>
      <c r="AF297" s="44" t="str">
        <f>IF(AE297&lt;&gt;"",IF(AE297&lt;&gt;"LIBSETS_DROP_MECHANIC_MONSTER_NAME",VLOOKUP(AE297,'LibSets constants'!$I$4:$L$1000,3,FALSE),""),"")</f>
        <v/>
      </c>
      <c r="AG297" s="44" t="str">
        <f>IF(AE297&lt;&gt;"",IF(AE297&lt;&gt;"LIBSETS_DROP_MECHANIC_MONSTER_NAME",VLOOKUP(AE297,'LibSets constants'!$I$4:$L$1000,4,FALSE),""),"")</f>
        <v/>
      </c>
      <c r="AH297" s="3" t="str">
        <f>IF(G297&lt;&gt;"LIBSETS_SETTYPE_BATTLEGROUND",IF(G297&lt;&gt;"LIBSETS_SETTYPE_SPECIAL",IF(AI297&lt;&gt;"",VLOOKUP(AI297,'ESO zone constants'!$D$2:$H$4950,5,FALSE),""),""),"")</f>
        <v/>
      </c>
      <c r="AJ297" s="45"/>
      <c r="AK297" s="44" t="str">
        <f>IF(AJ297&lt;&gt;"",IF(AJ297&lt;&gt;"LIBSETS_DROP_MECHANIC_MONSTER_NAME",VLOOKUP(AJ297,'LibSets constants'!$I$4:$L$1000,3,FALSE),""),"")</f>
        <v/>
      </c>
      <c r="AL297" s="44" t="str">
        <f>IF(AJ297&lt;&gt;"",IF(AJ297&lt;&gt;"LIBSETS_DROP_MECHANIC_MONSTER_NAME",VLOOKUP(AJ297,'LibSets constants'!$I$4:$L$1000,4,FALSE),""),"")</f>
        <v/>
      </c>
      <c r="AM297" s="3" t="str">
        <f>IF(G297&lt;&gt;"LIBSETS_SETTYPE_BATTLEGROUND",IF(G297&lt;&gt;"LIBSETS_SETTYPE_SPECIAL",IF(AN297&lt;&gt;"",VLOOKUP(AN297,'ESO zone constants'!$D$2:$H$4950,5,FALSE),""),""),"")</f>
        <v/>
      </c>
      <c r="AO297" s="45"/>
      <c r="AP297" s="44" t="str">
        <f>IF(AO297&lt;&gt;"",IF(AO297&lt;&gt;"LIBSETS_DROP_MECHANIC_MONSTER_NAME",VLOOKUP(AO297,'LibSets constants'!$I$4:$L$1000,3,FALSE),""),"")</f>
        <v/>
      </c>
      <c r="AQ297" s="44" t="str">
        <f>IF(AO297&lt;&gt;"",IF(AO297&lt;&gt;"LIBSETS_DROP_MECHANIC_MONSTER_NAME",VLOOKUP(AO297,'LibSets constants'!$I$4:$L$1000,4,FALSE),""),"")</f>
        <v/>
      </c>
      <c r="AR297" s="3" t="str">
        <f>IF(G297&lt;&gt;"LIBSETS_SETTYPE_BATTLEGROUND",IF(G297&lt;&gt;"LIBSETS_SETTYPE_SPECIAL",IF(AS297&lt;&gt;"",VLOOKUP(AS297,'ESO zone constants'!$D$2:$H$4950,5,FALSE),""),""),"")</f>
        <v/>
      </c>
      <c r="AT297" s="45"/>
      <c r="AU297" s="44" t="str">
        <f>IF(AT297&lt;&gt;"",IF(AT297&lt;&gt;"LIBSETS_DROP_MECHANIC_MONSTER_NAME",VLOOKUP(AT297,'LibSets constants'!$I$4:$L$1000,3,FALSE),""),"")</f>
        <v/>
      </c>
      <c r="AV297" s="44" t="str">
        <f>IF(AT297&lt;&gt;"",IF(AT297&lt;&gt;"LIBSETS_DROP_MECHANIC_MONSTER_NAME",VLOOKUP(AT297,'LibSets constants'!$I$4:$L$1000,4,FALSE),""),"")</f>
        <v/>
      </c>
      <c r="AW297" s="21" t="str">
        <f>IF(A297="???","--","")&amp;IF(F297&lt;&gt;"Not in the game (anymore)",IF(A297&lt;&gt;"",CONCATENATE("[",A297,"] = {wayshrines={")&amp;IF(K297&lt;&gt;"",CONCATENATE(K297,","),"")&amp;IF(L297&lt;&gt;"",CONCATENATE(L297,","),"")&amp;IF(M297&lt;&gt;"",CONCATENATE(M297,","),"")&amp;CONCATENATE("}")&amp;IF(VALUE(N297)&gt;0,CONCATENATE(", traitsNeeded=",N297),"")&amp;CONCATENATE(", dlcId=",IF(S297&lt;&gt;"",S297,"DLC_BASE_GAME")),""),"")</f>
        <v>[344] = {wayshrines={-1,-1,-1,}, dlcId=DLC_DRAGON_BONES</v>
      </c>
      <c r="AX297" s="21" t="str">
        <f>IF(F297&lt;&gt;"Not in the game (anymore)",IF(A297&lt;&gt;"",IF(P297&lt;&gt;"",CONCATENATE(", zoneIds={",P297),"")&amp;IF(X297&lt;&gt;"",CONCATENATE(",",X297),"")&amp;IF(AC297&lt;&gt;"",CONCATENATE(",",AC297),"")&amp;IF(AH297&lt;&gt;"",CONCATENATE(",",AH297),"")&amp;IF(AM297&lt;&gt;"",CONCATENATE(",",AM297),"")&amp;IF(AR297&lt;&gt;"",CONCATENATE(",",AR297),"")&amp;IF(P297&lt;&gt;"",CONCATENATE("}",""),"")&amp;IF(OR(I297="true",I297="false",I297&lt;&gt;""), CONCATENATE(", veteran=", I297), ""),""),"")</f>
        <v>, zoneIds={1009}, veteran=false</v>
      </c>
      <c r="AY297" s="21" t="str">
        <f>IF(F297&lt;&gt;"Not in the game (anymore)",IF(A297&lt;&gt;"",", setType="&amp;G297,"")&amp;IF(J297="true",", multiTrialSet=true",""),"")</f>
        <v>, setType=LIBSETS_SETTYPE_DUNGEON</v>
      </c>
      <c r="AZ297" s="21" t="str">
        <f>IF(F297&lt;&gt;"Not in the game (anymore)",IF(U297&lt;&gt;"",", dropMechanic={"&amp;U297&amp;IF(Z297&lt;&gt;"",","&amp;Z297,"")&amp;IF(AE297&lt;&gt;"",","&amp;AE297,"")&amp;IF(AJ297&lt;&gt;"",","&amp;AJ297,"")&amp;IF(AO297&lt;&gt;"",","&amp;AO297,"")&amp;IF(AT297&lt;&gt;"",","&amp;AT297,"")&amp;"}"&amp;IF(U297="LIBSETS_DROP_MECHANIC_MONSTER_NAME",", dropMechanicNames={" &amp; IF(V297&lt;&gt;"","['en']='"&amp;V297&amp;"'","") &amp; IF(W297&lt;&gt;"",", ['de']='" &amp; W297&amp;"'","") &amp; "}",""),"")&amp;"},","")</f>
        <v>},</v>
      </c>
      <c r="BA297" s="21" t="str">
        <f>IF(F297&lt;&gt;"Not in the game (anymore)",IF(C297&lt;&gt;"",CONCATENATE(" --",C297," / ",B297,"   [",IF(Q297&lt;&gt;"",Q297,""),IF(Y297&lt;&gt;"",", "&amp;Y297,""),IF(AD297&lt;&gt;"",", "&amp;AD297,""),IF(AI297&lt;&gt;"",", "&amp;AI297,""),IF(AN297&lt;&gt;"",", "&amp;AN297,""),IF(AS297&lt;&gt;"",", "&amp;AS297,""),"]")),"")</f>
        <v xml:space="preserve"> --Trappings of Invigoration / Stärkungsprunk   [Fang Lair]</v>
      </c>
    </row>
    <row r="298" spans="1:53" x14ac:dyDescent="0.25">
      <c r="A298" s="12">
        <v>345</v>
      </c>
      <c r="B298" t="s">
        <v>1277</v>
      </c>
      <c r="C298" t="s">
        <v>1278</v>
      </c>
      <c r="D298" s="3">
        <f>A298</f>
        <v>345</v>
      </c>
      <c r="G298" s="8" t="s">
        <v>1652</v>
      </c>
      <c r="I298" t="s">
        <v>97</v>
      </c>
      <c r="J298" t="s">
        <v>97</v>
      </c>
      <c r="K298">
        <v>-1</v>
      </c>
      <c r="L298">
        <v>-1</v>
      </c>
      <c r="M298">
        <v>-1</v>
      </c>
      <c r="N298">
        <v>0</v>
      </c>
      <c r="O298" s="70" t="s">
        <v>69</v>
      </c>
      <c r="P298" s="3">
        <f>IF(AND(G298&lt;&gt;"LIBSETS_SETTYPE_BATTLEGROUND",G298&lt;&gt;"LIBSETS_SETTYPE_SPECIAL",G298&lt;&gt;"LIBSETS_SETTYPE_MYTHIC"), IF(Q298&lt;&gt;"",VLOOKUP(Q298,'ESO zone constants'!$D$2:$H$4950,5,FALSE),""),"")</f>
        <v>1009</v>
      </c>
      <c r="Q298" t="str">
        <f>IF(OR(K298="",K298&lt;=0,ISERROR(K298)),IF(AND(O298&lt;&gt;"",NOT(ISERROR(O298))),O298, ""),VLOOKUP(K298,'ESO wayshrine node constants'!$A$3:$D$9993,4,FALSE))</f>
        <v>Fang Lair</v>
      </c>
      <c r="S298" s="19" t="str">
        <f>IF(AND(R298&lt;&gt;"",NOT(ISERROR(R298))),R298,IF(P298&lt;&gt;"",IF(NOT(ISERROR(VLOOKUP(P298,'ESO Dungeon constants'!$D$3:$H$9999,5,FALSE))),VLOOKUP(P298,'ESO Dungeon constants'!$D$3:$I$9999,6,FALSE),VLOOKUP(P298,'ESO zone constants'!$H$2:$K$9984,4,FALSE)),""))</f>
        <v>DLC_DRAGON_BONES</v>
      </c>
      <c r="T298" s="3" t="str">
        <f>IF(S298&lt;&gt;"",VLOOKUP(S298,'LibSets constants'!$B$4:$C$1000,2,FALSE),"")</f>
        <v>Dragon Bones</v>
      </c>
      <c r="V298" s="44" t="str">
        <f>IF(U298&lt;&gt;"",IF(U298&lt;&gt;"LIBSETS_DROP_MECHANIC_MONSTER_NAME",VLOOKUP(U298,'LibSets constants'!$I$4:$L$1000,3,FALSE),""),"")</f>
        <v/>
      </c>
      <c r="W298" s="44" t="str">
        <f>IF(U298&lt;&gt;"",IF(U298&lt;&gt;"LIBSETS_DROP_MECHANIC_MONSTER_NAME",VLOOKUP(U298,'LibSets constants'!$I$4:$L$1000,4,FALSE),""),"")</f>
        <v/>
      </c>
      <c r="X298" s="3" t="str">
        <f>IF(G298&lt;&gt;"LIBSETS_SETTYPE_BATTLEGROUND",IF(G298&lt;&gt;"LIBSETS_SETTYPE_SPECIAL",IF(Y298&lt;&gt;"",VLOOKUP(Y298,'ESO zone constants'!$D$2:$H$4950,5,FALSE),""),""),"")</f>
        <v/>
      </c>
      <c r="Z298" s="45"/>
      <c r="AA298" s="44" t="str">
        <f>IF(Z298&lt;&gt;"",IF(Z298&lt;&gt;"LIBSETS_DROP_MECHANIC_MONSTER_NAME",VLOOKUP(Z298,'LibSets constants'!$I$4:$L$1000,3,FALSE),""),"")</f>
        <v/>
      </c>
      <c r="AB298" s="44" t="str">
        <f>IF(Z298&lt;&gt;"",IF(Z298&lt;&gt;"LIBSETS_DROP_MECHANIC_MONSTER_NAME",VLOOKUP(Z298,'LibSets constants'!$I$4:$L$1000,4,FALSE),""),"")</f>
        <v/>
      </c>
      <c r="AC298" s="3" t="str">
        <f>IF(G298&lt;&gt;"LIBSETS_SETTYPE_BATTLEGROUND",IF(G298&lt;&gt;"LIBSETS_SETTYPE_SPECIAL",IF(AD298&lt;&gt;"",VLOOKUP(AD298,'ESO zone constants'!$D$2:$H$4950,5,FALSE),""),""),"")</f>
        <v/>
      </c>
      <c r="AE298" s="45"/>
      <c r="AF298" s="44" t="str">
        <f>IF(AE298&lt;&gt;"",IF(AE298&lt;&gt;"LIBSETS_DROP_MECHANIC_MONSTER_NAME",VLOOKUP(AE298,'LibSets constants'!$I$4:$L$1000,3,FALSE),""),"")</f>
        <v/>
      </c>
      <c r="AG298" s="44" t="str">
        <f>IF(AE298&lt;&gt;"",IF(AE298&lt;&gt;"LIBSETS_DROP_MECHANIC_MONSTER_NAME",VLOOKUP(AE298,'LibSets constants'!$I$4:$L$1000,4,FALSE),""),"")</f>
        <v/>
      </c>
      <c r="AH298" s="3" t="str">
        <f>IF(G298&lt;&gt;"LIBSETS_SETTYPE_BATTLEGROUND",IF(G298&lt;&gt;"LIBSETS_SETTYPE_SPECIAL",IF(AI298&lt;&gt;"",VLOOKUP(AI298,'ESO zone constants'!$D$2:$H$4950,5,FALSE),""),""),"")</f>
        <v/>
      </c>
      <c r="AJ298" s="45"/>
      <c r="AK298" s="44" t="str">
        <f>IF(AJ298&lt;&gt;"",IF(AJ298&lt;&gt;"LIBSETS_DROP_MECHANIC_MONSTER_NAME",VLOOKUP(AJ298,'LibSets constants'!$I$4:$L$1000,3,FALSE),""),"")</f>
        <v/>
      </c>
      <c r="AL298" s="44" t="str">
        <f>IF(AJ298&lt;&gt;"",IF(AJ298&lt;&gt;"LIBSETS_DROP_MECHANIC_MONSTER_NAME",VLOOKUP(AJ298,'LibSets constants'!$I$4:$L$1000,4,FALSE),""),"")</f>
        <v/>
      </c>
      <c r="AM298" s="3" t="str">
        <f>IF(G298&lt;&gt;"LIBSETS_SETTYPE_BATTLEGROUND",IF(G298&lt;&gt;"LIBSETS_SETTYPE_SPECIAL",IF(AN298&lt;&gt;"",VLOOKUP(AN298,'ESO zone constants'!$D$2:$H$4950,5,FALSE),""),""),"")</f>
        <v/>
      </c>
      <c r="AO298" s="45"/>
      <c r="AP298" s="44" t="str">
        <f>IF(AO298&lt;&gt;"",IF(AO298&lt;&gt;"LIBSETS_DROP_MECHANIC_MONSTER_NAME",VLOOKUP(AO298,'LibSets constants'!$I$4:$L$1000,3,FALSE),""),"")</f>
        <v/>
      </c>
      <c r="AQ298" s="44" t="str">
        <f>IF(AO298&lt;&gt;"",IF(AO298&lt;&gt;"LIBSETS_DROP_MECHANIC_MONSTER_NAME",VLOOKUP(AO298,'LibSets constants'!$I$4:$L$1000,4,FALSE),""),"")</f>
        <v/>
      </c>
      <c r="AR298" s="3" t="str">
        <f>IF(G298&lt;&gt;"LIBSETS_SETTYPE_BATTLEGROUND",IF(G298&lt;&gt;"LIBSETS_SETTYPE_SPECIAL",IF(AS298&lt;&gt;"",VLOOKUP(AS298,'ESO zone constants'!$D$2:$H$4950,5,FALSE),""),""),"")</f>
        <v/>
      </c>
      <c r="AT298" s="45"/>
      <c r="AU298" s="44" t="str">
        <f>IF(AT298&lt;&gt;"",IF(AT298&lt;&gt;"LIBSETS_DROP_MECHANIC_MONSTER_NAME",VLOOKUP(AT298,'LibSets constants'!$I$4:$L$1000,3,FALSE),""),"")</f>
        <v/>
      </c>
      <c r="AV298" s="44" t="str">
        <f>IF(AT298&lt;&gt;"",IF(AT298&lt;&gt;"LIBSETS_DROP_MECHANIC_MONSTER_NAME",VLOOKUP(AT298,'LibSets constants'!$I$4:$L$1000,4,FALSE),""),"")</f>
        <v/>
      </c>
      <c r="AW298" s="21" t="str">
        <f>IF(A298="???","--","")&amp;IF(F298&lt;&gt;"Not in the game (anymore)",IF(A298&lt;&gt;"",CONCATENATE("[",A298,"] = {wayshrines={")&amp;IF(K298&lt;&gt;"",CONCATENATE(K298,","),"")&amp;IF(L298&lt;&gt;"",CONCATENATE(L298,","),"")&amp;IF(M298&lt;&gt;"",CONCATENATE(M298,","),"")&amp;CONCATENATE("}")&amp;IF(VALUE(N298)&gt;0,CONCATENATE(", traitsNeeded=",N298),"")&amp;CONCATENATE(", dlcId=",IF(S298&lt;&gt;"",S298,"DLC_BASE_GAME")),""),"")</f>
        <v>[345] = {wayshrines={-1,-1,-1,}, dlcId=DLC_DRAGON_BONES</v>
      </c>
      <c r="AX298" s="21" t="str">
        <f>IF(F298&lt;&gt;"Not in the game (anymore)",IF(A298&lt;&gt;"",IF(P298&lt;&gt;"",CONCATENATE(", zoneIds={",P298),"")&amp;IF(X298&lt;&gt;"",CONCATENATE(",",X298),"")&amp;IF(AC298&lt;&gt;"",CONCATENATE(",",AC298),"")&amp;IF(AH298&lt;&gt;"",CONCATENATE(",",AH298),"")&amp;IF(AM298&lt;&gt;"",CONCATENATE(",",AM298),"")&amp;IF(AR298&lt;&gt;"",CONCATENATE(",",AR298),"")&amp;IF(P298&lt;&gt;"",CONCATENATE("}",""),"")&amp;IF(OR(I298="true",I298="false",I298&lt;&gt;""), CONCATENATE(", veteran=", I298), ""),""),"")</f>
        <v>, zoneIds={1009}, veteran=false</v>
      </c>
      <c r="AY298" s="21" t="str">
        <f>IF(F298&lt;&gt;"Not in the game (anymore)",IF(A298&lt;&gt;"",", setType="&amp;G298,"")&amp;IF(J298="true",", multiTrialSet=true",""),"")</f>
        <v>, setType=LIBSETS_SETTYPE_DUNGEON</v>
      </c>
      <c r="AZ298" s="21" t="str">
        <f>IF(F298&lt;&gt;"Not in the game (anymore)",IF(U298&lt;&gt;"",", dropMechanic={"&amp;U298&amp;IF(Z298&lt;&gt;"",","&amp;Z298,"")&amp;IF(AE298&lt;&gt;"",","&amp;AE298,"")&amp;IF(AJ298&lt;&gt;"",","&amp;AJ298,"")&amp;IF(AO298&lt;&gt;"",","&amp;AO298,"")&amp;IF(AT298&lt;&gt;"",","&amp;AT298,"")&amp;"}"&amp;IF(U298="LIBSETS_DROP_MECHANIC_MONSTER_NAME",", dropMechanicNames={" &amp; IF(V298&lt;&gt;"","['en']='"&amp;V298&amp;"'","") &amp; IF(W298&lt;&gt;"",", ['de']='" &amp; W298&amp;"'","") &amp; "}",""),"")&amp;"},","")</f>
        <v>},</v>
      </c>
      <c r="BA298" s="21" t="str">
        <f>IF(F298&lt;&gt;"Not in the game (anymore)",IF(C298&lt;&gt;"",CONCATENATE(" --",C298," / ",B298,"   [",IF(Q298&lt;&gt;"",Q298,""),IF(Y298&lt;&gt;"",", "&amp;Y298,""),IF(AD298&lt;&gt;"",", "&amp;AD298,""),IF(AI298&lt;&gt;"",", "&amp;AI298,""),IF(AN298&lt;&gt;"",", "&amp;AN298,""),IF(AS298&lt;&gt;"",", "&amp;AS298,""),"]")),"")</f>
        <v xml:space="preserve"> --Ulfnor's Favor / Ulfnors Gunst   [Fang Lair]</v>
      </c>
    </row>
    <row r="299" spans="1:53" x14ac:dyDescent="0.25">
      <c r="A299" s="12">
        <v>346</v>
      </c>
      <c r="B299" t="s">
        <v>1279</v>
      </c>
      <c r="C299" t="s">
        <v>1280</v>
      </c>
      <c r="D299" s="3">
        <f>A299</f>
        <v>346</v>
      </c>
      <c r="G299" s="8" t="s">
        <v>1652</v>
      </c>
      <c r="I299" t="s">
        <v>97</v>
      </c>
      <c r="J299" t="s">
        <v>97</v>
      </c>
      <c r="K299">
        <v>-1</v>
      </c>
      <c r="L299">
        <v>-1</v>
      </c>
      <c r="M299">
        <v>-1</v>
      </c>
      <c r="N299">
        <v>0</v>
      </c>
      <c r="O299" s="70" t="s">
        <v>74</v>
      </c>
      <c r="P299" s="3">
        <f>IF(AND(G299&lt;&gt;"LIBSETS_SETTYPE_BATTLEGROUND",G299&lt;&gt;"LIBSETS_SETTYPE_SPECIAL",G299&lt;&gt;"LIBSETS_SETTYPE_MYTHIC"), IF(Q299&lt;&gt;"",VLOOKUP(Q299,'ESO zone constants'!$D$2:$H$4950,5,FALSE),""),"")</f>
        <v>1010</v>
      </c>
      <c r="Q299" t="str">
        <f>IF(OR(K299="",K299&lt;=0,ISERROR(K299)),IF(AND(O299&lt;&gt;"",NOT(ISERROR(O299))),O299, ""),VLOOKUP(K299,'ESO wayshrine node constants'!$A$3:$D$9993,4,FALSE))</f>
        <v>Scalecaller Peak</v>
      </c>
      <c r="S299" s="19" t="str">
        <f>IF(AND(R299&lt;&gt;"",NOT(ISERROR(R299))),R299,IF(P299&lt;&gt;"",IF(NOT(ISERROR(VLOOKUP(P299,'ESO Dungeon constants'!$D$3:$H$9999,5,FALSE))),VLOOKUP(P299,'ESO Dungeon constants'!$D$3:$I$9999,6,FALSE),VLOOKUP(P299,'ESO zone constants'!$H$2:$K$9984,4,FALSE)),""))</f>
        <v>DLC_DRAGON_BONES</v>
      </c>
      <c r="T299" s="3" t="str">
        <f>IF(S299&lt;&gt;"",VLOOKUP(S299,'LibSets constants'!$B$4:$C$1000,2,FALSE),"")</f>
        <v>Dragon Bones</v>
      </c>
      <c r="V299" s="44" t="str">
        <f>IF(U299&lt;&gt;"",IF(U299&lt;&gt;"LIBSETS_DROP_MECHANIC_MONSTER_NAME",VLOOKUP(U299,'LibSets constants'!$I$4:$L$1000,3,FALSE),""),"")</f>
        <v/>
      </c>
      <c r="W299" s="44" t="str">
        <f>IF(U299&lt;&gt;"",IF(U299&lt;&gt;"LIBSETS_DROP_MECHANIC_MONSTER_NAME",VLOOKUP(U299,'LibSets constants'!$I$4:$L$1000,4,FALSE),""),"")</f>
        <v/>
      </c>
      <c r="X299" s="3" t="str">
        <f>IF(G299&lt;&gt;"LIBSETS_SETTYPE_BATTLEGROUND",IF(G299&lt;&gt;"LIBSETS_SETTYPE_SPECIAL",IF(Y299&lt;&gt;"",VLOOKUP(Y299,'ESO zone constants'!$D$2:$H$4950,5,FALSE),""),""),"")</f>
        <v/>
      </c>
      <c r="Z299" s="45"/>
      <c r="AA299" s="44" t="str">
        <f>IF(Z299&lt;&gt;"",IF(Z299&lt;&gt;"LIBSETS_DROP_MECHANIC_MONSTER_NAME",VLOOKUP(Z299,'LibSets constants'!$I$4:$L$1000,3,FALSE),""),"")</f>
        <v/>
      </c>
      <c r="AB299" s="44" t="str">
        <f>IF(Z299&lt;&gt;"",IF(Z299&lt;&gt;"LIBSETS_DROP_MECHANIC_MONSTER_NAME",VLOOKUP(Z299,'LibSets constants'!$I$4:$L$1000,4,FALSE),""),"")</f>
        <v/>
      </c>
      <c r="AC299" s="3" t="str">
        <f>IF(G299&lt;&gt;"LIBSETS_SETTYPE_BATTLEGROUND",IF(G299&lt;&gt;"LIBSETS_SETTYPE_SPECIAL",IF(AD299&lt;&gt;"",VLOOKUP(AD299,'ESO zone constants'!$D$2:$H$4950,5,FALSE),""),""),"")</f>
        <v/>
      </c>
      <c r="AE299" s="45"/>
      <c r="AF299" s="44" t="str">
        <f>IF(AE299&lt;&gt;"",IF(AE299&lt;&gt;"LIBSETS_DROP_MECHANIC_MONSTER_NAME",VLOOKUP(AE299,'LibSets constants'!$I$4:$L$1000,3,FALSE),""),"")</f>
        <v/>
      </c>
      <c r="AG299" s="44" t="str">
        <f>IF(AE299&lt;&gt;"",IF(AE299&lt;&gt;"LIBSETS_DROP_MECHANIC_MONSTER_NAME",VLOOKUP(AE299,'LibSets constants'!$I$4:$L$1000,4,FALSE),""),"")</f>
        <v/>
      </c>
      <c r="AH299" s="3" t="str">
        <f>IF(G299&lt;&gt;"LIBSETS_SETTYPE_BATTLEGROUND",IF(G299&lt;&gt;"LIBSETS_SETTYPE_SPECIAL",IF(AI299&lt;&gt;"",VLOOKUP(AI299,'ESO zone constants'!$D$2:$H$4950,5,FALSE),""),""),"")</f>
        <v/>
      </c>
      <c r="AJ299" s="45"/>
      <c r="AK299" s="44" t="str">
        <f>IF(AJ299&lt;&gt;"",IF(AJ299&lt;&gt;"LIBSETS_DROP_MECHANIC_MONSTER_NAME",VLOOKUP(AJ299,'LibSets constants'!$I$4:$L$1000,3,FALSE),""),"")</f>
        <v/>
      </c>
      <c r="AL299" s="44" t="str">
        <f>IF(AJ299&lt;&gt;"",IF(AJ299&lt;&gt;"LIBSETS_DROP_MECHANIC_MONSTER_NAME",VLOOKUP(AJ299,'LibSets constants'!$I$4:$L$1000,4,FALSE),""),"")</f>
        <v/>
      </c>
      <c r="AM299" s="3" t="str">
        <f>IF(G299&lt;&gt;"LIBSETS_SETTYPE_BATTLEGROUND",IF(G299&lt;&gt;"LIBSETS_SETTYPE_SPECIAL",IF(AN299&lt;&gt;"",VLOOKUP(AN299,'ESO zone constants'!$D$2:$H$4950,5,FALSE),""),""),"")</f>
        <v/>
      </c>
      <c r="AO299" s="45"/>
      <c r="AP299" s="44" t="str">
        <f>IF(AO299&lt;&gt;"",IF(AO299&lt;&gt;"LIBSETS_DROP_MECHANIC_MONSTER_NAME",VLOOKUP(AO299,'LibSets constants'!$I$4:$L$1000,3,FALSE),""),"")</f>
        <v/>
      </c>
      <c r="AQ299" s="44" t="str">
        <f>IF(AO299&lt;&gt;"",IF(AO299&lt;&gt;"LIBSETS_DROP_MECHANIC_MONSTER_NAME",VLOOKUP(AO299,'LibSets constants'!$I$4:$L$1000,4,FALSE),""),"")</f>
        <v/>
      </c>
      <c r="AR299" s="3" t="str">
        <f>IF(G299&lt;&gt;"LIBSETS_SETTYPE_BATTLEGROUND",IF(G299&lt;&gt;"LIBSETS_SETTYPE_SPECIAL",IF(AS299&lt;&gt;"",VLOOKUP(AS299,'ESO zone constants'!$D$2:$H$4950,5,FALSE),""),""),"")</f>
        <v/>
      </c>
      <c r="AT299" s="45"/>
      <c r="AU299" s="44" t="str">
        <f>IF(AT299&lt;&gt;"",IF(AT299&lt;&gt;"LIBSETS_DROP_MECHANIC_MONSTER_NAME",VLOOKUP(AT299,'LibSets constants'!$I$4:$L$1000,3,FALSE),""),"")</f>
        <v/>
      </c>
      <c r="AV299" s="44" t="str">
        <f>IF(AT299&lt;&gt;"",IF(AT299&lt;&gt;"LIBSETS_DROP_MECHANIC_MONSTER_NAME",VLOOKUP(AT299,'LibSets constants'!$I$4:$L$1000,4,FALSE),""),"")</f>
        <v/>
      </c>
      <c r="AW299" s="21" t="str">
        <f>IF(A299="???","--","")&amp;IF(F299&lt;&gt;"Not in the game (anymore)",IF(A299&lt;&gt;"",CONCATENATE("[",A299,"] = {wayshrines={")&amp;IF(K299&lt;&gt;"",CONCATENATE(K299,","),"")&amp;IF(L299&lt;&gt;"",CONCATENATE(L299,","),"")&amp;IF(M299&lt;&gt;"",CONCATENATE(M299,","),"")&amp;CONCATENATE("}")&amp;IF(VALUE(N299)&gt;0,CONCATENATE(", traitsNeeded=",N299),"")&amp;CONCATENATE(", dlcId=",IF(S299&lt;&gt;"",S299,"DLC_BASE_GAME")),""),"")</f>
        <v>[346] = {wayshrines={-1,-1,-1,}, dlcId=DLC_DRAGON_BONES</v>
      </c>
      <c r="AX299" s="21" t="str">
        <f>IF(F299&lt;&gt;"Not in the game (anymore)",IF(A299&lt;&gt;"",IF(P299&lt;&gt;"",CONCATENATE(", zoneIds={",P299),"")&amp;IF(X299&lt;&gt;"",CONCATENATE(",",X299),"")&amp;IF(AC299&lt;&gt;"",CONCATENATE(",",AC299),"")&amp;IF(AH299&lt;&gt;"",CONCATENATE(",",AH299),"")&amp;IF(AM299&lt;&gt;"",CONCATENATE(",",AM299),"")&amp;IF(AR299&lt;&gt;"",CONCATENATE(",",AR299),"")&amp;IF(P299&lt;&gt;"",CONCATENATE("}",""),"")&amp;IF(OR(I299="true",I299="false",I299&lt;&gt;""), CONCATENATE(", veteran=", I299), ""),""),"")</f>
        <v>, zoneIds={1010}, veteran=false</v>
      </c>
      <c r="AY299" s="21" t="str">
        <f>IF(F299&lt;&gt;"Not in the game (anymore)",IF(A299&lt;&gt;"",", setType="&amp;G299,"")&amp;IF(J299="true",", multiTrialSet=true",""),"")</f>
        <v>, setType=LIBSETS_SETTYPE_DUNGEON</v>
      </c>
      <c r="AZ299" s="21" t="str">
        <f>IF(F299&lt;&gt;"Not in the game (anymore)",IF(U299&lt;&gt;"",", dropMechanic={"&amp;U299&amp;IF(Z299&lt;&gt;"",","&amp;Z299,"")&amp;IF(AE299&lt;&gt;"",","&amp;AE299,"")&amp;IF(AJ299&lt;&gt;"",","&amp;AJ299,"")&amp;IF(AO299&lt;&gt;"",","&amp;AO299,"")&amp;IF(AT299&lt;&gt;"",","&amp;AT299,"")&amp;"}"&amp;IF(U299="LIBSETS_DROP_MECHANIC_MONSTER_NAME",", dropMechanicNames={" &amp; IF(V299&lt;&gt;"","['en']='"&amp;V299&amp;"'","") &amp; IF(W299&lt;&gt;"",", ['de']='" &amp; W299&amp;"'","") &amp; "}",""),"")&amp;"},","")</f>
        <v>},</v>
      </c>
      <c r="BA299" s="21" t="str">
        <f>IF(F299&lt;&gt;"Not in the game (anymore)",IF(C299&lt;&gt;"",CONCATENATE(" --",C299," / ",B299,"   [",IF(Q299&lt;&gt;"",Q299,""),IF(Y299&lt;&gt;"",", "&amp;Y299,""),IF(AD299&lt;&gt;"",", "&amp;AD299,""),IF(AI299&lt;&gt;"",", "&amp;AI299,""),IF(AN299&lt;&gt;"",", "&amp;AN299,""),IF(AS299&lt;&gt;"",", "&amp;AS299,""),"]")),"")</f>
        <v xml:space="preserve"> --Jorvuld's Guidance / Jorvulds Führung   [Scalecaller Peak]</v>
      </c>
    </row>
    <row r="300" spans="1:53" x14ac:dyDescent="0.25">
      <c r="A300" s="12">
        <v>347</v>
      </c>
      <c r="B300" t="s">
        <v>1281</v>
      </c>
      <c r="C300" t="s">
        <v>1282</v>
      </c>
      <c r="D300" s="3">
        <f>A300</f>
        <v>347</v>
      </c>
      <c r="G300" s="8" t="s">
        <v>1652</v>
      </c>
      <c r="I300" t="s">
        <v>97</v>
      </c>
      <c r="J300" t="s">
        <v>97</v>
      </c>
      <c r="K300">
        <v>-1</v>
      </c>
      <c r="L300">
        <v>-1</v>
      </c>
      <c r="M300">
        <v>-1</v>
      </c>
      <c r="N300">
        <v>0</v>
      </c>
      <c r="O300" s="70" t="s">
        <v>74</v>
      </c>
      <c r="P300" s="3">
        <f>IF(AND(G300&lt;&gt;"LIBSETS_SETTYPE_BATTLEGROUND",G300&lt;&gt;"LIBSETS_SETTYPE_SPECIAL",G300&lt;&gt;"LIBSETS_SETTYPE_MYTHIC"), IF(Q300&lt;&gt;"",VLOOKUP(Q300,'ESO zone constants'!$D$2:$H$4950,5,FALSE),""),"")</f>
        <v>1010</v>
      </c>
      <c r="Q300" t="str">
        <f>IF(OR(K300="",K300&lt;=0,ISERROR(K300)),IF(AND(O300&lt;&gt;"",NOT(ISERROR(O300))),O300, ""),VLOOKUP(K300,'ESO wayshrine node constants'!$A$3:$D$9993,4,FALSE))</f>
        <v>Scalecaller Peak</v>
      </c>
      <c r="S300" s="19" t="str">
        <f>IF(AND(R300&lt;&gt;"",NOT(ISERROR(R300))),R300,IF(P300&lt;&gt;"",IF(NOT(ISERROR(VLOOKUP(P300,'ESO Dungeon constants'!$D$3:$H$9999,5,FALSE))),VLOOKUP(P300,'ESO Dungeon constants'!$D$3:$I$9999,6,FALSE),VLOOKUP(P300,'ESO zone constants'!$H$2:$K$9984,4,FALSE)),""))</f>
        <v>DLC_DRAGON_BONES</v>
      </c>
      <c r="T300" s="3" t="str">
        <f>IF(S300&lt;&gt;"",VLOOKUP(S300,'LibSets constants'!$B$4:$C$1000,2,FALSE),"")</f>
        <v>Dragon Bones</v>
      </c>
      <c r="V300" s="44" t="str">
        <f>IF(U300&lt;&gt;"",IF(U300&lt;&gt;"LIBSETS_DROP_MECHANIC_MONSTER_NAME",VLOOKUP(U300,'LibSets constants'!$I$4:$L$1000,3,FALSE),""),"")</f>
        <v/>
      </c>
      <c r="W300" s="44" t="str">
        <f>IF(U300&lt;&gt;"",IF(U300&lt;&gt;"LIBSETS_DROP_MECHANIC_MONSTER_NAME",VLOOKUP(U300,'LibSets constants'!$I$4:$L$1000,4,FALSE),""),"")</f>
        <v/>
      </c>
      <c r="X300" s="3" t="str">
        <f>IF(G300&lt;&gt;"LIBSETS_SETTYPE_BATTLEGROUND",IF(G300&lt;&gt;"LIBSETS_SETTYPE_SPECIAL",IF(Y300&lt;&gt;"",VLOOKUP(Y300,'ESO zone constants'!$D$2:$H$4950,5,FALSE),""),""),"")</f>
        <v/>
      </c>
      <c r="Z300" s="45"/>
      <c r="AA300" s="44" t="str">
        <f>IF(Z300&lt;&gt;"",IF(Z300&lt;&gt;"LIBSETS_DROP_MECHANIC_MONSTER_NAME",VLOOKUP(Z300,'LibSets constants'!$I$4:$L$1000,3,FALSE),""),"")</f>
        <v/>
      </c>
      <c r="AB300" s="44" t="str">
        <f>IF(Z300&lt;&gt;"",IF(Z300&lt;&gt;"LIBSETS_DROP_MECHANIC_MONSTER_NAME",VLOOKUP(Z300,'LibSets constants'!$I$4:$L$1000,4,FALSE),""),"")</f>
        <v/>
      </c>
      <c r="AC300" s="3" t="str">
        <f>IF(G300&lt;&gt;"LIBSETS_SETTYPE_BATTLEGROUND",IF(G300&lt;&gt;"LIBSETS_SETTYPE_SPECIAL",IF(AD300&lt;&gt;"",VLOOKUP(AD300,'ESO zone constants'!$D$2:$H$4950,5,FALSE),""),""),"")</f>
        <v/>
      </c>
      <c r="AE300" s="45"/>
      <c r="AF300" s="44" t="str">
        <f>IF(AE300&lt;&gt;"",IF(AE300&lt;&gt;"LIBSETS_DROP_MECHANIC_MONSTER_NAME",VLOOKUP(AE300,'LibSets constants'!$I$4:$L$1000,3,FALSE),""),"")</f>
        <v/>
      </c>
      <c r="AG300" s="44" t="str">
        <f>IF(AE300&lt;&gt;"",IF(AE300&lt;&gt;"LIBSETS_DROP_MECHANIC_MONSTER_NAME",VLOOKUP(AE300,'LibSets constants'!$I$4:$L$1000,4,FALSE),""),"")</f>
        <v/>
      </c>
      <c r="AH300" s="3" t="str">
        <f>IF(G300&lt;&gt;"LIBSETS_SETTYPE_BATTLEGROUND",IF(G300&lt;&gt;"LIBSETS_SETTYPE_SPECIAL",IF(AI300&lt;&gt;"",VLOOKUP(AI300,'ESO zone constants'!$D$2:$H$4950,5,FALSE),""),""),"")</f>
        <v/>
      </c>
      <c r="AJ300" s="45"/>
      <c r="AK300" s="44" t="str">
        <f>IF(AJ300&lt;&gt;"",IF(AJ300&lt;&gt;"LIBSETS_DROP_MECHANIC_MONSTER_NAME",VLOOKUP(AJ300,'LibSets constants'!$I$4:$L$1000,3,FALSE),""),"")</f>
        <v/>
      </c>
      <c r="AL300" s="44" t="str">
        <f>IF(AJ300&lt;&gt;"",IF(AJ300&lt;&gt;"LIBSETS_DROP_MECHANIC_MONSTER_NAME",VLOOKUP(AJ300,'LibSets constants'!$I$4:$L$1000,4,FALSE),""),"")</f>
        <v/>
      </c>
      <c r="AM300" s="3" t="str">
        <f>IF(G300&lt;&gt;"LIBSETS_SETTYPE_BATTLEGROUND",IF(G300&lt;&gt;"LIBSETS_SETTYPE_SPECIAL",IF(AN300&lt;&gt;"",VLOOKUP(AN300,'ESO zone constants'!$D$2:$H$4950,5,FALSE),""),""),"")</f>
        <v/>
      </c>
      <c r="AO300" s="45"/>
      <c r="AP300" s="44" t="str">
        <f>IF(AO300&lt;&gt;"",IF(AO300&lt;&gt;"LIBSETS_DROP_MECHANIC_MONSTER_NAME",VLOOKUP(AO300,'LibSets constants'!$I$4:$L$1000,3,FALSE),""),"")</f>
        <v/>
      </c>
      <c r="AQ300" s="44" t="str">
        <f>IF(AO300&lt;&gt;"",IF(AO300&lt;&gt;"LIBSETS_DROP_MECHANIC_MONSTER_NAME",VLOOKUP(AO300,'LibSets constants'!$I$4:$L$1000,4,FALSE),""),"")</f>
        <v/>
      </c>
      <c r="AR300" s="3" t="str">
        <f>IF(G300&lt;&gt;"LIBSETS_SETTYPE_BATTLEGROUND",IF(G300&lt;&gt;"LIBSETS_SETTYPE_SPECIAL",IF(AS300&lt;&gt;"",VLOOKUP(AS300,'ESO zone constants'!$D$2:$H$4950,5,FALSE),""),""),"")</f>
        <v/>
      </c>
      <c r="AT300" s="45"/>
      <c r="AU300" s="44" t="str">
        <f>IF(AT300&lt;&gt;"",IF(AT300&lt;&gt;"LIBSETS_DROP_MECHANIC_MONSTER_NAME",VLOOKUP(AT300,'LibSets constants'!$I$4:$L$1000,3,FALSE),""),"")</f>
        <v/>
      </c>
      <c r="AV300" s="44" t="str">
        <f>IF(AT300&lt;&gt;"",IF(AT300&lt;&gt;"LIBSETS_DROP_MECHANIC_MONSTER_NAME",VLOOKUP(AT300,'LibSets constants'!$I$4:$L$1000,4,FALSE),""),"")</f>
        <v/>
      </c>
      <c r="AW300" s="21" t="str">
        <f>IF(A300="???","--","")&amp;IF(F300&lt;&gt;"Not in the game (anymore)",IF(A300&lt;&gt;"",CONCATENATE("[",A300,"] = {wayshrines={")&amp;IF(K300&lt;&gt;"",CONCATENATE(K300,","),"")&amp;IF(L300&lt;&gt;"",CONCATENATE(L300,","),"")&amp;IF(M300&lt;&gt;"",CONCATENATE(M300,","),"")&amp;CONCATENATE("}")&amp;IF(VALUE(N300)&gt;0,CONCATENATE(", traitsNeeded=",N300),"")&amp;CONCATENATE(", dlcId=",IF(S300&lt;&gt;"",S300,"DLC_BASE_GAME")),""),"")</f>
        <v>[347] = {wayshrines={-1,-1,-1,}, dlcId=DLC_DRAGON_BONES</v>
      </c>
      <c r="AX300" s="21" t="str">
        <f>IF(F300&lt;&gt;"Not in the game (anymore)",IF(A300&lt;&gt;"",IF(P300&lt;&gt;"",CONCATENATE(", zoneIds={",P300),"")&amp;IF(X300&lt;&gt;"",CONCATENATE(",",X300),"")&amp;IF(AC300&lt;&gt;"",CONCATENATE(",",AC300),"")&amp;IF(AH300&lt;&gt;"",CONCATENATE(",",AH300),"")&amp;IF(AM300&lt;&gt;"",CONCATENATE(",",AM300),"")&amp;IF(AR300&lt;&gt;"",CONCATENATE(",",AR300),"")&amp;IF(P300&lt;&gt;"",CONCATENATE("}",""),"")&amp;IF(OR(I300="true",I300="false",I300&lt;&gt;""), CONCATENATE(", veteran=", I300), ""),""),"")</f>
        <v>, zoneIds={1010}, veteran=false</v>
      </c>
      <c r="AY300" s="21" t="str">
        <f>IF(F300&lt;&gt;"Not in the game (anymore)",IF(A300&lt;&gt;"",", setType="&amp;G300,"")&amp;IF(J300="true",", multiTrialSet=true",""),"")</f>
        <v>, setType=LIBSETS_SETTYPE_DUNGEON</v>
      </c>
      <c r="AZ300" s="21" t="str">
        <f>IF(F300&lt;&gt;"Not in the game (anymore)",IF(U300&lt;&gt;"",", dropMechanic={"&amp;U300&amp;IF(Z300&lt;&gt;"",","&amp;Z300,"")&amp;IF(AE300&lt;&gt;"",","&amp;AE300,"")&amp;IF(AJ300&lt;&gt;"",","&amp;AJ300,"")&amp;IF(AO300&lt;&gt;"",","&amp;AO300,"")&amp;IF(AT300&lt;&gt;"",","&amp;AT300,"")&amp;"}"&amp;IF(U300="LIBSETS_DROP_MECHANIC_MONSTER_NAME",", dropMechanicNames={" &amp; IF(V300&lt;&gt;"","['en']='"&amp;V300&amp;"'","") &amp; IF(W300&lt;&gt;"",", ['de']='" &amp; W300&amp;"'","") &amp; "}",""),"")&amp;"},","")</f>
        <v>},</v>
      </c>
      <c r="BA300" s="21" t="str">
        <f>IF(F300&lt;&gt;"Not in the game (anymore)",IF(C300&lt;&gt;"",CONCATENATE(" --",C300," / ",B300,"   [",IF(Q300&lt;&gt;"",Q300,""),IF(Y300&lt;&gt;"",", "&amp;Y300,""),IF(AD300&lt;&gt;"",", "&amp;AD300,""),IF(AI300&lt;&gt;"",", "&amp;AI300,""),IF(AN300&lt;&gt;"",", "&amp;AN300,""),IF(AS300&lt;&gt;"",", "&amp;AS300,""),"]")),"")</f>
        <v xml:space="preserve"> --Plague Slinger / Seuchenschleuder   [Scalecaller Peak]</v>
      </c>
    </row>
    <row r="301" spans="1:53" x14ac:dyDescent="0.25">
      <c r="A301" s="12">
        <v>348</v>
      </c>
      <c r="B301" t="s">
        <v>1283</v>
      </c>
      <c r="C301" t="s">
        <v>1284</v>
      </c>
      <c r="D301" s="3">
        <f>A301</f>
        <v>348</v>
      </c>
      <c r="G301" s="8" t="s">
        <v>1652</v>
      </c>
      <c r="I301" t="s">
        <v>97</v>
      </c>
      <c r="J301" t="s">
        <v>97</v>
      </c>
      <c r="K301">
        <v>-1</v>
      </c>
      <c r="L301">
        <v>-1</v>
      </c>
      <c r="M301">
        <v>-1</v>
      </c>
      <c r="N301">
        <v>0</v>
      </c>
      <c r="O301" s="70" t="s">
        <v>74</v>
      </c>
      <c r="P301" s="3">
        <f>IF(AND(G301&lt;&gt;"LIBSETS_SETTYPE_BATTLEGROUND",G301&lt;&gt;"LIBSETS_SETTYPE_SPECIAL",G301&lt;&gt;"LIBSETS_SETTYPE_MYTHIC"), IF(Q301&lt;&gt;"",VLOOKUP(Q301,'ESO zone constants'!$D$2:$H$4950,5,FALSE),""),"")</f>
        <v>1010</v>
      </c>
      <c r="Q301" t="str">
        <f>IF(OR(K301="",K301&lt;=0,ISERROR(K301)),IF(AND(O301&lt;&gt;"",NOT(ISERROR(O301))),O301, ""),VLOOKUP(K301,'ESO wayshrine node constants'!$A$3:$D$9993,4,FALSE))</f>
        <v>Scalecaller Peak</v>
      </c>
      <c r="S301" s="19" t="str">
        <f>IF(AND(R301&lt;&gt;"",NOT(ISERROR(R301))),R301,IF(P301&lt;&gt;"",IF(NOT(ISERROR(VLOOKUP(P301,'ESO Dungeon constants'!$D$3:$H$9999,5,FALSE))),VLOOKUP(P301,'ESO Dungeon constants'!$D$3:$I$9999,6,FALSE),VLOOKUP(P301,'ESO zone constants'!$H$2:$K$9984,4,FALSE)),""))</f>
        <v>DLC_DRAGON_BONES</v>
      </c>
      <c r="T301" s="3" t="str">
        <f>IF(S301&lt;&gt;"",VLOOKUP(S301,'LibSets constants'!$B$4:$C$1000,2,FALSE),"")</f>
        <v>Dragon Bones</v>
      </c>
      <c r="V301" s="44" t="str">
        <f>IF(U301&lt;&gt;"",IF(U301&lt;&gt;"LIBSETS_DROP_MECHANIC_MONSTER_NAME",VLOOKUP(U301,'LibSets constants'!$I$4:$L$1000,3,FALSE),""),"")</f>
        <v/>
      </c>
      <c r="W301" s="44" t="str">
        <f>IF(U301&lt;&gt;"",IF(U301&lt;&gt;"LIBSETS_DROP_MECHANIC_MONSTER_NAME",VLOOKUP(U301,'LibSets constants'!$I$4:$L$1000,4,FALSE),""),"")</f>
        <v/>
      </c>
      <c r="X301" s="3" t="str">
        <f>IF(G301&lt;&gt;"LIBSETS_SETTYPE_BATTLEGROUND",IF(G301&lt;&gt;"LIBSETS_SETTYPE_SPECIAL",IF(Y301&lt;&gt;"",VLOOKUP(Y301,'ESO zone constants'!$D$2:$H$4950,5,FALSE),""),""),"")</f>
        <v/>
      </c>
      <c r="Z301" s="45"/>
      <c r="AA301" s="44" t="str">
        <f>IF(Z301&lt;&gt;"",IF(Z301&lt;&gt;"LIBSETS_DROP_MECHANIC_MONSTER_NAME",VLOOKUP(Z301,'LibSets constants'!$I$4:$L$1000,3,FALSE),""),"")</f>
        <v/>
      </c>
      <c r="AB301" s="44" t="str">
        <f>IF(Z301&lt;&gt;"",IF(Z301&lt;&gt;"LIBSETS_DROP_MECHANIC_MONSTER_NAME",VLOOKUP(Z301,'LibSets constants'!$I$4:$L$1000,4,FALSE),""),"")</f>
        <v/>
      </c>
      <c r="AC301" s="3" t="str">
        <f>IF(G301&lt;&gt;"LIBSETS_SETTYPE_BATTLEGROUND",IF(G301&lt;&gt;"LIBSETS_SETTYPE_SPECIAL",IF(AD301&lt;&gt;"",VLOOKUP(AD301,'ESO zone constants'!$D$2:$H$4950,5,FALSE),""),""),"")</f>
        <v/>
      </c>
      <c r="AE301" s="45"/>
      <c r="AF301" s="44" t="str">
        <f>IF(AE301&lt;&gt;"",IF(AE301&lt;&gt;"LIBSETS_DROP_MECHANIC_MONSTER_NAME",VLOOKUP(AE301,'LibSets constants'!$I$4:$L$1000,3,FALSE),""),"")</f>
        <v/>
      </c>
      <c r="AG301" s="44" t="str">
        <f>IF(AE301&lt;&gt;"",IF(AE301&lt;&gt;"LIBSETS_DROP_MECHANIC_MONSTER_NAME",VLOOKUP(AE301,'LibSets constants'!$I$4:$L$1000,4,FALSE),""),"")</f>
        <v/>
      </c>
      <c r="AH301" s="3" t="str">
        <f>IF(G301&lt;&gt;"LIBSETS_SETTYPE_BATTLEGROUND",IF(G301&lt;&gt;"LIBSETS_SETTYPE_SPECIAL",IF(AI301&lt;&gt;"",VLOOKUP(AI301,'ESO zone constants'!$D$2:$H$4950,5,FALSE),""),""),"")</f>
        <v/>
      </c>
      <c r="AJ301" s="45"/>
      <c r="AK301" s="44" t="str">
        <f>IF(AJ301&lt;&gt;"",IF(AJ301&lt;&gt;"LIBSETS_DROP_MECHANIC_MONSTER_NAME",VLOOKUP(AJ301,'LibSets constants'!$I$4:$L$1000,3,FALSE),""),"")</f>
        <v/>
      </c>
      <c r="AL301" s="44" t="str">
        <f>IF(AJ301&lt;&gt;"",IF(AJ301&lt;&gt;"LIBSETS_DROP_MECHANIC_MONSTER_NAME",VLOOKUP(AJ301,'LibSets constants'!$I$4:$L$1000,4,FALSE),""),"")</f>
        <v/>
      </c>
      <c r="AM301" s="3" t="str">
        <f>IF(G301&lt;&gt;"LIBSETS_SETTYPE_BATTLEGROUND",IF(G301&lt;&gt;"LIBSETS_SETTYPE_SPECIAL",IF(AN301&lt;&gt;"",VLOOKUP(AN301,'ESO zone constants'!$D$2:$H$4950,5,FALSE),""),""),"")</f>
        <v/>
      </c>
      <c r="AO301" s="45"/>
      <c r="AP301" s="44" t="str">
        <f>IF(AO301&lt;&gt;"",IF(AO301&lt;&gt;"LIBSETS_DROP_MECHANIC_MONSTER_NAME",VLOOKUP(AO301,'LibSets constants'!$I$4:$L$1000,3,FALSE),""),"")</f>
        <v/>
      </c>
      <c r="AQ301" s="44" t="str">
        <f>IF(AO301&lt;&gt;"",IF(AO301&lt;&gt;"LIBSETS_DROP_MECHANIC_MONSTER_NAME",VLOOKUP(AO301,'LibSets constants'!$I$4:$L$1000,4,FALSE),""),"")</f>
        <v/>
      </c>
      <c r="AR301" s="3" t="str">
        <f>IF(G301&lt;&gt;"LIBSETS_SETTYPE_BATTLEGROUND",IF(G301&lt;&gt;"LIBSETS_SETTYPE_SPECIAL",IF(AS301&lt;&gt;"",VLOOKUP(AS301,'ESO zone constants'!$D$2:$H$4950,5,FALSE),""),""),"")</f>
        <v/>
      </c>
      <c r="AT301" s="45"/>
      <c r="AU301" s="44" t="str">
        <f>IF(AT301&lt;&gt;"",IF(AT301&lt;&gt;"LIBSETS_DROP_MECHANIC_MONSTER_NAME",VLOOKUP(AT301,'LibSets constants'!$I$4:$L$1000,3,FALSE),""),"")</f>
        <v/>
      </c>
      <c r="AV301" s="44" t="str">
        <f>IF(AT301&lt;&gt;"",IF(AT301&lt;&gt;"LIBSETS_DROP_MECHANIC_MONSTER_NAME",VLOOKUP(AT301,'LibSets constants'!$I$4:$L$1000,4,FALSE),""),"")</f>
        <v/>
      </c>
      <c r="AW301" s="21" t="str">
        <f>IF(A301="???","--","")&amp;IF(F301&lt;&gt;"Not in the game (anymore)",IF(A301&lt;&gt;"",CONCATENATE("[",A301,"] = {wayshrines={")&amp;IF(K301&lt;&gt;"",CONCATENATE(K301,","),"")&amp;IF(L301&lt;&gt;"",CONCATENATE(L301,","),"")&amp;IF(M301&lt;&gt;"",CONCATENATE(M301,","),"")&amp;CONCATENATE("}")&amp;IF(VALUE(N301)&gt;0,CONCATENATE(", traitsNeeded=",N301),"")&amp;CONCATENATE(", dlcId=",IF(S301&lt;&gt;"",S301,"DLC_BASE_GAME")),""),"")</f>
        <v>[348] = {wayshrines={-1,-1,-1,}, dlcId=DLC_DRAGON_BONES</v>
      </c>
      <c r="AX301" s="21" t="str">
        <f>IF(F301&lt;&gt;"Not in the game (anymore)",IF(A301&lt;&gt;"",IF(P301&lt;&gt;"",CONCATENATE(", zoneIds={",P301),"")&amp;IF(X301&lt;&gt;"",CONCATENATE(",",X301),"")&amp;IF(AC301&lt;&gt;"",CONCATENATE(",",AC301),"")&amp;IF(AH301&lt;&gt;"",CONCATENATE(",",AH301),"")&amp;IF(AM301&lt;&gt;"",CONCATENATE(",",AM301),"")&amp;IF(AR301&lt;&gt;"",CONCATENATE(",",AR301),"")&amp;IF(P301&lt;&gt;"",CONCATENATE("}",""),"")&amp;IF(OR(I301="true",I301="false",I301&lt;&gt;""), CONCATENATE(", veteran=", I301), ""),""),"")</f>
        <v>, zoneIds={1010}, veteran=false</v>
      </c>
      <c r="AY301" s="21" t="str">
        <f>IF(F301&lt;&gt;"Not in the game (anymore)",IF(A301&lt;&gt;"",", setType="&amp;G301,"")&amp;IF(J301="true",", multiTrialSet=true",""),"")</f>
        <v>, setType=LIBSETS_SETTYPE_DUNGEON</v>
      </c>
      <c r="AZ301" s="21" t="str">
        <f>IF(F301&lt;&gt;"Not in the game (anymore)",IF(U301&lt;&gt;"",", dropMechanic={"&amp;U301&amp;IF(Z301&lt;&gt;"",","&amp;Z301,"")&amp;IF(AE301&lt;&gt;"",","&amp;AE301,"")&amp;IF(AJ301&lt;&gt;"",","&amp;AJ301,"")&amp;IF(AO301&lt;&gt;"",","&amp;AO301,"")&amp;IF(AT301&lt;&gt;"",","&amp;AT301,"")&amp;"}"&amp;IF(U301="LIBSETS_DROP_MECHANIC_MONSTER_NAME",", dropMechanicNames={" &amp; IF(V301&lt;&gt;"","['en']='"&amp;V301&amp;"'","") &amp; IF(W301&lt;&gt;"",", ['de']='" &amp; W301&amp;"'","") &amp; "}",""),"")&amp;"},","")</f>
        <v>},</v>
      </c>
      <c r="BA301" s="21" t="str">
        <f>IF(F301&lt;&gt;"Not in the game (anymore)",IF(C301&lt;&gt;"",CONCATENATE(" --",C301," / ",B301,"   [",IF(Q301&lt;&gt;"",Q301,""),IF(Y301&lt;&gt;"",", "&amp;Y301,""),IF(AD301&lt;&gt;"",", "&amp;AD301,""),IF(AI301&lt;&gt;"",", "&amp;AI301,""),IF(AN301&lt;&gt;"",", "&amp;AN301,""),IF(AS301&lt;&gt;"",", "&amp;AS301,""),"]")),"")</f>
        <v xml:space="preserve"> --Curse of Doylemish / Fluch von Doylemish   [Scalecaller Peak]</v>
      </c>
    </row>
    <row r="302" spans="1:53" x14ac:dyDescent="0.25">
      <c r="A302" s="5">
        <v>349</v>
      </c>
      <c r="B302" t="s">
        <v>30</v>
      </c>
      <c r="C302" t="s">
        <v>30</v>
      </c>
      <c r="D302" s="3">
        <f>A302</f>
        <v>349</v>
      </c>
      <c r="G302" s="8" t="s">
        <v>1654</v>
      </c>
      <c r="H302">
        <v>3</v>
      </c>
      <c r="I302" t="s">
        <v>1641</v>
      </c>
      <c r="J302" t="s">
        <v>97</v>
      </c>
      <c r="K302">
        <v>-1</v>
      </c>
      <c r="L302">
        <v>-1</v>
      </c>
      <c r="M302">
        <v>-1</v>
      </c>
      <c r="N302">
        <v>0</v>
      </c>
      <c r="O302" s="70" t="s">
        <v>69</v>
      </c>
      <c r="P302" s="3">
        <f>IF(AND(G302&lt;&gt;"LIBSETS_SETTYPE_BATTLEGROUND",G302&lt;&gt;"LIBSETS_SETTYPE_SPECIAL",G302&lt;&gt;"LIBSETS_SETTYPE_MYTHIC"), IF(Q302&lt;&gt;"",VLOOKUP(Q302,'ESO zone constants'!$D$2:$H$4950,5,FALSE),""),"")</f>
        <v>1009</v>
      </c>
      <c r="Q302" t="str">
        <f>IF(OR(K302="",K302&lt;=0,ISERROR(K302)),IF(AND(O302&lt;&gt;"",NOT(ISERROR(O302))),O302, ""),VLOOKUP(K302,'ESO wayshrine node constants'!$A$3:$D$9993,4,FALSE))</f>
        <v>Fang Lair</v>
      </c>
      <c r="S302" s="19" t="str">
        <f>IF(AND(R302&lt;&gt;"",NOT(ISERROR(R302))),R302,IF(P302&lt;&gt;"",IF(NOT(ISERROR(VLOOKUP(P302,'ESO Dungeon constants'!$D$3:$H$9999,5,FALSE))),VLOOKUP(P302,'ESO Dungeon constants'!$D$3:$I$9999,6,FALSE),VLOOKUP(P302,'ESO zone constants'!$H$2:$K$9984,4,FALSE)),""))</f>
        <v>DLC_DRAGON_BONES</v>
      </c>
      <c r="T302" s="3" t="str">
        <f>IF(S302&lt;&gt;"",VLOOKUP(S302,'LibSets constants'!$B$4:$C$1000,2,FALSE),"")</f>
        <v>Dragon Bones</v>
      </c>
      <c r="U302" s="33" t="s">
        <v>1726</v>
      </c>
      <c r="V302" s="43" t="s">
        <v>30</v>
      </c>
      <c r="W302" s="43" t="s">
        <v>30</v>
      </c>
      <c r="X302" s="3" t="str">
        <f>IF(G302&lt;&gt;"LIBSETS_SETTYPE_BATTLEGROUND",IF(G302&lt;&gt;"LIBSETS_SETTYPE_SPECIAL",IF(Y302&lt;&gt;"",VLOOKUP(Y302,'ESO zone constants'!$D$2:$H$4950,5,FALSE),""),""),"")</f>
        <v/>
      </c>
      <c r="Z302" s="40"/>
      <c r="AA302" s="40"/>
      <c r="AB302" s="40"/>
      <c r="AC302" s="3" t="str">
        <f>IF(G302&lt;&gt;"LIBSETS_SETTYPE_BATTLEGROUND",IF(G302&lt;&gt;"LIBSETS_SETTYPE_SPECIAL",IF(AD302&lt;&gt;"",VLOOKUP(AD302,'ESO zone constants'!$D$2:$H$4950,5,FALSE),""),""),"")</f>
        <v/>
      </c>
      <c r="AE302" s="40"/>
      <c r="AF302" s="40"/>
      <c r="AG302" s="40"/>
      <c r="AH302" s="3" t="str">
        <f>IF(G302&lt;&gt;"LIBSETS_SETTYPE_BATTLEGROUND",IF(G302&lt;&gt;"LIBSETS_SETTYPE_SPECIAL",IF(AI302&lt;&gt;"",VLOOKUP(AI302,'ESO zone constants'!$D$2:$H$4950,5,FALSE),""),""),"")</f>
        <v/>
      </c>
      <c r="AJ302" s="40"/>
      <c r="AK302" s="40"/>
      <c r="AL302" s="40"/>
      <c r="AM302" s="3" t="str">
        <f>IF(G302&lt;&gt;"LIBSETS_SETTYPE_BATTLEGROUND",IF(G302&lt;&gt;"LIBSETS_SETTYPE_SPECIAL",IF(AN302&lt;&gt;"",VLOOKUP(AN302,'ESO zone constants'!$D$2:$H$4950,5,FALSE),""),""),"")</f>
        <v/>
      </c>
      <c r="AO302" s="40"/>
      <c r="AP302" s="40"/>
      <c r="AQ302" s="40"/>
      <c r="AR302" s="3" t="str">
        <f>IF(G302&lt;&gt;"LIBSETS_SETTYPE_BATTLEGROUND",IF(G302&lt;&gt;"LIBSETS_SETTYPE_SPECIAL",IF(AS302&lt;&gt;"",VLOOKUP(AS302,'ESO zone constants'!$D$2:$H$4950,5,FALSE),""),""),"")</f>
        <v/>
      </c>
      <c r="AT302" s="40"/>
      <c r="AU302" s="40"/>
      <c r="AV302" s="40"/>
      <c r="AW302" s="21" t="str">
        <f>IF(A302="???","--","")&amp;IF(F302&lt;&gt;"Not in the game (anymore)",IF(A302&lt;&gt;"",CONCATENATE("[",A302,"] = {wayshrines={")&amp;IF(K302&lt;&gt;"",CONCATENATE(K302,","),"")&amp;IF(L302&lt;&gt;"",CONCATENATE(L302,","),"")&amp;IF(M302&lt;&gt;"",CONCATENATE(M302,","),"")&amp;CONCATENATE("}")&amp;IF(VALUE(N302)&gt;0,CONCATENATE(", traitsNeeded=",N302),"")&amp;CONCATENATE(", dlcId=",IF(S302&lt;&gt;"",S302,"DLC_BASE_GAME")),""),"")</f>
        <v>[349] = {wayshrines={-1,-1,-1,}, dlcId=DLC_DRAGON_BONES</v>
      </c>
      <c r="AX302" s="21" t="str">
        <f>IF(F302&lt;&gt;"Not in the game (anymore)",IF(A302&lt;&gt;"",IF(P302&lt;&gt;"",CONCATENATE(", zoneIds={",P302),"")&amp;IF(X302&lt;&gt;"",CONCATENATE(",",X302),"")&amp;IF(AC302&lt;&gt;"",CONCATENATE(",",AC302),"")&amp;IF(AH302&lt;&gt;"",CONCATENATE(",",AH302),"")&amp;IF(AM302&lt;&gt;"",CONCATENATE(",",AM302),"")&amp;IF(AR302&lt;&gt;"",CONCATENATE(",",AR302),"")&amp;IF(P302&lt;&gt;"",CONCATENATE("}",""),"")&amp;IF(OR(I302="true",I302="false",I302&lt;&gt;""), CONCATENATE(", veteran=", I302), ""),""),"")</f>
        <v>, zoneIds={1009}, veteran={[EQUIP_TYPE_HEAD]=true, [EQUIP_TYPE_SHOULDERS]=false}</v>
      </c>
      <c r="AY302" s="21" t="str">
        <f>IF(F302&lt;&gt;"Not in the game (anymore)",IF(A302&lt;&gt;"",", setType="&amp;G302,"")&amp;IF(J302="true",", multiTrialSet=true",""),"")</f>
        <v>, setType=LIBSETS_SETTYPE_MONSTER</v>
      </c>
      <c r="AZ302" s="21" t="str">
        <f>IF(F302&lt;&gt;"Not in the game (anymore)",IF(U302&lt;&gt;"",", dropMechanic={"&amp;U302&amp;IF(Z302&lt;&gt;"",","&amp;Z302,"")&amp;IF(AE302&lt;&gt;"",","&amp;AE302,"")&amp;IF(AJ302&lt;&gt;"",","&amp;AJ302,"")&amp;IF(AO302&lt;&gt;"",","&amp;AO302,"")&amp;IF(AT302&lt;&gt;"",","&amp;AT302,"")&amp;"}"&amp;IF(U302="LIBSETS_DROP_MECHANIC_MONSTER_NAME",", dropMechanicNames={" &amp; IF(V302&lt;&gt;"","['en']='"&amp;V302&amp;"'","") &amp; IF(W302&lt;&gt;"",", ['de']='" &amp; W302&amp;"'","") &amp; "}",""),"")&amp;"},","")</f>
        <v>, dropMechanic={LIBSETS_DROP_MECHANIC_MONSTER_NAME}, dropMechanicNames={['en']='Thurvokun', ['de']='Thurvokun'}},</v>
      </c>
      <c r="BA302" s="21" t="str">
        <f>IF(F302&lt;&gt;"Not in the game (anymore)",IF(C302&lt;&gt;"",CONCATENATE(" --",C302," / ",B302,"   [",IF(Q302&lt;&gt;"",Q302,""),IF(Y302&lt;&gt;"",", "&amp;Y302,""),IF(AD302&lt;&gt;"",", "&amp;AD302,""),IF(AI302&lt;&gt;"",", "&amp;AI302,""),IF(AN302&lt;&gt;"",", "&amp;AN302,""),IF(AS302&lt;&gt;"",", "&amp;AS302,""),"]")),"")</f>
        <v xml:space="preserve"> --Thurvokun / Thurvokun   [Fang Lair]</v>
      </c>
    </row>
    <row r="303" spans="1:53" x14ac:dyDescent="0.25">
      <c r="A303" s="5">
        <v>350</v>
      </c>
      <c r="B303" t="s">
        <v>34</v>
      </c>
      <c r="C303" t="s">
        <v>34</v>
      </c>
      <c r="D303" s="3">
        <f>A303</f>
        <v>350</v>
      </c>
      <c r="G303" s="8" t="s">
        <v>1654</v>
      </c>
      <c r="H303">
        <v>3</v>
      </c>
      <c r="I303" t="s">
        <v>1641</v>
      </c>
      <c r="J303" t="s">
        <v>97</v>
      </c>
      <c r="K303">
        <v>-1</v>
      </c>
      <c r="L303">
        <v>-1</v>
      </c>
      <c r="M303">
        <v>-1</v>
      </c>
      <c r="N303">
        <v>0</v>
      </c>
      <c r="O303" s="70" t="s">
        <v>74</v>
      </c>
      <c r="P303" s="3">
        <f>IF(AND(G303&lt;&gt;"LIBSETS_SETTYPE_BATTLEGROUND",G303&lt;&gt;"LIBSETS_SETTYPE_SPECIAL",G303&lt;&gt;"LIBSETS_SETTYPE_MYTHIC"), IF(Q303&lt;&gt;"",VLOOKUP(Q303,'ESO zone constants'!$D$2:$H$4950,5,FALSE),""),"")</f>
        <v>1010</v>
      </c>
      <c r="Q303" t="str">
        <f>IF(OR(K303="",K303&lt;=0,ISERROR(K303)),IF(AND(O303&lt;&gt;"",NOT(ISERROR(O303))),O303, ""),VLOOKUP(K303,'ESO wayshrine node constants'!$A$3:$D$9993,4,FALSE))</f>
        <v>Scalecaller Peak</v>
      </c>
      <c r="S303" s="19" t="str">
        <f>IF(AND(R303&lt;&gt;"",NOT(ISERROR(R303))),R303,IF(P303&lt;&gt;"",IF(NOT(ISERROR(VLOOKUP(P303,'ESO Dungeon constants'!$D$3:$H$9999,5,FALSE))),VLOOKUP(P303,'ESO Dungeon constants'!$D$3:$I$9999,6,FALSE),VLOOKUP(P303,'ESO zone constants'!$H$2:$K$9984,4,FALSE)),""))</f>
        <v>DLC_DRAGON_BONES</v>
      </c>
      <c r="T303" s="3" t="str">
        <f>IF(S303&lt;&gt;"",VLOOKUP(S303,'LibSets constants'!$B$4:$C$1000,2,FALSE),"")</f>
        <v>Dragon Bones</v>
      </c>
      <c r="U303" s="33" t="s">
        <v>1726</v>
      </c>
      <c r="V303" s="43" t="s">
        <v>34</v>
      </c>
      <c r="W303" s="40" t="s">
        <v>34</v>
      </c>
      <c r="X303" s="3" t="str">
        <f>IF(G303&lt;&gt;"LIBSETS_SETTYPE_BATTLEGROUND",IF(G303&lt;&gt;"LIBSETS_SETTYPE_SPECIAL",IF(Y303&lt;&gt;"",VLOOKUP(Y303,'ESO zone constants'!$D$2:$H$4950,5,FALSE),""),""),"")</f>
        <v/>
      </c>
      <c r="Z303" s="40"/>
      <c r="AA303" s="40"/>
      <c r="AB303" s="40"/>
      <c r="AC303" s="3" t="str">
        <f>IF(G303&lt;&gt;"LIBSETS_SETTYPE_BATTLEGROUND",IF(G303&lt;&gt;"LIBSETS_SETTYPE_SPECIAL",IF(AD303&lt;&gt;"",VLOOKUP(AD303,'ESO zone constants'!$D$2:$H$4950,5,FALSE),""),""),"")</f>
        <v/>
      </c>
      <c r="AE303" s="40"/>
      <c r="AF303" s="40"/>
      <c r="AG303" s="40"/>
      <c r="AH303" s="3" t="str">
        <f>IF(G303&lt;&gt;"LIBSETS_SETTYPE_BATTLEGROUND",IF(G303&lt;&gt;"LIBSETS_SETTYPE_SPECIAL",IF(AI303&lt;&gt;"",VLOOKUP(AI303,'ESO zone constants'!$D$2:$H$4950,5,FALSE),""),""),"")</f>
        <v/>
      </c>
      <c r="AJ303" s="40"/>
      <c r="AK303" s="40"/>
      <c r="AL303" s="40"/>
      <c r="AM303" s="3" t="str">
        <f>IF(G303&lt;&gt;"LIBSETS_SETTYPE_BATTLEGROUND",IF(G303&lt;&gt;"LIBSETS_SETTYPE_SPECIAL",IF(AN303&lt;&gt;"",VLOOKUP(AN303,'ESO zone constants'!$D$2:$H$4950,5,FALSE),""),""),"")</f>
        <v/>
      </c>
      <c r="AO303" s="40"/>
      <c r="AP303" s="40"/>
      <c r="AQ303" s="40"/>
      <c r="AR303" s="3" t="str">
        <f>IF(G303&lt;&gt;"LIBSETS_SETTYPE_BATTLEGROUND",IF(G303&lt;&gt;"LIBSETS_SETTYPE_SPECIAL",IF(AS303&lt;&gt;"",VLOOKUP(AS303,'ESO zone constants'!$D$2:$H$4950,5,FALSE),""),""),"")</f>
        <v/>
      </c>
      <c r="AT303" s="40"/>
      <c r="AU303" s="40"/>
      <c r="AV303" s="40"/>
      <c r="AW303" s="21" t="str">
        <f>IF(A303="???","--","")&amp;IF(F303&lt;&gt;"Not in the game (anymore)",IF(A303&lt;&gt;"",CONCATENATE("[",A303,"] = {wayshrines={")&amp;IF(K303&lt;&gt;"",CONCATENATE(K303,","),"")&amp;IF(L303&lt;&gt;"",CONCATENATE(L303,","),"")&amp;IF(M303&lt;&gt;"",CONCATENATE(M303,","),"")&amp;CONCATENATE("}")&amp;IF(VALUE(N303)&gt;0,CONCATENATE(", traitsNeeded=",N303),"")&amp;CONCATENATE(", dlcId=",IF(S303&lt;&gt;"",S303,"DLC_BASE_GAME")),""),"")</f>
        <v>[350] = {wayshrines={-1,-1,-1,}, dlcId=DLC_DRAGON_BONES</v>
      </c>
      <c r="AX303" s="21" t="str">
        <f>IF(F303&lt;&gt;"Not in the game (anymore)",IF(A303&lt;&gt;"",IF(P303&lt;&gt;"",CONCATENATE(", zoneIds={",P303),"")&amp;IF(X303&lt;&gt;"",CONCATENATE(",",X303),"")&amp;IF(AC303&lt;&gt;"",CONCATENATE(",",AC303),"")&amp;IF(AH303&lt;&gt;"",CONCATENATE(",",AH303),"")&amp;IF(AM303&lt;&gt;"",CONCATENATE(",",AM303),"")&amp;IF(AR303&lt;&gt;"",CONCATENATE(",",AR303),"")&amp;IF(P303&lt;&gt;"",CONCATENATE("}",""),"")&amp;IF(OR(I303="true",I303="false",I303&lt;&gt;""), CONCATENATE(", veteran=", I303), ""),""),"")</f>
        <v>, zoneIds={1010}, veteran={[EQUIP_TYPE_HEAD]=true, [EQUIP_TYPE_SHOULDERS]=false}</v>
      </c>
      <c r="AY303" s="21" t="str">
        <f>IF(F303&lt;&gt;"Not in the game (anymore)",IF(A303&lt;&gt;"",", setType="&amp;G303,"")&amp;IF(J303="true",", multiTrialSet=true",""),"")</f>
        <v>, setType=LIBSETS_SETTYPE_MONSTER</v>
      </c>
      <c r="AZ303" s="21" t="str">
        <f>IF(F303&lt;&gt;"Not in the game (anymore)",IF(U303&lt;&gt;"",", dropMechanic={"&amp;U303&amp;IF(Z303&lt;&gt;"",","&amp;Z303,"")&amp;IF(AE303&lt;&gt;"",","&amp;AE303,"")&amp;IF(AJ303&lt;&gt;"",","&amp;AJ303,"")&amp;IF(AO303&lt;&gt;"",","&amp;AO303,"")&amp;IF(AT303&lt;&gt;"",","&amp;AT303,"")&amp;"}"&amp;IF(U303="LIBSETS_DROP_MECHANIC_MONSTER_NAME",", dropMechanicNames={" &amp; IF(V303&lt;&gt;"","['en']='"&amp;V303&amp;"'","") &amp; IF(W303&lt;&gt;"",", ['de']='" &amp; W303&amp;"'","") &amp; "}",""),"")&amp;"},","")</f>
        <v>, dropMechanic={LIBSETS_DROP_MECHANIC_MONSTER_NAME}, dropMechanicNames={['en']='Zaan', ['de']='Zaan'}},</v>
      </c>
      <c r="BA303" s="21" t="str">
        <f>IF(F303&lt;&gt;"Not in the game (anymore)",IF(C303&lt;&gt;"",CONCATENATE(" --",C303," / ",B303,"   [",IF(Q303&lt;&gt;"",Q303,""),IF(Y303&lt;&gt;"",", "&amp;Y303,""),IF(AD303&lt;&gt;"",", "&amp;AD303,""),IF(AI303&lt;&gt;"",", "&amp;AI303,""),IF(AN303&lt;&gt;"",", "&amp;AN303,""),IF(AS303&lt;&gt;"",", "&amp;AS303,""),"]")),"")</f>
        <v xml:space="preserve"> --Zaan / Zaan   [Scalecaller Peak]</v>
      </c>
    </row>
    <row r="304" spans="1:53" x14ac:dyDescent="0.25">
      <c r="A304" s="5">
        <v>351</v>
      </c>
      <c r="B304" t="s">
        <v>1285</v>
      </c>
      <c r="C304" t="s">
        <v>1286</v>
      </c>
      <c r="D304" s="3">
        <f>A304</f>
        <v>351</v>
      </c>
      <c r="G304" s="8" t="s">
        <v>1649</v>
      </c>
      <c r="I304" t="s">
        <v>97</v>
      </c>
      <c r="J304" t="s">
        <v>97</v>
      </c>
      <c r="K304">
        <v>339</v>
      </c>
      <c r="L304">
        <v>339</v>
      </c>
      <c r="M304">
        <v>339</v>
      </c>
      <c r="N304">
        <v>6</v>
      </c>
      <c r="P304" s="3">
        <f>IF(AND(G304&lt;&gt;"LIBSETS_SETTYPE_BATTLEGROUND",G304&lt;&gt;"LIBSETS_SETTYPE_SPECIAL",G304&lt;&gt;"LIBSETS_SETTYPE_MYTHIC"), IF(Q304&lt;&gt;"",VLOOKUP(Q304,'ESO zone constants'!$D$2:$H$4950,5,FALSE),""),"")</f>
        <v>980</v>
      </c>
      <c r="Q304" t="str">
        <f>IF(OR(K304="",K304&lt;=0,ISERROR(K304)),IF(AND(O304&lt;&gt;"",NOT(ISERROR(O304))),O304, ""),VLOOKUP(K304,'ESO wayshrine node constants'!$A$3:$D$9993,4,FALSE))</f>
        <v>Clockwork City</v>
      </c>
      <c r="S304" s="19" t="str">
        <f>IF(AND(R304&lt;&gt;"",NOT(ISERROR(R304))),R304,IF(P304&lt;&gt;"",IF(NOT(ISERROR(VLOOKUP(P304,'ESO Dungeon constants'!$D$3:$H$9999,5,FALSE))),VLOOKUP(P304,'ESO Dungeon constants'!$D$3:$I$9999,6,FALSE),VLOOKUP(P304,'ESO zone constants'!$H$2:$K$9984,4,FALSE)),""))</f>
        <v>DLC_CLOCKWORK_CITY</v>
      </c>
      <c r="T304" s="3" t="str">
        <f>IF(S304&lt;&gt;"",VLOOKUP(S304,'LibSets constants'!$B$4:$C$1000,2,FALSE),"")</f>
        <v>Clockwork City</v>
      </c>
      <c r="V304" s="3" t="str">
        <f>IF(U304&lt;&gt;"",IF(U304&lt;&gt;"LIBSETS_DROP_MECHANIC_MONSTER_NAME",VLOOKUP(U304,'LibSets constants'!$I$4:$L$1000,3,FALSE),""),"")</f>
        <v/>
      </c>
      <c r="W304" s="3" t="str">
        <f>IF(U304&lt;&gt;"",IF(U304&lt;&gt;"LIBSETS_DROP_MECHANIC_MONSTER_NAME",VLOOKUP(U304,'LibSets constants'!$I$4:$L$1000,4,FALSE),""),"")</f>
        <v/>
      </c>
      <c r="X304" s="3">
        <f>IF(G304&lt;&gt;"LIBSETS_SETTYPE_BATTLEGROUND",IF(G304&lt;&gt;"LIBSETS_SETTYPE_SPECIAL",IF(Y304&lt;&gt;"",VLOOKUP(Y304,'ESO zone constants'!$D$2:$H$4950,5,FALSE),""),""),"")</f>
        <v>980</v>
      </c>
      <c r="Y304" t="str">
        <f>VLOOKUP(L304,'ESO wayshrine node constants'!$A$3:$D$9993,4,FALSE)</f>
        <v>Clockwork City</v>
      </c>
      <c r="AA304" s="3" t="str">
        <f>IF(Z304&lt;&gt;"",IF(Z304&lt;&gt;"LIBSETS_DROP_MECHANIC_MONSTER_NAME",VLOOKUP(Z304,'LibSets constants'!$I$4:$L$1000,3,FALSE),""),"")</f>
        <v/>
      </c>
      <c r="AB304" s="3" t="str">
        <f>IF(Z304&lt;&gt;"",IF(Z304&lt;&gt;"LIBSETS_DROP_MECHANIC_MONSTER_NAME",VLOOKUP(Z304,'LibSets constants'!$I$4:$L$1000,4,FALSE),""),"")</f>
        <v/>
      </c>
      <c r="AC304" s="3">
        <f>IF(G304&lt;&gt;"LIBSETS_SETTYPE_BATTLEGROUND",IF(G304&lt;&gt;"LIBSETS_SETTYPE_SPECIAL",IF(AD304&lt;&gt;"",VLOOKUP(AD304,'ESO zone constants'!$D$2:$H$4950,5,FALSE),""),""),"")</f>
        <v>980</v>
      </c>
      <c r="AD304" t="str">
        <f>VLOOKUP(M304,'ESO wayshrine node constants'!$A$3:$D$9993,4,FALSE)</f>
        <v>Clockwork City</v>
      </c>
      <c r="AF304" s="3" t="str">
        <f>IF(AE304&lt;&gt;"",IF(AE304&lt;&gt;"LIBSETS_DROP_MECHANIC_MONSTER_NAME",VLOOKUP(AE304,'LibSets constants'!$I$4:$L$1000,3,FALSE),""),"")</f>
        <v/>
      </c>
      <c r="AG304" s="3" t="str">
        <f>IF(AE304&lt;&gt;"",IF(AE304&lt;&gt;"LIBSETS_DROP_MECHANIC_MONSTER_NAME",VLOOKUP(AE304,'LibSets constants'!$I$4:$L$1000,4,FALSE),""),"")</f>
        <v/>
      </c>
      <c r="AH304" s="3" t="str">
        <f>IF(G304&lt;&gt;"LIBSETS_SETTYPE_BATTLEGROUND",IF(G304&lt;&gt;"LIBSETS_SETTYPE_SPECIAL",IF(AI304&lt;&gt;"",VLOOKUP(AI304,'ESO zone constants'!$D$2:$H$4950,5,FALSE),""),""),"")</f>
        <v/>
      </c>
      <c r="AK304" s="3" t="str">
        <f>IF(AJ304&lt;&gt;"",IF(AJ304&lt;&gt;"LIBSETS_DROP_MECHANIC_MONSTER_NAME",VLOOKUP(AJ304,'LibSets constants'!$I$4:$L$1000,3,FALSE),""),"")</f>
        <v/>
      </c>
      <c r="AL304" s="3" t="str">
        <f>IF(AJ304&lt;&gt;"",IF(AJ304&lt;&gt;"LIBSETS_DROP_MECHANIC_MONSTER_NAME",VLOOKUP(AJ304,'LibSets constants'!$I$4:$L$1000,4,FALSE),""),"")</f>
        <v/>
      </c>
      <c r="AM304" s="3" t="str">
        <f>IF(G304&lt;&gt;"LIBSETS_SETTYPE_BATTLEGROUND",IF(G304&lt;&gt;"LIBSETS_SETTYPE_SPECIAL",IF(AN304&lt;&gt;"",VLOOKUP(AN304,'ESO zone constants'!$D$2:$H$4950,5,FALSE),""),""),"")</f>
        <v/>
      </c>
      <c r="AP304" s="3" t="str">
        <f>IF(AO304&lt;&gt;"",IF(AO304&lt;&gt;"LIBSETS_DROP_MECHANIC_MONSTER_NAME",VLOOKUP(AO304,'LibSets constants'!$I$4:$L$1000,3,FALSE),""),"")</f>
        <v/>
      </c>
      <c r="AQ304" s="3" t="str">
        <f>IF(AO304&lt;&gt;"",IF(AO304&lt;&gt;"LIBSETS_DROP_MECHANIC_MONSTER_NAME",VLOOKUP(AO304,'LibSets constants'!$I$4:$L$1000,4,FALSE),""),"")</f>
        <v/>
      </c>
      <c r="AR304" s="3" t="str">
        <f>IF(G304&lt;&gt;"LIBSETS_SETTYPE_BATTLEGROUND",IF(G304&lt;&gt;"LIBSETS_SETTYPE_SPECIAL",IF(AS304&lt;&gt;"",VLOOKUP(AS304,'ESO zone constants'!$D$2:$H$4950,5,FALSE),""),""),"")</f>
        <v/>
      </c>
      <c r="AU304" s="3" t="str">
        <f>IF(AT304&lt;&gt;"",IF(AT304&lt;&gt;"LIBSETS_DROP_MECHANIC_MONSTER_NAME",VLOOKUP(AT304,'LibSets constants'!$I$4:$L$1000,3,FALSE),""),"")</f>
        <v/>
      </c>
      <c r="AV304" s="3" t="str">
        <f>IF(AT304&lt;&gt;"",IF(AT304&lt;&gt;"LIBSETS_DROP_MECHANIC_MONSTER_NAME",VLOOKUP(AT304,'LibSets constants'!$I$4:$L$1000,4,FALSE),""),"")</f>
        <v/>
      </c>
      <c r="AW304" s="21" t="str">
        <f>IF(A304="???","--","")&amp;IF(F304&lt;&gt;"Not in the game (anymore)",IF(A304&lt;&gt;"",CONCATENATE("[",A304,"] = {wayshrines={")&amp;IF(K304&lt;&gt;"",CONCATENATE(K304,","),"")&amp;IF(L304&lt;&gt;"",CONCATENATE(L304,","),"")&amp;IF(M304&lt;&gt;"",CONCATENATE(M304,","),"")&amp;CONCATENATE("}")&amp;IF(VALUE(N304)&gt;0,CONCATENATE(", traitsNeeded=",N304),"")&amp;CONCATENATE(", dlcId=",IF(S304&lt;&gt;"",S304,"DLC_BASE_GAME")),""),"")</f>
        <v>[351] = {wayshrines={339,339,339,}, traitsNeeded=6, dlcId=DLC_CLOCKWORK_CITY</v>
      </c>
      <c r="AX304" s="21" t="str">
        <f>IF(F304&lt;&gt;"Not in the game (anymore)",IF(A304&lt;&gt;"",IF(P304&lt;&gt;"",CONCATENATE(", zoneIds={",P304),"")&amp;IF(X304&lt;&gt;"",CONCATENATE(",",X304),"")&amp;IF(AC304&lt;&gt;"",CONCATENATE(",",AC304),"")&amp;IF(AH304&lt;&gt;"",CONCATENATE(",",AH304),"")&amp;IF(AM304&lt;&gt;"",CONCATENATE(",",AM304),"")&amp;IF(AR304&lt;&gt;"",CONCATENATE(",",AR304),"")&amp;IF(P304&lt;&gt;"",CONCATENATE("}",""),"")&amp;IF(OR(I304="true",I304="false",I304&lt;&gt;""), CONCATENATE(", veteran=", I304), ""),""),"")</f>
        <v>, zoneIds={980,980,980}, veteran=false</v>
      </c>
      <c r="AY304" s="21" t="str">
        <f>IF(F304&lt;&gt;"Not in the game (anymore)",IF(A304&lt;&gt;"",", setType="&amp;G304,"")&amp;IF(J304="true",", multiTrialSet=true",""),"")</f>
        <v>, setType=LIBSETS_SETTYPE_CRAFTED</v>
      </c>
      <c r="AZ304" s="21" t="str">
        <f>IF(F304&lt;&gt;"Not in the game (anymore)",IF(U304&lt;&gt;"",", dropMechanic={"&amp;U304&amp;IF(Z304&lt;&gt;"",","&amp;Z304,"")&amp;IF(AE304&lt;&gt;"",","&amp;AE304,"")&amp;IF(AJ304&lt;&gt;"",","&amp;AJ304,"")&amp;IF(AO304&lt;&gt;"",","&amp;AO304,"")&amp;IF(AT304&lt;&gt;"",","&amp;AT304,"")&amp;"}"&amp;IF(U304="LIBSETS_DROP_MECHANIC_MONSTER_NAME",", dropMechanicNames={" &amp; IF(V304&lt;&gt;"","['en']='"&amp;V304&amp;"'","") &amp; IF(W304&lt;&gt;"",", ['de']='" &amp; W304&amp;"'","") &amp; "}",""),"")&amp;"},","")</f>
        <v>},</v>
      </c>
      <c r="BA304" s="21" t="str">
        <f>IF(F304&lt;&gt;"Not in the game (anymore)",IF(C304&lt;&gt;"",CONCATENATE(" --",C304," / ",B304,"   [",IF(Q304&lt;&gt;"",Q304,""),IF(Y304&lt;&gt;"",", "&amp;Y304,""),IF(AD304&lt;&gt;"",", "&amp;AD304,""),IF(AI304&lt;&gt;"",", "&amp;AI304,""),IF(AN304&lt;&gt;"",", "&amp;AN304,""),IF(AS304&lt;&gt;"",", "&amp;AS304,""),"]")),"")</f>
        <v xml:space="preserve"> --Innate Axiom / Kernaxiom   [Clockwork City, Clockwork City, Clockwork City]</v>
      </c>
    </row>
    <row r="305" spans="1:53" x14ac:dyDescent="0.25">
      <c r="A305" s="5">
        <v>352</v>
      </c>
      <c r="B305" t="s">
        <v>1287</v>
      </c>
      <c r="C305" t="s">
        <v>1288</v>
      </c>
      <c r="D305" s="3">
        <f>A305</f>
        <v>352</v>
      </c>
      <c r="G305" s="8" t="s">
        <v>1649</v>
      </c>
      <c r="I305" t="s">
        <v>97</v>
      </c>
      <c r="J305" t="s">
        <v>97</v>
      </c>
      <c r="K305">
        <v>337</v>
      </c>
      <c r="L305">
        <v>337</v>
      </c>
      <c r="M305">
        <v>337</v>
      </c>
      <c r="N305">
        <v>2</v>
      </c>
      <c r="P305" s="3">
        <f>IF(AND(G305&lt;&gt;"LIBSETS_SETTYPE_BATTLEGROUND",G305&lt;&gt;"LIBSETS_SETTYPE_SPECIAL",G305&lt;&gt;"LIBSETS_SETTYPE_MYTHIC"), IF(Q305&lt;&gt;"",VLOOKUP(Q305,'ESO zone constants'!$D$2:$H$4950,5,FALSE),""),"")</f>
        <v>980</v>
      </c>
      <c r="Q305" t="str">
        <f>IF(OR(K305="",K305&lt;=0,ISERROR(K305)),IF(AND(O305&lt;&gt;"",NOT(ISERROR(O305))),O305, ""),VLOOKUP(K305,'ESO wayshrine node constants'!$A$3:$D$9993,4,FALSE))</f>
        <v>Clockwork City</v>
      </c>
      <c r="S305" s="19" t="str">
        <f>IF(AND(R305&lt;&gt;"",NOT(ISERROR(R305))),R305,IF(P305&lt;&gt;"",IF(NOT(ISERROR(VLOOKUP(P305,'ESO Dungeon constants'!$D$3:$H$9999,5,FALSE))),VLOOKUP(P305,'ESO Dungeon constants'!$D$3:$I$9999,6,FALSE),VLOOKUP(P305,'ESO zone constants'!$H$2:$K$9984,4,FALSE)),""))</f>
        <v>DLC_CLOCKWORK_CITY</v>
      </c>
      <c r="T305" s="3" t="str">
        <f>IF(S305&lt;&gt;"",VLOOKUP(S305,'LibSets constants'!$B$4:$C$1000,2,FALSE),"")</f>
        <v>Clockwork City</v>
      </c>
      <c r="V305" s="3" t="str">
        <f>IF(U305&lt;&gt;"",IF(U305&lt;&gt;"LIBSETS_DROP_MECHANIC_MONSTER_NAME",VLOOKUP(U305,'LibSets constants'!$I$4:$L$1000,3,FALSE),""),"")</f>
        <v/>
      </c>
      <c r="W305" s="3" t="str">
        <f>IF(U305&lt;&gt;"",IF(U305&lt;&gt;"LIBSETS_DROP_MECHANIC_MONSTER_NAME",VLOOKUP(U305,'LibSets constants'!$I$4:$L$1000,4,FALSE),""),"")</f>
        <v/>
      </c>
      <c r="X305" s="3">
        <f>IF(G305&lt;&gt;"LIBSETS_SETTYPE_BATTLEGROUND",IF(G305&lt;&gt;"LIBSETS_SETTYPE_SPECIAL",IF(Y305&lt;&gt;"",VLOOKUP(Y305,'ESO zone constants'!$D$2:$H$4950,5,FALSE),""),""),"")</f>
        <v>980</v>
      </c>
      <c r="Y305" t="str">
        <f>VLOOKUP(L305,'ESO wayshrine node constants'!$A$3:$D$9993,4,FALSE)</f>
        <v>Clockwork City</v>
      </c>
      <c r="AA305" s="3" t="str">
        <f>IF(Z305&lt;&gt;"",IF(Z305&lt;&gt;"LIBSETS_DROP_MECHANIC_MONSTER_NAME",VLOOKUP(Z305,'LibSets constants'!$I$4:$L$1000,3,FALSE),""),"")</f>
        <v/>
      </c>
      <c r="AB305" s="3" t="str">
        <f>IF(Z305&lt;&gt;"",IF(Z305&lt;&gt;"LIBSETS_DROP_MECHANIC_MONSTER_NAME",VLOOKUP(Z305,'LibSets constants'!$I$4:$L$1000,4,FALSE),""),"")</f>
        <v/>
      </c>
      <c r="AC305" s="3">
        <f>IF(G305&lt;&gt;"LIBSETS_SETTYPE_BATTLEGROUND",IF(G305&lt;&gt;"LIBSETS_SETTYPE_SPECIAL",IF(AD305&lt;&gt;"",VLOOKUP(AD305,'ESO zone constants'!$D$2:$H$4950,5,FALSE),""),""),"")</f>
        <v>980</v>
      </c>
      <c r="AD305" t="str">
        <f>VLOOKUP(M305,'ESO wayshrine node constants'!$A$3:$D$9993,4,FALSE)</f>
        <v>Clockwork City</v>
      </c>
      <c r="AF305" s="3" t="str">
        <f>IF(AE305&lt;&gt;"",IF(AE305&lt;&gt;"LIBSETS_DROP_MECHANIC_MONSTER_NAME",VLOOKUP(AE305,'LibSets constants'!$I$4:$L$1000,3,FALSE),""),"")</f>
        <v/>
      </c>
      <c r="AG305" s="3" t="str">
        <f>IF(AE305&lt;&gt;"",IF(AE305&lt;&gt;"LIBSETS_DROP_MECHANIC_MONSTER_NAME",VLOOKUP(AE305,'LibSets constants'!$I$4:$L$1000,4,FALSE),""),"")</f>
        <v/>
      </c>
      <c r="AH305" s="3" t="str">
        <f>IF(G305&lt;&gt;"LIBSETS_SETTYPE_BATTLEGROUND",IF(G305&lt;&gt;"LIBSETS_SETTYPE_SPECIAL",IF(AI305&lt;&gt;"",VLOOKUP(AI305,'ESO zone constants'!$D$2:$H$4950,5,FALSE),""),""),"")</f>
        <v/>
      </c>
      <c r="AK305" s="3" t="str">
        <f>IF(AJ305&lt;&gt;"",IF(AJ305&lt;&gt;"LIBSETS_DROP_MECHANIC_MONSTER_NAME",VLOOKUP(AJ305,'LibSets constants'!$I$4:$L$1000,3,FALSE),""),"")</f>
        <v/>
      </c>
      <c r="AL305" s="3" t="str">
        <f>IF(AJ305&lt;&gt;"",IF(AJ305&lt;&gt;"LIBSETS_DROP_MECHANIC_MONSTER_NAME",VLOOKUP(AJ305,'LibSets constants'!$I$4:$L$1000,4,FALSE),""),"")</f>
        <v/>
      </c>
      <c r="AM305" s="3" t="str">
        <f>IF(G305&lt;&gt;"LIBSETS_SETTYPE_BATTLEGROUND",IF(G305&lt;&gt;"LIBSETS_SETTYPE_SPECIAL",IF(AN305&lt;&gt;"",VLOOKUP(AN305,'ESO zone constants'!$D$2:$H$4950,5,FALSE),""),""),"")</f>
        <v/>
      </c>
      <c r="AP305" s="3" t="str">
        <f>IF(AO305&lt;&gt;"",IF(AO305&lt;&gt;"LIBSETS_DROP_MECHANIC_MONSTER_NAME",VLOOKUP(AO305,'LibSets constants'!$I$4:$L$1000,3,FALSE),""),"")</f>
        <v/>
      </c>
      <c r="AQ305" s="3" t="str">
        <f>IF(AO305&lt;&gt;"",IF(AO305&lt;&gt;"LIBSETS_DROP_MECHANIC_MONSTER_NAME",VLOOKUP(AO305,'LibSets constants'!$I$4:$L$1000,4,FALSE),""),"")</f>
        <v/>
      </c>
      <c r="AR305" s="3" t="str">
        <f>IF(G305&lt;&gt;"LIBSETS_SETTYPE_BATTLEGROUND",IF(G305&lt;&gt;"LIBSETS_SETTYPE_SPECIAL",IF(AS305&lt;&gt;"",VLOOKUP(AS305,'ESO zone constants'!$D$2:$H$4950,5,FALSE),""),""),"")</f>
        <v/>
      </c>
      <c r="AU305" s="3" t="str">
        <f>IF(AT305&lt;&gt;"",IF(AT305&lt;&gt;"LIBSETS_DROP_MECHANIC_MONSTER_NAME",VLOOKUP(AT305,'LibSets constants'!$I$4:$L$1000,3,FALSE),""),"")</f>
        <v/>
      </c>
      <c r="AV305" s="3" t="str">
        <f>IF(AT305&lt;&gt;"",IF(AT305&lt;&gt;"LIBSETS_DROP_MECHANIC_MONSTER_NAME",VLOOKUP(AT305,'LibSets constants'!$I$4:$L$1000,4,FALSE),""),"")</f>
        <v/>
      </c>
      <c r="AW305" s="21" t="str">
        <f>IF(A305="???","--","")&amp;IF(F305&lt;&gt;"Not in the game (anymore)",IF(A305&lt;&gt;"",CONCATENATE("[",A305,"] = {wayshrines={")&amp;IF(K305&lt;&gt;"",CONCATENATE(K305,","),"")&amp;IF(L305&lt;&gt;"",CONCATENATE(L305,","),"")&amp;IF(M305&lt;&gt;"",CONCATENATE(M305,","),"")&amp;CONCATENATE("}")&amp;IF(VALUE(N305)&gt;0,CONCATENATE(", traitsNeeded=",N305),"")&amp;CONCATENATE(", dlcId=",IF(S305&lt;&gt;"",S305,"DLC_BASE_GAME")),""),"")</f>
        <v>[352] = {wayshrines={337,337,337,}, traitsNeeded=2, dlcId=DLC_CLOCKWORK_CITY</v>
      </c>
      <c r="AX305" s="21" t="str">
        <f>IF(F305&lt;&gt;"Not in the game (anymore)",IF(A305&lt;&gt;"",IF(P305&lt;&gt;"",CONCATENATE(", zoneIds={",P305),"")&amp;IF(X305&lt;&gt;"",CONCATENATE(",",X305),"")&amp;IF(AC305&lt;&gt;"",CONCATENATE(",",AC305),"")&amp;IF(AH305&lt;&gt;"",CONCATENATE(",",AH305),"")&amp;IF(AM305&lt;&gt;"",CONCATENATE(",",AM305),"")&amp;IF(AR305&lt;&gt;"",CONCATENATE(",",AR305),"")&amp;IF(P305&lt;&gt;"",CONCATENATE("}",""),"")&amp;IF(OR(I305="true",I305="false",I305&lt;&gt;""), CONCATENATE(", veteran=", I305), ""),""),"")</f>
        <v>, zoneIds={980,980,980}, veteran=false</v>
      </c>
      <c r="AY305" s="21" t="str">
        <f>IF(F305&lt;&gt;"Not in the game (anymore)",IF(A305&lt;&gt;"",", setType="&amp;G305,"")&amp;IF(J305="true",", multiTrialSet=true",""),"")</f>
        <v>, setType=LIBSETS_SETTYPE_CRAFTED</v>
      </c>
      <c r="AZ305" s="21" t="str">
        <f>IF(F305&lt;&gt;"Not in the game (anymore)",IF(U305&lt;&gt;"",", dropMechanic={"&amp;U305&amp;IF(Z305&lt;&gt;"",","&amp;Z305,"")&amp;IF(AE305&lt;&gt;"",","&amp;AE305,"")&amp;IF(AJ305&lt;&gt;"",","&amp;AJ305,"")&amp;IF(AO305&lt;&gt;"",","&amp;AO305,"")&amp;IF(AT305&lt;&gt;"",","&amp;AT305,"")&amp;"}"&amp;IF(U305="LIBSETS_DROP_MECHANIC_MONSTER_NAME",", dropMechanicNames={" &amp; IF(V305&lt;&gt;"","['en']='"&amp;V305&amp;"'","") &amp; IF(W305&lt;&gt;"",", ['de']='" &amp; W305&amp;"'","") &amp; "}",""),"")&amp;"},","")</f>
        <v>},</v>
      </c>
      <c r="BA305" s="21" t="str">
        <f>IF(F305&lt;&gt;"Not in the game (anymore)",IF(C305&lt;&gt;"",CONCATENATE(" --",C305," / ",B305,"   [",IF(Q305&lt;&gt;"",Q305,""),IF(Y305&lt;&gt;"",", "&amp;Y305,""),IF(AD305&lt;&gt;"",", "&amp;AD305,""),IF(AI305&lt;&gt;"",", "&amp;AI305,""),IF(AN305&lt;&gt;"",", "&amp;AN305,""),IF(AS305&lt;&gt;"",", "&amp;AS305,""),"]")),"")</f>
        <v xml:space="preserve"> --Fortified Brass / Messingpanzer   [Clockwork City, Clockwork City, Clockwork City]</v>
      </c>
    </row>
    <row r="306" spans="1:53" x14ac:dyDescent="0.25">
      <c r="A306" s="5">
        <v>353</v>
      </c>
      <c r="B306" t="s">
        <v>1289</v>
      </c>
      <c r="C306" t="s">
        <v>1290</v>
      </c>
      <c r="D306" s="3">
        <f>A306</f>
        <v>353</v>
      </c>
      <c r="G306" s="8" t="s">
        <v>1649</v>
      </c>
      <c r="I306" t="s">
        <v>97</v>
      </c>
      <c r="J306" t="s">
        <v>97</v>
      </c>
      <c r="K306">
        <v>338</v>
      </c>
      <c r="L306">
        <v>338</v>
      </c>
      <c r="M306">
        <v>338</v>
      </c>
      <c r="N306">
        <v>4</v>
      </c>
      <c r="P306" s="3">
        <f>IF(AND(G306&lt;&gt;"LIBSETS_SETTYPE_BATTLEGROUND",G306&lt;&gt;"LIBSETS_SETTYPE_SPECIAL",G306&lt;&gt;"LIBSETS_SETTYPE_MYTHIC"), IF(Q306&lt;&gt;"",VLOOKUP(Q306,'ESO zone constants'!$D$2:$H$4950,5,FALSE),""),"")</f>
        <v>980</v>
      </c>
      <c r="Q306" t="str">
        <f>IF(OR(K306="",K306&lt;=0,ISERROR(K306)),IF(AND(O306&lt;&gt;"",NOT(ISERROR(O306))),O306, ""),VLOOKUP(K306,'ESO wayshrine node constants'!$A$3:$D$9993,4,FALSE))</f>
        <v>Clockwork City</v>
      </c>
      <c r="S306" s="19" t="str">
        <f>IF(AND(R306&lt;&gt;"",NOT(ISERROR(R306))),R306,IF(P306&lt;&gt;"",IF(NOT(ISERROR(VLOOKUP(P306,'ESO Dungeon constants'!$D$3:$H$9999,5,FALSE))),VLOOKUP(P306,'ESO Dungeon constants'!$D$3:$I$9999,6,FALSE),VLOOKUP(P306,'ESO zone constants'!$H$2:$K$9984,4,FALSE)),""))</f>
        <v>DLC_CLOCKWORK_CITY</v>
      </c>
      <c r="T306" s="3" t="str">
        <f>IF(S306&lt;&gt;"",VLOOKUP(S306,'LibSets constants'!$B$4:$C$1000,2,FALSE),"")</f>
        <v>Clockwork City</v>
      </c>
      <c r="V306" s="3" t="str">
        <f>IF(U306&lt;&gt;"",IF(U306&lt;&gt;"LIBSETS_DROP_MECHANIC_MONSTER_NAME",VLOOKUP(U306,'LibSets constants'!$I$4:$L$1000,3,FALSE),""),"")</f>
        <v/>
      </c>
      <c r="W306" s="3" t="str">
        <f>IF(U306&lt;&gt;"",IF(U306&lt;&gt;"LIBSETS_DROP_MECHANIC_MONSTER_NAME",VLOOKUP(U306,'LibSets constants'!$I$4:$L$1000,4,FALSE),""),"")</f>
        <v/>
      </c>
      <c r="X306" s="3">
        <f>IF(G306&lt;&gt;"LIBSETS_SETTYPE_BATTLEGROUND",IF(G306&lt;&gt;"LIBSETS_SETTYPE_SPECIAL",IF(Y306&lt;&gt;"",VLOOKUP(Y306,'ESO zone constants'!$D$2:$H$4950,5,FALSE),""),""),"")</f>
        <v>980</v>
      </c>
      <c r="Y306" t="str">
        <f>VLOOKUP(L306,'ESO wayshrine node constants'!$A$3:$D$9993,4,FALSE)</f>
        <v>Clockwork City</v>
      </c>
      <c r="AA306" s="3" t="str">
        <f>IF(Z306&lt;&gt;"",IF(Z306&lt;&gt;"LIBSETS_DROP_MECHANIC_MONSTER_NAME",VLOOKUP(Z306,'LibSets constants'!$I$4:$L$1000,3,FALSE),""),"")</f>
        <v/>
      </c>
      <c r="AB306" s="3" t="str">
        <f>IF(Z306&lt;&gt;"",IF(Z306&lt;&gt;"LIBSETS_DROP_MECHANIC_MONSTER_NAME",VLOOKUP(Z306,'LibSets constants'!$I$4:$L$1000,4,FALSE),""),"")</f>
        <v/>
      </c>
      <c r="AC306" s="3">
        <f>IF(G306&lt;&gt;"LIBSETS_SETTYPE_BATTLEGROUND",IF(G306&lt;&gt;"LIBSETS_SETTYPE_SPECIAL",IF(AD306&lt;&gt;"",VLOOKUP(AD306,'ESO zone constants'!$D$2:$H$4950,5,FALSE),""),""),"")</f>
        <v>980</v>
      </c>
      <c r="AD306" t="str">
        <f>VLOOKUP(M306,'ESO wayshrine node constants'!$A$3:$D$9993,4,FALSE)</f>
        <v>Clockwork City</v>
      </c>
      <c r="AF306" s="3" t="str">
        <f>IF(AE306&lt;&gt;"",IF(AE306&lt;&gt;"LIBSETS_DROP_MECHANIC_MONSTER_NAME",VLOOKUP(AE306,'LibSets constants'!$I$4:$L$1000,3,FALSE),""),"")</f>
        <v/>
      </c>
      <c r="AG306" s="3" t="str">
        <f>IF(AE306&lt;&gt;"",IF(AE306&lt;&gt;"LIBSETS_DROP_MECHANIC_MONSTER_NAME",VLOOKUP(AE306,'LibSets constants'!$I$4:$L$1000,4,FALSE),""),"")</f>
        <v/>
      </c>
      <c r="AH306" s="3" t="str">
        <f>IF(G306&lt;&gt;"LIBSETS_SETTYPE_BATTLEGROUND",IF(G306&lt;&gt;"LIBSETS_SETTYPE_SPECIAL",IF(AI306&lt;&gt;"",VLOOKUP(AI306,'ESO zone constants'!$D$2:$H$4950,5,FALSE),""),""),"")</f>
        <v/>
      </c>
      <c r="AK306" s="3" t="str">
        <f>IF(AJ306&lt;&gt;"",IF(AJ306&lt;&gt;"LIBSETS_DROP_MECHANIC_MONSTER_NAME",VLOOKUP(AJ306,'LibSets constants'!$I$4:$L$1000,3,FALSE),""),"")</f>
        <v/>
      </c>
      <c r="AL306" s="3" t="str">
        <f>IF(AJ306&lt;&gt;"",IF(AJ306&lt;&gt;"LIBSETS_DROP_MECHANIC_MONSTER_NAME",VLOOKUP(AJ306,'LibSets constants'!$I$4:$L$1000,4,FALSE),""),"")</f>
        <v/>
      </c>
      <c r="AM306" s="3" t="str">
        <f>IF(G306&lt;&gt;"LIBSETS_SETTYPE_BATTLEGROUND",IF(G306&lt;&gt;"LIBSETS_SETTYPE_SPECIAL",IF(AN306&lt;&gt;"",VLOOKUP(AN306,'ESO zone constants'!$D$2:$H$4950,5,FALSE),""),""),"")</f>
        <v/>
      </c>
      <c r="AP306" s="3" t="str">
        <f>IF(AO306&lt;&gt;"",IF(AO306&lt;&gt;"LIBSETS_DROP_MECHANIC_MONSTER_NAME",VLOOKUP(AO306,'LibSets constants'!$I$4:$L$1000,3,FALSE),""),"")</f>
        <v/>
      </c>
      <c r="AQ306" s="3" t="str">
        <f>IF(AO306&lt;&gt;"",IF(AO306&lt;&gt;"LIBSETS_DROP_MECHANIC_MONSTER_NAME",VLOOKUP(AO306,'LibSets constants'!$I$4:$L$1000,4,FALSE),""),"")</f>
        <v/>
      </c>
      <c r="AR306" s="3" t="str">
        <f>IF(G306&lt;&gt;"LIBSETS_SETTYPE_BATTLEGROUND",IF(G306&lt;&gt;"LIBSETS_SETTYPE_SPECIAL",IF(AS306&lt;&gt;"",VLOOKUP(AS306,'ESO zone constants'!$D$2:$H$4950,5,FALSE),""),""),"")</f>
        <v/>
      </c>
      <c r="AU306" s="3" t="str">
        <f>IF(AT306&lt;&gt;"",IF(AT306&lt;&gt;"LIBSETS_DROP_MECHANIC_MONSTER_NAME",VLOOKUP(AT306,'LibSets constants'!$I$4:$L$1000,3,FALSE),""),"")</f>
        <v/>
      </c>
      <c r="AV306" s="3" t="str">
        <f>IF(AT306&lt;&gt;"",IF(AT306&lt;&gt;"LIBSETS_DROP_MECHANIC_MONSTER_NAME",VLOOKUP(AT306,'LibSets constants'!$I$4:$L$1000,4,FALSE),""),"")</f>
        <v/>
      </c>
      <c r="AW306" s="21" t="str">
        <f>IF(A306="???","--","")&amp;IF(F306&lt;&gt;"Not in the game (anymore)",IF(A306&lt;&gt;"",CONCATENATE("[",A306,"] = {wayshrines={")&amp;IF(K306&lt;&gt;"",CONCATENATE(K306,","),"")&amp;IF(L306&lt;&gt;"",CONCATENATE(L306,","),"")&amp;IF(M306&lt;&gt;"",CONCATENATE(M306,","),"")&amp;CONCATENATE("}")&amp;IF(VALUE(N306)&gt;0,CONCATENATE(", traitsNeeded=",N306),"")&amp;CONCATENATE(", dlcId=",IF(S306&lt;&gt;"",S306,"DLC_BASE_GAME")),""),"")</f>
        <v>[353] = {wayshrines={338,338,338,}, traitsNeeded=4, dlcId=DLC_CLOCKWORK_CITY</v>
      </c>
      <c r="AX306" s="21" t="str">
        <f>IF(F306&lt;&gt;"Not in the game (anymore)",IF(A306&lt;&gt;"",IF(P306&lt;&gt;"",CONCATENATE(", zoneIds={",P306),"")&amp;IF(X306&lt;&gt;"",CONCATENATE(",",X306),"")&amp;IF(AC306&lt;&gt;"",CONCATENATE(",",AC306),"")&amp;IF(AH306&lt;&gt;"",CONCATENATE(",",AH306),"")&amp;IF(AM306&lt;&gt;"",CONCATENATE(",",AM306),"")&amp;IF(AR306&lt;&gt;"",CONCATENATE(",",AR306),"")&amp;IF(P306&lt;&gt;"",CONCATENATE("}",""),"")&amp;IF(OR(I306="true",I306="false",I306&lt;&gt;""), CONCATENATE(", veteran=", I306), ""),""),"")</f>
        <v>, zoneIds={980,980,980}, veteran=false</v>
      </c>
      <c r="AY306" s="21" t="str">
        <f>IF(F306&lt;&gt;"Not in the game (anymore)",IF(A306&lt;&gt;"",", setType="&amp;G306,"")&amp;IF(J306="true",", multiTrialSet=true",""),"")</f>
        <v>, setType=LIBSETS_SETTYPE_CRAFTED</v>
      </c>
      <c r="AZ306" s="21" t="str">
        <f>IF(F306&lt;&gt;"Not in the game (anymore)",IF(U306&lt;&gt;"",", dropMechanic={"&amp;U306&amp;IF(Z306&lt;&gt;"",","&amp;Z306,"")&amp;IF(AE306&lt;&gt;"",","&amp;AE306,"")&amp;IF(AJ306&lt;&gt;"",","&amp;AJ306,"")&amp;IF(AO306&lt;&gt;"",","&amp;AO306,"")&amp;IF(AT306&lt;&gt;"",","&amp;AT306,"")&amp;"}"&amp;IF(U306="LIBSETS_DROP_MECHANIC_MONSTER_NAME",", dropMechanicNames={" &amp; IF(V306&lt;&gt;"","['en']='"&amp;V306&amp;"'","") &amp; IF(W306&lt;&gt;"",", ['de']='" &amp; W306&amp;"'","") &amp; "}",""),"")&amp;"},","")</f>
        <v>},</v>
      </c>
      <c r="BA306" s="21" t="str">
        <f>IF(F306&lt;&gt;"Not in the game (anymore)",IF(C306&lt;&gt;"",CONCATENATE(" --",C306," / ",B306,"   [",IF(Q306&lt;&gt;"",Q306,""),IF(Y306&lt;&gt;"",", "&amp;Y306,""),IF(AD306&lt;&gt;"",", "&amp;AD306,""),IF(AI306&lt;&gt;"",", "&amp;AI306,""),IF(AN306&lt;&gt;"",", "&amp;AN306,""),IF(AS306&lt;&gt;"",", "&amp;AS306,""),"]")),"")</f>
        <v xml:space="preserve"> --Mechanical Acuity / Mechanikblick   [Clockwork City, Clockwork City, Clockwork City]</v>
      </c>
    </row>
    <row r="307" spans="1:53" x14ac:dyDescent="0.25">
      <c r="A307" s="12">
        <v>354</v>
      </c>
      <c r="B307" t="s">
        <v>1291</v>
      </c>
      <c r="C307" t="s">
        <v>1292</v>
      </c>
      <c r="D307" s="3">
        <f>A307</f>
        <v>354</v>
      </c>
      <c r="G307" s="8" t="s">
        <v>1655</v>
      </c>
      <c r="I307" t="s">
        <v>97</v>
      </c>
      <c r="J307" t="s">
        <v>97</v>
      </c>
      <c r="K307">
        <v>-1</v>
      </c>
      <c r="L307">
        <v>-1</v>
      </c>
      <c r="M307">
        <v>-1</v>
      </c>
      <c r="N307">
        <v>0</v>
      </c>
      <c r="O307" s="70" t="s">
        <v>78</v>
      </c>
      <c r="P307" s="3">
        <f>IF(AND(G307&lt;&gt;"LIBSETS_SETTYPE_BATTLEGROUND",G307&lt;&gt;"LIBSETS_SETTYPE_SPECIAL",G307&lt;&gt;"LIBSETS_SETTYPE_MYTHIC"), IF(Q307&lt;&gt;"",VLOOKUP(Q307,'ESO zone constants'!$D$2:$H$4950,5,FALSE),""),"")</f>
        <v>980</v>
      </c>
      <c r="Q307" t="str">
        <f>IF(OR(K307="",K307&lt;=0,ISERROR(K307)),IF(AND(O307&lt;&gt;"",NOT(ISERROR(O307))),O307, ""),VLOOKUP(K307,'ESO wayshrine node constants'!$A$3:$D$9993,4,FALSE))</f>
        <v>Clockwork City</v>
      </c>
      <c r="S307" s="19" t="str">
        <f>IF(AND(R307&lt;&gt;"",NOT(ISERROR(R307))),R307,IF(P307&lt;&gt;"",IF(NOT(ISERROR(VLOOKUP(P307,'ESO Dungeon constants'!$D$3:$H$9999,5,FALSE))),VLOOKUP(P307,'ESO Dungeon constants'!$D$3:$I$9999,6,FALSE),VLOOKUP(P307,'ESO zone constants'!$H$2:$K$9984,4,FALSE)),""))</f>
        <v>DLC_CLOCKWORK_CITY</v>
      </c>
      <c r="T307" s="3" t="str">
        <f>IF(S307&lt;&gt;"",VLOOKUP(S307,'LibSets constants'!$B$4:$C$1000,2,FALSE),"")</f>
        <v>Clockwork City</v>
      </c>
      <c r="U307" s="33" t="s">
        <v>1742</v>
      </c>
      <c r="V307" s="44" t="str">
        <f>IF(U307&lt;&gt;"",IF(U307&lt;&gt;"LIBSETS_DROP_MECHANIC_MONSTER_NAME",VLOOKUP(U307,'LibSets constants'!$I$4:$L$1000,3,FALSE),""),"")</f>
        <v>Delve bosses have a chance to drop a waist or feet.</v>
      </c>
      <c r="W307" s="44" t="str">
        <f>IF(U307&lt;&gt;"",IF(U307&lt;&gt;"LIBSETS_DROP_MECHANIC_MONSTER_NAME",VLOOKUP(U307,'LibSets constants'!$I$4:$L$1000,4,FALSE),""),"")</f>
        <v>Bosse in Gewölben haben die Chance, eine Taille oder Füße fallen zu lassen.</v>
      </c>
      <c r="X307" s="3" t="str">
        <f>IF(G307&lt;&gt;"LIBSETS_SETTYPE_BATTLEGROUND",IF(G307&lt;&gt;"LIBSETS_SETTYPE_SPECIAL",IF(Y307&lt;&gt;"",VLOOKUP(Y307,'ESO zone constants'!$D$2:$H$4950,5,FALSE),""),""),"")</f>
        <v/>
      </c>
      <c r="Z307" s="45" t="s">
        <v>1743</v>
      </c>
      <c r="AA307" s="44" t="str">
        <f>IF(Z307&lt;&gt;"",IF(Z307&lt;&gt;"LIBSETS_DROP_MECHANIC_MONSTER_NAME",VLOOKUP(Z307,'LibSets constants'!$I$4:$L$1000,3,FALSE),""),"")</f>
        <v>Overland group bosses have a 100% chance to drop head, chest, legs, or weapon.</v>
      </c>
      <c r="AB307" s="44" t="str">
        <f>IF(Z307&lt;&gt;"",IF(Z307&lt;&gt;"LIBSETS_DROP_MECHANIC_MONSTER_NAME",VLOOKUP(Z307,'LibSets constants'!$I$4:$L$1000,4,FALSE),""),"")</f>
        <v>Überland Gruppenbosse haben eine Chance von 100%, Kopf, Brust, Beine oder Waffen fallen zu lassen.</v>
      </c>
      <c r="AC307" s="3" t="str">
        <f>IF(G307&lt;&gt;"LIBSETS_SETTYPE_BATTLEGROUND",IF(G307&lt;&gt;"LIBSETS_SETTYPE_SPECIAL",IF(AD307&lt;&gt;"",VLOOKUP(AD307,'ESO zone constants'!$D$2:$H$4950,5,FALSE),""),""),"")</f>
        <v/>
      </c>
      <c r="AE307" s="45" t="s">
        <v>1744</v>
      </c>
      <c r="AF307" s="44" t="str">
        <f>IF(AE307&lt;&gt;"",IF(AE307&lt;&gt;"LIBSETS_DROP_MECHANIC_MONSTER_NAME",VLOOKUP(AE307,'LibSets constants'!$I$4:$L$1000,3,FALSE),""),"")</f>
        <v>Public dungeon bosses have a chance to drop a shoulder, hand, or weapon.</v>
      </c>
      <c r="AG307" s="44" t="str">
        <f>IF(AE307&lt;&gt;"",IF(AE307&lt;&gt;"LIBSETS_DROP_MECHANIC_MONSTER_NAME",VLOOKUP(AE307,'LibSets constants'!$I$4:$L$1000,4,FALSE),""),"")</f>
        <v>Öffentliche Dungeon-Bosse haben die Möglichkeit, eine Schulter, Handschuhe oder eine Waffe fallen zu lassen.</v>
      </c>
      <c r="AH307" s="3" t="str">
        <f>IF(G307&lt;&gt;"LIBSETS_SETTYPE_BATTLEGROUND",IF(G307&lt;&gt;"LIBSETS_SETTYPE_SPECIAL",IF(AI307&lt;&gt;"",VLOOKUP(AI307,'ESO zone constants'!$D$2:$H$4950,5,FALSE),""),""),"")</f>
        <v/>
      </c>
      <c r="AJ307" s="45" t="s">
        <v>1745</v>
      </c>
      <c r="AK307" s="44" t="str">
        <f>IF(AJ307&lt;&gt;"",IF(AJ307&lt;&gt;"LIBSETS_DROP_MECHANIC_MONSTER_NAME",VLOOKUP(AJ307,'LibSets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4" t="str">
        <f>IF(AJ307&lt;&gt;"",IF(AJ307&lt;&gt;"LIBSETS_DROP_MECHANIC_MONSTER_NAME",VLOOKUP(AJ307,'LibSets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constants'!$D$2:$H$4950,5,FALSE),""),""),"")</f>
        <v/>
      </c>
      <c r="AO307" s="45"/>
      <c r="AP307" s="44" t="str">
        <f>IF(AO307&lt;&gt;"",IF(AO307&lt;&gt;"LIBSETS_DROP_MECHANIC_MONSTER_NAME",VLOOKUP(AO307,'LibSets constants'!$I$4:$L$1000,3,FALSE),""),"")</f>
        <v/>
      </c>
      <c r="AQ307" s="44" t="str">
        <f>IF(AO307&lt;&gt;"",IF(AO307&lt;&gt;"LIBSETS_DROP_MECHANIC_MONSTER_NAME",VLOOKUP(AO307,'LibSets constants'!$I$4:$L$1000,4,FALSE),""),"")</f>
        <v/>
      </c>
      <c r="AR307" s="3" t="str">
        <f>IF(G307&lt;&gt;"LIBSETS_SETTYPE_BATTLEGROUND",IF(G307&lt;&gt;"LIBSETS_SETTYPE_SPECIAL",IF(AS307&lt;&gt;"",VLOOKUP(AS307,'ESO zone constants'!$D$2:$H$4950,5,FALSE),""),""),"")</f>
        <v/>
      </c>
      <c r="AT307" s="45"/>
      <c r="AU307" s="44" t="str">
        <f>IF(AT307&lt;&gt;"",IF(AT307&lt;&gt;"LIBSETS_DROP_MECHANIC_MONSTER_NAME",VLOOKUP(AT307,'LibSets constants'!$I$4:$L$1000,3,FALSE),""),"")</f>
        <v/>
      </c>
      <c r="AV307" s="44" t="str">
        <f>IF(AT307&lt;&gt;"",IF(AT307&lt;&gt;"LIBSETS_DROP_MECHANIC_MONSTER_NAME",VLOOKUP(AT307,'LibSets constants'!$I$4:$L$1000,4,FALSE),""),"")</f>
        <v/>
      </c>
      <c r="AW307" s="21" t="str">
        <f>IF(A307="???","--","")&amp;IF(F307&lt;&gt;"Not in the game (anymore)",IF(A307&lt;&gt;"",CONCATENATE("[",A307,"] = {wayshrines={")&amp;IF(K307&lt;&gt;"",CONCATENATE(K307,","),"")&amp;IF(L307&lt;&gt;"",CONCATENATE(L307,","),"")&amp;IF(M307&lt;&gt;"",CONCATENATE(M307,","),"")&amp;CONCATENATE("}")&amp;IF(VALUE(N307)&gt;0,CONCATENATE(", traitsNeeded=",N307),"")&amp;CONCATENATE(", dlcId=",IF(S307&lt;&gt;"",S307,"DLC_BASE_GAME")),""),"")</f>
        <v>[354] = {wayshrines={-1,-1,-1,}, dlcId=DLC_CLOCKWORK_CITY</v>
      </c>
      <c r="AX307" s="21" t="str">
        <f>IF(F307&lt;&gt;"Not in the game (anymore)",IF(A307&lt;&gt;"",IF(P307&lt;&gt;"",CONCATENATE(", zoneIds={",P307),"")&amp;IF(X307&lt;&gt;"",CONCATENATE(",",X307),"")&amp;IF(AC307&lt;&gt;"",CONCATENATE(",",AC307),"")&amp;IF(AH307&lt;&gt;"",CONCATENATE(",",AH307),"")&amp;IF(AM307&lt;&gt;"",CONCATENATE(",",AM307),"")&amp;IF(AR307&lt;&gt;"",CONCATENATE(",",AR307),"")&amp;IF(P307&lt;&gt;"",CONCATENATE("}",""),"")&amp;IF(OR(I307="true",I307="false",I307&lt;&gt;""), CONCATENATE(", veteran=", I307), ""),""),"")</f>
        <v>, zoneIds={980}, veteran=false</v>
      </c>
      <c r="AY307" s="21" t="str">
        <f>IF(F307&lt;&gt;"Not in the game (anymore)",IF(A307&lt;&gt;"",", setType="&amp;G307,"")&amp;IF(J307="true",", multiTrialSet=true",""),"")</f>
        <v>, setType=LIBSETS_SETTYPE_OVERLAND</v>
      </c>
      <c r="AZ307" s="21" t="str">
        <f>IF(F307&lt;&gt;"Not in the game (anymore)",IF(U307&lt;&gt;"",", dropMechanic={"&amp;U307&amp;IF(Z307&lt;&gt;"",","&amp;Z307,"")&amp;IF(AE307&lt;&gt;"",","&amp;AE307,"")&amp;IF(AJ307&lt;&gt;"",","&amp;AJ307,"")&amp;IF(AO307&lt;&gt;"",","&amp;AO307,"")&amp;IF(AT307&lt;&gt;"",","&amp;AT307,"")&amp;"}"&amp;IF(U307="LIBSETS_DROP_MECHANIC_MONSTER_NAME",", dropMechanicNames={" &amp; IF(V307&lt;&gt;"","['en']='"&amp;V307&amp;"'","") &amp; IF(W307&lt;&gt;"",", ['de']='" &amp; W307&amp;"'","") &amp; "}",""),"")&amp;"},","")</f>
        <v>, dropMechanic={LIBSETS_DROP_MECHANIC_OVERLAND_BOSS_DELVE,LIBSETS_DROP_MECHANIC_OVERLAND_WORLDBOSS,LIBSETS_DROP_MECHANIC_OVERLAND_BOSS_PUBLIC_DUNGEON,LIBSETS_DROP_MECHANIC_OVERLAND_CHEST}},</v>
      </c>
      <c r="BA307" s="21" t="str">
        <f>IF(F307&lt;&gt;"Not in the game (anymore)",IF(C307&lt;&gt;"",CONCATENATE(" --",C307," / ",B307,"   [",IF(Q307&lt;&gt;"",Q307,""),IF(Y307&lt;&gt;"",", "&amp;Y307,""),IF(AD307&lt;&gt;"",", "&amp;AD307,""),IF(AI307&lt;&gt;"",", "&amp;AI307,""),IF(AN307&lt;&gt;"",", "&amp;AN307,""),IF(AS307&lt;&gt;"",", "&amp;AS307,""),"]")),"")</f>
        <v xml:space="preserve"> --Mad Tinkerer / Wahntüftler   [Clockwork City]</v>
      </c>
    </row>
    <row r="308" spans="1:53" x14ac:dyDescent="0.25">
      <c r="A308" s="12">
        <v>355</v>
      </c>
      <c r="B308" t="s">
        <v>1293</v>
      </c>
      <c r="C308" t="s">
        <v>1294</v>
      </c>
      <c r="D308" s="3">
        <f>A308</f>
        <v>355</v>
      </c>
      <c r="G308" s="8" t="s">
        <v>1655</v>
      </c>
      <c r="I308" t="s">
        <v>97</v>
      </c>
      <c r="J308" t="s">
        <v>97</v>
      </c>
      <c r="K308">
        <v>-1</v>
      </c>
      <c r="L308">
        <v>-1</v>
      </c>
      <c r="M308">
        <v>-1</v>
      </c>
      <c r="N308">
        <v>0</v>
      </c>
      <c r="O308" s="70" t="s">
        <v>78</v>
      </c>
      <c r="P308" s="3">
        <f>IF(AND(G308&lt;&gt;"LIBSETS_SETTYPE_BATTLEGROUND",G308&lt;&gt;"LIBSETS_SETTYPE_SPECIAL",G308&lt;&gt;"LIBSETS_SETTYPE_MYTHIC"), IF(Q308&lt;&gt;"",VLOOKUP(Q308,'ESO zone constants'!$D$2:$H$4950,5,FALSE),""),"")</f>
        <v>980</v>
      </c>
      <c r="Q308" t="str">
        <f>IF(OR(K308="",K308&lt;=0,ISERROR(K308)),IF(AND(O308&lt;&gt;"",NOT(ISERROR(O308))),O308, ""),VLOOKUP(K308,'ESO wayshrine node constants'!$A$3:$D$9993,4,FALSE))</f>
        <v>Clockwork City</v>
      </c>
      <c r="S308" s="19" t="str">
        <f>IF(AND(R308&lt;&gt;"",NOT(ISERROR(R308))),R308,IF(P308&lt;&gt;"",IF(NOT(ISERROR(VLOOKUP(P308,'ESO Dungeon constants'!$D$3:$H$9999,5,FALSE))),VLOOKUP(P308,'ESO Dungeon constants'!$D$3:$I$9999,6,FALSE),VLOOKUP(P308,'ESO zone constants'!$H$2:$K$9984,4,FALSE)),""))</f>
        <v>DLC_CLOCKWORK_CITY</v>
      </c>
      <c r="T308" s="3" t="str">
        <f>IF(S308&lt;&gt;"",VLOOKUP(S308,'LibSets constants'!$B$4:$C$1000,2,FALSE),"")</f>
        <v>Clockwork City</v>
      </c>
      <c r="U308" s="33" t="s">
        <v>1742</v>
      </c>
      <c r="V308" s="44" t="str">
        <f>IF(U308&lt;&gt;"",IF(U308&lt;&gt;"LIBSETS_DROP_MECHANIC_MONSTER_NAME",VLOOKUP(U308,'LibSets constants'!$I$4:$L$1000,3,FALSE),""),"")</f>
        <v>Delve bosses have a chance to drop a waist or feet.</v>
      </c>
      <c r="W308" s="44" t="str">
        <f>IF(U308&lt;&gt;"",IF(U308&lt;&gt;"LIBSETS_DROP_MECHANIC_MONSTER_NAME",VLOOKUP(U308,'LibSets constants'!$I$4:$L$1000,4,FALSE),""),"")</f>
        <v>Bosse in Gewölben haben die Chance, eine Taille oder Füße fallen zu lassen.</v>
      </c>
      <c r="X308" s="3" t="str">
        <f>IF(G308&lt;&gt;"LIBSETS_SETTYPE_BATTLEGROUND",IF(G308&lt;&gt;"LIBSETS_SETTYPE_SPECIAL",IF(Y308&lt;&gt;"",VLOOKUP(Y308,'ESO zone constants'!$D$2:$H$4950,5,FALSE),""),""),"")</f>
        <v/>
      </c>
      <c r="Z308" s="45" t="s">
        <v>1743</v>
      </c>
      <c r="AA308" s="44" t="str">
        <f>IF(Z308&lt;&gt;"",IF(Z308&lt;&gt;"LIBSETS_DROP_MECHANIC_MONSTER_NAME",VLOOKUP(Z308,'LibSets constants'!$I$4:$L$1000,3,FALSE),""),"")</f>
        <v>Overland group bosses have a 100% chance to drop head, chest, legs, or weapon.</v>
      </c>
      <c r="AB308" s="44" t="str">
        <f>IF(Z308&lt;&gt;"",IF(Z308&lt;&gt;"LIBSETS_DROP_MECHANIC_MONSTER_NAME",VLOOKUP(Z308,'LibSets constants'!$I$4:$L$1000,4,FALSE),""),"")</f>
        <v>Überland Gruppenbosse haben eine Chance von 100%, Kopf, Brust, Beine oder Waffen fallen zu lassen.</v>
      </c>
      <c r="AC308" s="3" t="str">
        <f>IF(G308&lt;&gt;"LIBSETS_SETTYPE_BATTLEGROUND",IF(G308&lt;&gt;"LIBSETS_SETTYPE_SPECIAL",IF(AD308&lt;&gt;"",VLOOKUP(AD308,'ESO zone constants'!$D$2:$H$4950,5,FALSE),""),""),"")</f>
        <v/>
      </c>
      <c r="AE308" s="45" t="s">
        <v>1744</v>
      </c>
      <c r="AF308" s="44" t="str">
        <f>IF(AE308&lt;&gt;"",IF(AE308&lt;&gt;"LIBSETS_DROP_MECHANIC_MONSTER_NAME",VLOOKUP(AE308,'LibSets constants'!$I$4:$L$1000,3,FALSE),""),"")</f>
        <v>Public dungeon bosses have a chance to drop a shoulder, hand, or weapon.</v>
      </c>
      <c r="AG308" s="44" t="str">
        <f>IF(AE308&lt;&gt;"",IF(AE308&lt;&gt;"LIBSETS_DROP_MECHANIC_MONSTER_NAME",VLOOKUP(AE308,'LibSets constants'!$I$4:$L$1000,4,FALSE),""),"")</f>
        <v>Öffentliche Dungeon-Bosse haben die Möglichkeit, eine Schulter, Handschuhe oder eine Waffe fallen zu lassen.</v>
      </c>
      <c r="AH308" s="3" t="str">
        <f>IF(G308&lt;&gt;"LIBSETS_SETTYPE_BATTLEGROUND",IF(G308&lt;&gt;"LIBSETS_SETTYPE_SPECIAL",IF(AI308&lt;&gt;"",VLOOKUP(AI308,'ESO zone constants'!$D$2:$H$4950,5,FALSE),""),""),"")</f>
        <v/>
      </c>
      <c r="AJ308" s="45" t="s">
        <v>1745</v>
      </c>
      <c r="AK308" s="44" t="str">
        <f>IF(AJ308&lt;&gt;"",IF(AJ308&lt;&gt;"LIBSETS_DROP_MECHANIC_MONSTER_NAME",VLOOKUP(AJ308,'LibSets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4" t="str">
        <f>IF(AJ308&lt;&gt;"",IF(AJ308&lt;&gt;"LIBSETS_DROP_MECHANIC_MONSTER_NAME",VLOOKUP(AJ308,'LibSets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constants'!$D$2:$H$4950,5,FALSE),""),""),"")</f>
        <v/>
      </c>
      <c r="AO308" s="45"/>
      <c r="AP308" s="44" t="str">
        <f>IF(AO308&lt;&gt;"",IF(AO308&lt;&gt;"LIBSETS_DROP_MECHANIC_MONSTER_NAME",VLOOKUP(AO308,'LibSets constants'!$I$4:$L$1000,3,FALSE),""),"")</f>
        <v/>
      </c>
      <c r="AQ308" s="44" t="str">
        <f>IF(AO308&lt;&gt;"",IF(AO308&lt;&gt;"LIBSETS_DROP_MECHANIC_MONSTER_NAME",VLOOKUP(AO308,'LibSets constants'!$I$4:$L$1000,4,FALSE),""),"")</f>
        <v/>
      </c>
      <c r="AR308" s="3" t="str">
        <f>IF(G308&lt;&gt;"LIBSETS_SETTYPE_BATTLEGROUND",IF(G308&lt;&gt;"LIBSETS_SETTYPE_SPECIAL",IF(AS308&lt;&gt;"",VLOOKUP(AS308,'ESO zone constants'!$D$2:$H$4950,5,FALSE),""),""),"")</f>
        <v/>
      </c>
      <c r="AT308" s="45"/>
      <c r="AU308" s="44" t="str">
        <f>IF(AT308&lt;&gt;"",IF(AT308&lt;&gt;"LIBSETS_DROP_MECHANIC_MONSTER_NAME",VLOOKUP(AT308,'LibSets constants'!$I$4:$L$1000,3,FALSE),""),"")</f>
        <v/>
      </c>
      <c r="AV308" s="44" t="str">
        <f>IF(AT308&lt;&gt;"",IF(AT308&lt;&gt;"LIBSETS_DROP_MECHANIC_MONSTER_NAME",VLOOKUP(AT308,'LibSets constants'!$I$4:$L$1000,4,FALSE),""),"")</f>
        <v/>
      </c>
      <c r="AW308" s="21" t="str">
        <f>IF(A308="???","--","")&amp;IF(F308&lt;&gt;"Not in the game (anymore)",IF(A308&lt;&gt;"",CONCATENATE("[",A308,"] = {wayshrines={")&amp;IF(K308&lt;&gt;"",CONCATENATE(K308,","),"")&amp;IF(L308&lt;&gt;"",CONCATENATE(L308,","),"")&amp;IF(M308&lt;&gt;"",CONCATENATE(M308,","),"")&amp;CONCATENATE("}")&amp;IF(VALUE(N308)&gt;0,CONCATENATE(", traitsNeeded=",N308),"")&amp;CONCATENATE(", dlcId=",IF(S308&lt;&gt;"",S308,"DLC_BASE_GAME")),""),"")</f>
        <v>[355] = {wayshrines={-1,-1,-1,}, dlcId=DLC_CLOCKWORK_CITY</v>
      </c>
      <c r="AX308" s="21" t="str">
        <f>IF(F308&lt;&gt;"Not in the game (anymore)",IF(A308&lt;&gt;"",IF(P308&lt;&gt;"",CONCATENATE(", zoneIds={",P308),"")&amp;IF(X308&lt;&gt;"",CONCATENATE(",",X308),"")&amp;IF(AC308&lt;&gt;"",CONCATENATE(",",AC308),"")&amp;IF(AH308&lt;&gt;"",CONCATENATE(",",AH308),"")&amp;IF(AM308&lt;&gt;"",CONCATENATE(",",AM308),"")&amp;IF(AR308&lt;&gt;"",CONCATENATE(",",AR308),"")&amp;IF(P308&lt;&gt;"",CONCATENATE("}",""),"")&amp;IF(OR(I308="true",I308="false",I308&lt;&gt;""), CONCATENATE(", veteran=", I308), ""),""),"")</f>
        <v>, zoneIds={980}, veteran=false</v>
      </c>
      <c r="AY308" s="21" t="str">
        <f>IF(F308&lt;&gt;"Not in the game (anymore)",IF(A308&lt;&gt;"",", setType="&amp;G308,"")&amp;IF(J308="true",", multiTrialSet=true",""),"")</f>
        <v>, setType=LIBSETS_SETTYPE_OVERLAND</v>
      </c>
      <c r="AZ308" s="21" t="str">
        <f>IF(F308&lt;&gt;"Not in the game (anymore)",IF(U308&lt;&gt;"",", dropMechanic={"&amp;U308&amp;IF(Z308&lt;&gt;"",","&amp;Z308,"")&amp;IF(AE308&lt;&gt;"",","&amp;AE308,"")&amp;IF(AJ308&lt;&gt;"",","&amp;AJ308,"")&amp;IF(AO308&lt;&gt;"",","&amp;AO308,"")&amp;IF(AT308&lt;&gt;"",","&amp;AT308,"")&amp;"}"&amp;IF(U308="LIBSETS_DROP_MECHANIC_MONSTER_NAME",", dropMechanicNames={" &amp; IF(V308&lt;&gt;"","['en']='"&amp;V308&amp;"'","") &amp; IF(W308&lt;&gt;"",", ['de']='" &amp; W308&amp;"'","") &amp; "}",""),"")&amp;"},","")</f>
        <v>, dropMechanic={LIBSETS_DROP_MECHANIC_OVERLAND_BOSS_DELVE,LIBSETS_DROP_MECHANIC_OVERLAND_WORLDBOSS,LIBSETS_DROP_MECHANIC_OVERLAND_BOSS_PUBLIC_DUNGEON,LIBSETS_DROP_MECHANIC_OVERLAND_CHEST}},</v>
      </c>
      <c r="BA308" s="21" t="str">
        <f>IF(F308&lt;&gt;"Not in the game (anymore)",IF(C308&lt;&gt;"",CONCATENATE(" --",C308," / ",B308,"   [",IF(Q308&lt;&gt;"",Q308,""),IF(Y308&lt;&gt;"",", "&amp;Y308,""),IF(AD308&lt;&gt;"",", "&amp;AD308,""),IF(AI308&lt;&gt;"",", "&amp;AI308,""),IF(AN308&lt;&gt;"",", "&amp;AN308,""),IF(AS308&lt;&gt;"",", "&amp;AS308,""),"]")),"")</f>
        <v xml:space="preserve"> --Unfathomable Darkness / Unermessliche Dunkelheit   [Clockwork City]</v>
      </c>
    </row>
    <row r="309" spans="1:53" x14ac:dyDescent="0.25">
      <c r="A309" s="12">
        <v>356</v>
      </c>
      <c r="B309" t="s">
        <v>1295</v>
      </c>
      <c r="C309" t="s">
        <v>1296</v>
      </c>
      <c r="D309" s="3">
        <f>A309</f>
        <v>356</v>
      </c>
      <c r="G309" s="8" t="s">
        <v>1655</v>
      </c>
      <c r="I309" t="s">
        <v>97</v>
      </c>
      <c r="J309" t="s">
        <v>97</v>
      </c>
      <c r="K309">
        <v>-1</v>
      </c>
      <c r="L309">
        <v>-1</v>
      </c>
      <c r="M309">
        <v>-1</v>
      </c>
      <c r="N309">
        <v>0</v>
      </c>
      <c r="O309" s="70" t="s">
        <v>78</v>
      </c>
      <c r="P309" s="3">
        <f>IF(AND(G309&lt;&gt;"LIBSETS_SETTYPE_BATTLEGROUND",G309&lt;&gt;"LIBSETS_SETTYPE_SPECIAL",G309&lt;&gt;"LIBSETS_SETTYPE_MYTHIC"), IF(Q309&lt;&gt;"",VLOOKUP(Q309,'ESO zone constants'!$D$2:$H$4950,5,FALSE),""),"")</f>
        <v>980</v>
      </c>
      <c r="Q309" t="str">
        <f>IF(OR(K309="",K309&lt;=0,ISERROR(K309)),IF(AND(O309&lt;&gt;"",NOT(ISERROR(O309))),O309, ""),VLOOKUP(K309,'ESO wayshrine node constants'!$A$3:$D$9993,4,FALSE))</f>
        <v>Clockwork City</v>
      </c>
      <c r="S309" s="19" t="str">
        <f>IF(AND(R309&lt;&gt;"",NOT(ISERROR(R309))),R309,IF(P309&lt;&gt;"",IF(NOT(ISERROR(VLOOKUP(P309,'ESO Dungeon constants'!$D$3:$H$9999,5,FALSE))),VLOOKUP(P309,'ESO Dungeon constants'!$D$3:$I$9999,6,FALSE),VLOOKUP(P309,'ESO zone constants'!$H$2:$K$9984,4,FALSE)),""))</f>
        <v>DLC_CLOCKWORK_CITY</v>
      </c>
      <c r="T309" s="3" t="str">
        <f>IF(S309&lt;&gt;"",VLOOKUP(S309,'LibSets constants'!$B$4:$C$1000,2,FALSE),"")</f>
        <v>Clockwork City</v>
      </c>
      <c r="U309" s="33" t="s">
        <v>1742</v>
      </c>
      <c r="V309" s="44" t="str">
        <f>IF(U309&lt;&gt;"",IF(U309&lt;&gt;"LIBSETS_DROP_MECHANIC_MONSTER_NAME",VLOOKUP(U309,'LibSets constants'!$I$4:$L$1000,3,FALSE),""),"")</f>
        <v>Delve bosses have a chance to drop a waist or feet.</v>
      </c>
      <c r="W309" s="44" t="str">
        <f>IF(U309&lt;&gt;"",IF(U309&lt;&gt;"LIBSETS_DROP_MECHANIC_MONSTER_NAME",VLOOKUP(U309,'LibSets constants'!$I$4:$L$1000,4,FALSE),""),"")</f>
        <v>Bosse in Gewölben haben die Chance, eine Taille oder Füße fallen zu lassen.</v>
      </c>
      <c r="X309" s="3" t="str">
        <f>IF(G309&lt;&gt;"LIBSETS_SETTYPE_BATTLEGROUND",IF(G309&lt;&gt;"LIBSETS_SETTYPE_SPECIAL",IF(Y309&lt;&gt;"",VLOOKUP(Y309,'ESO zone constants'!$D$2:$H$4950,5,FALSE),""),""),"")</f>
        <v/>
      </c>
      <c r="Z309" s="45" t="s">
        <v>1743</v>
      </c>
      <c r="AA309" s="44" t="str">
        <f>IF(Z309&lt;&gt;"",IF(Z309&lt;&gt;"LIBSETS_DROP_MECHANIC_MONSTER_NAME",VLOOKUP(Z309,'LibSets constants'!$I$4:$L$1000,3,FALSE),""),"")</f>
        <v>Overland group bosses have a 100% chance to drop head, chest, legs, or weapon.</v>
      </c>
      <c r="AB309" s="44" t="str">
        <f>IF(Z309&lt;&gt;"",IF(Z309&lt;&gt;"LIBSETS_DROP_MECHANIC_MONSTER_NAME",VLOOKUP(Z309,'LibSets constants'!$I$4:$L$1000,4,FALSE),""),"")</f>
        <v>Überland Gruppenbosse haben eine Chance von 100%, Kopf, Brust, Beine oder Waffen fallen zu lassen.</v>
      </c>
      <c r="AC309" s="3" t="str">
        <f>IF(G309&lt;&gt;"LIBSETS_SETTYPE_BATTLEGROUND",IF(G309&lt;&gt;"LIBSETS_SETTYPE_SPECIAL",IF(AD309&lt;&gt;"",VLOOKUP(AD309,'ESO zone constants'!$D$2:$H$4950,5,FALSE),""),""),"")</f>
        <v/>
      </c>
      <c r="AE309" s="45" t="s">
        <v>1744</v>
      </c>
      <c r="AF309" s="44" t="str">
        <f>IF(AE309&lt;&gt;"",IF(AE309&lt;&gt;"LIBSETS_DROP_MECHANIC_MONSTER_NAME",VLOOKUP(AE309,'LibSets constants'!$I$4:$L$1000,3,FALSE),""),"")</f>
        <v>Public dungeon bosses have a chance to drop a shoulder, hand, or weapon.</v>
      </c>
      <c r="AG309" s="44" t="str">
        <f>IF(AE309&lt;&gt;"",IF(AE309&lt;&gt;"LIBSETS_DROP_MECHANIC_MONSTER_NAME",VLOOKUP(AE309,'LibSets constants'!$I$4:$L$1000,4,FALSE),""),"")</f>
        <v>Öffentliche Dungeon-Bosse haben die Möglichkeit, eine Schulter, Handschuhe oder eine Waffe fallen zu lassen.</v>
      </c>
      <c r="AH309" s="3" t="str">
        <f>IF(G309&lt;&gt;"LIBSETS_SETTYPE_BATTLEGROUND",IF(G309&lt;&gt;"LIBSETS_SETTYPE_SPECIAL",IF(AI309&lt;&gt;"",VLOOKUP(AI309,'ESO zone constants'!$D$2:$H$4950,5,FALSE),""),""),"")</f>
        <v/>
      </c>
      <c r="AJ309" s="45" t="s">
        <v>1745</v>
      </c>
      <c r="AK309" s="44" t="str">
        <f>IF(AJ309&lt;&gt;"",IF(AJ309&lt;&gt;"LIBSETS_DROP_MECHANIC_MONSTER_NAME",VLOOKUP(AJ309,'LibSets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4" t="str">
        <f>IF(AJ309&lt;&gt;"",IF(AJ309&lt;&gt;"LIBSETS_DROP_MECHANIC_MONSTER_NAME",VLOOKUP(AJ309,'LibSets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constants'!$D$2:$H$4950,5,FALSE),""),""),"")</f>
        <v/>
      </c>
      <c r="AO309" s="45"/>
      <c r="AP309" s="44" t="str">
        <f>IF(AO309&lt;&gt;"",IF(AO309&lt;&gt;"LIBSETS_DROP_MECHANIC_MONSTER_NAME",VLOOKUP(AO309,'LibSets constants'!$I$4:$L$1000,3,FALSE),""),"")</f>
        <v/>
      </c>
      <c r="AQ309" s="44" t="str">
        <f>IF(AO309&lt;&gt;"",IF(AO309&lt;&gt;"LIBSETS_DROP_MECHANIC_MONSTER_NAME",VLOOKUP(AO309,'LibSets constants'!$I$4:$L$1000,4,FALSE),""),"")</f>
        <v/>
      </c>
      <c r="AR309" s="3" t="str">
        <f>IF(G309&lt;&gt;"LIBSETS_SETTYPE_BATTLEGROUND",IF(G309&lt;&gt;"LIBSETS_SETTYPE_SPECIAL",IF(AS309&lt;&gt;"",VLOOKUP(AS309,'ESO zone constants'!$D$2:$H$4950,5,FALSE),""),""),"")</f>
        <v/>
      </c>
      <c r="AT309" s="45"/>
      <c r="AU309" s="44" t="str">
        <f>IF(AT309&lt;&gt;"",IF(AT309&lt;&gt;"LIBSETS_DROP_MECHANIC_MONSTER_NAME",VLOOKUP(AT309,'LibSets constants'!$I$4:$L$1000,3,FALSE),""),"")</f>
        <v/>
      </c>
      <c r="AV309" s="44" t="str">
        <f>IF(AT309&lt;&gt;"",IF(AT309&lt;&gt;"LIBSETS_DROP_MECHANIC_MONSTER_NAME",VLOOKUP(AT309,'LibSets constants'!$I$4:$L$1000,4,FALSE),""),"")</f>
        <v/>
      </c>
      <c r="AW309" s="21" t="str">
        <f>IF(A309="???","--","")&amp;IF(F309&lt;&gt;"Not in the game (anymore)",IF(A309&lt;&gt;"",CONCATENATE("[",A309,"] = {wayshrines={")&amp;IF(K309&lt;&gt;"",CONCATENATE(K309,","),"")&amp;IF(L309&lt;&gt;"",CONCATENATE(L309,","),"")&amp;IF(M309&lt;&gt;"",CONCATENATE(M309,","),"")&amp;CONCATENATE("}")&amp;IF(VALUE(N309)&gt;0,CONCATENATE(", traitsNeeded=",N309),"")&amp;CONCATENATE(", dlcId=",IF(S309&lt;&gt;"",S309,"DLC_BASE_GAME")),""),"")</f>
        <v>[356] = {wayshrines={-1,-1,-1,}, dlcId=DLC_CLOCKWORK_CITY</v>
      </c>
      <c r="AX309" s="21" t="str">
        <f>IF(F309&lt;&gt;"Not in the game (anymore)",IF(A309&lt;&gt;"",IF(P309&lt;&gt;"",CONCATENATE(", zoneIds={",P309),"")&amp;IF(X309&lt;&gt;"",CONCATENATE(",",X309),"")&amp;IF(AC309&lt;&gt;"",CONCATENATE(",",AC309),"")&amp;IF(AH309&lt;&gt;"",CONCATENATE(",",AH309),"")&amp;IF(AM309&lt;&gt;"",CONCATENATE(",",AM309),"")&amp;IF(AR309&lt;&gt;"",CONCATENATE(",",AR309),"")&amp;IF(P309&lt;&gt;"",CONCATENATE("}",""),"")&amp;IF(OR(I309="true",I309="false",I309&lt;&gt;""), CONCATENATE(", veteran=", I309), ""),""),"")</f>
        <v>, zoneIds={980}, veteran=false</v>
      </c>
      <c r="AY309" s="21" t="str">
        <f>IF(F309&lt;&gt;"Not in the game (anymore)",IF(A309&lt;&gt;"",", setType="&amp;G309,"")&amp;IF(J309="true",", multiTrialSet=true",""),"")</f>
        <v>, setType=LIBSETS_SETTYPE_OVERLAND</v>
      </c>
      <c r="AZ309" s="21" t="str">
        <f>IF(F309&lt;&gt;"Not in the game (anymore)",IF(U309&lt;&gt;"",", dropMechanic={"&amp;U309&amp;IF(Z309&lt;&gt;"",","&amp;Z309,"")&amp;IF(AE309&lt;&gt;"",","&amp;AE309,"")&amp;IF(AJ309&lt;&gt;"",","&amp;AJ309,"")&amp;IF(AO309&lt;&gt;"",","&amp;AO309,"")&amp;IF(AT309&lt;&gt;"",","&amp;AT309,"")&amp;"}"&amp;IF(U309="LIBSETS_DROP_MECHANIC_MONSTER_NAME",", dropMechanicNames={" &amp; IF(V309&lt;&gt;"","['en']='"&amp;V309&amp;"'","") &amp; IF(W309&lt;&gt;"",", ['de']='" &amp; W309&amp;"'","") &amp; "}",""),"")&amp;"},","")</f>
        <v>, dropMechanic={LIBSETS_DROP_MECHANIC_OVERLAND_BOSS_DELVE,LIBSETS_DROP_MECHANIC_OVERLAND_WORLDBOSS,LIBSETS_DROP_MECHANIC_OVERLAND_BOSS_PUBLIC_DUNGEON,LIBSETS_DROP_MECHANIC_OVERLAND_CHEST}},</v>
      </c>
      <c r="BA309" s="21" t="str">
        <f>IF(F309&lt;&gt;"Not in the game (anymore)",IF(C309&lt;&gt;"",CONCATENATE(" --",C309," / ",B309,"   [",IF(Q309&lt;&gt;"",Q309,""),IF(Y309&lt;&gt;"",", "&amp;Y309,""),IF(AD309&lt;&gt;"",", "&amp;AD309,""),IF(AI309&lt;&gt;"",", "&amp;AI309,""),IF(AN309&lt;&gt;"",", "&amp;AN309,""),IF(AS309&lt;&gt;"",", "&amp;AS309,""),"]")),"")</f>
        <v xml:space="preserve"> --Livewire / Stromschlag   [Clockwork City]</v>
      </c>
    </row>
    <row r="310" spans="1:53" x14ac:dyDescent="0.25">
      <c r="A310" s="12">
        <v>357</v>
      </c>
      <c r="B310" t="s">
        <v>1297</v>
      </c>
      <c r="C310" t="s">
        <v>1298</v>
      </c>
      <c r="D310" s="3">
        <f>A310</f>
        <v>357</v>
      </c>
      <c r="G310" s="8" t="s">
        <v>1656</v>
      </c>
      <c r="I310" t="s">
        <v>98</v>
      </c>
      <c r="J310" t="s">
        <v>97</v>
      </c>
      <c r="K310">
        <v>-1</v>
      </c>
      <c r="L310">
        <v>-1</v>
      </c>
      <c r="M310">
        <v>-1</v>
      </c>
      <c r="N310">
        <v>0</v>
      </c>
      <c r="O310" s="70" t="s">
        <v>667</v>
      </c>
      <c r="P310" s="3">
        <f>IF(AND(G310&lt;&gt;"LIBSETS_SETTYPE_BATTLEGROUND",G310&lt;&gt;"LIBSETS_SETTYPE_SPECIAL",G310&lt;&gt;"LIBSETS_SETTYPE_MYTHIC"), IF(Q310&lt;&gt;"",VLOOKUP(Q310,'ESO zone constants'!$D$2:$H$4950,5,FALSE),""),"")</f>
        <v>1000</v>
      </c>
      <c r="Q310" t="str">
        <f>IF(OR(K310="",K310&lt;=0,ISERROR(K310)),IF(AND(O310&lt;&gt;"",NOT(ISERROR(O310))),O310, ""),VLOOKUP(K310,'ESO wayshrine node constants'!$A$3:$D$9993,4,FALSE))</f>
        <v>Asylum Sanctorium</v>
      </c>
      <c r="S310" s="19" t="str">
        <f>IF(AND(R310&lt;&gt;"",NOT(ISERROR(R310))),R310,IF(P310&lt;&gt;"",IF(NOT(ISERROR(VLOOKUP(P310,'ESO Dungeon constants'!$D$3:$H$9999,5,FALSE))),VLOOKUP(P310,'ESO Dungeon constants'!$D$3:$I$9999,6,FALSE),VLOOKUP(P310,'ESO zone constants'!$H$2:$K$9984,4,FALSE)),""))</f>
        <v>DLC_CLOCKWORK_CITY</v>
      </c>
      <c r="T310" s="3" t="str">
        <f>IF(S310&lt;&gt;"",VLOOKUP(S310,'LibSets constants'!$B$4:$C$1000,2,FALSE),"")</f>
        <v>Clockwork City</v>
      </c>
      <c r="U310" s="33" t="s">
        <v>1726</v>
      </c>
      <c r="V310" s="40"/>
      <c r="W310" s="40"/>
      <c r="X310" s="3" t="str">
        <f>IF(G310&lt;&gt;"LIBSETS_SETTYPE_BATTLEGROUND",IF(G310&lt;&gt;"LIBSETS_SETTYPE_SPECIAL",IF(Y310&lt;&gt;"",VLOOKUP(Y310,'ESO zone constants'!$D$2:$H$4950,5,FALSE),""),""),"")</f>
        <v/>
      </c>
      <c r="Z310" s="40"/>
      <c r="AA310" s="40"/>
      <c r="AB310" s="40"/>
      <c r="AC310" s="3" t="str">
        <f>IF(G310&lt;&gt;"LIBSETS_SETTYPE_BATTLEGROUND",IF(G310&lt;&gt;"LIBSETS_SETTYPE_SPECIAL",IF(AD310&lt;&gt;"",VLOOKUP(AD310,'ESO zone constants'!$D$2:$H$4950,5,FALSE),""),""),"")</f>
        <v/>
      </c>
      <c r="AE310" s="40"/>
      <c r="AF310" s="40"/>
      <c r="AG310" s="40"/>
      <c r="AH310" s="3" t="str">
        <f>IF(G310&lt;&gt;"LIBSETS_SETTYPE_BATTLEGROUND",IF(G310&lt;&gt;"LIBSETS_SETTYPE_SPECIAL",IF(AI310&lt;&gt;"",VLOOKUP(AI310,'ESO zone constants'!$D$2:$H$4950,5,FALSE),""),""),"")</f>
        <v/>
      </c>
      <c r="AJ310" s="40"/>
      <c r="AK310" s="40"/>
      <c r="AL310" s="40"/>
      <c r="AM310" s="3" t="str">
        <f>IF(G310&lt;&gt;"LIBSETS_SETTYPE_BATTLEGROUND",IF(G310&lt;&gt;"LIBSETS_SETTYPE_SPECIAL",IF(AN310&lt;&gt;"",VLOOKUP(AN310,'ESO zone constants'!$D$2:$H$4950,5,FALSE),""),""),"")</f>
        <v/>
      </c>
      <c r="AO310" s="40"/>
      <c r="AP310" s="40"/>
      <c r="AQ310" s="40"/>
      <c r="AR310" s="3" t="str">
        <f>IF(G310&lt;&gt;"LIBSETS_SETTYPE_BATTLEGROUND",IF(G310&lt;&gt;"LIBSETS_SETTYPE_SPECIAL",IF(AS310&lt;&gt;"",VLOOKUP(AS310,'ESO zone constants'!$D$2:$H$4950,5,FALSE),""),""),"")</f>
        <v/>
      </c>
      <c r="AT310" s="40"/>
      <c r="AU310" s="40"/>
      <c r="AV310" s="40"/>
      <c r="AW310" s="21" t="str">
        <f>IF(A310="???","--","")&amp;IF(F310&lt;&gt;"Not in the game (anymore)",IF(A310&lt;&gt;"",CONCATENATE("[",A310,"] = {wayshrines={")&amp;IF(K310&lt;&gt;"",CONCATENATE(K310,","),"")&amp;IF(L310&lt;&gt;"",CONCATENATE(L310,","),"")&amp;IF(M310&lt;&gt;"",CONCATENATE(M310,","),"")&amp;CONCATENATE("}")&amp;IF(VALUE(N310)&gt;0,CONCATENATE(", traitsNeeded=",N310),"")&amp;CONCATENATE(", dlcId=",IF(S310&lt;&gt;"",S310,"DLC_BASE_GAME")),""),"")</f>
        <v>[357] = {wayshrines={-1,-1,-1,}, dlcId=DLC_CLOCKWORK_CITY</v>
      </c>
      <c r="AX310" s="21" t="str">
        <f>IF(F310&lt;&gt;"Not in the game (anymore)",IF(A310&lt;&gt;"",IF(P310&lt;&gt;"",CONCATENATE(", zoneIds={",P310),"")&amp;IF(X310&lt;&gt;"",CONCATENATE(",",X310),"")&amp;IF(AC310&lt;&gt;"",CONCATENATE(",",AC310),"")&amp;IF(AH310&lt;&gt;"",CONCATENATE(",",AH310),"")&amp;IF(AM310&lt;&gt;"",CONCATENATE(",",AM310),"")&amp;IF(AR310&lt;&gt;"",CONCATENATE(",",AR310),"")&amp;IF(P310&lt;&gt;"",CONCATENATE("}",""),"")&amp;IF(OR(I310="true",I310="false",I310&lt;&gt;""), CONCATENATE(", veteran=", I310), ""),""),"")</f>
        <v>, zoneIds={1000}, veteran=true</v>
      </c>
      <c r="AY310" s="21" t="str">
        <f>IF(F310&lt;&gt;"Not in the game (anymore)",IF(A310&lt;&gt;"",", setType="&amp;G310,"")&amp;IF(J310="true",", multiTrialSet=true",""),"")</f>
        <v>, setType=LIBSETS_SETTYPE_TRIAL</v>
      </c>
      <c r="AZ310" s="21" t="str">
        <f>IF(F310&lt;&gt;"Not in the game (anymore)",IF(U310&lt;&gt;"",", dropMechanic={"&amp;U310&amp;IF(Z310&lt;&gt;"",","&amp;Z310,"")&amp;IF(AE310&lt;&gt;"",","&amp;AE310,"")&amp;IF(AJ310&lt;&gt;"",","&amp;AJ310,"")&amp;IF(AO310&lt;&gt;"",","&amp;AO310,"")&amp;IF(AT310&lt;&gt;"",","&amp;AT310,"")&amp;"}"&amp;IF(U310="LIBSETS_DROP_MECHANIC_MONSTER_NAME",", dropMechanicNames={" &amp; IF(V310&lt;&gt;"","['en']='"&amp;V310&amp;"'","") &amp; IF(W310&lt;&gt;"",", ['de']='" &amp; W310&amp;"'","") &amp; "}",""),"")&amp;"},","")</f>
        <v>, dropMechanic={LIBSETS_DROP_MECHANIC_MONSTER_NAME}, dropMechanicNames={}},</v>
      </c>
      <c r="BA310" s="21" t="str">
        <f>IF(F310&lt;&gt;"Not in the game (anymore)",IF(C310&lt;&gt;"",CONCATENATE(" --",C310," / ",B310,"   [",IF(Q310&lt;&gt;"",Q310,""),IF(Y310&lt;&gt;"",", "&amp;Y310,""),IF(AD310&lt;&gt;"",", "&amp;AD310,""),IF(AI310&lt;&gt;"",", "&amp;AI310,""),IF(AN310&lt;&gt;"",", "&amp;AN310,""),IF(AS310&lt;&gt;"",", "&amp;AS310,""),"]")),"")</f>
        <v xml:space="preserve"> --Disciplined Slash (Perfected) / Disziplinierter Schnitt (vollendet)   [Asylum Sanctorium]</v>
      </c>
    </row>
    <row r="311" spans="1:53" x14ac:dyDescent="0.25">
      <c r="A311" s="12">
        <v>358</v>
      </c>
      <c r="B311" t="s">
        <v>1299</v>
      </c>
      <c r="C311" t="s">
        <v>1300</v>
      </c>
      <c r="D311" s="3">
        <f>A311</f>
        <v>358</v>
      </c>
      <c r="G311" s="8" t="s">
        <v>1656</v>
      </c>
      <c r="I311" t="s">
        <v>98</v>
      </c>
      <c r="J311" t="s">
        <v>97</v>
      </c>
      <c r="K311">
        <v>-1</v>
      </c>
      <c r="L311">
        <v>-1</v>
      </c>
      <c r="M311">
        <v>-1</v>
      </c>
      <c r="N311">
        <v>0</v>
      </c>
      <c r="O311" s="70" t="s">
        <v>667</v>
      </c>
      <c r="P311" s="3">
        <f>IF(AND(G311&lt;&gt;"LIBSETS_SETTYPE_BATTLEGROUND",G311&lt;&gt;"LIBSETS_SETTYPE_SPECIAL",G311&lt;&gt;"LIBSETS_SETTYPE_MYTHIC"), IF(Q311&lt;&gt;"",VLOOKUP(Q311,'ESO zone constants'!$D$2:$H$4950,5,FALSE),""),"")</f>
        <v>1000</v>
      </c>
      <c r="Q311" t="str">
        <f>IF(OR(K311="",K311&lt;=0,ISERROR(K311)),IF(AND(O311&lt;&gt;"",NOT(ISERROR(O311))),O311, ""),VLOOKUP(K311,'ESO wayshrine node constants'!$A$3:$D$9993,4,FALSE))</f>
        <v>Asylum Sanctorium</v>
      </c>
      <c r="S311" s="19" t="str">
        <f>IF(AND(R311&lt;&gt;"",NOT(ISERROR(R311))),R311,IF(P311&lt;&gt;"",IF(NOT(ISERROR(VLOOKUP(P311,'ESO Dungeon constants'!$D$3:$H$9999,5,FALSE))),VLOOKUP(P311,'ESO Dungeon constants'!$D$3:$I$9999,6,FALSE),VLOOKUP(P311,'ESO zone constants'!$H$2:$K$9984,4,FALSE)),""))</f>
        <v>DLC_CLOCKWORK_CITY</v>
      </c>
      <c r="T311" s="3" t="str">
        <f>IF(S311&lt;&gt;"",VLOOKUP(S311,'LibSets constants'!$B$4:$C$1000,2,FALSE),"")</f>
        <v>Clockwork City</v>
      </c>
      <c r="U311" s="33" t="s">
        <v>1726</v>
      </c>
      <c r="V311" s="40"/>
      <c r="W311" s="40"/>
      <c r="X311" s="3" t="str">
        <f>IF(G311&lt;&gt;"LIBSETS_SETTYPE_BATTLEGROUND",IF(G311&lt;&gt;"LIBSETS_SETTYPE_SPECIAL",IF(Y311&lt;&gt;"",VLOOKUP(Y311,'ESO zone constants'!$D$2:$H$4950,5,FALSE),""),""),"")</f>
        <v/>
      </c>
      <c r="Z311" s="40"/>
      <c r="AA311" s="40"/>
      <c r="AB311" s="40"/>
      <c r="AC311" s="3" t="str">
        <f>IF(G311&lt;&gt;"LIBSETS_SETTYPE_BATTLEGROUND",IF(G311&lt;&gt;"LIBSETS_SETTYPE_SPECIAL",IF(AD311&lt;&gt;"",VLOOKUP(AD311,'ESO zone constants'!$D$2:$H$4950,5,FALSE),""),""),"")</f>
        <v/>
      </c>
      <c r="AE311" s="40"/>
      <c r="AF311" s="40"/>
      <c r="AG311" s="40"/>
      <c r="AH311" s="3" t="str">
        <f>IF(G311&lt;&gt;"LIBSETS_SETTYPE_BATTLEGROUND",IF(G311&lt;&gt;"LIBSETS_SETTYPE_SPECIAL",IF(AI311&lt;&gt;"",VLOOKUP(AI311,'ESO zone constants'!$D$2:$H$4950,5,FALSE),""),""),"")</f>
        <v/>
      </c>
      <c r="AJ311" s="40"/>
      <c r="AK311" s="40"/>
      <c r="AL311" s="40"/>
      <c r="AM311" s="3" t="str">
        <f>IF(G311&lt;&gt;"LIBSETS_SETTYPE_BATTLEGROUND",IF(G311&lt;&gt;"LIBSETS_SETTYPE_SPECIAL",IF(AN311&lt;&gt;"",VLOOKUP(AN311,'ESO zone constants'!$D$2:$H$4950,5,FALSE),""),""),"")</f>
        <v/>
      </c>
      <c r="AO311" s="40"/>
      <c r="AP311" s="40"/>
      <c r="AQ311" s="40"/>
      <c r="AR311" s="3" t="str">
        <f>IF(G311&lt;&gt;"LIBSETS_SETTYPE_BATTLEGROUND",IF(G311&lt;&gt;"LIBSETS_SETTYPE_SPECIAL",IF(AS311&lt;&gt;"",VLOOKUP(AS311,'ESO zone constants'!$D$2:$H$4950,5,FALSE),""),""),"")</f>
        <v/>
      </c>
      <c r="AT311" s="40"/>
      <c r="AU311" s="40"/>
      <c r="AV311" s="40"/>
      <c r="AW311" s="21" t="str">
        <f>IF(A311="???","--","")&amp;IF(F311&lt;&gt;"Not in the game (anymore)",IF(A311&lt;&gt;"",CONCATENATE("[",A311,"] = {wayshrines={")&amp;IF(K311&lt;&gt;"",CONCATENATE(K311,","),"")&amp;IF(L311&lt;&gt;"",CONCATENATE(L311,","),"")&amp;IF(M311&lt;&gt;"",CONCATENATE(M311,","),"")&amp;CONCATENATE("}")&amp;IF(VALUE(N311)&gt;0,CONCATENATE(", traitsNeeded=",N311),"")&amp;CONCATENATE(", dlcId=",IF(S311&lt;&gt;"",S311,"DLC_BASE_GAME")),""),"")</f>
        <v>[358] = {wayshrines={-1,-1,-1,}, dlcId=DLC_CLOCKWORK_CITY</v>
      </c>
      <c r="AX311" s="21" t="str">
        <f>IF(F311&lt;&gt;"Not in the game (anymore)",IF(A311&lt;&gt;"",IF(P311&lt;&gt;"",CONCATENATE(", zoneIds={",P311),"")&amp;IF(X311&lt;&gt;"",CONCATENATE(",",X311),"")&amp;IF(AC311&lt;&gt;"",CONCATENATE(",",AC311),"")&amp;IF(AH311&lt;&gt;"",CONCATENATE(",",AH311),"")&amp;IF(AM311&lt;&gt;"",CONCATENATE(",",AM311),"")&amp;IF(AR311&lt;&gt;"",CONCATENATE(",",AR311),"")&amp;IF(P311&lt;&gt;"",CONCATENATE("}",""),"")&amp;IF(OR(I311="true",I311="false",I311&lt;&gt;""), CONCATENATE(", veteran=", I311), ""),""),"")</f>
        <v>, zoneIds={1000}, veteran=true</v>
      </c>
      <c r="AY311" s="21" t="str">
        <f>IF(F311&lt;&gt;"Not in the game (anymore)",IF(A311&lt;&gt;"",", setType="&amp;G311,"")&amp;IF(J311="true",", multiTrialSet=true",""),"")</f>
        <v>, setType=LIBSETS_SETTYPE_TRIAL</v>
      </c>
      <c r="AZ311" s="21" t="str">
        <f>IF(F311&lt;&gt;"Not in the game (anymore)",IF(U311&lt;&gt;"",", dropMechanic={"&amp;U311&amp;IF(Z311&lt;&gt;"",","&amp;Z311,"")&amp;IF(AE311&lt;&gt;"",","&amp;AE311,"")&amp;IF(AJ311&lt;&gt;"",","&amp;AJ311,"")&amp;IF(AO311&lt;&gt;"",","&amp;AO311,"")&amp;IF(AT311&lt;&gt;"",","&amp;AT311,"")&amp;"}"&amp;IF(U311="LIBSETS_DROP_MECHANIC_MONSTER_NAME",", dropMechanicNames={" &amp; IF(V311&lt;&gt;"","['en']='"&amp;V311&amp;"'","") &amp; IF(W311&lt;&gt;"",", ['de']='" &amp; W311&amp;"'","") &amp; "}",""),"")&amp;"},","")</f>
        <v>, dropMechanic={LIBSETS_DROP_MECHANIC_MONSTER_NAME}, dropMechanicNames={}},</v>
      </c>
      <c r="BA311" s="21" t="str">
        <f>IF(F311&lt;&gt;"Not in the game (anymore)",IF(C311&lt;&gt;"",CONCATENATE(" --",C311," / ",B311,"   [",IF(Q311&lt;&gt;"",Q311,""),IF(Y311&lt;&gt;"",", "&amp;Y311,""),IF(AD311&lt;&gt;"",", "&amp;AD311,""),IF(AI311&lt;&gt;"",", "&amp;AI311,""),IF(AN311&lt;&gt;"",", "&amp;AN311,""),IF(AS311&lt;&gt;"",", "&amp;AS311,""),"]")),"")</f>
        <v xml:space="preserve"> --Defensive Position (Perfected) / Defensive Position (vollendet)   [Asylum Sanctorium]</v>
      </c>
    </row>
    <row r="312" spans="1:53" x14ac:dyDescent="0.25">
      <c r="A312" s="12">
        <v>359</v>
      </c>
      <c r="B312" t="s">
        <v>1301</v>
      </c>
      <c r="C312" t="s">
        <v>1302</v>
      </c>
      <c r="D312" s="3">
        <f>A312</f>
        <v>359</v>
      </c>
      <c r="G312" s="8" t="s">
        <v>1656</v>
      </c>
      <c r="I312" t="s">
        <v>98</v>
      </c>
      <c r="J312" t="s">
        <v>97</v>
      </c>
      <c r="K312">
        <v>-1</v>
      </c>
      <c r="L312">
        <v>-1</v>
      </c>
      <c r="M312">
        <v>-1</v>
      </c>
      <c r="N312">
        <v>0</v>
      </c>
      <c r="O312" s="70" t="s">
        <v>667</v>
      </c>
      <c r="P312" s="3">
        <f>IF(AND(G312&lt;&gt;"LIBSETS_SETTYPE_BATTLEGROUND",G312&lt;&gt;"LIBSETS_SETTYPE_SPECIAL",G312&lt;&gt;"LIBSETS_SETTYPE_MYTHIC"), IF(Q312&lt;&gt;"",VLOOKUP(Q312,'ESO zone constants'!$D$2:$H$4950,5,FALSE),""),"")</f>
        <v>1000</v>
      </c>
      <c r="Q312" t="str">
        <f>IF(OR(K312="",K312&lt;=0,ISERROR(K312)),IF(AND(O312&lt;&gt;"",NOT(ISERROR(O312))),O312, ""),VLOOKUP(K312,'ESO wayshrine node constants'!$A$3:$D$9993,4,FALSE))</f>
        <v>Asylum Sanctorium</v>
      </c>
      <c r="S312" s="19" t="str">
        <f>IF(AND(R312&lt;&gt;"",NOT(ISERROR(R312))),R312,IF(P312&lt;&gt;"",IF(NOT(ISERROR(VLOOKUP(P312,'ESO Dungeon constants'!$D$3:$H$9999,5,FALSE))),VLOOKUP(P312,'ESO Dungeon constants'!$D$3:$I$9999,6,FALSE),VLOOKUP(P312,'ESO zone constants'!$H$2:$K$9984,4,FALSE)),""))</f>
        <v>DLC_CLOCKWORK_CITY</v>
      </c>
      <c r="T312" s="3" t="str">
        <f>IF(S312&lt;&gt;"",VLOOKUP(S312,'LibSets constants'!$B$4:$C$1000,2,FALSE),"")</f>
        <v>Clockwork City</v>
      </c>
      <c r="U312" s="33" t="s">
        <v>1726</v>
      </c>
      <c r="V312" s="40" t="s">
        <v>1594</v>
      </c>
      <c r="W312" s="40"/>
      <c r="X312" s="3" t="str">
        <f>IF(G312&lt;&gt;"LIBSETS_SETTYPE_BATTLEGROUND",IF(G312&lt;&gt;"LIBSETS_SETTYPE_SPECIAL",IF(Y312&lt;&gt;"",VLOOKUP(Y312,'ESO zone constants'!$D$2:$H$4950,5,FALSE),""),""),"")</f>
        <v/>
      </c>
      <c r="Z312" s="40"/>
      <c r="AA312" s="40"/>
      <c r="AB312" s="40"/>
      <c r="AC312" s="3" t="str">
        <f>IF(G312&lt;&gt;"LIBSETS_SETTYPE_BATTLEGROUND",IF(G312&lt;&gt;"LIBSETS_SETTYPE_SPECIAL",IF(AD312&lt;&gt;"",VLOOKUP(AD312,'ESO zone constants'!$D$2:$H$4950,5,FALSE),""),""),"")</f>
        <v/>
      </c>
      <c r="AE312" s="40"/>
      <c r="AF312" s="40"/>
      <c r="AG312" s="40"/>
      <c r="AH312" s="3" t="str">
        <f>IF(G312&lt;&gt;"LIBSETS_SETTYPE_BATTLEGROUND",IF(G312&lt;&gt;"LIBSETS_SETTYPE_SPECIAL",IF(AI312&lt;&gt;"",VLOOKUP(AI312,'ESO zone constants'!$D$2:$H$4950,5,FALSE),""),""),"")</f>
        <v/>
      </c>
      <c r="AJ312" s="40"/>
      <c r="AK312" s="40"/>
      <c r="AL312" s="40"/>
      <c r="AM312" s="3" t="str">
        <f>IF(G312&lt;&gt;"LIBSETS_SETTYPE_BATTLEGROUND",IF(G312&lt;&gt;"LIBSETS_SETTYPE_SPECIAL",IF(AN312&lt;&gt;"",VLOOKUP(AN312,'ESO zone constants'!$D$2:$H$4950,5,FALSE),""),""),"")</f>
        <v/>
      </c>
      <c r="AO312" s="40"/>
      <c r="AP312" s="40"/>
      <c r="AQ312" s="40"/>
      <c r="AR312" s="3" t="str">
        <f>IF(G312&lt;&gt;"LIBSETS_SETTYPE_BATTLEGROUND",IF(G312&lt;&gt;"LIBSETS_SETTYPE_SPECIAL",IF(AS312&lt;&gt;"",VLOOKUP(AS312,'ESO zone constants'!$D$2:$H$4950,5,FALSE),""),""),"")</f>
        <v/>
      </c>
      <c r="AT312" s="40"/>
      <c r="AU312" s="40"/>
      <c r="AV312" s="40"/>
      <c r="AW312" s="21" t="str">
        <f>IF(A312="???","--","")&amp;IF(F312&lt;&gt;"Not in the game (anymore)",IF(A312&lt;&gt;"",CONCATENATE("[",A312,"] = {wayshrines={")&amp;IF(K312&lt;&gt;"",CONCATENATE(K312,","),"")&amp;IF(L312&lt;&gt;"",CONCATENATE(L312,","),"")&amp;IF(M312&lt;&gt;"",CONCATENATE(M312,","),"")&amp;CONCATENATE("}")&amp;IF(VALUE(N312)&gt;0,CONCATENATE(", traitsNeeded=",N312),"")&amp;CONCATENATE(", dlcId=",IF(S312&lt;&gt;"",S312,"DLC_BASE_GAME")),""),"")</f>
        <v>[359] = {wayshrines={-1,-1,-1,}, dlcId=DLC_CLOCKWORK_CITY</v>
      </c>
      <c r="AX312" s="21" t="str">
        <f>IF(F312&lt;&gt;"Not in the game (anymore)",IF(A312&lt;&gt;"",IF(P312&lt;&gt;"",CONCATENATE(", zoneIds={",P312),"")&amp;IF(X312&lt;&gt;"",CONCATENATE(",",X312),"")&amp;IF(AC312&lt;&gt;"",CONCATENATE(",",AC312),"")&amp;IF(AH312&lt;&gt;"",CONCATENATE(",",AH312),"")&amp;IF(AM312&lt;&gt;"",CONCATENATE(",",AM312),"")&amp;IF(AR312&lt;&gt;"",CONCATENATE(",",AR312),"")&amp;IF(P312&lt;&gt;"",CONCATENATE("}",""),"")&amp;IF(OR(I312="true",I312="false",I312&lt;&gt;""), CONCATENATE(", veteran=", I312), ""),""),"")</f>
        <v>, zoneIds={1000}, veteran=true</v>
      </c>
      <c r="AY312" s="21" t="str">
        <f>IF(F312&lt;&gt;"Not in the game (anymore)",IF(A312&lt;&gt;"",", setType="&amp;G312,"")&amp;IF(J312="true",", multiTrialSet=true",""),"")</f>
        <v>, setType=LIBSETS_SETTYPE_TRIAL</v>
      </c>
      <c r="AZ312" s="21" t="str">
        <f>IF(F312&lt;&gt;"Not in the game (anymore)",IF(U312&lt;&gt;"",", dropMechanic={"&amp;U312&amp;IF(Z312&lt;&gt;"",","&amp;Z312,"")&amp;IF(AE312&lt;&gt;"",","&amp;AE312,"")&amp;IF(AJ312&lt;&gt;"",","&amp;AJ312,"")&amp;IF(AO312&lt;&gt;"",","&amp;AO312,"")&amp;IF(AT312&lt;&gt;"",","&amp;AT312,"")&amp;"}"&amp;IF(U312="LIBSETS_DROP_MECHANIC_MONSTER_NAME",", dropMechanicNames={" &amp; IF(V312&lt;&gt;"","['en']='"&amp;V312&amp;"'","") &amp; IF(W312&lt;&gt;"",", ['de']='" &amp; W312&amp;"'","") &amp; "}",""),"")&amp;"},","")</f>
        <v>, dropMechanic={LIBSETS_DROP_MECHANIC_MONSTER_NAME}, dropMechanicNames={['en']='Last Boss (veteran)'}},</v>
      </c>
      <c r="BA312" s="21" t="str">
        <f>IF(F312&lt;&gt;"Not in the game (anymore)",IF(C312&lt;&gt;"",CONCATENATE(" --",C312," / ",B312,"   [",IF(Q312&lt;&gt;"",Q312,""),IF(Y312&lt;&gt;"",", "&amp;Y312,""),IF(AD312&lt;&gt;"",", "&amp;AD312,""),IF(AI312&lt;&gt;"",", "&amp;AI312,""),IF(AN312&lt;&gt;"",", "&amp;AN312,""),IF(AS312&lt;&gt;"",", "&amp;AS312,""),"]")),"")</f>
        <v xml:space="preserve"> --Chaotic Whirlwind (Perfected) / Chaotischer Wirbelwind (vollendet)   [Asylum Sanctorium]</v>
      </c>
    </row>
    <row r="313" spans="1:53" x14ac:dyDescent="0.25">
      <c r="A313" s="12">
        <v>360</v>
      </c>
      <c r="B313" t="s">
        <v>1303</v>
      </c>
      <c r="C313" t="s">
        <v>1304</v>
      </c>
      <c r="D313" s="3">
        <f>A313</f>
        <v>360</v>
      </c>
      <c r="G313" s="8" t="s">
        <v>1656</v>
      </c>
      <c r="I313" t="s">
        <v>98</v>
      </c>
      <c r="J313" t="s">
        <v>97</v>
      </c>
      <c r="K313">
        <v>-1</v>
      </c>
      <c r="L313">
        <v>-1</v>
      </c>
      <c r="M313">
        <v>-1</v>
      </c>
      <c r="N313">
        <v>0</v>
      </c>
      <c r="O313" s="70" t="s">
        <v>667</v>
      </c>
      <c r="P313" s="3">
        <f>IF(AND(G313&lt;&gt;"LIBSETS_SETTYPE_BATTLEGROUND",G313&lt;&gt;"LIBSETS_SETTYPE_SPECIAL",G313&lt;&gt;"LIBSETS_SETTYPE_MYTHIC"), IF(Q313&lt;&gt;"",VLOOKUP(Q313,'ESO zone constants'!$D$2:$H$4950,5,FALSE),""),"")</f>
        <v>1000</v>
      </c>
      <c r="Q313" t="str">
        <f>IF(OR(K313="",K313&lt;=0,ISERROR(K313)),IF(AND(O313&lt;&gt;"",NOT(ISERROR(O313))),O313, ""),VLOOKUP(K313,'ESO wayshrine node constants'!$A$3:$D$9993,4,FALSE))</f>
        <v>Asylum Sanctorium</v>
      </c>
      <c r="S313" s="19" t="str">
        <f>IF(AND(R313&lt;&gt;"",NOT(ISERROR(R313))),R313,IF(P313&lt;&gt;"",IF(NOT(ISERROR(VLOOKUP(P313,'ESO Dungeon constants'!$D$3:$H$9999,5,FALSE))),VLOOKUP(P313,'ESO Dungeon constants'!$D$3:$I$9999,6,FALSE),VLOOKUP(P313,'ESO zone constants'!$H$2:$K$9984,4,FALSE)),""))</f>
        <v>DLC_CLOCKWORK_CITY</v>
      </c>
      <c r="T313" s="3" t="str">
        <f>IF(S313&lt;&gt;"",VLOOKUP(S313,'LibSets constants'!$B$4:$C$1000,2,FALSE),"")</f>
        <v>Clockwork City</v>
      </c>
      <c r="U313" s="33" t="s">
        <v>1726</v>
      </c>
      <c r="V313" s="40"/>
      <c r="W313" s="40"/>
      <c r="X313" s="3" t="str">
        <f>IF(G313&lt;&gt;"LIBSETS_SETTYPE_BATTLEGROUND",IF(G313&lt;&gt;"LIBSETS_SETTYPE_SPECIAL",IF(Y313&lt;&gt;"",VLOOKUP(Y313,'ESO zone constants'!$D$2:$H$4950,5,FALSE),""),""),"")</f>
        <v/>
      </c>
      <c r="Z313" s="40"/>
      <c r="AA313" s="40"/>
      <c r="AB313" s="40"/>
      <c r="AC313" s="3" t="str">
        <f>IF(G313&lt;&gt;"LIBSETS_SETTYPE_BATTLEGROUND",IF(G313&lt;&gt;"LIBSETS_SETTYPE_SPECIAL",IF(AD313&lt;&gt;"",VLOOKUP(AD313,'ESO zone constants'!$D$2:$H$4950,5,FALSE),""),""),"")</f>
        <v/>
      </c>
      <c r="AE313" s="40"/>
      <c r="AF313" s="40"/>
      <c r="AG313" s="40"/>
      <c r="AH313" s="3" t="str">
        <f>IF(G313&lt;&gt;"LIBSETS_SETTYPE_BATTLEGROUND",IF(G313&lt;&gt;"LIBSETS_SETTYPE_SPECIAL",IF(AI313&lt;&gt;"",VLOOKUP(AI313,'ESO zone constants'!$D$2:$H$4950,5,FALSE),""),""),"")</f>
        <v/>
      </c>
      <c r="AJ313" s="40"/>
      <c r="AK313" s="40"/>
      <c r="AL313" s="40"/>
      <c r="AM313" s="3" t="str">
        <f>IF(G313&lt;&gt;"LIBSETS_SETTYPE_BATTLEGROUND",IF(G313&lt;&gt;"LIBSETS_SETTYPE_SPECIAL",IF(AN313&lt;&gt;"",VLOOKUP(AN313,'ESO zone constants'!$D$2:$H$4950,5,FALSE),""),""),"")</f>
        <v/>
      </c>
      <c r="AO313" s="40"/>
      <c r="AP313" s="40"/>
      <c r="AQ313" s="40"/>
      <c r="AR313" s="3" t="str">
        <f>IF(G313&lt;&gt;"LIBSETS_SETTYPE_BATTLEGROUND",IF(G313&lt;&gt;"LIBSETS_SETTYPE_SPECIAL",IF(AS313&lt;&gt;"",VLOOKUP(AS313,'ESO zone constants'!$D$2:$H$4950,5,FALSE),""),""),"")</f>
        <v/>
      </c>
      <c r="AT313" s="40"/>
      <c r="AU313" s="40"/>
      <c r="AV313" s="40"/>
      <c r="AW313" s="21" t="str">
        <f>IF(A313="???","--","")&amp;IF(F313&lt;&gt;"Not in the game (anymore)",IF(A313&lt;&gt;"",CONCATENATE("[",A313,"] = {wayshrines={")&amp;IF(K313&lt;&gt;"",CONCATENATE(K313,","),"")&amp;IF(L313&lt;&gt;"",CONCATENATE(L313,","),"")&amp;IF(M313&lt;&gt;"",CONCATENATE(M313,","),"")&amp;CONCATENATE("}")&amp;IF(VALUE(N313)&gt;0,CONCATENATE(", traitsNeeded=",N313),"")&amp;CONCATENATE(", dlcId=",IF(S313&lt;&gt;"",S313,"DLC_BASE_GAME")),""),"")</f>
        <v>[360] = {wayshrines={-1,-1,-1,}, dlcId=DLC_CLOCKWORK_CITY</v>
      </c>
      <c r="AX313" s="21" t="str">
        <f>IF(F313&lt;&gt;"Not in the game (anymore)",IF(A313&lt;&gt;"",IF(P313&lt;&gt;"",CONCATENATE(", zoneIds={",P313),"")&amp;IF(X313&lt;&gt;"",CONCATENATE(",",X313),"")&amp;IF(AC313&lt;&gt;"",CONCATENATE(",",AC313),"")&amp;IF(AH313&lt;&gt;"",CONCATENATE(",",AH313),"")&amp;IF(AM313&lt;&gt;"",CONCATENATE(",",AM313),"")&amp;IF(AR313&lt;&gt;"",CONCATENATE(",",AR313),"")&amp;IF(P313&lt;&gt;"",CONCATENATE("}",""),"")&amp;IF(OR(I313="true",I313="false",I313&lt;&gt;""), CONCATENATE(", veteran=", I313), ""),""),"")</f>
        <v>, zoneIds={1000}, veteran=true</v>
      </c>
      <c r="AY313" s="21" t="str">
        <f>IF(F313&lt;&gt;"Not in the game (anymore)",IF(A313&lt;&gt;"",", setType="&amp;G313,"")&amp;IF(J313="true",", multiTrialSet=true",""),"")</f>
        <v>, setType=LIBSETS_SETTYPE_TRIAL</v>
      </c>
      <c r="AZ313" s="21" t="str">
        <f>IF(F313&lt;&gt;"Not in the game (anymore)",IF(U313&lt;&gt;"",", dropMechanic={"&amp;U313&amp;IF(Z313&lt;&gt;"",","&amp;Z313,"")&amp;IF(AE313&lt;&gt;"",","&amp;AE313,"")&amp;IF(AJ313&lt;&gt;"",","&amp;AJ313,"")&amp;IF(AO313&lt;&gt;"",","&amp;AO313,"")&amp;IF(AT313&lt;&gt;"",","&amp;AT313,"")&amp;"}"&amp;IF(U313="LIBSETS_DROP_MECHANIC_MONSTER_NAME",", dropMechanicNames={" &amp; IF(V313&lt;&gt;"","['en']='"&amp;V313&amp;"'","") &amp; IF(W313&lt;&gt;"",", ['de']='" &amp; W313&amp;"'","") &amp; "}",""),"")&amp;"},","")</f>
        <v>, dropMechanic={LIBSETS_DROP_MECHANIC_MONSTER_NAME}, dropMechanicNames={}},</v>
      </c>
      <c r="BA313" s="21" t="str">
        <f>IF(F313&lt;&gt;"Not in the game (anymore)",IF(C313&lt;&gt;"",CONCATENATE(" --",C313," / ",B313,"   [",IF(Q313&lt;&gt;"",Q313,""),IF(Y313&lt;&gt;"",", "&amp;Y313,""),IF(AD313&lt;&gt;"",", "&amp;AD313,""),IF(AI313&lt;&gt;"",", "&amp;AI313,""),IF(AN313&lt;&gt;"",", "&amp;AN313,""),IF(AS313&lt;&gt;"",", "&amp;AS313,""),"]")),"")</f>
        <v xml:space="preserve"> --Piercing Spray (Perfected) / Durchdringende Salve (vollendet)   [Asylum Sanctorium]</v>
      </c>
    </row>
    <row r="314" spans="1:53" x14ac:dyDescent="0.25">
      <c r="A314" s="12">
        <v>361</v>
      </c>
      <c r="B314" t="s">
        <v>1305</v>
      </c>
      <c r="C314" t="s">
        <v>1306</v>
      </c>
      <c r="D314" s="3">
        <f>A314</f>
        <v>361</v>
      </c>
      <c r="G314" s="8" t="s">
        <v>1656</v>
      </c>
      <c r="I314" t="s">
        <v>98</v>
      </c>
      <c r="J314" t="s">
        <v>97</v>
      </c>
      <c r="K314">
        <v>-1</v>
      </c>
      <c r="L314">
        <v>-1</v>
      </c>
      <c r="M314">
        <v>-1</v>
      </c>
      <c r="N314">
        <v>0</v>
      </c>
      <c r="O314" s="70" t="s">
        <v>667</v>
      </c>
      <c r="P314" s="3">
        <f>IF(AND(G314&lt;&gt;"LIBSETS_SETTYPE_BATTLEGROUND",G314&lt;&gt;"LIBSETS_SETTYPE_SPECIAL",G314&lt;&gt;"LIBSETS_SETTYPE_MYTHIC"), IF(Q314&lt;&gt;"",VLOOKUP(Q314,'ESO zone constants'!$D$2:$H$4950,5,FALSE),""),"")</f>
        <v>1000</v>
      </c>
      <c r="Q314" t="str">
        <f>IF(OR(K314="",K314&lt;=0,ISERROR(K314)),IF(AND(O314&lt;&gt;"",NOT(ISERROR(O314))),O314, ""),VLOOKUP(K314,'ESO wayshrine node constants'!$A$3:$D$9993,4,FALSE))</f>
        <v>Asylum Sanctorium</v>
      </c>
      <c r="S314" s="19" t="str">
        <f>IF(AND(R314&lt;&gt;"",NOT(ISERROR(R314))),R314,IF(P314&lt;&gt;"",IF(NOT(ISERROR(VLOOKUP(P314,'ESO Dungeon constants'!$D$3:$H$9999,5,FALSE))),VLOOKUP(P314,'ESO Dungeon constants'!$D$3:$I$9999,6,FALSE),VLOOKUP(P314,'ESO zone constants'!$H$2:$K$9984,4,FALSE)),""))</f>
        <v>DLC_CLOCKWORK_CITY</v>
      </c>
      <c r="T314" s="3" t="str">
        <f>IF(S314&lt;&gt;"",VLOOKUP(S314,'LibSets constants'!$B$4:$C$1000,2,FALSE),"")</f>
        <v>Clockwork City</v>
      </c>
      <c r="U314" s="33" t="s">
        <v>1726</v>
      </c>
      <c r="V314" s="40" t="s">
        <v>1594</v>
      </c>
      <c r="W314" s="40"/>
      <c r="X314" s="3" t="str">
        <f>IF(G314&lt;&gt;"LIBSETS_SETTYPE_BATTLEGROUND",IF(G314&lt;&gt;"LIBSETS_SETTYPE_SPECIAL",IF(Y314&lt;&gt;"",VLOOKUP(Y314,'ESO zone constants'!$D$2:$H$4950,5,FALSE),""),""),"")</f>
        <v/>
      </c>
      <c r="Z314" s="40"/>
      <c r="AA314" s="40"/>
      <c r="AB314" s="40"/>
      <c r="AC314" s="3" t="str">
        <f>IF(G314&lt;&gt;"LIBSETS_SETTYPE_BATTLEGROUND",IF(G314&lt;&gt;"LIBSETS_SETTYPE_SPECIAL",IF(AD314&lt;&gt;"",VLOOKUP(AD314,'ESO zone constants'!$D$2:$H$4950,5,FALSE),""),""),"")</f>
        <v/>
      </c>
      <c r="AE314" s="40"/>
      <c r="AF314" s="40"/>
      <c r="AG314" s="40"/>
      <c r="AH314" s="3" t="str">
        <f>IF(G314&lt;&gt;"LIBSETS_SETTYPE_BATTLEGROUND",IF(G314&lt;&gt;"LIBSETS_SETTYPE_SPECIAL",IF(AI314&lt;&gt;"",VLOOKUP(AI314,'ESO zone constants'!$D$2:$H$4950,5,FALSE),""),""),"")</f>
        <v/>
      </c>
      <c r="AJ314" s="40"/>
      <c r="AK314" s="40"/>
      <c r="AL314" s="40"/>
      <c r="AM314" s="3" t="str">
        <f>IF(G314&lt;&gt;"LIBSETS_SETTYPE_BATTLEGROUND",IF(G314&lt;&gt;"LIBSETS_SETTYPE_SPECIAL",IF(AN314&lt;&gt;"",VLOOKUP(AN314,'ESO zone constants'!$D$2:$H$4950,5,FALSE),""),""),"")</f>
        <v/>
      </c>
      <c r="AO314" s="40"/>
      <c r="AP314" s="40"/>
      <c r="AQ314" s="40"/>
      <c r="AR314" s="3" t="str">
        <f>IF(G314&lt;&gt;"LIBSETS_SETTYPE_BATTLEGROUND",IF(G314&lt;&gt;"LIBSETS_SETTYPE_SPECIAL",IF(AS314&lt;&gt;"",VLOOKUP(AS314,'ESO zone constants'!$D$2:$H$4950,5,FALSE),""),""),"")</f>
        <v/>
      </c>
      <c r="AT314" s="40"/>
      <c r="AU314" s="40"/>
      <c r="AV314" s="40"/>
      <c r="AW314" s="21" t="str">
        <f>IF(A314="???","--","")&amp;IF(F314&lt;&gt;"Not in the game (anymore)",IF(A314&lt;&gt;"",CONCATENATE("[",A314,"] = {wayshrines={")&amp;IF(K314&lt;&gt;"",CONCATENATE(K314,","),"")&amp;IF(L314&lt;&gt;"",CONCATENATE(L314,","),"")&amp;IF(M314&lt;&gt;"",CONCATENATE(M314,","),"")&amp;CONCATENATE("}")&amp;IF(VALUE(N314)&gt;0,CONCATENATE(", traitsNeeded=",N314),"")&amp;CONCATENATE(", dlcId=",IF(S314&lt;&gt;"",S314,"DLC_BASE_GAME")),""),"")</f>
        <v>[361] = {wayshrines={-1,-1,-1,}, dlcId=DLC_CLOCKWORK_CITY</v>
      </c>
      <c r="AX314" s="21" t="str">
        <f>IF(F314&lt;&gt;"Not in the game (anymore)",IF(A314&lt;&gt;"",IF(P314&lt;&gt;"",CONCATENATE(", zoneIds={",P314),"")&amp;IF(X314&lt;&gt;"",CONCATENATE(",",X314),"")&amp;IF(AC314&lt;&gt;"",CONCATENATE(",",AC314),"")&amp;IF(AH314&lt;&gt;"",CONCATENATE(",",AH314),"")&amp;IF(AM314&lt;&gt;"",CONCATENATE(",",AM314),"")&amp;IF(AR314&lt;&gt;"",CONCATENATE(",",AR314),"")&amp;IF(P314&lt;&gt;"",CONCATENATE("}",""),"")&amp;IF(OR(I314="true",I314="false",I314&lt;&gt;""), CONCATENATE(", veteran=", I314), ""),""),"")</f>
        <v>, zoneIds={1000}, veteran=true</v>
      </c>
      <c r="AY314" s="21" t="str">
        <f>IF(F314&lt;&gt;"Not in the game (anymore)",IF(A314&lt;&gt;"",", setType="&amp;G314,"")&amp;IF(J314="true",", multiTrialSet=true",""),"")</f>
        <v>, setType=LIBSETS_SETTYPE_TRIAL</v>
      </c>
      <c r="AZ314" s="21" t="str">
        <f>IF(F314&lt;&gt;"Not in the game (anymore)",IF(U314&lt;&gt;"",", dropMechanic={"&amp;U314&amp;IF(Z314&lt;&gt;"",","&amp;Z314,"")&amp;IF(AE314&lt;&gt;"",","&amp;AE314,"")&amp;IF(AJ314&lt;&gt;"",","&amp;AJ314,"")&amp;IF(AO314&lt;&gt;"",","&amp;AO314,"")&amp;IF(AT314&lt;&gt;"",","&amp;AT314,"")&amp;"}"&amp;IF(U314="LIBSETS_DROP_MECHANIC_MONSTER_NAME",", dropMechanicNames={" &amp; IF(V314&lt;&gt;"","['en']='"&amp;V314&amp;"'","") &amp; IF(W314&lt;&gt;"",", ['de']='" &amp; W314&amp;"'","") &amp; "}",""),"")&amp;"},","")</f>
        <v>, dropMechanic={LIBSETS_DROP_MECHANIC_MONSTER_NAME}, dropMechanicNames={['en']='Last Boss (veteran)'}},</v>
      </c>
      <c r="BA314" s="21" t="str">
        <f>IF(F314&lt;&gt;"Not in the game (anymore)",IF(C314&lt;&gt;"",CONCATENATE(" --",C314," / ",B314,"   [",IF(Q314&lt;&gt;"",Q314,""),IF(Y314&lt;&gt;"",", "&amp;Y314,""),IF(AD314&lt;&gt;"",", "&amp;AD314,""),IF(AI314&lt;&gt;"",", "&amp;AI314,""),IF(AN314&lt;&gt;"",", "&amp;AN314,""),IF(AS314&lt;&gt;"",", "&amp;AS314,""),"]")),"")</f>
        <v xml:space="preserve"> --Concentrated Force (Perfected) / Konzentrierte Kraft (vollendet)   [Asylum Sanctorium]</v>
      </c>
    </row>
    <row r="315" spans="1:53" x14ac:dyDescent="0.25">
      <c r="A315" s="12">
        <v>362</v>
      </c>
      <c r="B315" t="s">
        <v>1307</v>
      </c>
      <c r="C315" t="s">
        <v>1308</v>
      </c>
      <c r="D315" s="3">
        <f>A315</f>
        <v>362</v>
      </c>
      <c r="G315" s="8" t="s">
        <v>1656</v>
      </c>
      <c r="I315" t="s">
        <v>98</v>
      </c>
      <c r="J315" t="s">
        <v>97</v>
      </c>
      <c r="K315">
        <v>-1</v>
      </c>
      <c r="L315">
        <v>-1</v>
      </c>
      <c r="M315">
        <v>-1</v>
      </c>
      <c r="N315">
        <v>0</v>
      </c>
      <c r="O315" s="70" t="s">
        <v>667</v>
      </c>
      <c r="P315" s="3">
        <f>IF(AND(G315&lt;&gt;"LIBSETS_SETTYPE_BATTLEGROUND",G315&lt;&gt;"LIBSETS_SETTYPE_SPECIAL",G315&lt;&gt;"LIBSETS_SETTYPE_MYTHIC"), IF(Q315&lt;&gt;"",VLOOKUP(Q315,'ESO zone constants'!$D$2:$H$4950,5,FALSE),""),"")</f>
        <v>1000</v>
      </c>
      <c r="Q315" t="str">
        <f>IF(OR(K315="",K315&lt;=0,ISERROR(K315)),IF(AND(O315&lt;&gt;"",NOT(ISERROR(O315))),O315, ""),VLOOKUP(K315,'ESO wayshrine node constants'!$A$3:$D$9993,4,FALSE))</f>
        <v>Asylum Sanctorium</v>
      </c>
      <c r="S315" s="19" t="str">
        <f>IF(AND(R315&lt;&gt;"",NOT(ISERROR(R315))),R315,IF(P315&lt;&gt;"",IF(NOT(ISERROR(VLOOKUP(P315,'ESO Dungeon constants'!$D$3:$H$9999,5,FALSE))),VLOOKUP(P315,'ESO Dungeon constants'!$D$3:$I$9999,6,FALSE),VLOOKUP(P315,'ESO zone constants'!$H$2:$K$9984,4,FALSE)),""))</f>
        <v>DLC_CLOCKWORK_CITY</v>
      </c>
      <c r="T315" s="3" t="str">
        <f>IF(S315&lt;&gt;"",VLOOKUP(S315,'LibSets constants'!$B$4:$C$1000,2,FALSE),"")</f>
        <v>Clockwork City</v>
      </c>
      <c r="U315" s="33" t="s">
        <v>1726</v>
      </c>
      <c r="V315" s="40"/>
      <c r="W315" s="40"/>
      <c r="X315" s="3" t="str">
        <f>IF(G315&lt;&gt;"LIBSETS_SETTYPE_BATTLEGROUND",IF(G315&lt;&gt;"LIBSETS_SETTYPE_SPECIAL",IF(Y315&lt;&gt;"",VLOOKUP(Y315,'ESO zone constants'!$D$2:$H$4950,5,FALSE),""),""),"")</f>
        <v/>
      </c>
      <c r="Z315" s="40"/>
      <c r="AA315" s="40"/>
      <c r="AB315" s="40"/>
      <c r="AC315" s="3" t="str">
        <f>IF(G315&lt;&gt;"LIBSETS_SETTYPE_BATTLEGROUND",IF(G315&lt;&gt;"LIBSETS_SETTYPE_SPECIAL",IF(AD315&lt;&gt;"",VLOOKUP(AD315,'ESO zone constants'!$D$2:$H$4950,5,FALSE),""),""),"")</f>
        <v/>
      </c>
      <c r="AE315" s="40"/>
      <c r="AF315" s="40"/>
      <c r="AG315" s="40"/>
      <c r="AH315" s="3" t="str">
        <f>IF(G315&lt;&gt;"LIBSETS_SETTYPE_BATTLEGROUND",IF(G315&lt;&gt;"LIBSETS_SETTYPE_SPECIAL",IF(AI315&lt;&gt;"",VLOOKUP(AI315,'ESO zone constants'!$D$2:$H$4950,5,FALSE),""),""),"")</f>
        <v/>
      </c>
      <c r="AJ315" s="40"/>
      <c r="AK315" s="40"/>
      <c r="AL315" s="40"/>
      <c r="AM315" s="3" t="str">
        <f>IF(G315&lt;&gt;"LIBSETS_SETTYPE_BATTLEGROUND",IF(G315&lt;&gt;"LIBSETS_SETTYPE_SPECIAL",IF(AN315&lt;&gt;"",VLOOKUP(AN315,'ESO zone constants'!$D$2:$H$4950,5,FALSE),""),""),"")</f>
        <v/>
      </c>
      <c r="AO315" s="40"/>
      <c r="AP315" s="40"/>
      <c r="AQ315" s="40"/>
      <c r="AR315" s="3" t="str">
        <f>IF(G315&lt;&gt;"LIBSETS_SETTYPE_BATTLEGROUND",IF(G315&lt;&gt;"LIBSETS_SETTYPE_SPECIAL",IF(AS315&lt;&gt;"",VLOOKUP(AS315,'ESO zone constants'!$D$2:$H$4950,5,FALSE),""),""),"")</f>
        <v/>
      </c>
      <c r="AT315" s="40"/>
      <c r="AU315" s="40"/>
      <c r="AV315" s="40"/>
      <c r="AW315" s="21" t="str">
        <f>IF(A315="???","--","")&amp;IF(F315&lt;&gt;"Not in the game (anymore)",IF(A315&lt;&gt;"",CONCATENATE("[",A315,"] = {wayshrines={")&amp;IF(K315&lt;&gt;"",CONCATENATE(K315,","),"")&amp;IF(L315&lt;&gt;"",CONCATENATE(L315,","),"")&amp;IF(M315&lt;&gt;"",CONCATENATE(M315,","),"")&amp;CONCATENATE("}")&amp;IF(VALUE(N315)&gt;0,CONCATENATE(", traitsNeeded=",N315),"")&amp;CONCATENATE(", dlcId=",IF(S315&lt;&gt;"",S315,"DLC_BASE_GAME")),""),"")</f>
        <v>[362] = {wayshrines={-1,-1,-1,}, dlcId=DLC_CLOCKWORK_CITY</v>
      </c>
      <c r="AX315" s="21" t="str">
        <f>IF(F315&lt;&gt;"Not in the game (anymore)",IF(A315&lt;&gt;"",IF(P315&lt;&gt;"",CONCATENATE(", zoneIds={",P315),"")&amp;IF(X315&lt;&gt;"",CONCATENATE(",",X315),"")&amp;IF(AC315&lt;&gt;"",CONCATENATE(",",AC315),"")&amp;IF(AH315&lt;&gt;"",CONCATENATE(",",AH315),"")&amp;IF(AM315&lt;&gt;"",CONCATENATE(",",AM315),"")&amp;IF(AR315&lt;&gt;"",CONCATENATE(",",AR315),"")&amp;IF(P315&lt;&gt;"",CONCATENATE("}",""),"")&amp;IF(OR(I315="true",I315="false",I315&lt;&gt;""), CONCATENATE(", veteran=", I315), ""),""),"")</f>
        <v>, zoneIds={1000}, veteran=true</v>
      </c>
      <c r="AY315" s="21" t="str">
        <f>IF(F315&lt;&gt;"Not in the game (anymore)",IF(A315&lt;&gt;"",", setType="&amp;G315,"")&amp;IF(J315="true",", multiTrialSet=true",""),"")</f>
        <v>, setType=LIBSETS_SETTYPE_TRIAL</v>
      </c>
      <c r="AZ315" s="21" t="str">
        <f>IF(F315&lt;&gt;"Not in the game (anymore)",IF(U315&lt;&gt;"",", dropMechanic={"&amp;U315&amp;IF(Z315&lt;&gt;"",","&amp;Z315,"")&amp;IF(AE315&lt;&gt;"",","&amp;AE315,"")&amp;IF(AJ315&lt;&gt;"",","&amp;AJ315,"")&amp;IF(AO315&lt;&gt;"",","&amp;AO315,"")&amp;IF(AT315&lt;&gt;"",","&amp;AT315,"")&amp;"}"&amp;IF(U315="LIBSETS_DROP_MECHANIC_MONSTER_NAME",", dropMechanicNames={" &amp; IF(V315&lt;&gt;"","['en']='"&amp;V315&amp;"'","") &amp; IF(W315&lt;&gt;"",", ['de']='" &amp; W315&amp;"'","") &amp; "}",""),"")&amp;"},","")</f>
        <v>, dropMechanic={LIBSETS_DROP_MECHANIC_MONSTER_NAME}, dropMechanicNames={}},</v>
      </c>
      <c r="BA315" s="21" t="str">
        <f>IF(F315&lt;&gt;"Not in the game (anymore)",IF(C315&lt;&gt;"",CONCATENATE(" --",C315," / ",B315,"   [",IF(Q315&lt;&gt;"",Q315,""),IF(Y315&lt;&gt;"",", "&amp;Y315,""),IF(AD315&lt;&gt;"",", "&amp;AD315,""),IF(AI315&lt;&gt;"",", "&amp;AI315,""),IF(AN315&lt;&gt;"",", "&amp;AN315,""),IF(AS315&lt;&gt;"",", "&amp;AS315,""),"]")),"")</f>
        <v xml:space="preserve"> --Timeless Blessing (Perfected) / Zeitloser Segen (vollendet)   [Asylum Sanctorium]</v>
      </c>
    </row>
    <row r="316" spans="1:53" x14ac:dyDescent="0.25">
      <c r="A316" s="12">
        <v>363</v>
      </c>
      <c r="B316" t="s">
        <v>1309</v>
      </c>
      <c r="C316" t="s">
        <v>1310</v>
      </c>
      <c r="D316" s="3">
        <f>A316</f>
        <v>363</v>
      </c>
      <c r="G316" s="8" t="s">
        <v>1656</v>
      </c>
      <c r="I316" t="s">
        <v>97</v>
      </c>
      <c r="J316" t="s">
        <v>97</v>
      </c>
      <c r="K316">
        <v>-1</v>
      </c>
      <c r="L316">
        <v>-1</v>
      </c>
      <c r="M316">
        <v>-1</v>
      </c>
      <c r="N316">
        <v>0</v>
      </c>
      <c r="O316" s="70" t="s">
        <v>667</v>
      </c>
      <c r="P316" s="3">
        <f>IF(AND(G316&lt;&gt;"LIBSETS_SETTYPE_BATTLEGROUND",G316&lt;&gt;"LIBSETS_SETTYPE_SPECIAL",G316&lt;&gt;"LIBSETS_SETTYPE_MYTHIC"), IF(Q316&lt;&gt;"",VLOOKUP(Q316,'ESO zone constants'!$D$2:$H$4950,5,FALSE),""),"")</f>
        <v>1000</v>
      </c>
      <c r="Q316" t="str">
        <f>IF(OR(K316="",K316&lt;=0,ISERROR(K316)),IF(AND(O316&lt;&gt;"",NOT(ISERROR(O316))),O316, ""),VLOOKUP(K316,'ESO wayshrine node constants'!$A$3:$D$9993,4,FALSE))</f>
        <v>Asylum Sanctorium</v>
      </c>
      <c r="S316" s="19" t="str">
        <f>IF(AND(R316&lt;&gt;"",NOT(ISERROR(R316))),R316,IF(P316&lt;&gt;"",IF(NOT(ISERROR(VLOOKUP(P316,'ESO Dungeon constants'!$D$3:$H$9999,5,FALSE))),VLOOKUP(P316,'ESO Dungeon constants'!$D$3:$I$9999,6,FALSE),VLOOKUP(P316,'ESO zone constants'!$H$2:$K$9984,4,FALSE)),""))</f>
        <v>DLC_CLOCKWORK_CITY</v>
      </c>
      <c r="T316" s="3" t="str">
        <f>IF(S316&lt;&gt;"",VLOOKUP(S316,'LibSets constants'!$B$4:$C$1000,2,FALSE),"")</f>
        <v>Clockwork City</v>
      </c>
      <c r="U316" s="33" t="s">
        <v>1726</v>
      </c>
      <c r="V316" s="40"/>
      <c r="W316" s="40"/>
      <c r="X316" s="3" t="str">
        <f>IF(G316&lt;&gt;"LIBSETS_SETTYPE_BATTLEGROUND",IF(G316&lt;&gt;"LIBSETS_SETTYPE_SPECIAL",IF(Y316&lt;&gt;"",VLOOKUP(Y316,'ESO zone constants'!$D$2:$H$4950,5,FALSE),""),""),"")</f>
        <v/>
      </c>
      <c r="Z316" s="40"/>
      <c r="AA316" s="40"/>
      <c r="AB316" s="40"/>
      <c r="AC316" s="3" t="str">
        <f>IF(G316&lt;&gt;"LIBSETS_SETTYPE_BATTLEGROUND",IF(G316&lt;&gt;"LIBSETS_SETTYPE_SPECIAL",IF(AD316&lt;&gt;"",VLOOKUP(AD316,'ESO zone constants'!$D$2:$H$4950,5,FALSE),""),""),"")</f>
        <v/>
      </c>
      <c r="AE316" s="40"/>
      <c r="AF316" s="40"/>
      <c r="AG316" s="40"/>
      <c r="AH316" s="3" t="str">
        <f>IF(G316&lt;&gt;"LIBSETS_SETTYPE_BATTLEGROUND",IF(G316&lt;&gt;"LIBSETS_SETTYPE_SPECIAL",IF(AI316&lt;&gt;"",VLOOKUP(AI316,'ESO zone constants'!$D$2:$H$4950,5,FALSE),""),""),"")</f>
        <v/>
      </c>
      <c r="AJ316" s="40"/>
      <c r="AK316" s="40"/>
      <c r="AL316" s="40"/>
      <c r="AM316" s="3" t="str">
        <f>IF(G316&lt;&gt;"LIBSETS_SETTYPE_BATTLEGROUND",IF(G316&lt;&gt;"LIBSETS_SETTYPE_SPECIAL",IF(AN316&lt;&gt;"",VLOOKUP(AN316,'ESO zone constants'!$D$2:$H$4950,5,FALSE),""),""),"")</f>
        <v/>
      </c>
      <c r="AO316" s="40"/>
      <c r="AP316" s="40"/>
      <c r="AQ316" s="40"/>
      <c r="AR316" s="3" t="str">
        <f>IF(G316&lt;&gt;"LIBSETS_SETTYPE_BATTLEGROUND",IF(G316&lt;&gt;"LIBSETS_SETTYPE_SPECIAL",IF(AS316&lt;&gt;"",VLOOKUP(AS316,'ESO zone constants'!$D$2:$H$4950,5,FALSE),""),""),"")</f>
        <v/>
      </c>
      <c r="AT316" s="40"/>
      <c r="AU316" s="40"/>
      <c r="AV316" s="40"/>
      <c r="AW316" s="21" t="str">
        <f>IF(A316="???","--","")&amp;IF(F316&lt;&gt;"Not in the game (anymore)",IF(A316&lt;&gt;"",CONCATENATE("[",A316,"] = {wayshrines={")&amp;IF(K316&lt;&gt;"",CONCATENATE(K316,","),"")&amp;IF(L316&lt;&gt;"",CONCATENATE(L316,","),"")&amp;IF(M316&lt;&gt;"",CONCATENATE(M316,","),"")&amp;CONCATENATE("}")&amp;IF(VALUE(N316)&gt;0,CONCATENATE(", traitsNeeded=",N316),"")&amp;CONCATENATE(", dlcId=",IF(S316&lt;&gt;"",S316,"DLC_BASE_GAME")),""),"")</f>
        <v>[363] = {wayshrines={-1,-1,-1,}, dlcId=DLC_CLOCKWORK_CITY</v>
      </c>
      <c r="AX316" s="21" t="str">
        <f>IF(F316&lt;&gt;"Not in the game (anymore)",IF(A316&lt;&gt;"",IF(P316&lt;&gt;"",CONCATENATE(", zoneIds={",P316),"")&amp;IF(X316&lt;&gt;"",CONCATENATE(",",X316),"")&amp;IF(AC316&lt;&gt;"",CONCATENATE(",",AC316),"")&amp;IF(AH316&lt;&gt;"",CONCATENATE(",",AH316),"")&amp;IF(AM316&lt;&gt;"",CONCATENATE(",",AM316),"")&amp;IF(AR316&lt;&gt;"",CONCATENATE(",",AR316),"")&amp;IF(P316&lt;&gt;"",CONCATENATE("}",""),"")&amp;IF(OR(I316="true",I316="false",I316&lt;&gt;""), CONCATENATE(", veteran=", I316), ""),""),"")</f>
        <v>, zoneIds={1000}, veteran=false</v>
      </c>
      <c r="AY316" s="21" t="str">
        <f>IF(F316&lt;&gt;"Not in the game (anymore)",IF(A316&lt;&gt;"",", setType="&amp;G316,"")&amp;IF(J316="true",", multiTrialSet=true",""),"")</f>
        <v>, setType=LIBSETS_SETTYPE_TRIAL</v>
      </c>
      <c r="AZ316" s="21" t="str">
        <f>IF(F316&lt;&gt;"Not in the game (anymore)",IF(U316&lt;&gt;"",", dropMechanic={"&amp;U316&amp;IF(Z316&lt;&gt;"",","&amp;Z316,"")&amp;IF(AE316&lt;&gt;"",","&amp;AE316,"")&amp;IF(AJ316&lt;&gt;"",","&amp;AJ316,"")&amp;IF(AO316&lt;&gt;"",","&amp;AO316,"")&amp;IF(AT316&lt;&gt;"",","&amp;AT316,"")&amp;"}"&amp;IF(U316="LIBSETS_DROP_MECHANIC_MONSTER_NAME",", dropMechanicNames={" &amp; IF(V316&lt;&gt;"","['en']='"&amp;V316&amp;"'","") &amp; IF(W316&lt;&gt;"",", ['de']='" &amp; W316&amp;"'","") &amp; "}",""),"")&amp;"},","")</f>
        <v>, dropMechanic={LIBSETS_DROP_MECHANIC_MONSTER_NAME}, dropMechanicNames={}},</v>
      </c>
      <c r="BA316" s="21" t="str">
        <f>IF(F316&lt;&gt;"Not in the game (anymore)",IF(C316&lt;&gt;"",CONCATENATE(" --",C316," / ",B316,"   [",IF(Q316&lt;&gt;"",Q316,""),IF(Y316&lt;&gt;"",", "&amp;Y316,""),IF(AD316&lt;&gt;"",", "&amp;AD316,""),IF(AI316&lt;&gt;"",", "&amp;AI316,""),IF(AN316&lt;&gt;"",", "&amp;AN316,""),IF(AS316&lt;&gt;"",", "&amp;AS316,""),"]")),"")</f>
        <v xml:space="preserve"> --Disciplined Slash / Disziplinierter Schnitt   [Asylum Sanctorium]</v>
      </c>
    </row>
    <row r="317" spans="1:53" x14ac:dyDescent="0.25">
      <c r="A317" s="12">
        <v>364</v>
      </c>
      <c r="B317" t="s">
        <v>1311</v>
      </c>
      <c r="C317" t="s">
        <v>1311</v>
      </c>
      <c r="D317" s="3">
        <f>A317</f>
        <v>364</v>
      </c>
      <c r="G317" s="8" t="s">
        <v>1656</v>
      </c>
      <c r="I317" t="s">
        <v>97</v>
      </c>
      <c r="J317" t="s">
        <v>97</v>
      </c>
      <c r="K317">
        <v>-1</v>
      </c>
      <c r="L317">
        <v>-1</v>
      </c>
      <c r="M317">
        <v>-1</v>
      </c>
      <c r="N317">
        <v>0</v>
      </c>
      <c r="O317" s="70" t="s">
        <v>667</v>
      </c>
      <c r="P317" s="3">
        <f>IF(AND(G317&lt;&gt;"LIBSETS_SETTYPE_BATTLEGROUND",G317&lt;&gt;"LIBSETS_SETTYPE_SPECIAL",G317&lt;&gt;"LIBSETS_SETTYPE_MYTHIC"), IF(Q317&lt;&gt;"",VLOOKUP(Q317,'ESO zone constants'!$D$2:$H$4950,5,FALSE),""),"")</f>
        <v>1000</v>
      </c>
      <c r="Q317" t="str">
        <f>IF(OR(K317="",K317&lt;=0,ISERROR(K317)),IF(AND(O317&lt;&gt;"",NOT(ISERROR(O317))),O317, ""),VLOOKUP(K317,'ESO wayshrine node constants'!$A$3:$D$9993,4,FALSE))</f>
        <v>Asylum Sanctorium</v>
      </c>
      <c r="S317" s="19" t="str">
        <f>IF(AND(R317&lt;&gt;"",NOT(ISERROR(R317))),R317,IF(P317&lt;&gt;"",IF(NOT(ISERROR(VLOOKUP(P317,'ESO Dungeon constants'!$D$3:$H$9999,5,FALSE))),VLOOKUP(P317,'ESO Dungeon constants'!$D$3:$I$9999,6,FALSE),VLOOKUP(P317,'ESO zone constants'!$H$2:$K$9984,4,FALSE)),""))</f>
        <v>DLC_CLOCKWORK_CITY</v>
      </c>
      <c r="T317" s="3" t="str">
        <f>IF(S317&lt;&gt;"",VLOOKUP(S317,'LibSets constants'!$B$4:$C$1000,2,FALSE),"")</f>
        <v>Clockwork City</v>
      </c>
      <c r="U317" s="33" t="s">
        <v>1726</v>
      </c>
      <c r="V317" s="40"/>
      <c r="W317" s="40"/>
      <c r="X317" s="3" t="str">
        <f>IF(G317&lt;&gt;"LIBSETS_SETTYPE_BATTLEGROUND",IF(G317&lt;&gt;"LIBSETS_SETTYPE_SPECIAL",IF(Y317&lt;&gt;"",VLOOKUP(Y317,'ESO zone constants'!$D$2:$H$4950,5,FALSE),""),""),"")</f>
        <v/>
      </c>
      <c r="Z317" s="40"/>
      <c r="AA317" s="40"/>
      <c r="AB317" s="40"/>
      <c r="AC317" s="3" t="str">
        <f>IF(G317&lt;&gt;"LIBSETS_SETTYPE_BATTLEGROUND",IF(G317&lt;&gt;"LIBSETS_SETTYPE_SPECIAL",IF(AD317&lt;&gt;"",VLOOKUP(AD317,'ESO zone constants'!$D$2:$H$4950,5,FALSE),""),""),"")</f>
        <v/>
      </c>
      <c r="AE317" s="40"/>
      <c r="AF317" s="40"/>
      <c r="AG317" s="40"/>
      <c r="AH317" s="3" t="str">
        <f>IF(G317&lt;&gt;"LIBSETS_SETTYPE_BATTLEGROUND",IF(G317&lt;&gt;"LIBSETS_SETTYPE_SPECIAL",IF(AI317&lt;&gt;"",VLOOKUP(AI317,'ESO zone constants'!$D$2:$H$4950,5,FALSE),""),""),"")</f>
        <v/>
      </c>
      <c r="AJ317" s="40"/>
      <c r="AK317" s="40"/>
      <c r="AL317" s="40"/>
      <c r="AM317" s="3" t="str">
        <f>IF(G317&lt;&gt;"LIBSETS_SETTYPE_BATTLEGROUND",IF(G317&lt;&gt;"LIBSETS_SETTYPE_SPECIAL",IF(AN317&lt;&gt;"",VLOOKUP(AN317,'ESO zone constants'!$D$2:$H$4950,5,FALSE),""),""),"")</f>
        <v/>
      </c>
      <c r="AO317" s="40"/>
      <c r="AP317" s="40"/>
      <c r="AQ317" s="40"/>
      <c r="AR317" s="3" t="str">
        <f>IF(G317&lt;&gt;"LIBSETS_SETTYPE_BATTLEGROUND",IF(G317&lt;&gt;"LIBSETS_SETTYPE_SPECIAL",IF(AS317&lt;&gt;"",VLOOKUP(AS317,'ESO zone constants'!$D$2:$H$4950,5,FALSE),""),""),"")</f>
        <v/>
      </c>
      <c r="AT317" s="40"/>
      <c r="AU317" s="40"/>
      <c r="AV317" s="40"/>
      <c r="AW317" s="21" t="str">
        <f>IF(A317="???","--","")&amp;IF(F317&lt;&gt;"Not in the game (anymore)",IF(A317&lt;&gt;"",CONCATENATE("[",A317,"] = {wayshrines={")&amp;IF(K317&lt;&gt;"",CONCATENATE(K317,","),"")&amp;IF(L317&lt;&gt;"",CONCATENATE(L317,","),"")&amp;IF(M317&lt;&gt;"",CONCATENATE(M317,","),"")&amp;CONCATENATE("}")&amp;IF(VALUE(N317)&gt;0,CONCATENATE(", traitsNeeded=",N317),"")&amp;CONCATENATE(", dlcId=",IF(S317&lt;&gt;"",S317,"DLC_BASE_GAME")),""),"")</f>
        <v>[364] = {wayshrines={-1,-1,-1,}, dlcId=DLC_CLOCKWORK_CITY</v>
      </c>
      <c r="AX317" s="21" t="str">
        <f>IF(F317&lt;&gt;"Not in the game (anymore)",IF(A317&lt;&gt;"",IF(P317&lt;&gt;"",CONCATENATE(", zoneIds={",P317),"")&amp;IF(X317&lt;&gt;"",CONCATENATE(",",X317),"")&amp;IF(AC317&lt;&gt;"",CONCATENATE(",",AC317),"")&amp;IF(AH317&lt;&gt;"",CONCATENATE(",",AH317),"")&amp;IF(AM317&lt;&gt;"",CONCATENATE(",",AM317),"")&amp;IF(AR317&lt;&gt;"",CONCATENATE(",",AR317),"")&amp;IF(P317&lt;&gt;"",CONCATENATE("}",""),"")&amp;IF(OR(I317="true",I317="false",I317&lt;&gt;""), CONCATENATE(", veteran=", I317), ""),""),"")</f>
        <v>, zoneIds={1000}, veteran=false</v>
      </c>
      <c r="AY317" s="21" t="str">
        <f>IF(F317&lt;&gt;"Not in the game (anymore)",IF(A317&lt;&gt;"",", setType="&amp;G317,"")&amp;IF(J317="true",", multiTrialSet=true",""),"")</f>
        <v>, setType=LIBSETS_SETTYPE_TRIAL</v>
      </c>
      <c r="AZ317" s="21" t="str">
        <f>IF(F317&lt;&gt;"Not in the game (anymore)",IF(U317&lt;&gt;"",", dropMechanic={"&amp;U317&amp;IF(Z317&lt;&gt;"",","&amp;Z317,"")&amp;IF(AE317&lt;&gt;"",","&amp;AE317,"")&amp;IF(AJ317&lt;&gt;"",","&amp;AJ317,"")&amp;IF(AO317&lt;&gt;"",","&amp;AO317,"")&amp;IF(AT317&lt;&gt;"",","&amp;AT317,"")&amp;"}"&amp;IF(U317="LIBSETS_DROP_MECHANIC_MONSTER_NAME",", dropMechanicNames={" &amp; IF(V317&lt;&gt;"","['en']='"&amp;V317&amp;"'","") &amp; IF(W317&lt;&gt;"",", ['de']='" &amp; W317&amp;"'","") &amp; "}",""),"")&amp;"},","")</f>
        <v>, dropMechanic={LIBSETS_DROP_MECHANIC_MONSTER_NAME}, dropMechanicNames={}},</v>
      </c>
      <c r="BA317" s="21" t="str">
        <f>IF(F317&lt;&gt;"Not in the game (anymore)",IF(C317&lt;&gt;"",CONCATENATE(" --",C317," / ",B317,"   [",IF(Q317&lt;&gt;"",Q317,""),IF(Y317&lt;&gt;"",", "&amp;Y317,""),IF(AD317&lt;&gt;"",", "&amp;AD317,""),IF(AI317&lt;&gt;"",", "&amp;AI317,""),IF(AN317&lt;&gt;"",", "&amp;AN317,""),IF(AS317&lt;&gt;"",", "&amp;AS317,""),"]")),"")</f>
        <v xml:space="preserve"> --Defensive Position / Defensive Position   [Asylum Sanctorium]</v>
      </c>
    </row>
    <row r="318" spans="1:53" x14ac:dyDescent="0.25">
      <c r="A318" s="12">
        <v>365</v>
      </c>
      <c r="B318" t="s">
        <v>1312</v>
      </c>
      <c r="C318" t="s">
        <v>1313</v>
      </c>
      <c r="D318" s="3">
        <f>A318</f>
        <v>365</v>
      </c>
      <c r="G318" s="8" t="s">
        <v>1656</v>
      </c>
      <c r="I318" t="s">
        <v>97</v>
      </c>
      <c r="J318" t="s">
        <v>97</v>
      </c>
      <c r="K318">
        <v>-1</v>
      </c>
      <c r="L318">
        <v>-1</v>
      </c>
      <c r="M318">
        <v>-1</v>
      </c>
      <c r="N318">
        <v>0</v>
      </c>
      <c r="O318" s="70" t="s">
        <v>667</v>
      </c>
      <c r="P318" s="3">
        <f>IF(AND(G318&lt;&gt;"LIBSETS_SETTYPE_BATTLEGROUND",G318&lt;&gt;"LIBSETS_SETTYPE_SPECIAL",G318&lt;&gt;"LIBSETS_SETTYPE_MYTHIC"), IF(Q318&lt;&gt;"",VLOOKUP(Q318,'ESO zone constants'!$D$2:$H$4950,5,FALSE),""),"")</f>
        <v>1000</v>
      </c>
      <c r="Q318" t="str">
        <f>IF(OR(K318="",K318&lt;=0,ISERROR(K318)),IF(AND(O318&lt;&gt;"",NOT(ISERROR(O318))),O318, ""),VLOOKUP(K318,'ESO wayshrine node constants'!$A$3:$D$9993,4,FALSE))</f>
        <v>Asylum Sanctorium</v>
      </c>
      <c r="S318" s="19" t="str">
        <f>IF(AND(R318&lt;&gt;"",NOT(ISERROR(R318))),R318,IF(P318&lt;&gt;"",IF(NOT(ISERROR(VLOOKUP(P318,'ESO Dungeon constants'!$D$3:$H$9999,5,FALSE))),VLOOKUP(P318,'ESO Dungeon constants'!$D$3:$I$9999,6,FALSE),VLOOKUP(P318,'ESO zone constants'!$H$2:$K$9984,4,FALSE)),""))</f>
        <v>DLC_CLOCKWORK_CITY</v>
      </c>
      <c r="T318" s="3" t="str">
        <f>IF(S318&lt;&gt;"",VLOOKUP(S318,'LibSets constants'!$B$4:$C$1000,2,FALSE),"")</f>
        <v>Clockwork City</v>
      </c>
      <c r="U318" s="33" t="s">
        <v>1726</v>
      </c>
      <c r="V318" s="40" t="s">
        <v>1593</v>
      </c>
      <c r="W318" s="40"/>
      <c r="X318" s="3" t="str">
        <f>IF(G318&lt;&gt;"LIBSETS_SETTYPE_BATTLEGROUND",IF(G318&lt;&gt;"LIBSETS_SETTYPE_SPECIAL",IF(Y318&lt;&gt;"",VLOOKUP(Y318,'ESO zone constants'!$D$2:$H$4950,5,FALSE),""),""),"")</f>
        <v/>
      </c>
      <c r="Z318" s="40"/>
      <c r="AA318" s="40"/>
      <c r="AB318" s="40"/>
      <c r="AC318" s="3" t="str">
        <f>IF(G318&lt;&gt;"LIBSETS_SETTYPE_BATTLEGROUND",IF(G318&lt;&gt;"LIBSETS_SETTYPE_SPECIAL",IF(AD318&lt;&gt;"",VLOOKUP(AD318,'ESO zone constants'!$D$2:$H$4950,5,FALSE),""),""),"")</f>
        <v/>
      </c>
      <c r="AE318" s="40"/>
      <c r="AF318" s="40"/>
      <c r="AG318" s="40"/>
      <c r="AH318" s="3" t="str">
        <f>IF(G318&lt;&gt;"LIBSETS_SETTYPE_BATTLEGROUND",IF(G318&lt;&gt;"LIBSETS_SETTYPE_SPECIAL",IF(AI318&lt;&gt;"",VLOOKUP(AI318,'ESO zone constants'!$D$2:$H$4950,5,FALSE),""),""),"")</f>
        <v/>
      </c>
      <c r="AJ318" s="40"/>
      <c r="AK318" s="40"/>
      <c r="AL318" s="40"/>
      <c r="AM318" s="3" t="str">
        <f>IF(G318&lt;&gt;"LIBSETS_SETTYPE_BATTLEGROUND",IF(G318&lt;&gt;"LIBSETS_SETTYPE_SPECIAL",IF(AN318&lt;&gt;"",VLOOKUP(AN318,'ESO zone constants'!$D$2:$H$4950,5,FALSE),""),""),"")</f>
        <v/>
      </c>
      <c r="AO318" s="40"/>
      <c r="AP318" s="40"/>
      <c r="AQ318" s="40"/>
      <c r="AR318" s="3" t="str">
        <f>IF(G318&lt;&gt;"LIBSETS_SETTYPE_BATTLEGROUND",IF(G318&lt;&gt;"LIBSETS_SETTYPE_SPECIAL",IF(AS318&lt;&gt;"",VLOOKUP(AS318,'ESO zone constants'!$D$2:$H$4950,5,FALSE),""),""),"")</f>
        <v/>
      </c>
      <c r="AT318" s="40"/>
      <c r="AU318" s="40"/>
      <c r="AV318" s="40"/>
      <c r="AW318" s="21" t="str">
        <f>IF(A318="???","--","")&amp;IF(F318&lt;&gt;"Not in the game (anymore)",IF(A318&lt;&gt;"",CONCATENATE("[",A318,"] = {wayshrines={")&amp;IF(K318&lt;&gt;"",CONCATENATE(K318,","),"")&amp;IF(L318&lt;&gt;"",CONCATENATE(L318,","),"")&amp;IF(M318&lt;&gt;"",CONCATENATE(M318,","),"")&amp;CONCATENATE("}")&amp;IF(VALUE(N318)&gt;0,CONCATENATE(", traitsNeeded=",N318),"")&amp;CONCATENATE(", dlcId=",IF(S318&lt;&gt;"",S318,"DLC_BASE_GAME")),""),"")</f>
        <v>[365] = {wayshrines={-1,-1,-1,}, dlcId=DLC_CLOCKWORK_CITY</v>
      </c>
      <c r="AX318" s="21" t="str">
        <f>IF(F318&lt;&gt;"Not in the game (anymore)",IF(A318&lt;&gt;"",IF(P318&lt;&gt;"",CONCATENATE(", zoneIds={",P318),"")&amp;IF(X318&lt;&gt;"",CONCATENATE(",",X318),"")&amp;IF(AC318&lt;&gt;"",CONCATENATE(",",AC318),"")&amp;IF(AH318&lt;&gt;"",CONCATENATE(",",AH318),"")&amp;IF(AM318&lt;&gt;"",CONCATENATE(",",AM318),"")&amp;IF(AR318&lt;&gt;"",CONCATENATE(",",AR318),"")&amp;IF(P318&lt;&gt;"",CONCATENATE("}",""),"")&amp;IF(OR(I318="true",I318="false",I318&lt;&gt;""), CONCATENATE(", veteran=", I318), ""),""),"")</f>
        <v>, zoneIds={1000}, veteran=false</v>
      </c>
      <c r="AY318" s="21" t="str">
        <f>IF(F318&lt;&gt;"Not in the game (anymore)",IF(A318&lt;&gt;"",", setType="&amp;G318,"")&amp;IF(J318="true",", multiTrialSet=true",""),"")</f>
        <v>, setType=LIBSETS_SETTYPE_TRIAL</v>
      </c>
      <c r="AZ318" s="21" t="str">
        <f>IF(F318&lt;&gt;"Not in the game (anymore)",IF(U318&lt;&gt;"",", dropMechanic={"&amp;U318&amp;IF(Z318&lt;&gt;"",","&amp;Z318,"")&amp;IF(AE318&lt;&gt;"",","&amp;AE318,"")&amp;IF(AJ318&lt;&gt;"",","&amp;AJ318,"")&amp;IF(AO318&lt;&gt;"",","&amp;AO318,"")&amp;IF(AT318&lt;&gt;"",","&amp;AT318,"")&amp;"}"&amp;IF(U318="LIBSETS_DROP_MECHANIC_MONSTER_NAME",", dropMechanicNames={" &amp; IF(V318&lt;&gt;"","['en']='"&amp;V318&amp;"'","") &amp; IF(W318&lt;&gt;"",", ['de']='" &amp; W318&amp;"'","") &amp; "}",""),"")&amp;"},","")</f>
        <v>, dropMechanic={LIBSETS_DROP_MECHANIC_MONSTER_NAME}, dropMechanicNames={['en']='Last Boss (normal)'}},</v>
      </c>
      <c r="BA318" s="21" t="str">
        <f>IF(F318&lt;&gt;"Not in the game (anymore)",IF(C318&lt;&gt;"",CONCATENATE(" --",C318," / ",B318,"   [",IF(Q318&lt;&gt;"",Q318,""),IF(Y318&lt;&gt;"",", "&amp;Y318,""),IF(AD318&lt;&gt;"",", "&amp;AD318,""),IF(AI318&lt;&gt;"",", "&amp;AI318,""),IF(AN318&lt;&gt;"",", "&amp;AN318,""),IF(AS318&lt;&gt;"",", "&amp;AS318,""),"]")),"")</f>
        <v xml:space="preserve"> --Chaotic Whirlwind / Chaotischer Wirbelwind   [Asylum Sanctorium]</v>
      </c>
    </row>
    <row r="319" spans="1:53" x14ac:dyDescent="0.25">
      <c r="A319" s="12">
        <v>366</v>
      </c>
      <c r="B319" t="s">
        <v>1314</v>
      </c>
      <c r="C319" t="s">
        <v>1315</v>
      </c>
      <c r="D319" s="3">
        <f>A319</f>
        <v>366</v>
      </c>
      <c r="G319" s="8" t="s">
        <v>1656</v>
      </c>
      <c r="I319" t="s">
        <v>97</v>
      </c>
      <c r="J319" t="s">
        <v>97</v>
      </c>
      <c r="K319">
        <v>-1</v>
      </c>
      <c r="L319">
        <v>-1</v>
      </c>
      <c r="M319">
        <v>-1</v>
      </c>
      <c r="N319">
        <v>0</v>
      </c>
      <c r="O319" s="70" t="s">
        <v>667</v>
      </c>
      <c r="P319" s="3">
        <f>IF(AND(G319&lt;&gt;"LIBSETS_SETTYPE_BATTLEGROUND",G319&lt;&gt;"LIBSETS_SETTYPE_SPECIAL",G319&lt;&gt;"LIBSETS_SETTYPE_MYTHIC"), IF(Q319&lt;&gt;"",VLOOKUP(Q319,'ESO zone constants'!$D$2:$H$4950,5,FALSE),""),"")</f>
        <v>1000</v>
      </c>
      <c r="Q319" t="str">
        <f>IF(OR(K319="",K319&lt;=0,ISERROR(K319)),IF(AND(O319&lt;&gt;"",NOT(ISERROR(O319))),O319, ""),VLOOKUP(K319,'ESO wayshrine node constants'!$A$3:$D$9993,4,FALSE))</f>
        <v>Asylum Sanctorium</v>
      </c>
      <c r="S319" s="19" t="str">
        <f>IF(AND(R319&lt;&gt;"",NOT(ISERROR(R319))),R319,IF(P319&lt;&gt;"",IF(NOT(ISERROR(VLOOKUP(P319,'ESO Dungeon constants'!$D$3:$H$9999,5,FALSE))),VLOOKUP(P319,'ESO Dungeon constants'!$D$3:$I$9999,6,FALSE),VLOOKUP(P319,'ESO zone constants'!$H$2:$K$9984,4,FALSE)),""))</f>
        <v>DLC_CLOCKWORK_CITY</v>
      </c>
      <c r="T319" s="3" t="str">
        <f>IF(S319&lt;&gt;"",VLOOKUP(S319,'LibSets constants'!$B$4:$C$1000,2,FALSE),"")</f>
        <v>Clockwork City</v>
      </c>
      <c r="U319" s="33" t="s">
        <v>1726</v>
      </c>
      <c r="V319" s="40"/>
      <c r="W319" s="40"/>
      <c r="X319" s="3" t="str">
        <f>IF(G319&lt;&gt;"LIBSETS_SETTYPE_BATTLEGROUND",IF(G319&lt;&gt;"LIBSETS_SETTYPE_SPECIAL",IF(Y319&lt;&gt;"",VLOOKUP(Y319,'ESO zone constants'!$D$2:$H$4950,5,FALSE),""),""),"")</f>
        <v/>
      </c>
      <c r="Z319" s="40"/>
      <c r="AA319" s="40"/>
      <c r="AB319" s="40"/>
      <c r="AC319" s="3" t="str">
        <f>IF(G319&lt;&gt;"LIBSETS_SETTYPE_BATTLEGROUND",IF(G319&lt;&gt;"LIBSETS_SETTYPE_SPECIAL",IF(AD319&lt;&gt;"",VLOOKUP(AD319,'ESO zone constants'!$D$2:$H$4950,5,FALSE),""),""),"")</f>
        <v/>
      </c>
      <c r="AE319" s="40"/>
      <c r="AF319" s="40"/>
      <c r="AG319" s="40"/>
      <c r="AH319" s="3" t="str">
        <f>IF(G319&lt;&gt;"LIBSETS_SETTYPE_BATTLEGROUND",IF(G319&lt;&gt;"LIBSETS_SETTYPE_SPECIAL",IF(AI319&lt;&gt;"",VLOOKUP(AI319,'ESO zone constants'!$D$2:$H$4950,5,FALSE),""),""),"")</f>
        <v/>
      </c>
      <c r="AJ319" s="40"/>
      <c r="AK319" s="40"/>
      <c r="AL319" s="40"/>
      <c r="AM319" s="3" t="str">
        <f>IF(G319&lt;&gt;"LIBSETS_SETTYPE_BATTLEGROUND",IF(G319&lt;&gt;"LIBSETS_SETTYPE_SPECIAL",IF(AN319&lt;&gt;"",VLOOKUP(AN319,'ESO zone constants'!$D$2:$H$4950,5,FALSE),""),""),"")</f>
        <v/>
      </c>
      <c r="AO319" s="40"/>
      <c r="AP319" s="40"/>
      <c r="AQ319" s="40"/>
      <c r="AR319" s="3" t="str">
        <f>IF(G319&lt;&gt;"LIBSETS_SETTYPE_BATTLEGROUND",IF(G319&lt;&gt;"LIBSETS_SETTYPE_SPECIAL",IF(AS319&lt;&gt;"",VLOOKUP(AS319,'ESO zone constants'!$D$2:$H$4950,5,FALSE),""),""),"")</f>
        <v/>
      </c>
      <c r="AT319" s="40"/>
      <c r="AU319" s="40"/>
      <c r="AV319" s="40"/>
      <c r="AW319" s="21" t="str">
        <f>IF(A319="???","--","")&amp;IF(F319&lt;&gt;"Not in the game (anymore)",IF(A319&lt;&gt;"",CONCATENATE("[",A319,"] = {wayshrines={")&amp;IF(K319&lt;&gt;"",CONCATENATE(K319,","),"")&amp;IF(L319&lt;&gt;"",CONCATENATE(L319,","),"")&amp;IF(M319&lt;&gt;"",CONCATENATE(M319,","),"")&amp;CONCATENATE("}")&amp;IF(VALUE(N319)&gt;0,CONCATENATE(", traitsNeeded=",N319),"")&amp;CONCATENATE(", dlcId=",IF(S319&lt;&gt;"",S319,"DLC_BASE_GAME")),""),"")</f>
        <v>[366] = {wayshrines={-1,-1,-1,}, dlcId=DLC_CLOCKWORK_CITY</v>
      </c>
      <c r="AX319" s="21" t="str">
        <f>IF(F319&lt;&gt;"Not in the game (anymore)",IF(A319&lt;&gt;"",IF(P319&lt;&gt;"",CONCATENATE(", zoneIds={",P319),"")&amp;IF(X319&lt;&gt;"",CONCATENATE(",",X319),"")&amp;IF(AC319&lt;&gt;"",CONCATENATE(",",AC319),"")&amp;IF(AH319&lt;&gt;"",CONCATENATE(",",AH319),"")&amp;IF(AM319&lt;&gt;"",CONCATENATE(",",AM319),"")&amp;IF(AR319&lt;&gt;"",CONCATENATE(",",AR319),"")&amp;IF(P319&lt;&gt;"",CONCATENATE("}",""),"")&amp;IF(OR(I319="true",I319="false",I319&lt;&gt;""), CONCATENATE(", veteran=", I319), ""),""),"")</f>
        <v>, zoneIds={1000}, veteran=false</v>
      </c>
      <c r="AY319" s="21" t="str">
        <f>IF(F319&lt;&gt;"Not in the game (anymore)",IF(A319&lt;&gt;"",", setType="&amp;G319,"")&amp;IF(J319="true",", multiTrialSet=true",""),"")</f>
        <v>, setType=LIBSETS_SETTYPE_TRIAL</v>
      </c>
      <c r="AZ319" s="21" t="str">
        <f>IF(F319&lt;&gt;"Not in the game (anymore)",IF(U319&lt;&gt;"",", dropMechanic={"&amp;U319&amp;IF(Z319&lt;&gt;"",","&amp;Z319,"")&amp;IF(AE319&lt;&gt;"",","&amp;AE319,"")&amp;IF(AJ319&lt;&gt;"",","&amp;AJ319,"")&amp;IF(AO319&lt;&gt;"",","&amp;AO319,"")&amp;IF(AT319&lt;&gt;"",","&amp;AT319,"")&amp;"}"&amp;IF(U319="LIBSETS_DROP_MECHANIC_MONSTER_NAME",", dropMechanicNames={" &amp; IF(V319&lt;&gt;"","['en']='"&amp;V319&amp;"'","") &amp; IF(W319&lt;&gt;"",", ['de']='" &amp; W319&amp;"'","") &amp; "}",""),"")&amp;"},","")</f>
        <v>, dropMechanic={LIBSETS_DROP_MECHANIC_MONSTER_NAME}, dropMechanicNames={}},</v>
      </c>
      <c r="BA319" s="21" t="str">
        <f>IF(F319&lt;&gt;"Not in the game (anymore)",IF(C319&lt;&gt;"",CONCATENATE(" --",C319," / ",B319,"   [",IF(Q319&lt;&gt;"",Q319,""),IF(Y319&lt;&gt;"",", "&amp;Y319,""),IF(AD319&lt;&gt;"",", "&amp;AD319,""),IF(AI319&lt;&gt;"",", "&amp;AI319,""),IF(AN319&lt;&gt;"",", "&amp;AN319,""),IF(AS319&lt;&gt;"",", "&amp;AS319,""),"]")),"")</f>
        <v xml:space="preserve"> --Piercing Spray / Durchdringende Salve   [Asylum Sanctorium]</v>
      </c>
    </row>
    <row r="320" spans="1:53" x14ac:dyDescent="0.25">
      <c r="A320" s="12">
        <v>367</v>
      </c>
      <c r="B320" t="s">
        <v>1316</v>
      </c>
      <c r="C320" t="s">
        <v>1317</v>
      </c>
      <c r="D320" s="3">
        <f>A320</f>
        <v>367</v>
      </c>
      <c r="G320" s="8" t="s">
        <v>1656</v>
      </c>
      <c r="I320" t="s">
        <v>97</v>
      </c>
      <c r="J320" t="s">
        <v>97</v>
      </c>
      <c r="K320">
        <v>-1</v>
      </c>
      <c r="L320">
        <v>-1</v>
      </c>
      <c r="M320">
        <v>-1</v>
      </c>
      <c r="N320">
        <v>0</v>
      </c>
      <c r="O320" s="70" t="s">
        <v>667</v>
      </c>
      <c r="P320" s="3">
        <f>IF(AND(G320&lt;&gt;"LIBSETS_SETTYPE_BATTLEGROUND",G320&lt;&gt;"LIBSETS_SETTYPE_SPECIAL",G320&lt;&gt;"LIBSETS_SETTYPE_MYTHIC"), IF(Q320&lt;&gt;"",VLOOKUP(Q320,'ESO zone constants'!$D$2:$H$4950,5,FALSE),""),"")</f>
        <v>1000</v>
      </c>
      <c r="Q320" t="str">
        <f>IF(OR(K320="",K320&lt;=0,ISERROR(K320)),IF(AND(O320&lt;&gt;"",NOT(ISERROR(O320))),O320, ""),VLOOKUP(K320,'ESO wayshrine node constants'!$A$3:$D$9993,4,FALSE))</f>
        <v>Asylum Sanctorium</v>
      </c>
      <c r="S320" s="19" t="str">
        <f>IF(AND(R320&lt;&gt;"",NOT(ISERROR(R320))),R320,IF(P320&lt;&gt;"",IF(NOT(ISERROR(VLOOKUP(P320,'ESO Dungeon constants'!$D$3:$H$9999,5,FALSE))),VLOOKUP(P320,'ESO Dungeon constants'!$D$3:$I$9999,6,FALSE),VLOOKUP(P320,'ESO zone constants'!$H$2:$K$9984,4,FALSE)),""))</f>
        <v>DLC_CLOCKWORK_CITY</v>
      </c>
      <c r="T320" s="3" t="str">
        <f>IF(S320&lt;&gt;"",VLOOKUP(S320,'LibSets constants'!$B$4:$C$1000,2,FALSE),"")</f>
        <v>Clockwork City</v>
      </c>
      <c r="U320" s="33" t="s">
        <v>1726</v>
      </c>
      <c r="V320" s="40" t="s">
        <v>1593</v>
      </c>
      <c r="W320" s="40"/>
      <c r="X320" s="3" t="str">
        <f>IF(G320&lt;&gt;"LIBSETS_SETTYPE_BATTLEGROUND",IF(G320&lt;&gt;"LIBSETS_SETTYPE_SPECIAL",IF(Y320&lt;&gt;"",VLOOKUP(Y320,'ESO zone constants'!$D$2:$H$4950,5,FALSE),""),""),"")</f>
        <v/>
      </c>
      <c r="Z320" s="40"/>
      <c r="AA320" s="40"/>
      <c r="AB320" s="40"/>
      <c r="AC320" s="3" t="str">
        <f>IF(G320&lt;&gt;"LIBSETS_SETTYPE_BATTLEGROUND",IF(G320&lt;&gt;"LIBSETS_SETTYPE_SPECIAL",IF(AD320&lt;&gt;"",VLOOKUP(AD320,'ESO zone constants'!$D$2:$H$4950,5,FALSE),""),""),"")</f>
        <v/>
      </c>
      <c r="AE320" s="40"/>
      <c r="AF320" s="40"/>
      <c r="AG320" s="40"/>
      <c r="AH320" s="3" t="str">
        <f>IF(G320&lt;&gt;"LIBSETS_SETTYPE_BATTLEGROUND",IF(G320&lt;&gt;"LIBSETS_SETTYPE_SPECIAL",IF(AI320&lt;&gt;"",VLOOKUP(AI320,'ESO zone constants'!$D$2:$H$4950,5,FALSE),""),""),"")</f>
        <v/>
      </c>
      <c r="AJ320" s="40"/>
      <c r="AK320" s="40"/>
      <c r="AL320" s="40"/>
      <c r="AM320" s="3" t="str">
        <f>IF(G320&lt;&gt;"LIBSETS_SETTYPE_BATTLEGROUND",IF(G320&lt;&gt;"LIBSETS_SETTYPE_SPECIAL",IF(AN320&lt;&gt;"",VLOOKUP(AN320,'ESO zone constants'!$D$2:$H$4950,5,FALSE),""),""),"")</f>
        <v/>
      </c>
      <c r="AO320" s="40"/>
      <c r="AP320" s="40"/>
      <c r="AQ320" s="40"/>
      <c r="AR320" s="3" t="str">
        <f>IF(G320&lt;&gt;"LIBSETS_SETTYPE_BATTLEGROUND",IF(G320&lt;&gt;"LIBSETS_SETTYPE_SPECIAL",IF(AS320&lt;&gt;"",VLOOKUP(AS320,'ESO zone constants'!$D$2:$H$4950,5,FALSE),""),""),"")</f>
        <v/>
      </c>
      <c r="AT320" s="40"/>
      <c r="AU320" s="40"/>
      <c r="AV320" s="40"/>
      <c r="AW320" s="21" t="str">
        <f>IF(A320="???","--","")&amp;IF(F320&lt;&gt;"Not in the game (anymore)",IF(A320&lt;&gt;"",CONCATENATE("[",A320,"] = {wayshrines={")&amp;IF(K320&lt;&gt;"",CONCATENATE(K320,","),"")&amp;IF(L320&lt;&gt;"",CONCATENATE(L320,","),"")&amp;IF(M320&lt;&gt;"",CONCATENATE(M320,","),"")&amp;CONCATENATE("}")&amp;IF(VALUE(N320)&gt;0,CONCATENATE(", traitsNeeded=",N320),"")&amp;CONCATENATE(", dlcId=",IF(S320&lt;&gt;"",S320,"DLC_BASE_GAME")),""),"")</f>
        <v>[367] = {wayshrines={-1,-1,-1,}, dlcId=DLC_CLOCKWORK_CITY</v>
      </c>
      <c r="AX320" s="21" t="str">
        <f>IF(F320&lt;&gt;"Not in the game (anymore)",IF(A320&lt;&gt;"",IF(P320&lt;&gt;"",CONCATENATE(", zoneIds={",P320),"")&amp;IF(X320&lt;&gt;"",CONCATENATE(",",X320),"")&amp;IF(AC320&lt;&gt;"",CONCATENATE(",",AC320),"")&amp;IF(AH320&lt;&gt;"",CONCATENATE(",",AH320),"")&amp;IF(AM320&lt;&gt;"",CONCATENATE(",",AM320),"")&amp;IF(AR320&lt;&gt;"",CONCATENATE(",",AR320),"")&amp;IF(P320&lt;&gt;"",CONCATENATE("}",""),"")&amp;IF(OR(I320="true",I320="false",I320&lt;&gt;""), CONCATENATE(", veteran=", I320), ""),""),"")</f>
        <v>, zoneIds={1000}, veteran=false</v>
      </c>
      <c r="AY320" s="21" t="str">
        <f>IF(F320&lt;&gt;"Not in the game (anymore)",IF(A320&lt;&gt;"",", setType="&amp;G320,"")&amp;IF(J320="true",", multiTrialSet=true",""),"")</f>
        <v>, setType=LIBSETS_SETTYPE_TRIAL</v>
      </c>
      <c r="AZ320" s="21" t="str">
        <f>IF(F320&lt;&gt;"Not in the game (anymore)",IF(U320&lt;&gt;"",", dropMechanic={"&amp;U320&amp;IF(Z320&lt;&gt;"",","&amp;Z320,"")&amp;IF(AE320&lt;&gt;"",","&amp;AE320,"")&amp;IF(AJ320&lt;&gt;"",","&amp;AJ320,"")&amp;IF(AO320&lt;&gt;"",","&amp;AO320,"")&amp;IF(AT320&lt;&gt;"",","&amp;AT320,"")&amp;"}"&amp;IF(U320="LIBSETS_DROP_MECHANIC_MONSTER_NAME",", dropMechanicNames={" &amp; IF(V320&lt;&gt;"","['en']='"&amp;V320&amp;"'","") &amp; IF(W320&lt;&gt;"",", ['de']='" &amp; W320&amp;"'","") &amp; "}",""),"")&amp;"},","")</f>
        <v>, dropMechanic={LIBSETS_DROP_MECHANIC_MONSTER_NAME}, dropMechanicNames={['en']='Last Boss (normal)'}},</v>
      </c>
      <c r="BA320" s="21" t="str">
        <f>IF(F320&lt;&gt;"Not in the game (anymore)",IF(C320&lt;&gt;"",CONCATENATE(" --",C320," / ",B320,"   [",IF(Q320&lt;&gt;"",Q320,""),IF(Y320&lt;&gt;"",", "&amp;Y320,""),IF(AD320&lt;&gt;"",", "&amp;AD320,""),IF(AI320&lt;&gt;"",", "&amp;AI320,""),IF(AN320&lt;&gt;"",", "&amp;AN320,""),IF(AS320&lt;&gt;"",", "&amp;AS320,""),"]")),"")</f>
        <v xml:space="preserve"> --Concentrated Force / Konzentrierte Kraft   [Asylum Sanctorium]</v>
      </c>
    </row>
    <row r="321" spans="1:53" x14ac:dyDescent="0.25">
      <c r="A321" s="12">
        <v>368</v>
      </c>
      <c r="B321" t="s">
        <v>1318</v>
      </c>
      <c r="C321" t="s">
        <v>1319</v>
      </c>
      <c r="D321" s="3">
        <f>A321</f>
        <v>368</v>
      </c>
      <c r="G321" s="8" t="s">
        <v>1656</v>
      </c>
      <c r="I321" t="s">
        <v>97</v>
      </c>
      <c r="J321" t="s">
        <v>97</v>
      </c>
      <c r="K321">
        <v>-1</v>
      </c>
      <c r="L321">
        <v>-1</v>
      </c>
      <c r="M321">
        <v>-1</v>
      </c>
      <c r="N321">
        <v>0</v>
      </c>
      <c r="O321" s="70" t="s">
        <v>667</v>
      </c>
      <c r="P321" s="3">
        <f>IF(AND(G321&lt;&gt;"LIBSETS_SETTYPE_BATTLEGROUND",G321&lt;&gt;"LIBSETS_SETTYPE_SPECIAL",G321&lt;&gt;"LIBSETS_SETTYPE_MYTHIC"), IF(Q321&lt;&gt;"",VLOOKUP(Q321,'ESO zone constants'!$D$2:$H$4950,5,FALSE),""),"")</f>
        <v>1000</v>
      </c>
      <c r="Q321" t="str">
        <f>IF(OR(K321="",K321&lt;=0,ISERROR(K321)),IF(AND(O321&lt;&gt;"",NOT(ISERROR(O321))),O321, ""),VLOOKUP(K321,'ESO wayshrine node constants'!$A$3:$D$9993,4,FALSE))</f>
        <v>Asylum Sanctorium</v>
      </c>
      <c r="S321" s="19" t="str">
        <f>IF(AND(R321&lt;&gt;"",NOT(ISERROR(R321))),R321,IF(P321&lt;&gt;"",IF(NOT(ISERROR(VLOOKUP(P321,'ESO Dungeon constants'!$D$3:$H$9999,5,FALSE))),VLOOKUP(P321,'ESO Dungeon constants'!$D$3:$I$9999,6,FALSE),VLOOKUP(P321,'ESO zone constants'!$H$2:$K$9984,4,FALSE)),""))</f>
        <v>DLC_CLOCKWORK_CITY</v>
      </c>
      <c r="T321" s="3" t="str">
        <f>IF(S321&lt;&gt;"",VLOOKUP(S321,'LibSets constants'!$B$4:$C$1000,2,FALSE),"")</f>
        <v>Clockwork City</v>
      </c>
      <c r="U321" s="33" t="s">
        <v>1726</v>
      </c>
      <c r="V321" s="40"/>
      <c r="W321" s="40"/>
      <c r="X321" s="3" t="str">
        <f>IF(G321&lt;&gt;"LIBSETS_SETTYPE_BATTLEGROUND",IF(G321&lt;&gt;"LIBSETS_SETTYPE_SPECIAL",IF(Y321&lt;&gt;"",VLOOKUP(Y321,'ESO zone constants'!$D$2:$H$4950,5,FALSE),""),""),"")</f>
        <v/>
      </c>
      <c r="Z321" s="40"/>
      <c r="AA321" s="40"/>
      <c r="AB321" s="40"/>
      <c r="AC321" s="3" t="str">
        <f>IF(G321&lt;&gt;"LIBSETS_SETTYPE_BATTLEGROUND",IF(G321&lt;&gt;"LIBSETS_SETTYPE_SPECIAL",IF(AD321&lt;&gt;"",VLOOKUP(AD321,'ESO zone constants'!$D$2:$H$4950,5,FALSE),""),""),"")</f>
        <v/>
      </c>
      <c r="AE321" s="40"/>
      <c r="AF321" s="40"/>
      <c r="AG321" s="40"/>
      <c r="AH321" s="3" t="str">
        <f>IF(G321&lt;&gt;"LIBSETS_SETTYPE_BATTLEGROUND",IF(G321&lt;&gt;"LIBSETS_SETTYPE_SPECIAL",IF(AI321&lt;&gt;"",VLOOKUP(AI321,'ESO zone constants'!$D$2:$H$4950,5,FALSE),""),""),"")</f>
        <v/>
      </c>
      <c r="AJ321" s="40"/>
      <c r="AK321" s="40"/>
      <c r="AL321" s="40"/>
      <c r="AM321" s="3" t="str">
        <f>IF(G321&lt;&gt;"LIBSETS_SETTYPE_BATTLEGROUND",IF(G321&lt;&gt;"LIBSETS_SETTYPE_SPECIAL",IF(AN321&lt;&gt;"",VLOOKUP(AN321,'ESO zone constants'!$D$2:$H$4950,5,FALSE),""),""),"")</f>
        <v/>
      </c>
      <c r="AO321" s="40"/>
      <c r="AP321" s="40"/>
      <c r="AQ321" s="40"/>
      <c r="AR321" s="3" t="str">
        <f>IF(G321&lt;&gt;"LIBSETS_SETTYPE_BATTLEGROUND",IF(G321&lt;&gt;"LIBSETS_SETTYPE_SPECIAL",IF(AS321&lt;&gt;"",VLOOKUP(AS321,'ESO zone constants'!$D$2:$H$4950,5,FALSE),""),""),"")</f>
        <v/>
      </c>
      <c r="AT321" s="40"/>
      <c r="AU321" s="40"/>
      <c r="AV321" s="40"/>
      <c r="AW321" s="21" t="str">
        <f>IF(A321="???","--","")&amp;IF(F321&lt;&gt;"Not in the game (anymore)",IF(A321&lt;&gt;"",CONCATENATE("[",A321,"] = {wayshrines={")&amp;IF(K321&lt;&gt;"",CONCATENATE(K321,","),"")&amp;IF(L321&lt;&gt;"",CONCATENATE(L321,","),"")&amp;IF(M321&lt;&gt;"",CONCATENATE(M321,","),"")&amp;CONCATENATE("}")&amp;IF(VALUE(N321)&gt;0,CONCATENATE(", traitsNeeded=",N321),"")&amp;CONCATENATE(", dlcId=",IF(S321&lt;&gt;"",S321,"DLC_BASE_GAME")),""),"")</f>
        <v>[368] = {wayshrines={-1,-1,-1,}, dlcId=DLC_CLOCKWORK_CITY</v>
      </c>
      <c r="AX321" s="21" t="str">
        <f>IF(F321&lt;&gt;"Not in the game (anymore)",IF(A321&lt;&gt;"",IF(P321&lt;&gt;"",CONCATENATE(", zoneIds={",P321),"")&amp;IF(X321&lt;&gt;"",CONCATENATE(",",X321),"")&amp;IF(AC321&lt;&gt;"",CONCATENATE(",",AC321),"")&amp;IF(AH321&lt;&gt;"",CONCATENATE(",",AH321),"")&amp;IF(AM321&lt;&gt;"",CONCATENATE(",",AM321),"")&amp;IF(AR321&lt;&gt;"",CONCATENATE(",",AR321),"")&amp;IF(P321&lt;&gt;"",CONCATENATE("}",""),"")&amp;IF(OR(I321="true",I321="false",I321&lt;&gt;""), CONCATENATE(", veteran=", I321), ""),""),"")</f>
        <v>, zoneIds={1000}, veteran=false</v>
      </c>
      <c r="AY321" s="21" t="str">
        <f>IF(F321&lt;&gt;"Not in the game (anymore)",IF(A321&lt;&gt;"",", setType="&amp;G321,"")&amp;IF(J321="true",", multiTrialSet=true",""),"")</f>
        <v>, setType=LIBSETS_SETTYPE_TRIAL</v>
      </c>
      <c r="AZ321" s="21" t="str">
        <f>IF(F321&lt;&gt;"Not in the game (anymore)",IF(U321&lt;&gt;"",", dropMechanic={"&amp;U321&amp;IF(Z321&lt;&gt;"",","&amp;Z321,"")&amp;IF(AE321&lt;&gt;"",","&amp;AE321,"")&amp;IF(AJ321&lt;&gt;"",","&amp;AJ321,"")&amp;IF(AO321&lt;&gt;"",","&amp;AO321,"")&amp;IF(AT321&lt;&gt;"",","&amp;AT321,"")&amp;"}"&amp;IF(U321="LIBSETS_DROP_MECHANIC_MONSTER_NAME",", dropMechanicNames={" &amp; IF(V321&lt;&gt;"","['en']='"&amp;V321&amp;"'","") &amp; IF(W321&lt;&gt;"",", ['de']='" &amp; W321&amp;"'","") &amp; "}",""),"")&amp;"},","")</f>
        <v>, dropMechanic={LIBSETS_DROP_MECHANIC_MONSTER_NAME}, dropMechanicNames={}},</v>
      </c>
      <c r="BA321" s="21" t="str">
        <f>IF(F321&lt;&gt;"Not in the game (anymore)",IF(C321&lt;&gt;"",CONCATENATE(" --",C321," / ",B321,"   [",IF(Q321&lt;&gt;"",Q321,""),IF(Y321&lt;&gt;"",", "&amp;Y321,""),IF(AD321&lt;&gt;"",", "&amp;AD321,""),IF(AI321&lt;&gt;"",", "&amp;AI321,""),IF(AN321&lt;&gt;"",", "&amp;AN321,""),IF(AS321&lt;&gt;"",", "&amp;AS321,""),"]")),"")</f>
        <v xml:space="preserve"> --Timeless Blessing / Zeitloser Segen   [Asylum Sanctorium]</v>
      </c>
    </row>
    <row r="322" spans="1:53" x14ac:dyDescent="0.25">
      <c r="A322" s="12">
        <v>369</v>
      </c>
      <c r="B322" t="s">
        <v>1320</v>
      </c>
      <c r="C322" t="s">
        <v>1321</v>
      </c>
      <c r="D322" s="3">
        <f>A322</f>
        <v>369</v>
      </c>
      <c r="G322" s="8" t="s">
        <v>1647</v>
      </c>
      <c r="I322" t="s">
        <v>97</v>
      </c>
      <c r="J322" t="s">
        <v>97</v>
      </c>
      <c r="K322">
        <v>-1</v>
      </c>
      <c r="L322">
        <v>-1</v>
      </c>
      <c r="M322">
        <v>-1</v>
      </c>
      <c r="N322">
        <v>0</v>
      </c>
      <c r="O322" s="70" t="s">
        <v>457</v>
      </c>
      <c r="P322" s="3">
        <f>IF(AND(G322&lt;&gt;"LIBSETS_SETTYPE_BATTLEGROUND",G322&lt;&gt;"LIBSETS_SETTYPE_SPECIAL",G322&lt;&gt;"LIBSETS_SETTYPE_MYTHIC"), IF(Q322&lt;&gt;"",VLOOKUP(Q322,'ESO zone constants'!$D$2:$H$4950,5,FALSE),""),"")</f>
        <v>677</v>
      </c>
      <c r="Q322" t="str">
        <f>IF(OR(K322="",K322&lt;=0,ISERROR(K322)),IF(AND(O322&lt;&gt;"",NOT(ISERROR(O322))),O322, ""),VLOOKUP(K322,'ESO wayshrine node constants'!$A$3:$D$9993,4,FALSE))</f>
        <v>Maelstrom Arena</v>
      </c>
      <c r="S322" s="19" t="str">
        <f>IF(AND(R322&lt;&gt;"",NOT(ISERROR(R322))),R322,IF(P322&lt;&gt;"",IF(NOT(ISERROR(VLOOKUP(P322,'ESO Dungeon constants'!$D$3:$H$9999,5,FALSE))),VLOOKUP(P322,'ESO Dungeon constants'!$D$3:$I$9999,6,FALSE),VLOOKUP(P322,'ESO zone constants'!$H$2:$K$9984,4,FALSE)),""))</f>
        <v>DLC_ORSINIUM</v>
      </c>
      <c r="T322" s="3" t="str">
        <f>IF(S322&lt;&gt;"",VLOOKUP(S322,'LibSets constants'!$B$4:$C$1000,2,FALSE),"")</f>
        <v>Orsinium</v>
      </c>
      <c r="U322" s="33" t="s">
        <v>1738</v>
      </c>
      <c r="V322" s="3" t="str">
        <f>IF(U322&lt;&gt;"",IF(U322&lt;&gt;"LIBSETS_DROP_MECHANIC_MONSTER_NAME",VLOOKUP(U322,'LibSets constants'!$I$4:$L$1000,3,FALSE),""),"")</f>
        <v>Arena stage chest</v>
      </c>
      <c r="W322" s="3" t="str">
        <f>IF(U322&lt;&gt;"",IF(U322&lt;&gt;"LIBSETS_DROP_MECHANIC_MONSTER_NAME",VLOOKUP(U322,'LibSets constants'!$I$4:$L$1000,4,FALSE),""),"")</f>
        <v>Arena-Phasen Schatztruhe</v>
      </c>
      <c r="X322" s="3" t="str">
        <f>IF(G322&lt;&gt;"LIBSETS_SETTYPE_BATTLEGROUND",IF(G322&lt;&gt;"LIBSETS_SETTYPE_SPECIAL",IF(Y322&lt;&gt;"",VLOOKUP(Y322,'ESO zone constants'!$D$2:$H$4950,5,FALSE),""),""),"")</f>
        <v/>
      </c>
      <c r="AA322" s="3" t="str">
        <f>IF(Z322&lt;&gt;"",IF(Z322&lt;&gt;"LIBSETS_DROP_MECHANIC_MONSTER_NAME",VLOOKUP(Z322,'LibSets constants'!$I$4:$L$1000,3,FALSE),""),"")</f>
        <v/>
      </c>
      <c r="AB322" s="3" t="str">
        <f>IF(Z322&lt;&gt;"",IF(Z322&lt;&gt;"LIBSETS_DROP_MECHANIC_MONSTER_NAME",VLOOKUP(Z322,'LibSets constants'!$I$4:$L$1000,4,FALSE),""),"")</f>
        <v/>
      </c>
      <c r="AC322" s="3" t="str">
        <f>IF(G322&lt;&gt;"LIBSETS_SETTYPE_BATTLEGROUND",IF(G322&lt;&gt;"LIBSETS_SETTYPE_SPECIAL",IF(AD322&lt;&gt;"",VLOOKUP(AD322,'ESO zone constants'!$D$2:$H$4950,5,FALSE),""),""),"")</f>
        <v/>
      </c>
      <c r="AF322" s="3" t="str">
        <f>IF(AE322&lt;&gt;"",IF(AE322&lt;&gt;"LIBSETS_DROP_MECHANIC_MONSTER_NAME",VLOOKUP(AE322,'LibSets constants'!$I$4:$L$1000,3,FALSE),""),"")</f>
        <v/>
      </c>
      <c r="AG322" s="3" t="str">
        <f>IF(AE322&lt;&gt;"",IF(AE322&lt;&gt;"LIBSETS_DROP_MECHANIC_MONSTER_NAME",VLOOKUP(AE322,'LibSets constants'!$I$4:$L$1000,4,FALSE),""),"")</f>
        <v/>
      </c>
      <c r="AH322" s="3" t="str">
        <f>IF(G322&lt;&gt;"LIBSETS_SETTYPE_BATTLEGROUND",IF(G322&lt;&gt;"LIBSETS_SETTYPE_SPECIAL",IF(AI322&lt;&gt;"",VLOOKUP(AI322,'ESO zone constants'!$D$2:$H$4950,5,FALSE),""),""),"")</f>
        <v/>
      </c>
      <c r="AK322" s="3" t="str">
        <f>IF(AJ322&lt;&gt;"",IF(AJ322&lt;&gt;"LIBSETS_DROP_MECHANIC_MONSTER_NAME",VLOOKUP(AJ322,'LibSets constants'!$I$4:$L$1000,3,FALSE),""),"")</f>
        <v/>
      </c>
      <c r="AL322" s="3" t="str">
        <f>IF(AJ322&lt;&gt;"",IF(AJ322&lt;&gt;"LIBSETS_DROP_MECHANIC_MONSTER_NAME",VLOOKUP(AJ322,'LibSets constants'!$I$4:$L$1000,4,FALSE),""),"")</f>
        <v/>
      </c>
      <c r="AM322" s="3" t="str">
        <f>IF(G322&lt;&gt;"LIBSETS_SETTYPE_BATTLEGROUND",IF(G322&lt;&gt;"LIBSETS_SETTYPE_SPECIAL",IF(AN322&lt;&gt;"",VLOOKUP(AN322,'ESO zone constants'!$D$2:$H$4950,5,FALSE),""),""),"")</f>
        <v/>
      </c>
      <c r="AP322" s="3" t="str">
        <f>IF(AO322&lt;&gt;"",IF(AO322&lt;&gt;"LIBSETS_DROP_MECHANIC_MONSTER_NAME",VLOOKUP(AO322,'LibSets constants'!$I$4:$L$1000,3,FALSE),""),"")</f>
        <v/>
      </c>
      <c r="AQ322" s="3" t="str">
        <f>IF(AO322&lt;&gt;"",IF(AO322&lt;&gt;"LIBSETS_DROP_MECHANIC_MONSTER_NAME",VLOOKUP(AO322,'LibSets constants'!$I$4:$L$1000,4,FALSE),""),"")</f>
        <v/>
      </c>
      <c r="AR322" s="3" t="str">
        <f>IF(G322&lt;&gt;"LIBSETS_SETTYPE_BATTLEGROUND",IF(G322&lt;&gt;"LIBSETS_SETTYPE_SPECIAL",IF(AS322&lt;&gt;"",VLOOKUP(AS322,'ESO zone constants'!$D$2:$H$4950,5,FALSE),""),""),"")</f>
        <v/>
      </c>
      <c r="AU322" s="3" t="str">
        <f>IF(AT322&lt;&gt;"",IF(AT322&lt;&gt;"LIBSETS_DROP_MECHANIC_MONSTER_NAME",VLOOKUP(AT322,'LibSets constants'!$I$4:$L$1000,3,FALSE),""),"")</f>
        <v/>
      </c>
      <c r="AV322" s="3" t="str">
        <f>IF(AT322&lt;&gt;"",IF(AT322&lt;&gt;"LIBSETS_DROP_MECHANIC_MONSTER_NAME",VLOOKUP(AT322,'LibSets constants'!$I$4:$L$1000,4,FALSE),""),"")</f>
        <v/>
      </c>
      <c r="AW322" s="21" t="str">
        <f>IF(A322="???","--","")&amp;IF(F322&lt;&gt;"Not in the game (anymore)",IF(A322&lt;&gt;"",CONCATENATE("[",A322,"] = {wayshrines={")&amp;IF(K322&lt;&gt;"",CONCATENATE(K322,","),"")&amp;IF(L322&lt;&gt;"",CONCATENATE(L322,","),"")&amp;IF(M322&lt;&gt;"",CONCATENATE(M322,","),"")&amp;CONCATENATE("}")&amp;IF(VALUE(N322)&gt;0,CONCATENATE(", traitsNeeded=",N322),"")&amp;CONCATENATE(", dlcId=",IF(S322&lt;&gt;"",S322,"DLC_BASE_GAME")),""),"")</f>
        <v>[369] = {wayshrines={-1,-1,-1,}, dlcId=DLC_ORSINIUM</v>
      </c>
      <c r="AX322" s="21" t="str">
        <f>IF(F322&lt;&gt;"Not in the game (anymore)",IF(A322&lt;&gt;"",IF(P322&lt;&gt;"",CONCATENATE(", zoneIds={",P322),"")&amp;IF(X322&lt;&gt;"",CONCATENATE(",",X322),"")&amp;IF(AC322&lt;&gt;"",CONCATENATE(",",AC322),"")&amp;IF(AH322&lt;&gt;"",CONCATENATE(",",AH322),"")&amp;IF(AM322&lt;&gt;"",CONCATENATE(",",AM322),"")&amp;IF(AR322&lt;&gt;"",CONCATENATE(",",AR322),"")&amp;IF(P322&lt;&gt;"",CONCATENATE("}",""),"")&amp;IF(OR(I322="true",I322="false",I322&lt;&gt;""), CONCATENATE(", veteran=", I322), ""),""),"")</f>
        <v>, zoneIds={677}, veteran=false</v>
      </c>
      <c r="AY322" s="21" t="str">
        <f>IF(F322&lt;&gt;"Not in the game (anymore)",IF(A322&lt;&gt;"",", setType="&amp;G322,"")&amp;IF(J322="true",", multiTrialSet=true",""),"")</f>
        <v>, setType=LIBSETS_SETTYPE_ARENA</v>
      </c>
      <c r="AZ322" s="21" t="str">
        <f>IF(F322&lt;&gt;"Not in the game (anymore)",IF(U322&lt;&gt;"",", dropMechanic={"&amp;U322&amp;IF(Z322&lt;&gt;"",","&amp;Z322,"")&amp;IF(AE322&lt;&gt;"",","&amp;AE322,"")&amp;IF(AJ322&lt;&gt;"",","&amp;AJ322,"")&amp;IF(AO322&lt;&gt;"",","&amp;AO322,"")&amp;IF(AT322&lt;&gt;"",","&amp;AT322,"")&amp;"}"&amp;IF(U322="LIBSETS_DROP_MECHANIC_MONSTER_NAME",", dropMechanicNames={" &amp; IF(V322&lt;&gt;"","['en']='"&amp;V322&amp;"'","") &amp; IF(W322&lt;&gt;"",", ['de']='" &amp; W322&amp;"'","") &amp; "}",""),"")&amp;"},","")</f>
        <v>, dropMechanic={LIBSETS_DROP_MECHANIC_ARENA_STAGE_CHEST}},</v>
      </c>
      <c r="BA322" s="21" t="str">
        <f>IF(F322&lt;&gt;"Not in the game (anymore)",IF(C322&lt;&gt;"",CONCATENATE(" --",C322," / ",B322,"   [",IF(Q322&lt;&gt;"",Q322,""),IF(Y322&lt;&gt;"",", "&amp;Y322,""),IF(AD322&lt;&gt;"",", "&amp;AD322,""),IF(AI322&lt;&gt;"",", "&amp;AI322,""),IF(AN322&lt;&gt;"",", "&amp;AN322,""),IF(AS322&lt;&gt;"",", "&amp;AS322,""),"]")),"")</f>
        <v xml:space="preserve"> --Merciless Charge / Gnadenloser Ansturm   [Maelstrom Arena]</v>
      </c>
    </row>
    <row r="323" spans="1:53" x14ac:dyDescent="0.25">
      <c r="A323" s="12">
        <v>370</v>
      </c>
      <c r="B323" t="s">
        <v>1322</v>
      </c>
      <c r="C323" t="s">
        <v>1323</v>
      </c>
      <c r="D323" s="3">
        <f>A323</f>
        <v>370</v>
      </c>
      <c r="G323" s="8" t="s">
        <v>1647</v>
      </c>
      <c r="I323" t="s">
        <v>97</v>
      </c>
      <c r="J323" t="s">
        <v>97</v>
      </c>
      <c r="K323">
        <v>-1</v>
      </c>
      <c r="L323">
        <v>-1</v>
      </c>
      <c r="M323">
        <v>-1</v>
      </c>
      <c r="N323">
        <v>0</v>
      </c>
      <c r="O323" s="70" t="s">
        <v>457</v>
      </c>
      <c r="P323" s="3">
        <f>IF(AND(G323&lt;&gt;"LIBSETS_SETTYPE_BATTLEGROUND",G323&lt;&gt;"LIBSETS_SETTYPE_SPECIAL",G323&lt;&gt;"LIBSETS_SETTYPE_MYTHIC"), IF(Q323&lt;&gt;"",VLOOKUP(Q323,'ESO zone constants'!$D$2:$H$4950,5,FALSE),""),"")</f>
        <v>677</v>
      </c>
      <c r="Q323" t="str">
        <f>IF(OR(K323="",K323&lt;=0,ISERROR(K323)),IF(AND(O323&lt;&gt;"",NOT(ISERROR(O323))),O323, ""),VLOOKUP(K323,'ESO wayshrine node constants'!$A$3:$D$9993,4,FALSE))</f>
        <v>Maelstrom Arena</v>
      </c>
      <c r="S323" s="19" t="str">
        <f>IF(AND(R323&lt;&gt;"",NOT(ISERROR(R323))),R323,IF(P323&lt;&gt;"",IF(NOT(ISERROR(VLOOKUP(P323,'ESO Dungeon constants'!$D$3:$H$9999,5,FALSE))),VLOOKUP(P323,'ESO Dungeon constants'!$D$3:$I$9999,6,FALSE),VLOOKUP(P323,'ESO zone constants'!$H$2:$K$9984,4,FALSE)),""))</f>
        <v>DLC_ORSINIUM</v>
      </c>
      <c r="T323" s="3" t="str">
        <f>IF(S323&lt;&gt;"",VLOOKUP(S323,'LibSets constants'!$B$4:$C$1000,2,FALSE),"")</f>
        <v>Orsinium</v>
      </c>
      <c r="U323" s="33" t="s">
        <v>1738</v>
      </c>
      <c r="V323" s="3" t="str">
        <f>IF(U323&lt;&gt;"",IF(U323&lt;&gt;"LIBSETS_DROP_MECHANIC_MONSTER_NAME",VLOOKUP(U323,'LibSets constants'!$I$4:$L$1000,3,FALSE),""),"")</f>
        <v>Arena stage chest</v>
      </c>
      <c r="W323" s="3" t="str">
        <f>IF(U323&lt;&gt;"",IF(U323&lt;&gt;"LIBSETS_DROP_MECHANIC_MONSTER_NAME",VLOOKUP(U323,'LibSets constants'!$I$4:$L$1000,4,FALSE),""),"")</f>
        <v>Arena-Phasen Schatztruhe</v>
      </c>
      <c r="X323" s="3" t="str">
        <f>IF(G323&lt;&gt;"LIBSETS_SETTYPE_BATTLEGROUND",IF(G323&lt;&gt;"LIBSETS_SETTYPE_SPECIAL",IF(Y323&lt;&gt;"",VLOOKUP(Y323,'ESO zone constants'!$D$2:$H$4950,5,FALSE),""),""),"")</f>
        <v/>
      </c>
      <c r="AA323" s="3" t="str">
        <f>IF(Z323&lt;&gt;"",IF(Z323&lt;&gt;"LIBSETS_DROP_MECHANIC_MONSTER_NAME",VLOOKUP(Z323,'LibSets constants'!$I$4:$L$1000,3,FALSE),""),"")</f>
        <v/>
      </c>
      <c r="AB323" s="3" t="str">
        <f>IF(Z323&lt;&gt;"",IF(Z323&lt;&gt;"LIBSETS_DROP_MECHANIC_MONSTER_NAME",VLOOKUP(Z323,'LibSets constants'!$I$4:$L$1000,4,FALSE),""),"")</f>
        <v/>
      </c>
      <c r="AC323" s="3" t="str">
        <f>IF(G323&lt;&gt;"LIBSETS_SETTYPE_BATTLEGROUND",IF(G323&lt;&gt;"LIBSETS_SETTYPE_SPECIAL",IF(AD323&lt;&gt;"",VLOOKUP(AD323,'ESO zone constants'!$D$2:$H$4950,5,FALSE),""),""),"")</f>
        <v/>
      </c>
      <c r="AF323" s="3" t="str">
        <f>IF(AE323&lt;&gt;"",IF(AE323&lt;&gt;"LIBSETS_DROP_MECHANIC_MONSTER_NAME",VLOOKUP(AE323,'LibSets constants'!$I$4:$L$1000,3,FALSE),""),"")</f>
        <v/>
      </c>
      <c r="AG323" s="3" t="str">
        <f>IF(AE323&lt;&gt;"",IF(AE323&lt;&gt;"LIBSETS_DROP_MECHANIC_MONSTER_NAME",VLOOKUP(AE323,'LibSets constants'!$I$4:$L$1000,4,FALSE),""),"")</f>
        <v/>
      </c>
      <c r="AH323" s="3" t="str">
        <f>IF(G323&lt;&gt;"LIBSETS_SETTYPE_BATTLEGROUND",IF(G323&lt;&gt;"LIBSETS_SETTYPE_SPECIAL",IF(AI323&lt;&gt;"",VLOOKUP(AI323,'ESO zone constants'!$D$2:$H$4950,5,FALSE),""),""),"")</f>
        <v/>
      </c>
      <c r="AK323" s="3" t="str">
        <f>IF(AJ323&lt;&gt;"",IF(AJ323&lt;&gt;"LIBSETS_DROP_MECHANIC_MONSTER_NAME",VLOOKUP(AJ323,'LibSets constants'!$I$4:$L$1000,3,FALSE),""),"")</f>
        <v/>
      </c>
      <c r="AL323" s="3" t="str">
        <f>IF(AJ323&lt;&gt;"",IF(AJ323&lt;&gt;"LIBSETS_DROP_MECHANIC_MONSTER_NAME",VLOOKUP(AJ323,'LibSets constants'!$I$4:$L$1000,4,FALSE),""),"")</f>
        <v/>
      </c>
      <c r="AM323" s="3" t="str">
        <f>IF(G323&lt;&gt;"LIBSETS_SETTYPE_BATTLEGROUND",IF(G323&lt;&gt;"LIBSETS_SETTYPE_SPECIAL",IF(AN323&lt;&gt;"",VLOOKUP(AN323,'ESO zone constants'!$D$2:$H$4950,5,FALSE),""),""),"")</f>
        <v/>
      </c>
      <c r="AP323" s="3" t="str">
        <f>IF(AO323&lt;&gt;"",IF(AO323&lt;&gt;"LIBSETS_DROP_MECHANIC_MONSTER_NAME",VLOOKUP(AO323,'LibSets constants'!$I$4:$L$1000,3,FALSE),""),"")</f>
        <v/>
      </c>
      <c r="AQ323" s="3" t="str">
        <f>IF(AO323&lt;&gt;"",IF(AO323&lt;&gt;"LIBSETS_DROP_MECHANIC_MONSTER_NAME",VLOOKUP(AO323,'LibSets constants'!$I$4:$L$1000,4,FALSE),""),"")</f>
        <v/>
      </c>
      <c r="AR323" s="3" t="str">
        <f>IF(G323&lt;&gt;"LIBSETS_SETTYPE_BATTLEGROUND",IF(G323&lt;&gt;"LIBSETS_SETTYPE_SPECIAL",IF(AS323&lt;&gt;"",VLOOKUP(AS323,'ESO zone constants'!$D$2:$H$4950,5,FALSE),""),""),"")</f>
        <v/>
      </c>
      <c r="AU323" s="3" t="str">
        <f>IF(AT323&lt;&gt;"",IF(AT323&lt;&gt;"LIBSETS_DROP_MECHANIC_MONSTER_NAME",VLOOKUP(AT323,'LibSets constants'!$I$4:$L$1000,3,FALSE),""),"")</f>
        <v/>
      </c>
      <c r="AV323" s="3" t="str">
        <f>IF(AT323&lt;&gt;"",IF(AT323&lt;&gt;"LIBSETS_DROP_MECHANIC_MONSTER_NAME",VLOOKUP(AT323,'LibSets constants'!$I$4:$L$1000,4,FALSE),""),"")</f>
        <v/>
      </c>
      <c r="AW323" s="21" t="str">
        <f>IF(A323="???","--","")&amp;IF(F323&lt;&gt;"Not in the game (anymore)",IF(A323&lt;&gt;"",CONCATENATE("[",A323,"] = {wayshrines={")&amp;IF(K323&lt;&gt;"",CONCATENATE(K323,","),"")&amp;IF(L323&lt;&gt;"",CONCATENATE(L323,","),"")&amp;IF(M323&lt;&gt;"",CONCATENATE(M323,","),"")&amp;CONCATENATE("}")&amp;IF(VALUE(N323)&gt;0,CONCATENATE(", traitsNeeded=",N323),"")&amp;CONCATENATE(", dlcId=",IF(S323&lt;&gt;"",S323,"DLC_BASE_GAME")),""),"")</f>
        <v>[370] = {wayshrines={-1,-1,-1,}, dlcId=DLC_ORSINIUM</v>
      </c>
      <c r="AX323" s="21" t="str">
        <f>IF(F323&lt;&gt;"Not in the game (anymore)",IF(A323&lt;&gt;"",IF(P323&lt;&gt;"",CONCATENATE(", zoneIds={",P323),"")&amp;IF(X323&lt;&gt;"",CONCATENATE(",",X323),"")&amp;IF(AC323&lt;&gt;"",CONCATENATE(",",AC323),"")&amp;IF(AH323&lt;&gt;"",CONCATENATE(",",AH323),"")&amp;IF(AM323&lt;&gt;"",CONCATENATE(",",AM323),"")&amp;IF(AR323&lt;&gt;"",CONCATENATE(",",AR323),"")&amp;IF(P323&lt;&gt;"",CONCATENATE("}",""),"")&amp;IF(OR(I323="true",I323="false",I323&lt;&gt;""), CONCATENATE(", veteran=", I323), ""),""),"")</f>
        <v>, zoneIds={677}, veteran=false</v>
      </c>
      <c r="AY323" s="21" t="str">
        <f>IF(F323&lt;&gt;"Not in the game (anymore)",IF(A323&lt;&gt;"",", setType="&amp;G323,"")&amp;IF(J323="true",", multiTrialSet=true",""),"")</f>
        <v>, setType=LIBSETS_SETTYPE_ARENA</v>
      </c>
      <c r="AZ323" s="21" t="str">
        <f>IF(F323&lt;&gt;"Not in the game (anymore)",IF(U323&lt;&gt;"",", dropMechanic={"&amp;U323&amp;IF(Z323&lt;&gt;"",","&amp;Z323,"")&amp;IF(AE323&lt;&gt;"",","&amp;AE323,"")&amp;IF(AJ323&lt;&gt;"",","&amp;AJ323,"")&amp;IF(AO323&lt;&gt;"",","&amp;AO323,"")&amp;IF(AT323&lt;&gt;"",","&amp;AT323,"")&amp;"}"&amp;IF(U323="LIBSETS_DROP_MECHANIC_MONSTER_NAME",", dropMechanicNames={" &amp; IF(V323&lt;&gt;"","['en']='"&amp;V323&amp;"'","") &amp; IF(W323&lt;&gt;"",", ['de']='" &amp; W323&amp;"'","") &amp; "}",""),"")&amp;"},","")</f>
        <v>, dropMechanic={LIBSETS_DROP_MECHANIC_ARENA_STAGE_CHEST}},</v>
      </c>
      <c r="BA323" s="21" t="str">
        <f>IF(F323&lt;&gt;"Not in the game (anymore)",IF(C323&lt;&gt;"",CONCATENATE(" --",C323," / ",B323,"   [",IF(Q323&lt;&gt;"",Q323,""),IF(Y323&lt;&gt;"",", "&amp;Y323,""),IF(AD323&lt;&gt;"",", "&amp;AD323,""),IF(AI323&lt;&gt;"",", "&amp;AI323,""),IF(AN323&lt;&gt;"",", "&amp;AN323,""),IF(AS323&lt;&gt;"",", "&amp;AS323,""),"]")),"")</f>
        <v xml:space="preserve"> --Rampaging Slash / Tobender Schnitt   [Maelstrom Arena]</v>
      </c>
    </row>
    <row r="324" spans="1:53" x14ac:dyDescent="0.25">
      <c r="A324" s="12">
        <v>371</v>
      </c>
      <c r="B324" t="s">
        <v>1324</v>
      </c>
      <c r="C324" t="s">
        <v>1325</v>
      </c>
      <c r="D324" s="3">
        <f>A324</f>
        <v>371</v>
      </c>
      <c r="G324" s="8" t="s">
        <v>1647</v>
      </c>
      <c r="I324" t="s">
        <v>97</v>
      </c>
      <c r="J324" t="s">
        <v>97</v>
      </c>
      <c r="K324">
        <v>-1</v>
      </c>
      <c r="L324">
        <v>-1</v>
      </c>
      <c r="M324">
        <v>-1</v>
      </c>
      <c r="N324">
        <v>0</v>
      </c>
      <c r="O324" s="70" t="s">
        <v>457</v>
      </c>
      <c r="P324" s="3">
        <f>IF(AND(G324&lt;&gt;"LIBSETS_SETTYPE_BATTLEGROUND",G324&lt;&gt;"LIBSETS_SETTYPE_SPECIAL",G324&lt;&gt;"LIBSETS_SETTYPE_MYTHIC"), IF(Q324&lt;&gt;"",VLOOKUP(Q324,'ESO zone constants'!$D$2:$H$4950,5,FALSE),""),"")</f>
        <v>677</v>
      </c>
      <c r="Q324" t="str">
        <f>IF(OR(K324="",K324&lt;=0,ISERROR(K324)),IF(AND(O324&lt;&gt;"",NOT(ISERROR(O324))),O324, ""),VLOOKUP(K324,'ESO wayshrine node constants'!$A$3:$D$9993,4,FALSE))</f>
        <v>Maelstrom Arena</v>
      </c>
      <c r="S324" s="19" t="str">
        <f>IF(AND(R324&lt;&gt;"",NOT(ISERROR(R324))),R324,IF(P324&lt;&gt;"",IF(NOT(ISERROR(VLOOKUP(P324,'ESO Dungeon constants'!$D$3:$H$9999,5,FALSE))),VLOOKUP(P324,'ESO Dungeon constants'!$D$3:$I$9999,6,FALSE),VLOOKUP(P324,'ESO zone constants'!$H$2:$K$9984,4,FALSE)),""))</f>
        <v>DLC_ORSINIUM</v>
      </c>
      <c r="T324" s="3" t="str">
        <f>IF(S324&lt;&gt;"",VLOOKUP(S324,'LibSets constants'!$B$4:$C$1000,2,FALSE),"")</f>
        <v>Orsinium</v>
      </c>
      <c r="U324" s="33" t="s">
        <v>1738</v>
      </c>
      <c r="V324" s="3" t="str">
        <f>IF(U324&lt;&gt;"",IF(U324&lt;&gt;"LIBSETS_DROP_MECHANIC_MONSTER_NAME",VLOOKUP(U324,'LibSets constants'!$I$4:$L$1000,3,FALSE),""),"")</f>
        <v>Arena stage chest</v>
      </c>
      <c r="W324" s="3" t="str">
        <f>IF(U324&lt;&gt;"",IF(U324&lt;&gt;"LIBSETS_DROP_MECHANIC_MONSTER_NAME",VLOOKUP(U324,'LibSets constants'!$I$4:$L$1000,4,FALSE),""),"")</f>
        <v>Arena-Phasen Schatztruhe</v>
      </c>
      <c r="X324" s="3" t="str">
        <f>IF(G324&lt;&gt;"LIBSETS_SETTYPE_BATTLEGROUND",IF(G324&lt;&gt;"LIBSETS_SETTYPE_SPECIAL",IF(Y324&lt;&gt;"",VLOOKUP(Y324,'ESO zone constants'!$D$2:$H$4950,5,FALSE),""),""),"")</f>
        <v/>
      </c>
      <c r="AA324" s="3" t="str">
        <f>IF(Z324&lt;&gt;"",IF(Z324&lt;&gt;"LIBSETS_DROP_MECHANIC_MONSTER_NAME",VLOOKUP(Z324,'LibSets constants'!$I$4:$L$1000,3,FALSE),""),"")</f>
        <v/>
      </c>
      <c r="AB324" s="3" t="str">
        <f>IF(Z324&lt;&gt;"",IF(Z324&lt;&gt;"LIBSETS_DROP_MECHANIC_MONSTER_NAME",VLOOKUP(Z324,'LibSets constants'!$I$4:$L$1000,4,FALSE),""),"")</f>
        <v/>
      </c>
      <c r="AC324" s="3" t="str">
        <f>IF(G324&lt;&gt;"LIBSETS_SETTYPE_BATTLEGROUND",IF(G324&lt;&gt;"LIBSETS_SETTYPE_SPECIAL",IF(AD324&lt;&gt;"",VLOOKUP(AD324,'ESO zone constants'!$D$2:$H$4950,5,FALSE),""),""),"")</f>
        <v/>
      </c>
      <c r="AF324" s="3" t="str">
        <f>IF(AE324&lt;&gt;"",IF(AE324&lt;&gt;"LIBSETS_DROP_MECHANIC_MONSTER_NAME",VLOOKUP(AE324,'LibSets constants'!$I$4:$L$1000,3,FALSE),""),"")</f>
        <v/>
      </c>
      <c r="AG324" s="3" t="str">
        <f>IF(AE324&lt;&gt;"",IF(AE324&lt;&gt;"LIBSETS_DROP_MECHANIC_MONSTER_NAME",VLOOKUP(AE324,'LibSets constants'!$I$4:$L$1000,4,FALSE),""),"")</f>
        <v/>
      </c>
      <c r="AH324" s="3" t="str">
        <f>IF(G324&lt;&gt;"LIBSETS_SETTYPE_BATTLEGROUND",IF(G324&lt;&gt;"LIBSETS_SETTYPE_SPECIAL",IF(AI324&lt;&gt;"",VLOOKUP(AI324,'ESO zone constants'!$D$2:$H$4950,5,FALSE),""),""),"")</f>
        <v/>
      </c>
      <c r="AK324" s="3" t="str">
        <f>IF(AJ324&lt;&gt;"",IF(AJ324&lt;&gt;"LIBSETS_DROP_MECHANIC_MONSTER_NAME",VLOOKUP(AJ324,'LibSets constants'!$I$4:$L$1000,3,FALSE),""),"")</f>
        <v/>
      </c>
      <c r="AL324" s="3" t="str">
        <f>IF(AJ324&lt;&gt;"",IF(AJ324&lt;&gt;"LIBSETS_DROP_MECHANIC_MONSTER_NAME",VLOOKUP(AJ324,'LibSets constants'!$I$4:$L$1000,4,FALSE),""),"")</f>
        <v/>
      </c>
      <c r="AM324" s="3" t="str">
        <f>IF(G324&lt;&gt;"LIBSETS_SETTYPE_BATTLEGROUND",IF(G324&lt;&gt;"LIBSETS_SETTYPE_SPECIAL",IF(AN324&lt;&gt;"",VLOOKUP(AN324,'ESO zone constants'!$D$2:$H$4950,5,FALSE),""),""),"")</f>
        <v/>
      </c>
      <c r="AP324" s="3" t="str">
        <f>IF(AO324&lt;&gt;"",IF(AO324&lt;&gt;"LIBSETS_DROP_MECHANIC_MONSTER_NAME",VLOOKUP(AO324,'LibSets constants'!$I$4:$L$1000,3,FALSE),""),"")</f>
        <v/>
      </c>
      <c r="AQ324" s="3" t="str">
        <f>IF(AO324&lt;&gt;"",IF(AO324&lt;&gt;"LIBSETS_DROP_MECHANIC_MONSTER_NAME",VLOOKUP(AO324,'LibSets constants'!$I$4:$L$1000,4,FALSE),""),"")</f>
        <v/>
      </c>
      <c r="AR324" s="3" t="str">
        <f>IF(G324&lt;&gt;"LIBSETS_SETTYPE_BATTLEGROUND",IF(G324&lt;&gt;"LIBSETS_SETTYPE_SPECIAL",IF(AS324&lt;&gt;"",VLOOKUP(AS324,'ESO zone constants'!$D$2:$H$4950,5,FALSE),""),""),"")</f>
        <v/>
      </c>
      <c r="AU324" s="3" t="str">
        <f>IF(AT324&lt;&gt;"",IF(AT324&lt;&gt;"LIBSETS_DROP_MECHANIC_MONSTER_NAME",VLOOKUP(AT324,'LibSets constants'!$I$4:$L$1000,3,FALSE),""),"")</f>
        <v/>
      </c>
      <c r="AV324" s="3" t="str">
        <f>IF(AT324&lt;&gt;"",IF(AT324&lt;&gt;"LIBSETS_DROP_MECHANIC_MONSTER_NAME",VLOOKUP(AT324,'LibSets constants'!$I$4:$L$1000,4,FALSE),""),"")</f>
        <v/>
      </c>
      <c r="AW324" s="21" t="str">
        <f>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{wayshrines={-1,-1,-1,}, dlcId=DLC_ORSINIUM</v>
      </c>
      <c r="AX324" s="21" t="str">
        <f>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IF(F324&lt;&gt;"Not in the game (anymore)",IF(A324&lt;&gt;"",", setType="&amp;G324,"")&amp;IF(J324="true",", multiTrialSet=true",""),"")</f>
        <v>, setType=LIBSETS_SETTYPE_ARENA</v>
      </c>
      <c r="AZ324" s="21" t="str">
        <f>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1326</v>
      </c>
      <c r="C325" t="s">
        <v>1327</v>
      </c>
      <c r="D325" s="3">
        <f>A325</f>
        <v>372</v>
      </c>
      <c r="G325" s="8" t="s">
        <v>1647</v>
      </c>
      <c r="I325" t="s">
        <v>97</v>
      </c>
      <c r="J325" t="s">
        <v>97</v>
      </c>
      <c r="K325">
        <v>-1</v>
      </c>
      <c r="L325">
        <v>-1</v>
      </c>
      <c r="M325">
        <v>-1</v>
      </c>
      <c r="N325">
        <v>0</v>
      </c>
      <c r="O325" s="70" t="s">
        <v>457</v>
      </c>
      <c r="P325" s="3">
        <f>IF(AND(G325&lt;&gt;"LIBSETS_SETTYPE_BATTLEGROUND",G325&lt;&gt;"LIBSETS_SETTYPE_SPECIAL",G325&lt;&gt;"LIBSETS_SETTYPE_MYTHIC"), IF(Q325&lt;&gt;"",VLOOKUP(Q325,'ESO zone constants'!$D$2:$H$4950,5,FALSE),""),"")</f>
        <v>677</v>
      </c>
      <c r="Q325" t="str">
        <f>IF(OR(K325="",K325&lt;=0,ISERROR(K325)),IF(AND(O325&lt;&gt;"",NOT(ISERROR(O325))),O325, ""),VLOOKUP(K325,'ESO wayshrine node constants'!$A$3:$D$9993,4,FALSE))</f>
        <v>Maelstrom Arena</v>
      </c>
      <c r="S325" s="19" t="str">
        <f>IF(AND(R325&lt;&gt;"",NOT(ISERROR(R325))),R325,IF(P325&lt;&gt;"",IF(NOT(ISERROR(VLOOKUP(P325,'ESO Dungeon constants'!$D$3:$H$9999,5,FALSE))),VLOOKUP(P325,'ESO Dungeon constants'!$D$3:$I$9999,6,FALSE),VLOOKUP(P325,'ESO zone constants'!$H$2:$K$9984,4,FALSE)),""))</f>
        <v>DLC_ORSINIUM</v>
      </c>
      <c r="T325" s="3" t="str">
        <f>IF(S325&lt;&gt;"",VLOOKUP(S325,'LibSets constants'!$B$4:$C$1000,2,FALSE),"")</f>
        <v>Orsinium</v>
      </c>
      <c r="U325" s="33" t="s">
        <v>1738</v>
      </c>
      <c r="V325" s="3" t="str">
        <f>IF(U325&lt;&gt;"",IF(U325&lt;&gt;"LIBSETS_DROP_MECHANIC_MONSTER_NAME",VLOOKUP(U325,'LibSets constants'!$I$4:$L$1000,3,FALSE),""),"")</f>
        <v>Arena stage chest</v>
      </c>
      <c r="W325" s="3" t="str">
        <f>IF(U325&lt;&gt;"",IF(U325&lt;&gt;"LIBSETS_DROP_MECHANIC_MONSTER_NAME",VLOOKUP(U325,'LibSets constants'!$I$4:$L$1000,4,FALSE),""),"")</f>
        <v>Arena-Phasen Schatztruhe</v>
      </c>
      <c r="X325" s="3" t="str">
        <f>IF(G325&lt;&gt;"LIBSETS_SETTYPE_BATTLEGROUND",IF(G325&lt;&gt;"LIBSETS_SETTYPE_SPECIAL",IF(Y325&lt;&gt;"",VLOOKUP(Y325,'ESO zone constants'!$D$2:$H$4950,5,FALSE),""),""),"")</f>
        <v/>
      </c>
      <c r="AA325" s="3" t="str">
        <f>IF(Z325&lt;&gt;"",IF(Z325&lt;&gt;"LIBSETS_DROP_MECHANIC_MONSTER_NAME",VLOOKUP(Z325,'LibSets constants'!$I$4:$L$1000,3,FALSE),""),"")</f>
        <v/>
      </c>
      <c r="AB325" s="3" t="str">
        <f>IF(Z325&lt;&gt;"",IF(Z325&lt;&gt;"LIBSETS_DROP_MECHANIC_MONSTER_NAME",VLOOKUP(Z325,'LibSets constants'!$I$4:$L$1000,4,FALSE),""),"")</f>
        <v/>
      </c>
      <c r="AC325" s="3" t="str">
        <f>IF(G325&lt;&gt;"LIBSETS_SETTYPE_BATTLEGROUND",IF(G325&lt;&gt;"LIBSETS_SETTYPE_SPECIAL",IF(AD325&lt;&gt;"",VLOOKUP(AD325,'ESO zone constants'!$D$2:$H$4950,5,FALSE),""),""),"")</f>
        <v/>
      </c>
      <c r="AF325" s="3" t="str">
        <f>IF(AE325&lt;&gt;"",IF(AE325&lt;&gt;"LIBSETS_DROP_MECHANIC_MONSTER_NAME",VLOOKUP(AE325,'LibSets constants'!$I$4:$L$1000,3,FALSE),""),"")</f>
        <v/>
      </c>
      <c r="AG325" s="3" t="str">
        <f>IF(AE325&lt;&gt;"",IF(AE325&lt;&gt;"LIBSETS_DROP_MECHANIC_MONSTER_NAME",VLOOKUP(AE325,'LibSets constants'!$I$4:$L$1000,4,FALSE),""),"")</f>
        <v/>
      </c>
      <c r="AH325" s="3" t="str">
        <f>IF(G325&lt;&gt;"LIBSETS_SETTYPE_BATTLEGROUND",IF(G325&lt;&gt;"LIBSETS_SETTYPE_SPECIAL",IF(AI325&lt;&gt;"",VLOOKUP(AI325,'ESO zone constants'!$D$2:$H$4950,5,FALSE),""),""),"")</f>
        <v/>
      </c>
      <c r="AK325" s="3" t="str">
        <f>IF(AJ325&lt;&gt;"",IF(AJ325&lt;&gt;"LIBSETS_DROP_MECHANIC_MONSTER_NAME",VLOOKUP(AJ325,'LibSets constants'!$I$4:$L$1000,3,FALSE),""),"")</f>
        <v/>
      </c>
      <c r="AL325" s="3" t="str">
        <f>IF(AJ325&lt;&gt;"",IF(AJ325&lt;&gt;"LIBSETS_DROP_MECHANIC_MONSTER_NAME",VLOOKUP(AJ325,'LibSets constants'!$I$4:$L$1000,4,FALSE),""),"")</f>
        <v/>
      </c>
      <c r="AM325" s="3" t="str">
        <f>IF(G325&lt;&gt;"LIBSETS_SETTYPE_BATTLEGROUND",IF(G325&lt;&gt;"LIBSETS_SETTYPE_SPECIAL",IF(AN325&lt;&gt;"",VLOOKUP(AN325,'ESO zone constants'!$D$2:$H$4950,5,FALSE),""),""),"")</f>
        <v/>
      </c>
      <c r="AP325" s="3" t="str">
        <f>IF(AO325&lt;&gt;"",IF(AO325&lt;&gt;"LIBSETS_DROP_MECHANIC_MONSTER_NAME",VLOOKUP(AO325,'LibSets constants'!$I$4:$L$1000,3,FALSE),""),"")</f>
        <v/>
      </c>
      <c r="AQ325" s="3" t="str">
        <f>IF(AO325&lt;&gt;"",IF(AO325&lt;&gt;"LIBSETS_DROP_MECHANIC_MONSTER_NAME",VLOOKUP(AO325,'LibSets constants'!$I$4:$L$1000,4,FALSE),""),"")</f>
        <v/>
      </c>
      <c r="AR325" s="3" t="str">
        <f>IF(G325&lt;&gt;"LIBSETS_SETTYPE_BATTLEGROUND",IF(G325&lt;&gt;"LIBSETS_SETTYPE_SPECIAL",IF(AS325&lt;&gt;"",VLOOKUP(AS325,'ESO zone constants'!$D$2:$H$4950,5,FALSE),""),""),"")</f>
        <v/>
      </c>
      <c r="AU325" s="3" t="str">
        <f>IF(AT325&lt;&gt;"",IF(AT325&lt;&gt;"LIBSETS_DROP_MECHANIC_MONSTER_NAME",VLOOKUP(AT325,'LibSets constants'!$I$4:$L$1000,3,FALSE),""),"")</f>
        <v/>
      </c>
      <c r="AV325" s="3" t="str">
        <f>IF(AT325&lt;&gt;"",IF(AT325&lt;&gt;"LIBSETS_DROP_MECHANIC_MONSTER_NAME",VLOOKUP(AT325,'LibSets constants'!$I$4:$L$1000,4,FALSE),""),"")</f>
        <v/>
      </c>
      <c r="AW325" s="21" t="str">
        <f>IF(A325="???","--","")&amp;IF(F325&lt;&gt;"Not in the game (anymore)",IF(A325&lt;&gt;"",CONCATENATE("[",A325,"] = {wayshrines={")&amp;IF(K325&lt;&gt;"",CONCATENATE(K325,","),"")&amp;IF(L325&lt;&gt;"",CONCATENATE(L325,","),"")&amp;IF(M325&lt;&gt;"",CONCATENATE(M325,","),"")&amp;CONCATENATE("}")&amp;IF(VALUE(N325)&gt;0,CONCATENATE(", traitsNeeded=",N325),"")&amp;CONCATENATE(", dlcId=",IF(S325&lt;&gt;"",S325,"DLC_BASE_GAME")),""),"")</f>
        <v>[372] = {wayshrines={-1,-1,-1,}, dlcId=DLC_ORSINIUM</v>
      </c>
      <c r="AX325" s="21" t="str">
        <f>IF(F325&lt;&gt;"Not in the game (anymore)",IF(A325&lt;&gt;"",IF(P325&lt;&gt;"",CONCATENATE(", zoneIds={",P325),"")&amp;IF(X325&lt;&gt;"",CONCATENATE(",",X325),"")&amp;IF(AC325&lt;&gt;"",CONCATENATE(",",AC325),"")&amp;IF(AH325&lt;&gt;"",CONCATENATE(",",AH325),"")&amp;IF(AM325&lt;&gt;"",CONCATENATE(",",AM325),"")&amp;IF(AR325&lt;&gt;"",CONCATENATE(",",AR325),"")&amp;IF(P325&lt;&gt;"",CONCATENATE("}",""),"")&amp;IF(OR(I325="true",I325="false",I325&lt;&gt;""), CONCATENATE(", veteran=", I325), ""),""),"")</f>
        <v>, zoneIds={677}, veteran=false</v>
      </c>
      <c r="AY325" s="21" t="str">
        <f>IF(F325&lt;&gt;"Not in the game (anymore)",IF(A325&lt;&gt;"",", setType="&amp;G325,"")&amp;IF(J325="true",", multiTrialSet=true",""),"")</f>
        <v>, setType=LIBSETS_SETTYPE_ARENA</v>
      </c>
      <c r="AZ325" s="21" t="str">
        <f>IF(F325&lt;&gt;"Not in the game (anymore)",IF(U325&lt;&gt;"",", dropMechanic={"&amp;U325&amp;IF(Z325&lt;&gt;"",","&amp;Z325,"")&amp;IF(AE325&lt;&gt;"",","&amp;AE325,"")&amp;IF(AJ325&lt;&gt;"",","&amp;AJ325,"")&amp;IF(AO325&lt;&gt;"",","&amp;AO325,"")&amp;IF(AT325&lt;&gt;"",","&amp;AT325,"")&amp;"}"&amp;IF(U325="LIBSETS_DROP_MECHANIC_MONSTER_NAME",", dropMechanicNames={" &amp; IF(V325&lt;&gt;"","['en']='"&amp;V325&amp;"'","") &amp; IF(W325&lt;&gt;"",", ['de']='" &amp; W325&amp;"'","") &amp; "}",""),"")&amp;"},","")</f>
        <v>, dropMechanic={LIBSETS_DROP_MECHANIC_ARENA_STAGE_CHEST}},</v>
      </c>
      <c r="BA325" s="21" t="str">
        <f>IF(F325&lt;&gt;"Not in the game (anymore)",IF(C325&lt;&gt;"",CONCATENATE(" --",C325," / ",B325,"   [",IF(Q325&lt;&gt;"",Q325,""),IF(Y325&lt;&gt;"",", "&amp;Y325,""),IF(AD325&lt;&gt;"",", "&amp;AD325,""),IF(AI325&lt;&gt;"",", "&amp;AI325,""),IF(AN325&lt;&gt;"",", "&amp;AN325,""),IF(AS325&lt;&gt;"",", "&amp;AS325,""),"]")),"")</f>
        <v xml:space="preserve"> --Thunderous Volley / Donnernde Salve   [Maelstrom Arena]</v>
      </c>
    </row>
    <row r="326" spans="1:53" x14ac:dyDescent="0.25">
      <c r="A326" s="12">
        <v>373</v>
      </c>
      <c r="B326" t="s">
        <v>1328</v>
      </c>
      <c r="C326" t="s">
        <v>1329</v>
      </c>
      <c r="D326" s="3">
        <f>A326</f>
        <v>373</v>
      </c>
      <c r="G326" s="8" t="s">
        <v>1647</v>
      </c>
      <c r="I326" t="s">
        <v>97</v>
      </c>
      <c r="J326" t="s">
        <v>97</v>
      </c>
      <c r="K326">
        <v>-1</v>
      </c>
      <c r="L326">
        <v>-1</v>
      </c>
      <c r="M326">
        <v>-1</v>
      </c>
      <c r="N326">
        <v>0</v>
      </c>
      <c r="O326" s="70" t="s">
        <v>457</v>
      </c>
      <c r="P326" s="3">
        <f>IF(AND(G326&lt;&gt;"LIBSETS_SETTYPE_BATTLEGROUND",G326&lt;&gt;"LIBSETS_SETTYPE_SPECIAL",G326&lt;&gt;"LIBSETS_SETTYPE_MYTHIC"), IF(Q326&lt;&gt;"",VLOOKUP(Q326,'ESO zone constants'!$D$2:$H$4950,5,FALSE),""),"")</f>
        <v>677</v>
      </c>
      <c r="Q326" t="str">
        <f>IF(OR(K326="",K326&lt;=0,ISERROR(K326)),IF(AND(O326&lt;&gt;"",NOT(ISERROR(O326))),O326, ""),VLOOKUP(K326,'ESO wayshrine node constants'!$A$3:$D$9993,4,FALSE))</f>
        <v>Maelstrom Arena</v>
      </c>
      <c r="S326" s="19" t="str">
        <f>IF(AND(R326&lt;&gt;"",NOT(ISERROR(R326))),R326,IF(P326&lt;&gt;"",IF(NOT(ISERROR(VLOOKUP(P326,'ESO Dungeon constants'!$D$3:$H$9999,5,FALSE))),VLOOKUP(P326,'ESO Dungeon constants'!$D$3:$I$9999,6,FALSE),VLOOKUP(P326,'ESO zone constants'!$H$2:$K$9984,4,FALSE)),""))</f>
        <v>DLC_ORSINIUM</v>
      </c>
      <c r="T326" s="3" t="str">
        <f>IF(S326&lt;&gt;"",VLOOKUP(S326,'LibSets constants'!$B$4:$C$1000,2,FALSE),"")</f>
        <v>Orsinium</v>
      </c>
      <c r="U326" s="33" t="s">
        <v>1738</v>
      </c>
      <c r="V326" s="3" t="str">
        <f>IF(U326&lt;&gt;"",IF(U326&lt;&gt;"LIBSETS_DROP_MECHANIC_MONSTER_NAME",VLOOKUP(U326,'LibSets constants'!$I$4:$L$1000,3,FALSE),""),"")</f>
        <v>Arena stage chest</v>
      </c>
      <c r="W326" s="3" t="str">
        <f>IF(U326&lt;&gt;"",IF(U326&lt;&gt;"LIBSETS_DROP_MECHANIC_MONSTER_NAME",VLOOKUP(U326,'LibSets constants'!$I$4:$L$1000,4,FALSE),""),"")</f>
        <v>Arena-Phasen Schatztruhe</v>
      </c>
      <c r="X326" s="3" t="str">
        <f>IF(G326&lt;&gt;"LIBSETS_SETTYPE_BATTLEGROUND",IF(G326&lt;&gt;"LIBSETS_SETTYPE_SPECIAL",IF(Y326&lt;&gt;"",VLOOKUP(Y326,'ESO zone constants'!$D$2:$H$4950,5,FALSE),""),""),"")</f>
        <v/>
      </c>
      <c r="AA326" s="3" t="str">
        <f>IF(Z326&lt;&gt;"",IF(Z326&lt;&gt;"LIBSETS_DROP_MECHANIC_MONSTER_NAME",VLOOKUP(Z326,'LibSets constants'!$I$4:$L$1000,3,FALSE),""),"")</f>
        <v/>
      </c>
      <c r="AB326" s="3" t="str">
        <f>IF(Z326&lt;&gt;"",IF(Z326&lt;&gt;"LIBSETS_DROP_MECHANIC_MONSTER_NAME",VLOOKUP(Z326,'LibSets constants'!$I$4:$L$1000,4,FALSE),""),"")</f>
        <v/>
      </c>
      <c r="AC326" s="3" t="str">
        <f>IF(G326&lt;&gt;"LIBSETS_SETTYPE_BATTLEGROUND",IF(G326&lt;&gt;"LIBSETS_SETTYPE_SPECIAL",IF(AD326&lt;&gt;"",VLOOKUP(AD326,'ESO zone constants'!$D$2:$H$4950,5,FALSE),""),""),"")</f>
        <v/>
      </c>
      <c r="AF326" s="3" t="str">
        <f>IF(AE326&lt;&gt;"",IF(AE326&lt;&gt;"LIBSETS_DROP_MECHANIC_MONSTER_NAME",VLOOKUP(AE326,'LibSets constants'!$I$4:$L$1000,3,FALSE),""),"")</f>
        <v/>
      </c>
      <c r="AG326" s="3" t="str">
        <f>IF(AE326&lt;&gt;"",IF(AE326&lt;&gt;"LIBSETS_DROP_MECHANIC_MONSTER_NAME",VLOOKUP(AE326,'LibSets constants'!$I$4:$L$1000,4,FALSE),""),"")</f>
        <v/>
      </c>
      <c r="AH326" s="3" t="str">
        <f>IF(G326&lt;&gt;"LIBSETS_SETTYPE_BATTLEGROUND",IF(G326&lt;&gt;"LIBSETS_SETTYPE_SPECIAL",IF(AI326&lt;&gt;"",VLOOKUP(AI326,'ESO zone constants'!$D$2:$H$4950,5,FALSE),""),""),"")</f>
        <v/>
      </c>
      <c r="AK326" s="3" t="str">
        <f>IF(AJ326&lt;&gt;"",IF(AJ326&lt;&gt;"LIBSETS_DROP_MECHANIC_MONSTER_NAME",VLOOKUP(AJ326,'LibSets constants'!$I$4:$L$1000,3,FALSE),""),"")</f>
        <v/>
      </c>
      <c r="AL326" s="3" t="str">
        <f>IF(AJ326&lt;&gt;"",IF(AJ326&lt;&gt;"LIBSETS_DROP_MECHANIC_MONSTER_NAME",VLOOKUP(AJ326,'LibSets constants'!$I$4:$L$1000,4,FALSE),""),"")</f>
        <v/>
      </c>
      <c r="AM326" s="3" t="str">
        <f>IF(G326&lt;&gt;"LIBSETS_SETTYPE_BATTLEGROUND",IF(G326&lt;&gt;"LIBSETS_SETTYPE_SPECIAL",IF(AN326&lt;&gt;"",VLOOKUP(AN326,'ESO zone constants'!$D$2:$H$4950,5,FALSE),""),""),"")</f>
        <v/>
      </c>
      <c r="AP326" s="3" t="str">
        <f>IF(AO326&lt;&gt;"",IF(AO326&lt;&gt;"LIBSETS_DROP_MECHANIC_MONSTER_NAME",VLOOKUP(AO326,'LibSets constants'!$I$4:$L$1000,3,FALSE),""),"")</f>
        <v/>
      </c>
      <c r="AQ326" s="3" t="str">
        <f>IF(AO326&lt;&gt;"",IF(AO326&lt;&gt;"LIBSETS_DROP_MECHANIC_MONSTER_NAME",VLOOKUP(AO326,'LibSets constants'!$I$4:$L$1000,4,FALSE),""),"")</f>
        <v/>
      </c>
      <c r="AR326" s="3" t="str">
        <f>IF(G326&lt;&gt;"LIBSETS_SETTYPE_BATTLEGROUND",IF(G326&lt;&gt;"LIBSETS_SETTYPE_SPECIAL",IF(AS326&lt;&gt;"",VLOOKUP(AS326,'ESO zone constants'!$D$2:$H$4950,5,FALSE),""),""),"")</f>
        <v/>
      </c>
      <c r="AU326" s="3" t="str">
        <f>IF(AT326&lt;&gt;"",IF(AT326&lt;&gt;"LIBSETS_DROP_MECHANIC_MONSTER_NAME",VLOOKUP(AT326,'LibSets constants'!$I$4:$L$1000,3,FALSE),""),"")</f>
        <v/>
      </c>
      <c r="AV326" s="3" t="str">
        <f>IF(AT326&lt;&gt;"",IF(AT326&lt;&gt;"LIBSETS_DROP_MECHANIC_MONSTER_NAME",VLOOKUP(AT326,'LibSets constants'!$I$4:$L$1000,4,FALSE),""),"")</f>
        <v/>
      </c>
      <c r="AW326" s="21" t="str">
        <f>IF(A326="???","--","")&amp;IF(F326&lt;&gt;"Not in the game (anymore)",IF(A326&lt;&gt;"",CONCATENATE("[",A326,"] = {wayshrines={")&amp;IF(K326&lt;&gt;"",CONCATENATE(K326,","),"")&amp;IF(L326&lt;&gt;"",CONCATENATE(L326,","),"")&amp;IF(M326&lt;&gt;"",CONCATENATE(M326,","),"")&amp;CONCATENATE("}")&amp;IF(VALUE(N326)&gt;0,CONCATENATE(", traitsNeeded=",N326),"")&amp;CONCATENATE(", dlcId=",IF(S326&lt;&gt;"",S326,"DLC_BASE_GAME")),""),"")</f>
        <v>[373] = {wayshrines={-1,-1,-1,}, dlcId=DLC_ORSINIUM</v>
      </c>
      <c r="AX326" s="21" t="str">
        <f>IF(F326&lt;&gt;"Not in the game (anymore)",IF(A326&lt;&gt;"",IF(P326&lt;&gt;"",CONCATENATE(", zoneIds={",P326),"")&amp;IF(X326&lt;&gt;"",CONCATENATE(",",X326),"")&amp;IF(AC326&lt;&gt;"",CONCATENATE(",",AC326),"")&amp;IF(AH326&lt;&gt;"",CONCATENATE(",",AH326),"")&amp;IF(AM326&lt;&gt;"",CONCATENATE(",",AM326),"")&amp;IF(AR326&lt;&gt;"",CONCATENATE(",",AR326),"")&amp;IF(P326&lt;&gt;"",CONCATENATE("}",""),"")&amp;IF(OR(I326="true",I326="false",I326&lt;&gt;""), CONCATENATE(", veteran=", I326), ""),""),"")</f>
        <v>, zoneIds={677}, veteran=false</v>
      </c>
      <c r="AY326" s="21" t="str">
        <f>IF(F326&lt;&gt;"Not in the game (anymore)",IF(A326&lt;&gt;"",", setType="&amp;G326,"")&amp;IF(J326="true",", multiTrialSet=true",""),"")</f>
        <v>, setType=LIBSETS_SETTYPE_ARENA</v>
      </c>
      <c r="AZ326" s="21" t="str">
        <f>IF(F326&lt;&gt;"Not in the game (anymore)",IF(U326&lt;&gt;"",", dropMechanic={"&amp;U326&amp;IF(Z326&lt;&gt;"",","&amp;Z326,"")&amp;IF(AE326&lt;&gt;"",","&amp;AE326,"")&amp;IF(AJ326&lt;&gt;"",","&amp;AJ326,"")&amp;IF(AO326&lt;&gt;"",","&amp;AO326,"")&amp;IF(AT326&lt;&gt;"",","&amp;AT326,"")&amp;"}"&amp;IF(U326="LIBSETS_DROP_MECHANIC_MONSTER_NAME",", dropMechanicNames={" &amp; IF(V326&lt;&gt;"","['en']='"&amp;V326&amp;"'","") &amp; IF(W326&lt;&gt;"",", ['de']='" &amp; W326&amp;"'","") &amp; "}",""),"")&amp;"},","")</f>
        <v>, dropMechanic={LIBSETS_DROP_MECHANIC_ARENA_STAGE_CHEST}},</v>
      </c>
      <c r="BA326" s="21" t="str">
        <f>IF(F326&lt;&gt;"Not in the game (anymore)",IF(C326&lt;&gt;"",CONCATENATE(" --",C326," / ",B326,"   [",IF(Q326&lt;&gt;"",Q326,""),IF(Y326&lt;&gt;"",", "&amp;Y326,""),IF(AD326&lt;&gt;"",", "&amp;AD326,""),IF(AI326&lt;&gt;"",", "&amp;AI326,""),IF(AN326&lt;&gt;"",", "&amp;AN326,""),IF(AS326&lt;&gt;"",", "&amp;AS326,""),"]")),"")</f>
        <v xml:space="preserve"> --Crushing Wall / Zermalmende Mauer   [Maelstrom Arena]</v>
      </c>
    </row>
    <row r="327" spans="1:53" x14ac:dyDescent="0.25">
      <c r="A327" s="12">
        <v>374</v>
      </c>
      <c r="B327" t="s">
        <v>1330</v>
      </c>
      <c r="C327" t="s">
        <v>1331</v>
      </c>
      <c r="D327" s="3">
        <f>A327</f>
        <v>374</v>
      </c>
      <c r="G327" s="8" t="s">
        <v>1647</v>
      </c>
      <c r="I327" t="s">
        <v>97</v>
      </c>
      <c r="J327" t="s">
        <v>97</v>
      </c>
      <c r="K327">
        <v>-1</v>
      </c>
      <c r="L327">
        <v>-1</v>
      </c>
      <c r="M327">
        <v>-1</v>
      </c>
      <c r="N327">
        <v>0</v>
      </c>
      <c r="O327" s="70" t="s">
        <v>457</v>
      </c>
      <c r="P327" s="3">
        <f>IF(AND(G327&lt;&gt;"LIBSETS_SETTYPE_BATTLEGROUND",G327&lt;&gt;"LIBSETS_SETTYPE_SPECIAL",G327&lt;&gt;"LIBSETS_SETTYPE_MYTHIC"), IF(Q327&lt;&gt;"",VLOOKUP(Q327,'ESO zone constants'!$D$2:$H$4950,5,FALSE),""),"")</f>
        <v>677</v>
      </c>
      <c r="Q327" t="str">
        <f>IF(OR(K327="",K327&lt;=0,ISERROR(K327)),IF(AND(O327&lt;&gt;"",NOT(ISERROR(O327))),O327, ""),VLOOKUP(K327,'ESO wayshrine node constants'!$A$3:$D$9993,4,FALSE))</f>
        <v>Maelstrom Arena</v>
      </c>
      <c r="S327" s="19" t="str">
        <f>IF(AND(R327&lt;&gt;"",NOT(ISERROR(R327))),R327,IF(P327&lt;&gt;"",IF(NOT(ISERROR(VLOOKUP(P327,'ESO Dungeon constants'!$D$3:$H$9999,5,FALSE))),VLOOKUP(P327,'ESO Dungeon constants'!$D$3:$I$9999,6,FALSE),VLOOKUP(P327,'ESO zone constants'!$H$2:$K$9984,4,FALSE)),""))</f>
        <v>DLC_ORSINIUM</v>
      </c>
      <c r="T327" s="3" t="str">
        <f>IF(S327&lt;&gt;"",VLOOKUP(S327,'LibSets constants'!$B$4:$C$1000,2,FALSE),"")</f>
        <v>Orsinium</v>
      </c>
      <c r="U327" s="33" t="s">
        <v>1738</v>
      </c>
      <c r="V327" s="3" t="str">
        <f>IF(U327&lt;&gt;"",IF(U327&lt;&gt;"LIBSETS_DROP_MECHANIC_MONSTER_NAME",VLOOKUP(U327,'LibSets constants'!$I$4:$L$1000,3,FALSE),""),"")</f>
        <v>Arena stage chest</v>
      </c>
      <c r="W327" s="3" t="str">
        <f>IF(U327&lt;&gt;"",IF(U327&lt;&gt;"LIBSETS_DROP_MECHANIC_MONSTER_NAME",VLOOKUP(U327,'LibSets constants'!$I$4:$L$1000,4,FALSE),""),"")</f>
        <v>Arena-Phasen Schatztruhe</v>
      </c>
      <c r="X327" s="3" t="str">
        <f>IF(G327&lt;&gt;"LIBSETS_SETTYPE_BATTLEGROUND",IF(G327&lt;&gt;"LIBSETS_SETTYPE_SPECIAL",IF(Y327&lt;&gt;"",VLOOKUP(Y327,'ESO zone constants'!$D$2:$H$4950,5,FALSE),""),""),"")</f>
        <v/>
      </c>
      <c r="AA327" s="3" t="str">
        <f>IF(Z327&lt;&gt;"",IF(Z327&lt;&gt;"LIBSETS_DROP_MECHANIC_MONSTER_NAME",VLOOKUP(Z327,'LibSets constants'!$I$4:$L$1000,3,FALSE),""),"")</f>
        <v/>
      </c>
      <c r="AB327" s="3" t="str">
        <f>IF(Z327&lt;&gt;"",IF(Z327&lt;&gt;"LIBSETS_DROP_MECHANIC_MONSTER_NAME",VLOOKUP(Z327,'LibSets constants'!$I$4:$L$1000,4,FALSE),""),"")</f>
        <v/>
      </c>
      <c r="AC327" s="3" t="str">
        <f>IF(G327&lt;&gt;"LIBSETS_SETTYPE_BATTLEGROUND",IF(G327&lt;&gt;"LIBSETS_SETTYPE_SPECIAL",IF(AD327&lt;&gt;"",VLOOKUP(AD327,'ESO zone constants'!$D$2:$H$4950,5,FALSE),""),""),"")</f>
        <v/>
      </c>
      <c r="AF327" s="3" t="str">
        <f>IF(AE327&lt;&gt;"",IF(AE327&lt;&gt;"LIBSETS_DROP_MECHANIC_MONSTER_NAME",VLOOKUP(AE327,'LibSets constants'!$I$4:$L$1000,3,FALSE),""),"")</f>
        <v/>
      </c>
      <c r="AG327" s="3" t="str">
        <f>IF(AE327&lt;&gt;"",IF(AE327&lt;&gt;"LIBSETS_DROP_MECHANIC_MONSTER_NAME",VLOOKUP(AE327,'LibSets constants'!$I$4:$L$1000,4,FALSE),""),"")</f>
        <v/>
      </c>
      <c r="AH327" s="3" t="str">
        <f>IF(G327&lt;&gt;"LIBSETS_SETTYPE_BATTLEGROUND",IF(G327&lt;&gt;"LIBSETS_SETTYPE_SPECIAL",IF(AI327&lt;&gt;"",VLOOKUP(AI327,'ESO zone constants'!$D$2:$H$4950,5,FALSE),""),""),"")</f>
        <v/>
      </c>
      <c r="AK327" s="3" t="str">
        <f>IF(AJ327&lt;&gt;"",IF(AJ327&lt;&gt;"LIBSETS_DROP_MECHANIC_MONSTER_NAME",VLOOKUP(AJ327,'LibSets constants'!$I$4:$L$1000,3,FALSE),""),"")</f>
        <v/>
      </c>
      <c r="AL327" s="3" t="str">
        <f>IF(AJ327&lt;&gt;"",IF(AJ327&lt;&gt;"LIBSETS_DROP_MECHANIC_MONSTER_NAME",VLOOKUP(AJ327,'LibSets constants'!$I$4:$L$1000,4,FALSE),""),"")</f>
        <v/>
      </c>
      <c r="AM327" s="3" t="str">
        <f>IF(G327&lt;&gt;"LIBSETS_SETTYPE_BATTLEGROUND",IF(G327&lt;&gt;"LIBSETS_SETTYPE_SPECIAL",IF(AN327&lt;&gt;"",VLOOKUP(AN327,'ESO zone constants'!$D$2:$H$4950,5,FALSE),""),""),"")</f>
        <v/>
      </c>
      <c r="AP327" s="3" t="str">
        <f>IF(AO327&lt;&gt;"",IF(AO327&lt;&gt;"LIBSETS_DROP_MECHANIC_MONSTER_NAME",VLOOKUP(AO327,'LibSets constants'!$I$4:$L$1000,3,FALSE),""),"")</f>
        <v/>
      </c>
      <c r="AQ327" s="3" t="str">
        <f>IF(AO327&lt;&gt;"",IF(AO327&lt;&gt;"LIBSETS_DROP_MECHANIC_MONSTER_NAME",VLOOKUP(AO327,'LibSets constants'!$I$4:$L$1000,4,FALSE),""),"")</f>
        <v/>
      </c>
      <c r="AR327" s="3" t="str">
        <f>IF(G327&lt;&gt;"LIBSETS_SETTYPE_BATTLEGROUND",IF(G327&lt;&gt;"LIBSETS_SETTYPE_SPECIAL",IF(AS327&lt;&gt;"",VLOOKUP(AS327,'ESO zone constants'!$D$2:$H$4950,5,FALSE),""),""),"")</f>
        <v/>
      </c>
      <c r="AU327" s="3" t="str">
        <f>IF(AT327&lt;&gt;"",IF(AT327&lt;&gt;"LIBSETS_DROP_MECHANIC_MONSTER_NAME",VLOOKUP(AT327,'LibSets constants'!$I$4:$L$1000,3,FALSE),""),"")</f>
        <v/>
      </c>
      <c r="AV327" s="3" t="str">
        <f>IF(AT327&lt;&gt;"",IF(AT327&lt;&gt;"LIBSETS_DROP_MECHANIC_MONSTER_NAME",VLOOKUP(AT327,'LibSets constants'!$I$4:$L$1000,4,FALSE),""),"")</f>
        <v/>
      </c>
      <c r="AW327" s="21" t="str">
        <f>IF(A327="???","--","")&amp;IF(F327&lt;&gt;"Not in the game (anymore)",IF(A327&lt;&gt;"",CONCATENATE("[",A327,"] = {wayshrines={")&amp;IF(K327&lt;&gt;"",CONCATENATE(K327,","),"")&amp;IF(L327&lt;&gt;"",CONCATENATE(L327,","),"")&amp;IF(M327&lt;&gt;"",CONCATENATE(M327,","),"")&amp;CONCATENATE("}")&amp;IF(VALUE(N327)&gt;0,CONCATENATE(", traitsNeeded=",N327),"")&amp;CONCATENATE(", dlcId=",IF(S327&lt;&gt;"",S327,"DLC_BASE_GAME")),""),"")</f>
        <v>[374] = {wayshrines={-1,-1,-1,}, dlcId=DLC_ORSINIUM</v>
      </c>
      <c r="AX327" s="21" t="str">
        <f>IF(F327&lt;&gt;"Not in the game (anymore)",IF(A327&lt;&gt;"",IF(P327&lt;&gt;"",CONCATENATE(", zoneIds={",P327),"")&amp;IF(X327&lt;&gt;"",CONCATENATE(",",X327),"")&amp;IF(AC327&lt;&gt;"",CONCATENATE(",",AC327),"")&amp;IF(AH327&lt;&gt;"",CONCATENATE(",",AH327),"")&amp;IF(AM327&lt;&gt;"",CONCATENATE(",",AM327),"")&amp;IF(AR327&lt;&gt;"",CONCATENATE(",",AR327),"")&amp;IF(P327&lt;&gt;"",CONCATENATE("}",""),"")&amp;IF(OR(I327="true",I327="false",I327&lt;&gt;""), CONCATENATE(", veteran=", I327), ""),""),"")</f>
        <v>, zoneIds={677}, veteran=false</v>
      </c>
      <c r="AY327" s="21" t="str">
        <f>IF(F327&lt;&gt;"Not in the game (anymore)",IF(A327&lt;&gt;"",", setType="&amp;G327,"")&amp;IF(J327="true",", multiTrialSet=true",""),"")</f>
        <v>, setType=LIBSETS_SETTYPE_ARENA</v>
      </c>
      <c r="AZ327" s="21" t="str">
        <f>IF(F327&lt;&gt;"Not in the game (anymore)",IF(U327&lt;&gt;"",", dropMechanic={"&amp;U327&amp;IF(Z327&lt;&gt;"",","&amp;Z327,"")&amp;IF(AE327&lt;&gt;"",","&amp;AE327,"")&amp;IF(AJ327&lt;&gt;"",","&amp;AJ327,"")&amp;IF(AO327&lt;&gt;"",","&amp;AO327,"")&amp;IF(AT327&lt;&gt;"",","&amp;AT327,"")&amp;"}"&amp;IF(U327="LIBSETS_DROP_MECHANIC_MONSTER_NAME",", dropMechanicNames={" &amp; IF(V327&lt;&gt;"","['en']='"&amp;V327&amp;"'","") &amp; IF(W327&lt;&gt;"",", ['de']='" &amp; W327&amp;"'","") &amp; "}",""),"")&amp;"},","")</f>
        <v>, dropMechanic={LIBSETS_DROP_MECHANIC_ARENA_STAGE_CHEST}},</v>
      </c>
      <c r="BA327" s="21" t="str">
        <f>IF(F327&lt;&gt;"Not in the game (anymore)",IF(C327&lt;&gt;"",CONCATENATE(" --",C327," / ",B327,"   [",IF(Q327&lt;&gt;"",Q327,""),IF(Y327&lt;&gt;"",", "&amp;Y327,""),IF(AD327&lt;&gt;"",", "&amp;AD327,""),IF(AI327&lt;&gt;"",", "&amp;AI327,""),IF(AN327&lt;&gt;"",", "&amp;AN327,""),IF(AS327&lt;&gt;"",", "&amp;AS327,""),"]")),"")</f>
        <v xml:space="preserve"> --Precise Regeneration / Präzise Regeneration   [Maelstrom Arena]</v>
      </c>
    </row>
    <row r="328" spans="1:53" x14ac:dyDescent="0.25">
      <c r="A328" s="12">
        <v>380</v>
      </c>
      <c r="B328" t="s">
        <v>1332</v>
      </c>
      <c r="C328" t="s">
        <v>1333</v>
      </c>
      <c r="D328" s="3">
        <f>A328</f>
        <v>380</v>
      </c>
      <c r="E328" t="s">
        <v>1640</v>
      </c>
      <c r="F328" t="s">
        <v>1592</v>
      </c>
      <c r="G328" s="8" t="s">
        <v>1657</v>
      </c>
      <c r="I328" t="s">
        <v>97</v>
      </c>
      <c r="J328" t="s">
        <v>97</v>
      </c>
      <c r="K328">
        <v>-1</v>
      </c>
      <c r="L328">
        <v>-1</v>
      </c>
      <c r="M328">
        <v>-1</v>
      </c>
      <c r="N328">
        <v>0</v>
      </c>
      <c r="O328" s="70" t="s">
        <v>1694</v>
      </c>
      <c r="P328" s="3" t="str">
        <f>IF(AND(G328&lt;&gt;"LIBSETS_SETTYPE_BATTLEGROUND",G328&lt;&gt;"LIBSETS_SETTYPE_SPECIAL",G328&lt;&gt;"LIBSETS_SETTYPE_MYTHIC"), IF(Q328&lt;&gt;"",VLOOKUP(Q328,'ESO zone constants'!$D$2:$H$4950,5,FALSE),""),"")</f>
        <v/>
      </c>
      <c r="Q328" t="str">
        <f>IF(OR(K328="",K328&lt;=0,ISERROR(K328)),IF(AND(O328&lt;&gt;"",NOT(ISERROR(O328))),O328, ""),VLOOKUP(K328,'ESO wayshrine node constants'!$A$3:$D$9993,4,FALSE))</f>
        <v>!Level up advisor</v>
      </c>
      <c r="S328" s="19" t="str">
        <f>IF(AND(R328&lt;&gt;"",NOT(ISERROR(R328))),R328,IF(P328&lt;&gt;"",IF(NOT(ISERROR(VLOOKUP(P328,'ESO Dungeon constants'!$D$3:$H$9999,5,FALSE))),VLOOKUP(P328,'ESO Dungeon constants'!$D$3:$I$9999,6,FALSE),VLOOKUP(P328,'ESO zone constants'!$H$2:$K$9984,4,FALSE)),""))</f>
        <v/>
      </c>
      <c r="T328" s="3" t="str">
        <f>IF(S328&lt;&gt;"",VLOOKUP(S328,'LibSets constants'!$B$4:$C$1000,2,FALSE),"")</f>
        <v/>
      </c>
      <c r="U328" s="33" t="s">
        <v>1802</v>
      </c>
      <c r="V328" s="44" t="str">
        <f>IF(U328&lt;&gt;"",IF(U328&lt;&gt;"LIBSETS_DROP_MECHANIC_MONSTER_NAME",VLOOKUP(U328,'LibSets constants'!$I$4:$L$1000,3,FALSE),""),"")</f>
        <v>Level up reward</v>
      </c>
      <c r="W328" s="44" t="str">
        <f>IF(U328&lt;&gt;"",IF(U328&lt;&gt;"LIBSETS_DROP_MECHANIC_MONSTER_NAME",VLOOKUP(U328,'LibSets constants'!$I$4:$L$1000,4,FALSE),""),"")</f>
        <v>Level Aufstieg Belohnung</v>
      </c>
      <c r="X328" s="3" t="str">
        <f>IF(G328&lt;&gt;"LIBSETS_SETTYPE_BATTLEGROUND",IF(G328&lt;&gt;"LIBSETS_SETTYPE_SPECIAL",IF(Y328&lt;&gt;"",VLOOKUP(Y328,'ESO zone constants'!$D$2:$H$4950,5,FALSE),""),""),"")</f>
        <v/>
      </c>
      <c r="Z328" s="45"/>
      <c r="AA328" s="44" t="str">
        <f>IF(Z328&lt;&gt;"",IF(Z328&lt;&gt;"LIBSETS_DROP_MECHANIC_MONSTER_NAME",VLOOKUP(Z328,'LibSets constants'!$I$4:$L$1000,3,FALSE),""),"")</f>
        <v/>
      </c>
      <c r="AB328" s="44" t="str">
        <f>IF(Z328&lt;&gt;"",IF(Z328&lt;&gt;"LIBSETS_DROP_MECHANIC_MONSTER_NAME",VLOOKUP(Z328,'LibSets constants'!$I$4:$L$1000,4,FALSE),""),"")</f>
        <v/>
      </c>
      <c r="AC328" s="3" t="str">
        <f>IF(G328&lt;&gt;"LIBSETS_SETTYPE_BATTLEGROUND",IF(G328&lt;&gt;"LIBSETS_SETTYPE_SPECIAL",IF(AD328&lt;&gt;"",VLOOKUP(AD328,'ESO zone constants'!$D$2:$H$4950,5,FALSE),""),""),"")</f>
        <v/>
      </c>
      <c r="AE328" s="45"/>
      <c r="AF328" s="44" t="str">
        <f>IF(AE328&lt;&gt;"",IF(AE328&lt;&gt;"LIBSETS_DROP_MECHANIC_MONSTER_NAME",VLOOKUP(AE328,'LibSets constants'!$I$4:$L$1000,3,FALSE),""),"")</f>
        <v/>
      </c>
      <c r="AG328" s="44" t="str">
        <f>IF(AE328&lt;&gt;"",IF(AE328&lt;&gt;"LIBSETS_DROP_MECHANIC_MONSTER_NAME",VLOOKUP(AE328,'LibSets constants'!$I$4:$L$1000,4,FALSE),""),"")</f>
        <v/>
      </c>
      <c r="AH328" s="3" t="str">
        <f>IF(G328&lt;&gt;"LIBSETS_SETTYPE_BATTLEGROUND",IF(G328&lt;&gt;"LIBSETS_SETTYPE_SPECIAL",IF(AI328&lt;&gt;"",VLOOKUP(AI328,'ESO zone constants'!$D$2:$H$4950,5,FALSE),""),""),"")</f>
        <v/>
      </c>
      <c r="AJ328" s="45"/>
      <c r="AK328" s="44" t="str">
        <f>IF(AJ328&lt;&gt;"",IF(AJ328&lt;&gt;"LIBSETS_DROP_MECHANIC_MONSTER_NAME",VLOOKUP(AJ328,'LibSets constants'!$I$4:$L$1000,3,FALSE),""),"")</f>
        <v/>
      </c>
      <c r="AL328" s="44" t="str">
        <f>IF(AJ328&lt;&gt;"",IF(AJ328&lt;&gt;"LIBSETS_DROP_MECHANIC_MONSTER_NAME",VLOOKUP(AJ328,'LibSets constants'!$I$4:$L$1000,4,FALSE),""),"")</f>
        <v/>
      </c>
      <c r="AM328" s="3" t="str">
        <f>IF(G328&lt;&gt;"LIBSETS_SETTYPE_BATTLEGROUND",IF(G328&lt;&gt;"LIBSETS_SETTYPE_SPECIAL",IF(AN328&lt;&gt;"",VLOOKUP(AN328,'ESO zone constants'!$D$2:$H$4950,5,FALSE),""),""),"")</f>
        <v/>
      </c>
      <c r="AO328" s="45"/>
      <c r="AP328" s="44" t="str">
        <f>IF(AO328&lt;&gt;"",IF(AO328&lt;&gt;"LIBSETS_DROP_MECHANIC_MONSTER_NAME",VLOOKUP(AO328,'LibSets constants'!$I$4:$L$1000,3,FALSE),""),"")</f>
        <v/>
      </c>
      <c r="AQ328" s="44" t="str">
        <f>IF(AO328&lt;&gt;"",IF(AO328&lt;&gt;"LIBSETS_DROP_MECHANIC_MONSTER_NAME",VLOOKUP(AO328,'LibSets constants'!$I$4:$L$1000,4,FALSE),""),"")</f>
        <v/>
      </c>
      <c r="AR328" s="3" t="str">
        <f>IF(G328&lt;&gt;"LIBSETS_SETTYPE_BATTLEGROUND",IF(G328&lt;&gt;"LIBSETS_SETTYPE_SPECIAL",IF(AS328&lt;&gt;"",VLOOKUP(AS328,'ESO zone constants'!$D$2:$H$4950,5,FALSE),""),""),"")</f>
        <v/>
      </c>
      <c r="AT328" s="45"/>
      <c r="AU328" s="44" t="str">
        <f>IF(AT328&lt;&gt;"",IF(AT328&lt;&gt;"LIBSETS_DROP_MECHANIC_MONSTER_NAME",VLOOKUP(AT328,'LibSets constants'!$I$4:$L$1000,3,FALSE),""),"")</f>
        <v/>
      </c>
      <c r="AV328" s="44" t="str">
        <f>IF(AT328&lt;&gt;"",IF(AT328&lt;&gt;"LIBSETS_DROP_MECHANIC_MONSTER_NAME",VLOOKUP(AT328,'LibSets constants'!$I$4:$L$1000,4,FALSE),""),"")</f>
        <v/>
      </c>
      <c r="AW328" s="21" t="str">
        <f>IF(A328="???","--","")&amp;IF(F328&lt;&gt;"Not in the game (anymore)",IF(A328&lt;&gt;"",CONCATENATE("[",A328,"] = {wayshrines={")&amp;IF(K328&lt;&gt;"",CONCATENATE(K328,","),"")&amp;IF(L328&lt;&gt;"",CONCATENATE(L328,","),"")&amp;IF(M328&lt;&gt;"",CONCATENATE(M328,","),"")&amp;CONCATENATE("}")&amp;IF(VALUE(N328)&gt;0,CONCATENATE(", traitsNeeded=",N328),"")&amp;CONCATENATE(", dlcId=",IF(S328&lt;&gt;"",S328,"DLC_BASE_GAME")),""),"")</f>
        <v>[380] = {wayshrines={-1,-1,-1,}, dlcId=DLC_BASE_GAME</v>
      </c>
      <c r="AX328" s="21" t="str">
        <f>IF(F328&lt;&gt;"Not in the game (anymore)",IF(A328&lt;&gt;"",IF(P328&lt;&gt;"",CONCATENATE(", zoneIds={",P328),"")&amp;IF(X328&lt;&gt;"",CONCATENATE(",",X328),"")&amp;IF(AC328&lt;&gt;"",CONCATENATE(",",AC328),"")&amp;IF(AH328&lt;&gt;"",CONCATENATE(",",AH328),"")&amp;IF(AM328&lt;&gt;"",CONCATENATE(",",AM328),"")&amp;IF(AR328&lt;&gt;"",CONCATENATE(",",AR328),"")&amp;IF(P328&lt;&gt;"",CONCATENATE("}",""),"")&amp;IF(OR(I328="true",I328="false",I328&lt;&gt;""), CONCATENATE(", veteran=", I328), ""),""),"")</f>
        <v>, veteran=false</v>
      </c>
      <c r="AY328" s="21" t="str">
        <f>IF(F328&lt;&gt;"Not in the game (anymore)",IF(A328&lt;&gt;"",", setType="&amp;G328,"")&amp;IF(J328="true",", multiTrialSet=true",""),"")</f>
        <v>, setType=LIBSETS_SETTYPE_SPECIAL</v>
      </c>
      <c r="AZ328" s="21" t="str">
        <f>IF(F328&lt;&gt;"Not in the game (anymore)",IF(U328&lt;&gt;"",", dropMechanic={"&amp;U328&amp;IF(Z328&lt;&gt;"",","&amp;Z328,"")&amp;IF(AE328&lt;&gt;"",","&amp;AE328,"")&amp;IF(AJ328&lt;&gt;"",","&amp;AJ328,"")&amp;IF(AO328&lt;&gt;"",","&amp;AO328,"")&amp;IF(AT328&lt;&gt;"",","&amp;AT328,"")&amp;"}"&amp;IF(U328="LIBSETS_DROP_MECHANIC_MONSTER_NAME",", dropMechanicNames={" &amp; IF(V328&lt;&gt;"","['en']='"&amp;V328&amp;"'","") &amp; IF(W328&lt;&gt;"",", ['de']='" &amp; W328&amp;"'","") &amp; "}",""),"")&amp;"},","")</f>
        <v>, dropMechanic={LIBSETS_DROP_MECHANIC_LEVEL_UP_REWARD}},</v>
      </c>
      <c r="BA328" s="21" t="str">
        <f>IF(F328&lt;&gt;"Not in the game (anymore)",IF(C328&lt;&gt;"",CONCATENATE(" --",C328," / ",B328,"   [",IF(Q328&lt;&gt;"",Q328,""),IF(Y328&lt;&gt;"",", "&amp;Y328,""),IF(AD328&lt;&gt;"",", "&amp;AD328,""),IF(AI328&lt;&gt;"",", "&amp;AI328,""),IF(AN328&lt;&gt;"",", "&amp;AN328,""),IF(AS328&lt;&gt;"",", "&amp;AS328,""),"]")),"")</f>
        <v xml:space="preserve"> --Prophet's / Prophet   [!Level up advisor]</v>
      </c>
    </row>
    <row r="329" spans="1:53" x14ac:dyDescent="0.25">
      <c r="A329" s="12">
        <v>381</v>
      </c>
      <c r="B329" t="s">
        <v>1334</v>
      </c>
      <c r="C329" t="s">
        <v>1335</v>
      </c>
      <c r="D329" s="3">
        <f>A329</f>
        <v>381</v>
      </c>
      <c r="E329" t="s">
        <v>1640</v>
      </c>
      <c r="F329" t="s">
        <v>1592</v>
      </c>
      <c r="G329" s="8" t="s">
        <v>1657</v>
      </c>
      <c r="I329" t="s">
        <v>97</v>
      </c>
      <c r="J329" t="s">
        <v>97</v>
      </c>
      <c r="K329">
        <v>-1</v>
      </c>
      <c r="L329">
        <v>-1</v>
      </c>
      <c r="M329">
        <v>-1</v>
      </c>
      <c r="N329">
        <v>0</v>
      </c>
      <c r="O329" s="70" t="s">
        <v>1694</v>
      </c>
      <c r="P329" s="3" t="str">
        <f>IF(AND(G329&lt;&gt;"LIBSETS_SETTYPE_BATTLEGROUND",G329&lt;&gt;"LIBSETS_SETTYPE_SPECIAL",G329&lt;&gt;"LIBSETS_SETTYPE_MYTHIC"), IF(Q329&lt;&gt;"",VLOOKUP(Q329,'ESO zone constants'!$D$2:$H$4950,5,FALSE),""),"")</f>
        <v/>
      </c>
      <c r="Q329" t="str">
        <f>IF(OR(K329="",K329&lt;=0,ISERROR(K329)),IF(AND(O329&lt;&gt;"",NOT(ISERROR(O329))),O329, ""),VLOOKUP(K329,'ESO wayshrine node constants'!$A$3:$D$9993,4,FALSE))</f>
        <v>!Level up advisor</v>
      </c>
      <c r="S329" s="19" t="str">
        <f>IF(AND(R329&lt;&gt;"",NOT(ISERROR(R329))),R329,IF(P329&lt;&gt;"",IF(NOT(ISERROR(VLOOKUP(P329,'ESO Dungeon constants'!$D$3:$H$9999,5,FALSE))),VLOOKUP(P329,'ESO Dungeon constants'!$D$3:$I$9999,6,FALSE),VLOOKUP(P329,'ESO zone constants'!$H$2:$K$9984,4,FALSE)),""))</f>
        <v/>
      </c>
      <c r="T329" s="3" t="str">
        <f>IF(S329&lt;&gt;"",VLOOKUP(S329,'LibSets constants'!$B$4:$C$1000,2,FALSE),"")</f>
        <v/>
      </c>
      <c r="U329" s="33" t="s">
        <v>1802</v>
      </c>
      <c r="V329" s="44" t="str">
        <f>IF(U329&lt;&gt;"",IF(U329&lt;&gt;"LIBSETS_DROP_MECHANIC_MONSTER_NAME",VLOOKUP(U329,'LibSets constants'!$I$4:$L$1000,3,FALSE),""),"")</f>
        <v>Level up reward</v>
      </c>
      <c r="W329" s="44" t="str">
        <f>IF(U329&lt;&gt;"",IF(U329&lt;&gt;"LIBSETS_DROP_MECHANIC_MONSTER_NAME",VLOOKUP(U329,'LibSets constants'!$I$4:$L$1000,4,FALSE),""),"")</f>
        <v>Level Aufstieg Belohnung</v>
      </c>
      <c r="X329" s="3" t="str">
        <f>IF(G329&lt;&gt;"LIBSETS_SETTYPE_BATTLEGROUND",IF(G329&lt;&gt;"LIBSETS_SETTYPE_SPECIAL",IF(Y329&lt;&gt;"",VLOOKUP(Y329,'ESO zone constants'!$D$2:$H$4950,5,FALSE),""),""),"")</f>
        <v/>
      </c>
      <c r="Z329" s="45"/>
      <c r="AA329" s="44" t="str">
        <f>IF(Z329&lt;&gt;"",IF(Z329&lt;&gt;"LIBSETS_DROP_MECHANIC_MONSTER_NAME",VLOOKUP(Z329,'LibSets constants'!$I$4:$L$1000,3,FALSE),""),"")</f>
        <v/>
      </c>
      <c r="AB329" s="44" t="str">
        <f>IF(Z329&lt;&gt;"",IF(Z329&lt;&gt;"LIBSETS_DROP_MECHANIC_MONSTER_NAME",VLOOKUP(Z329,'LibSets constants'!$I$4:$L$1000,4,FALSE),""),"")</f>
        <v/>
      </c>
      <c r="AC329" s="3" t="str">
        <f>IF(G329&lt;&gt;"LIBSETS_SETTYPE_BATTLEGROUND",IF(G329&lt;&gt;"LIBSETS_SETTYPE_SPECIAL",IF(AD329&lt;&gt;"",VLOOKUP(AD329,'ESO zone constants'!$D$2:$H$4950,5,FALSE),""),""),"")</f>
        <v/>
      </c>
      <c r="AE329" s="45"/>
      <c r="AF329" s="44" t="str">
        <f>IF(AE329&lt;&gt;"",IF(AE329&lt;&gt;"LIBSETS_DROP_MECHANIC_MONSTER_NAME",VLOOKUP(AE329,'LibSets constants'!$I$4:$L$1000,3,FALSE),""),"")</f>
        <v/>
      </c>
      <c r="AG329" s="44" t="str">
        <f>IF(AE329&lt;&gt;"",IF(AE329&lt;&gt;"LIBSETS_DROP_MECHANIC_MONSTER_NAME",VLOOKUP(AE329,'LibSets constants'!$I$4:$L$1000,4,FALSE),""),"")</f>
        <v/>
      </c>
      <c r="AH329" s="3" t="str">
        <f>IF(G329&lt;&gt;"LIBSETS_SETTYPE_BATTLEGROUND",IF(G329&lt;&gt;"LIBSETS_SETTYPE_SPECIAL",IF(AI329&lt;&gt;"",VLOOKUP(AI329,'ESO zone constants'!$D$2:$H$4950,5,FALSE),""),""),"")</f>
        <v/>
      </c>
      <c r="AJ329" s="45"/>
      <c r="AK329" s="44" t="str">
        <f>IF(AJ329&lt;&gt;"",IF(AJ329&lt;&gt;"LIBSETS_DROP_MECHANIC_MONSTER_NAME",VLOOKUP(AJ329,'LibSets constants'!$I$4:$L$1000,3,FALSE),""),"")</f>
        <v/>
      </c>
      <c r="AL329" s="44" t="str">
        <f>IF(AJ329&lt;&gt;"",IF(AJ329&lt;&gt;"LIBSETS_DROP_MECHANIC_MONSTER_NAME",VLOOKUP(AJ329,'LibSets constants'!$I$4:$L$1000,4,FALSE),""),"")</f>
        <v/>
      </c>
      <c r="AM329" s="3" t="str">
        <f>IF(G329&lt;&gt;"LIBSETS_SETTYPE_BATTLEGROUND",IF(G329&lt;&gt;"LIBSETS_SETTYPE_SPECIAL",IF(AN329&lt;&gt;"",VLOOKUP(AN329,'ESO zone constants'!$D$2:$H$4950,5,FALSE),""),""),"")</f>
        <v/>
      </c>
      <c r="AO329" s="45"/>
      <c r="AP329" s="44" t="str">
        <f>IF(AO329&lt;&gt;"",IF(AO329&lt;&gt;"LIBSETS_DROP_MECHANIC_MONSTER_NAME",VLOOKUP(AO329,'LibSets constants'!$I$4:$L$1000,3,FALSE),""),"")</f>
        <v/>
      </c>
      <c r="AQ329" s="44" t="str">
        <f>IF(AO329&lt;&gt;"",IF(AO329&lt;&gt;"LIBSETS_DROP_MECHANIC_MONSTER_NAME",VLOOKUP(AO329,'LibSets constants'!$I$4:$L$1000,4,FALSE),""),"")</f>
        <v/>
      </c>
      <c r="AR329" s="3" t="str">
        <f>IF(G329&lt;&gt;"LIBSETS_SETTYPE_BATTLEGROUND",IF(G329&lt;&gt;"LIBSETS_SETTYPE_SPECIAL",IF(AS329&lt;&gt;"",VLOOKUP(AS329,'ESO zone constants'!$D$2:$H$4950,5,FALSE),""),""),"")</f>
        <v/>
      </c>
      <c r="AT329" s="45"/>
      <c r="AU329" s="44" t="str">
        <f>IF(AT329&lt;&gt;"",IF(AT329&lt;&gt;"LIBSETS_DROP_MECHANIC_MONSTER_NAME",VLOOKUP(AT329,'LibSets constants'!$I$4:$L$1000,3,FALSE),""),"")</f>
        <v/>
      </c>
      <c r="AV329" s="44" t="str">
        <f>IF(AT329&lt;&gt;"",IF(AT329&lt;&gt;"LIBSETS_DROP_MECHANIC_MONSTER_NAME",VLOOKUP(AT329,'LibSets constants'!$I$4:$L$1000,4,FALSE),""),"")</f>
        <v/>
      </c>
      <c r="AW329" s="21" t="str">
        <f>IF(A329="???","--","")&amp;IF(F329&lt;&gt;"Not in the game (anymore)",IF(A329&lt;&gt;"",CONCATENATE("[",A329,"] = {wayshrines={")&amp;IF(K329&lt;&gt;"",CONCATENATE(K329,","),"")&amp;IF(L329&lt;&gt;"",CONCATENATE(L329,","),"")&amp;IF(M329&lt;&gt;"",CONCATENATE(M329,","),"")&amp;CONCATENATE("}")&amp;IF(VALUE(N329)&gt;0,CONCATENATE(", traitsNeeded=",N329),"")&amp;CONCATENATE(", dlcId=",IF(S329&lt;&gt;"",S329,"DLC_BASE_GAME")),""),"")</f>
        <v>[381] = {wayshrines={-1,-1,-1,}, dlcId=DLC_BASE_GAME</v>
      </c>
      <c r="AX329" s="21" t="str">
        <f>IF(F329&lt;&gt;"Not in the game (anymore)",IF(A329&lt;&gt;"",IF(P329&lt;&gt;"",CONCATENATE(", zoneIds={",P329),"")&amp;IF(X329&lt;&gt;"",CONCATENATE(",",X329),"")&amp;IF(AC329&lt;&gt;"",CONCATENATE(",",AC329),"")&amp;IF(AH329&lt;&gt;"",CONCATENATE(",",AH329),"")&amp;IF(AM329&lt;&gt;"",CONCATENATE(",",AM329),"")&amp;IF(AR329&lt;&gt;"",CONCATENATE(",",AR329),"")&amp;IF(P329&lt;&gt;"",CONCATENATE("}",""),"")&amp;IF(OR(I329="true",I329="false",I329&lt;&gt;""), CONCATENATE(", veteran=", I329), ""),""),"")</f>
        <v>, veteran=false</v>
      </c>
      <c r="AY329" s="21" t="str">
        <f>IF(F329&lt;&gt;"Not in the game (anymore)",IF(A329&lt;&gt;"",", setType="&amp;G329,"")&amp;IF(J329="true",", multiTrialSet=true",""),"")</f>
        <v>, setType=LIBSETS_SETTYPE_SPECIAL</v>
      </c>
      <c r="AZ329" s="21" t="str">
        <f>IF(F329&lt;&gt;"Not in the game (anymore)",IF(U329&lt;&gt;"",", dropMechanic={"&amp;U329&amp;IF(Z329&lt;&gt;"",","&amp;Z329,"")&amp;IF(AE329&lt;&gt;"",","&amp;AE329,"")&amp;IF(AJ329&lt;&gt;"",","&amp;AJ329,"")&amp;IF(AO329&lt;&gt;"",","&amp;AO329,"")&amp;IF(AT329&lt;&gt;"",","&amp;AT329,"")&amp;"}"&amp;IF(U329="LIBSETS_DROP_MECHANIC_MONSTER_NAME",", dropMechanicNames={" &amp; IF(V329&lt;&gt;"","['en']='"&amp;V329&amp;"'","") &amp; IF(W329&lt;&gt;"",", ['de']='" &amp; W329&amp;"'","") &amp; "}",""),"")&amp;"},","")</f>
        <v>, dropMechanic={LIBSETS_DROP_MECHANIC_LEVEL_UP_REWARD}},</v>
      </c>
      <c r="BA329" s="21" t="str">
        <f>IF(F329&lt;&gt;"Not in the game (anymore)",IF(C329&lt;&gt;"",CONCATENATE(" --",C329," / ",B329,"   [",IF(Q329&lt;&gt;"",Q329,""),IF(Y329&lt;&gt;"",", "&amp;Y329,""),IF(AD329&lt;&gt;"",", "&amp;AD329,""),IF(AI329&lt;&gt;"",", "&amp;AI329,""),IF(AN329&lt;&gt;"",", "&amp;AN329,""),IF(AS329&lt;&gt;"",", "&amp;AS329,""),"]")),"")</f>
        <v xml:space="preserve"> --Broken Soul / Zerbrochene Seele   [!Level up advisor]</v>
      </c>
    </row>
    <row r="330" spans="1:53" x14ac:dyDescent="0.25">
      <c r="A330" s="12">
        <v>382</v>
      </c>
      <c r="B330" t="s">
        <v>1336</v>
      </c>
      <c r="C330" t="s">
        <v>1337</v>
      </c>
      <c r="D330" s="3">
        <f>A330</f>
        <v>382</v>
      </c>
      <c r="G330" s="8" t="s">
        <v>1655</v>
      </c>
      <c r="I330" t="s">
        <v>97</v>
      </c>
      <c r="J330" t="s">
        <v>97</v>
      </c>
      <c r="K330">
        <v>-1</v>
      </c>
      <c r="L330">
        <v>-1</v>
      </c>
      <c r="M330">
        <v>-1</v>
      </c>
      <c r="N330">
        <v>0</v>
      </c>
      <c r="O330" s="70" t="s">
        <v>79</v>
      </c>
      <c r="P330" s="3">
        <f>IF(AND(G330&lt;&gt;"LIBSETS_SETTYPE_BATTLEGROUND",G330&lt;&gt;"LIBSETS_SETTYPE_SPECIAL",G330&lt;&gt;"LIBSETS_SETTYPE_MYTHIC"), IF(Q330&lt;&gt;"",VLOOKUP(Q330,'ESO zone constants'!$D$2:$H$4950,5,FALSE),""),"")</f>
        <v>1011</v>
      </c>
      <c r="Q330" t="str">
        <f>IF(OR(K330="",K330&lt;=0,ISERROR(K330)),IF(AND(O330&lt;&gt;"",NOT(ISERROR(O330))),O330, ""),VLOOKUP(K330,'ESO wayshrine node constants'!$A$3:$D$9993,4,FALSE))</f>
        <v>Summerset</v>
      </c>
      <c r="S330" s="19" t="str">
        <f>IF(AND(R330&lt;&gt;"",NOT(ISERROR(R330))),R330,IF(P330&lt;&gt;"",IF(NOT(ISERROR(VLOOKUP(P330,'ESO Dungeon constants'!$D$3:$H$9999,5,FALSE))),VLOOKUP(P330,'ESO Dungeon constants'!$D$3:$I$9999,6,FALSE),VLOOKUP(P330,'ESO zone constants'!$H$2:$K$9984,4,FALSE)),""))</f>
        <v>DLC_SUMMERSET</v>
      </c>
      <c r="T330" s="3" t="str">
        <f>IF(S330&lt;&gt;"",VLOOKUP(S330,'LibSets constants'!$B$4:$C$1000,2,FALSE),"")</f>
        <v>Summerset</v>
      </c>
      <c r="U330" s="33" t="s">
        <v>1742</v>
      </c>
      <c r="V330" s="44" t="str">
        <f>IF(U330&lt;&gt;"",IF(U330&lt;&gt;"LIBSETS_DROP_MECHANIC_MONSTER_NAME",VLOOKUP(U330,'LibSets constants'!$I$4:$L$1000,3,FALSE),""),"")</f>
        <v>Delve bosses have a chance to drop a waist or feet.</v>
      </c>
      <c r="W330" s="44" t="str">
        <f>IF(U330&lt;&gt;"",IF(U330&lt;&gt;"LIBSETS_DROP_MECHANIC_MONSTER_NAME",VLOOKUP(U330,'LibSets constants'!$I$4:$L$1000,4,FALSE),""),"")</f>
        <v>Bosse in Gewölben haben die Chance, eine Taille oder Füße fallen zu lassen.</v>
      </c>
      <c r="X330" s="3" t="str">
        <f>IF(G330&lt;&gt;"LIBSETS_SETTYPE_BATTLEGROUND",IF(G330&lt;&gt;"LIBSETS_SETTYPE_SPECIAL",IF(Y330&lt;&gt;"",VLOOKUP(Y330,'ESO zone constants'!$D$2:$H$4950,5,FALSE),""),""),"")</f>
        <v/>
      </c>
      <c r="Z330" s="45" t="s">
        <v>1743</v>
      </c>
      <c r="AA330" s="44" t="str">
        <f>IF(Z330&lt;&gt;"",IF(Z330&lt;&gt;"LIBSETS_DROP_MECHANIC_MONSTER_NAME",VLOOKUP(Z330,'LibSets constants'!$I$4:$L$1000,3,FALSE),""),"")</f>
        <v>Overland group bosses have a 100% chance to drop head, chest, legs, or weapon.</v>
      </c>
      <c r="AB330" s="44" t="str">
        <f>IF(Z330&lt;&gt;"",IF(Z330&lt;&gt;"LIBSETS_DROP_MECHANIC_MONSTER_NAME",VLOOKUP(Z330,'LibSets constants'!$I$4:$L$1000,4,FALSE),""),"")</f>
        <v>Überland Gruppenbosse haben eine Chance von 100%, Kopf, Brust, Beine oder Waffen fallen zu lassen.</v>
      </c>
      <c r="AC330" s="3" t="str">
        <f>IF(G330&lt;&gt;"LIBSETS_SETTYPE_BATTLEGROUND",IF(G330&lt;&gt;"LIBSETS_SETTYPE_SPECIAL",IF(AD330&lt;&gt;"",VLOOKUP(AD330,'ESO zone constants'!$D$2:$H$4950,5,FALSE),""),""),"")</f>
        <v/>
      </c>
      <c r="AE330" s="45" t="s">
        <v>1744</v>
      </c>
      <c r="AF330" s="44" t="str">
        <f>IF(AE330&lt;&gt;"",IF(AE330&lt;&gt;"LIBSETS_DROP_MECHANIC_MONSTER_NAME",VLOOKUP(AE330,'LibSets constants'!$I$4:$L$1000,3,FALSE),""),"")</f>
        <v>Public dungeon bosses have a chance to drop a shoulder, hand, or weapon.</v>
      </c>
      <c r="AG330" s="44" t="str">
        <f>IF(AE330&lt;&gt;"",IF(AE330&lt;&gt;"LIBSETS_DROP_MECHANIC_MONSTER_NAME",VLOOKUP(AE330,'LibSets constants'!$I$4:$L$1000,4,FALSE),""),"")</f>
        <v>Öffentliche Dungeon-Bosse haben die Möglichkeit, eine Schulter, Handschuhe oder eine Waffe fallen zu lassen.</v>
      </c>
      <c r="AH330" s="3" t="str">
        <f>IF(G330&lt;&gt;"LIBSETS_SETTYPE_BATTLEGROUND",IF(G330&lt;&gt;"LIBSETS_SETTYPE_SPECIAL",IF(AI330&lt;&gt;"",VLOOKUP(AI330,'ESO zone constants'!$D$2:$H$4950,5,FALSE),""),""),"")</f>
        <v/>
      </c>
      <c r="AJ330" s="45" t="s">
        <v>1745</v>
      </c>
      <c r="AK330" s="44" t="str">
        <f>IF(AJ330&lt;&gt;"",IF(AJ330&lt;&gt;"LIBSETS_DROP_MECHANIC_MONSTER_NAME",VLOOKUP(AJ330,'LibSets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4" t="str">
        <f>IF(AJ330&lt;&gt;"",IF(AJ330&lt;&gt;"LIBSETS_DROP_MECHANIC_MONSTER_NAME",VLOOKUP(AJ330,'LibSets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constants'!$D$2:$H$4950,5,FALSE),""),""),"")</f>
        <v/>
      </c>
      <c r="AO330" s="45"/>
      <c r="AP330" s="44" t="str">
        <f>IF(AO330&lt;&gt;"",IF(AO330&lt;&gt;"LIBSETS_DROP_MECHANIC_MONSTER_NAME",VLOOKUP(AO330,'LibSets constants'!$I$4:$L$1000,3,FALSE),""),"")</f>
        <v/>
      </c>
      <c r="AQ330" s="44" t="str">
        <f>IF(AO330&lt;&gt;"",IF(AO330&lt;&gt;"LIBSETS_DROP_MECHANIC_MONSTER_NAME",VLOOKUP(AO330,'LibSets constants'!$I$4:$L$1000,4,FALSE),""),"")</f>
        <v/>
      </c>
      <c r="AR330" s="3" t="str">
        <f>IF(G330&lt;&gt;"LIBSETS_SETTYPE_BATTLEGROUND",IF(G330&lt;&gt;"LIBSETS_SETTYPE_SPECIAL",IF(AS330&lt;&gt;"",VLOOKUP(AS330,'ESO zone constants'!$D$2:$H$4950,5,FALSE),""),""),"")</f>
        <v/>
      </c>
      <c r="AT330" s="45"/>
      <c r="AU330" s="44" t="str">
        <f>IF(AT330&lt;&gt;"",IF(AT330&lt;&gt;"LIBSETS_DROP_MECHANIC_MONSTER_NAME",VLOOKUP(AT330,'LibSets constants'!$I$4:$L$1000,3,FALSE),""),"")</f>
        <v/>
      </c>
      <c r="AV330" s="44" t="str">
        <f>IF(AT330&lt;&gt;"",IF(AT330&lt;&gt;"LIBSETS_DROP_MECHANIC_MONSTER_NAME",VLOOKUP(AT330,'LibSets constants'!$I$4:$L$1000,4,FALSE),""),"")</f>
        <v/>
      </c>
      <c r="AW330" s="21" t="str">
        <f>IF(A330="???","--","")&amp;IF(F330&lt;&gt;"Not in the game (anymore)",IF(A330&lt;&gt;"",CONCATENATE("[",A330,"] = {wayshrines={")&amp;IF(K330&lt;&gt;"",CONCATENATE(K330,","),"")&amp;IF(L330&lt;&gt;"",CONCATENATE(L330,","),"")&amp;IF(M330&lt;&gt;"",CONCATENATE(M330,","),"")&amp;CONCATENATE("}")&amp;IF(VALUE(N330)&gt;0,CONCATENATE(", traitsNeeded=",N330),"")&amp;CONCATENATE(", dlcId=",IF(S330&lt;&gt;"",S330,"DLC_BASE_GAME")),""),"")</f>
        <v>[382] = {wayshrines={-1,-1,-1,}, dlcId=DLC_SUMMERSET</v>
      </c>
      <c r="AX330" s="21" t="str">
        <f>IF(F330&lt;&gt;"Not in the game (anymore)",IF(A330&lt;&gt;"",IF(P330&lt;&gt;"",CONCATENATE(", zoneIds={",P330),"")&amp;IF(X330&lt;&gt;"",CONCATENATE(",",X330),"")&amp;IF(AC330&lt;&gt;"",CONCATENATE(",",AC330),"")&amp;IF(AH330&lt;&gt;"",CONCATENATE(",",AH330),"")&amp;IF(AM330&lt;&gt;"",CONCATENATE(",",AM330),"")&amp;IF(AR330&lt;&gt;"",CONCATENATE(",",AR330),"")&amp;IF(P330&lt;&gt;"",CONCATENATE("}",""),"")&amp;IF(OR(I330="true",I330="false",I330&lt;&gt;""), CONCATENATE(", veteran=", I330), ""),""),"")</f>
        <v>, zoneIds={1011}, veteran=false</v>
      </c>
      <c r="AY330" s="21" t="str">
        <f>IF(F330&lt;&gt;"Not in the game (anymore)",IF(A330&lt;&gt;"",", setType="&amp;G330,"")&amp;IF(J330="true",", multiTrialSet=true",""),"")</f>
        <v>, setType=LIBSETS_SETTYPE_OVERLAND</v>
      </c>
      <c r="AZ330" s="21" t="str">
        <f>IF(F330&lt;&gt;"Not in the game (anymore)",IF(U330&lt;&gt;"",", dropMechanic={"&amp;U330&amp;IF(Z330&lt;&gt;"",","&amp;Z330,"")&amp;IF(AE330&lt;&gt;"",","&amp;AE330,"")&amp;IF(AJ330&lt;&gt;"",","&amp;AJ330,"")&amp;IF(AO330&lt;&gt;"",","&amp;AO330,"")&amp;IF(AT330&lt;&gt;"",","&amp;AT330,"")&amp;"}"&amp;IF(U330="LIBSETS_DROP_MECHANIC_MONSTER_NAME",", dropMechanicNames={" &amp; IF(V330&lt;&gt;"","['en']='"&amp;V330&amp;"'","") &amp; IF(W330&lt;&gt;"",", ['de']='" &amp; W330&amp;"'","") &amp; "}",""),"")&amp;"},","")</f>
        <v>, dropMechanic={LIBSETS_DROP_MECHANIC_OVERLAND_BOSS_DELVE,LIBSETS_DROP_MECHANIC_OVERLAND_WORLDBOSS,LIBSETS_DROP_MECHANIC_OVERLAND_BOSS_PUBLIC_DUNGEON,LIBSETS_DROP_MECHANIC_OVERLAND_CHEST}},</v>
      </c>
      <c r="BA330" s="21" t="str">
        <f>IF(F330&lt;&gt;"Not in the game (anymore)",IF(C330&lt;&gt;"",CONCATENATE(" --",C330," / ",B330,"   [",IF(Q330&lt;&gt;"",Q330,""),IF(Y330&lt;&gt;"",", "&amp;Y330,""),IF(AD330&lt;&gt;"",", "&amp;AD330,""),IF(AI330&lt;&gt;"",", "&amp;AI330,""),IF(AN330&lt;&gt;"",", "&amp;AN330,""),IF(AS330&lt;&gt;"",", "&amp;AS330,""),"]")),"")</f>
        <v xml:space="preserve"> --Grace of Gloom / Anmut der Gräue   [Summerset]</v>
      </c>
    </row>
    <row r="331" spans="1:53" x14ac:dyDescent="0.25">
      <c r="A331" s="12">
        <v>383</v>
      </c>
      <c r="B331" t="s">
        <v>1338</v>
      </c>
      <c r="C331" t="s">
        <v>1339</v>
      </c>
      <c r="D331" s="3">
        <f>A331</f>
        <v>383</v>
      </c>
      <c r="G331" s="8" t="s">
        <v>1655</v>
      </c>
      <c r="I331" t="s">
        <v>97</v>
      </c>
      <c r="J331" t="s">
        <v>97</v>
      </c>
      <c r="K331">
        <v>-1</v>
      </c>
      <c r="L331">
        <v>-1</v>
      </c>
      <c r="M331">
        <v>-1</v>
      </c>
      <c r="N331">
        <v>0</v>
      </c>
      <c r="O331" s="70" t="s">
        <v>79</v>
      </c>
      <c r="P331" s="3">
        <f>IF(AND(G331&lt;&gt;"LIBSETS_SETTYPE_BATTLEGROUND",G331&lt;&gt;"LIBSETS_SETTYPE_SPECIAL",G331&lt;&gt;"LIBSETS_SETTYPE_MYTHIC"), IF(Q331&lt;&gt;"",VLOOKUP(Q331,'ESO zone constants'!$D$2:$H$4950,5,FALSE),""),"")</f>
        <v>1011</v>
      </c>
      <c r="Q331" t="str">
        <f>IF(OR(K331="",K331&lt;=0,ISERROR(K331)),IF(AND(O331&lt;&gt;"",NOT(ISERROR(O331))),O331, ""),VLOOKUP(K331,'ESO wayshrine node constants'!$A$3:$D$9993,4,FALSE))</f>
        <v>Summerset</v>
      </c>
      <c r="S331" s="19" t="str">
        <f>IF(AND(R331&lt;&gt;"",NOT(ISERROR(R331))),R331,IF(P331&lt;&gt;"",IF(NOT(ISERROR(VLOOKUP(P331,'ESO Dungeon constants'!$D$3:$H$9999,5,FALSE))),VLOOKUP(P331,'ESO Dungeon constants'!$D$3:$I$9999,6,FALSE),VLOOKUP(P331,'ESO zone constants'!$H$2:$K$9984,4,FALSE)),""))</f>
        <v>DLC_SUMMERSET</v>
      </c>
      <c r="T331" s="3" t="str">
        <f>IF(S331&lt;&gt;"",VLOOKUP(S331,'LibSets constants'!$B$4:$C$1000,2,FALSE),"")</f>
        <v>Summerset</v>
      </c>
      <c r="U331" s="33" t="s">
        <v>1742</v>
      </c>
      <c r="V331" s="44" t="str">
        <f>IF(U331&lt;&gt;"",IF(U331&lt;&gt;"LIBSETS_DROP_MECHANIC_MONSTER_NAME",VLOOKUP(U331,'LibSets constants'!$I$4:$L$1000,3,FALSE),""),"")</f>
        <v>Delve bosses have a chance to drop a waist or feet.</v>
      </c>
      <c r="W331" s="44" t="str">
        <f>IF(U331&lt;&gt;"",IF(U331&lt;&gt;"LIBSETS_DROP_MECHANIC_MONSTER_NAME",VLOOKUP(U331,'LibSets constants'!$I$4:$L$1000,4,FALSE),""),"")</f>
        <v>Bosse in Gewölben haben die Chance, eine Taille oder Füße fallen zu lassen.</v>
      </c>
      <c r="X331" s="3" t="str">
        <f>IF(G331&lt;&gt;"LIBSETS_SETTYPE_BATTLEGROUND",IF(G331&lt;&gt;"LIBSETS_SETTYPE_SPECIAL",IF(Y331&lt;&gt;"",VLOOKUP(Y331,'ESO zone constants'!$D$2:$H$4950,5,FALSE),""),""),"")</f>
        <v/>
      </c>
      <c r="Z331" s="45" t="s">
        <v>1743</v>
      </c>
      <c r="AA331" s="44" t="str">
        <f>IF(Z331&lt;&gt;"",IF(Z331&lt;&gt;"LIBSETS_DROP_MECHANIC_MONSTER_NAME",VLOOKUP(Z331,'LibSets constants'!$I$4:$L$1000,3,FALSE),""),"")</f>
        <v>Overland group bosses have a 100% chance to drop head, chest, legs, or weapon.</v>
      </c>
      <c r="AB331" s="44" t="str">
        <f>IF(Z331&lt;&gt;"",IF(Z331&lt;&gt;"LIBSETS_DROP_MECHANIC_MONSTER_NAME",VLOOKUP(Z331,'LibSets constants'!$I$4:$L$1000,4,FALSE),""),"")</f>
        <v>Überland Gruppenbosse haben eine Chance von 100%, Kopf, Brust, Beine oder Waffen fallen zu lassen.</v>
      </c>
      <c r="AC331" s="3" t="str">
        <f>IF(G331&lt;&gt;"LIBSETS_SETTYPE_BATTLEGROUND",IF(G331&lt;&gt;"LIBSETS_SETTYPE_SPECIAL",IF(AD331&lt;&gt;"",VLOOKUP(AD331,'ESO zone constants'!$D$2:$H$4950,5,FALSE),""),""),"")</f>
        <v/>
      </c>
      <c r="AE331" s="45" t="s">
        <v>1744</v>
      </c>
      <c r="AF331" s="44" t="str">
        <f>IF(AE331&lt;&gt;"",IF(AE331&lt;&gt;"LIBSETS_DROP_MECHANIC_MONSTER_NAME",VLOOKUP(AE331,'LibSets constants'!$I$4:$L$1000,3,FALSE),""),"")</f>
        <v>Public dungeon bosses have a chance to drop a shoulder, hand, or weapon.</v>
      </c>
      <c r="AG331" s="44" t="str">
        <f>IF(AE331&lt;&gt;"",IF(AE331&lt;&gt;"LIBSETS_DROP_MECHANIC_MONSTER_NAME",VLOOKUP(AE331,'LibSets constants'!$I$4:$L$1000,4,FALSE),""),"")</f>
        <v>Öffentliche Dungeon-Bosse haben die Möglichkeit, eine Schulter, Handschuhe oder eine Waffe fallen zu lassen.</v>
      </c>
      <c r="AH331" s="3" t="str">
        <f>IF(G331&lt;&gt;"LIBSETS_SETTYPE_BATTLEGROUND",IF(G331&lt;&gt;"LIBSETS_SETTYPE_SPECIAL",IF(AI331&lt;&gt;"",VLOOKUP(AI331,'ESO zone constants'!$D$2:$H$4950,5,FALSE),""),""),"")</f>
        <v/>
      </c>
      <c r="AJ331" s="45" t="s">
        <v>1745</v>
      </c>
      <c r="AK331" s="44" t="str">
        <f>IF(AJ331&lt;&gt;"",IF(AJ331&lt;&gt;"LIBSETS_DROP_MECHANIC_MONSTER_NAME",VLOOKUP(AJ331,'LibSets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4" t="str">
        <f>IF(AJ331&lt;&gt;"",IF(AJ331&lt;&gt;"LIBSETS_DROP_MECHANIC_MONSTER_NAME",VLOOKUP(AJ331,'LibSets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constants'!$D$2:$H$4950,5,FALSE),""),""),"")</f>
        <v/>
      </c>
      <c r="AO331" s="45"/>
      <c r="AP331" s="44" t="str">
        <f>IF(AO331&lt;&gt;"",IF(AO331&lt;&gt;"LIBSETS_DROP_MECHANIC_MONSTER_NAME",VLOOKUP(AO331,'LibSets constants'!$I$4:$L$1000,3,FALSE),""),"")</f>
        <v/>
      </c>
      <c r="AQ331" s="44" t="str">
        <f>IF(AO331&lt;&gt;"",IF(AO331&lt;&gt;"LIBSETS_DROP_MECHANIC_MONSTER_NAME",VLOOKUP(AO331,'LibSets constants'!$I$4:$L$1000,4,FALSE),""),"")</f>
        <v/>
      </c>
      <c r="AR331" s="3" t="str">
        <f>IF(G331&lt;&gt;"LIBSETS_SETTYPE_BATTLEGROUND",IF(G331&lt;&gt;"LIBSETS_SETTYPE_SPECIAL",IF(AS331&lt;&gt;"",VLOOKUP(AS331,'ESO zone constants'!$D$2:$H$4950,5,FALSE),""),""),"")</f>
        <v/>
      </c>
      <c r="AT331" s="45"/>
      <c r="AU331" s="44" t="str">
        <f>IF(AT331&lt;&gt;"",IF(AT331&lt;&gt;"LIBSETS_DROP_MECHANIC_MONSTER_NAME",VLOOKUP(AT331,'LibSets constants'!$I$4:$L$1000,3,FALSE),""),"")</f>
        <v/>
      </c>
      <c r="AV331" s="44" t="str">
        <f>IF(AT331&lt;&gt;"",IF(AT331&lt;&gt;"LIBSETS_DROP_MECHANIC_MONSTER_NAME",VLOOKUP(AT331,'LibSets constants'!$I$4:$L$1000,4,FALSE),""),"")</f>
        <v/>
      </c>
      <c r="AW331" s="21" t="str">
        <f>IF(A331="???","--","")&amp;IF(F331&lt;&gt;"Not in the game (anymore)",IF(A331&lt;&gt;"",CONCATENATE("[",A331,"] = {wayshrines={")&amp;IF(K331&lt;&gt;"",CONCATENATE(K331,","),"")&amp;IF(L331&lt;&gt;"",CONCATENATE(L331,","),"")&amp;IF(M331&lt;&gt;"",CONCATENATE(M331,","),"")&amp;CONCATENATE("}")&amp;IF(VALUE(N331)&gt;0,CONCATENATE(", traitsNeeded=",N331),"")&amp;CONCATENATE(", dlcId=",IF(S331&lt;&gt;"",S331,"DLC_BASE_GAME")),""),"")</f>
        <v>[383] = {wayshrines={-1,-1,-1,}, dlcId=DLC_SUMMERSET</v>
      </c>
      <c r="AX331" s="21" t="str">
        <f>IF(F331&lt;&gt;"Not in the game (anymore)",IF(A331&lt;&gt;"",IF(P331&lt;&gt;"",CONCATENATE(", zoneIds={",P331),"")&amp;IF(X331&lt;&gt;"",CONCATENATE(",",X331),"")&amp;IF(AC331&lt;&gt;"",CONCATENATE(",",AC331),"")&amp;IF(AH331&lt;&gt;"",CONCATENATE(",",AH331),"")&amp;IF(AM331&lt;&gt;"",CONCATENATE(",",AM331),"")&amp;IF(AR331&lt;&gt;"",CONCATENATE(",",AR331),"")&amp;IF(P331&lt;&gt;"",CONCATENATE("}",""),"")&amp;IF(OR(I331="true",I331="false",I331&lt;&gt;""), CONCATENATE(", veteran=", I331), ""),""),"")</f>
        <v>, zoneIds={1011}, veteran=false</v>
      </c>
      <c r="AY331" s="21" t="str">
        <f>IF(F331&lt;&gt;"Not in the game (anymore)",IF(A331&lt;&gt;"",", setType="&amp;G331,"")&amp;IF(J331="true",", multiTrialSet=true",""),"")</f>
        <v>, setType=LIBSETS_SETTYPE_OVERLAND</v>
      </c>
      <c r="AZ331" s="21" t="str">
        <f>IF(F331&lt;&gt;"Not in the game (anymore)",IF(U331&lt;&gt;"",", dropMechanic={"&amp;U331&amp;IF(Z331&lt;&gt;"",","&amp;Z331,"")&amp;IF(AE331&lt;&gt;"",","&amp;AE331,"")&amp;IF(AJ331&lt;&gt;"",","&amp;AJ331,"")&amp;IF(AO331&lt;&gt;"",","&amp;AO331,"")&amp;IF(AT331&lt;&gt;"",","&amp;AT331,"")&amp;"}"&amp;IF(U331="LIBSETS_DROP_MECHANIC_MONSTER_NAME",", dropMechanicNames={" &amp; IF(V331&lt;&gt;"","['en']='"&amp;V331&amp;"'","") &amp; IF(W331&lt;&gt;"",", ['de']='" &amp; W331&amp;"'","") &amp; "}",""),"")&amp;"},","")</f>
        <v>, dropMechanic={LIBSETS_DROP_MECHANIC_OVERLAND_BOSS_DELVE,LIBSETS_DROP_MECHANIC_OVERLAND_WORLDBOSS,LIBSETS_DROP_MECHANIC_OVERLAND_BOSS_PUBLIC_DUNGEON,LIBSETS_DROP_MECHANIC_OVERLAND_CHEST}},</v>
      </c>
      <c r="BA331" s="21" t="str">
        <f>IF(F331&lt;&gt;"Not in the game (anymore)",IF(C331&lt;&gt;"",CONCATENATE(" --",C331," / ",B331,"   [",IF(Q331&lt;&gt;"",Q331,""),IF(Y331&lt;&gt;"",", "&amp;Y331,""),IF(AD331&lt;&gt;"",", "&amp;AD331,""),IF(AI331&lt;&gt;"",", "&amp;AI331,""),IF(AN331&lt;&gt;"",", "&amp;AN331,""),IF(AS331&lt;&gt;"",", "&amp;AS331,""),"]")),"")</f>
        <v xml:space="preserve"> --Gryphon's Ferocity / Wildheit des Greifen   [Summerset]</v>
      </c>
    </row>
    <row r="332" spans="1:53" x14ac:dyDescent="0.25">
      <c r="A332" s="12">
        <v>384</v>
      </c>
      <c r="B332" t="s">
        <v>1340</v>
      </c>
      <c r="C332" t="s">
        <v>1341</v>
      </c>
      <c r="D332" s="3">
        <f>A332</f>
        <v>384</v>
      </c>
      <c r="G332" s="8" t="s">
        <v>1655</v>
      </c>
      <c r="I332" t="s">
        <v>97</v>
      </c>
      <c r="J332" t="s">
        <v>97</v>
      </c>
      <c r="K332">
        <v>-1</v>
      </c>
      <c r="L332">
        <v>-1</v>
      </c>
      <c r="M332">
        <v>-1</v>
      </c>
      <c r="N332">
        <v>0</v>
      </c>
      <c r="O332" s="70" t="s">
        <v>79</v>
      </c>
      <c r="P332" s="3">
        <f>IF(AND(G332&lt;&gt;"LIBSETS_SETTYPE_BATTLEGROUND",G332&lt;&gt;"LIBSETS_SETTYPE_SPECIAL",G332&lt;&gt;"LIBSETS_SETTYPE_MYTHIC"), IF(Q332&lt;&gt;"",VLOOKUP(Q332,'ESO zone constants'!$D$2:$H$4950,5,FALSE),""),"")</f>
        <v>1011</v>
      </c>
      <c r="Q332" t="str">
        <f>IF(OR(K332="",K332&lt;=0,ISERROR(K332)),IF(AND(O332&lt;&gt;"",NOT(ISERROR(O332))),O332, ""),VLOOKUP(K332,'ESO wayshrine node constants'!$A$3:$D$9993,4,FALSE))</f>
        <v>Summerset</v>
      </c>
      <c r="S332" s="19" t="str">
        <f>IF(AND(R332&lt;&gt;"",NOT(ISERROR(R332))),R332,IF(P332&lt;&gt;"",IF(NOT(ISERROR(VLOOKUP(P332,'ESO Dungeon constants'!$D$3:$H$9999,5,FALSE))),VLOOKUP(P332,'ESO Dungeon constants'!$D$3:$I$9999,6,FALSE),VLOOKUP(P332,'ESO zone constants'!$H$2:$K$9984,4,FALSE)),""))</f>
        <v>DLC_SUMMERSET</v>
      </c>
      <c r="T332" s="3" t="str">
        <f>IF(S332&lt;&gt;"",VLOOKUP(S332,'LibSets constants'!$B$4:$C$1000,2,FALSE),"")</f>
        <v>Summerset</v>
      </c>
      <c r="U332" s="33" t="s">
        <v>1742</v>
      </c>
      <c r="V332" s="44" t="str">
        <f>IF(U332&lt;&gt;"",IF(U332&lt;&gt;"LIBSETS_DROP_MECHANIC_MONSTER_NAME",VLOOKUP(U332,'LibSets constants'!$I$4:$L$1000,3,FALSE),""),"")</f>
        <v>Delve bosses have a chance to drop a waist or feet.</v>
      </c>
      <c r="W332" s="44" t="str">
        <f>IF(U332&lt;&gt;"",IF(U332&lt;&gt;"LIBSETS_DROP_MECHANIC_MONSTER_NAME",VLOOKUP(U332,'LibSets constants'!$I$4:$L$1000,4,FALSE),""),"")</f>
        <v>Bosse in Gewölben haben die Chance, eine Taille oder Füße fallen zu lassen.</v>
      </c>
      <c r="X332" s="3" t="str">
        <f>IF(G332&lt;&gt;"LIBSETS_SETTYPE_BATTLEGROUND",IF(G332&lt;&gt;"LIBSETS_SETTYPE_SPECIAL",IF(Y332&lt;&gt;"",VLOOKUP(Y332,'ESO zone constants'!$D$2:$H$4950,5,FALSE),""),""),"")</f>
        <v/>
      </c>
      <c r="Z332" s="45" t="s">
        <v>1743</v>
      </c>
      <c r="AA332" s="44" t="str">
        <f>IF(Z332&lt;&gt;"",IF(Z332&lt;&gt;"LIBSETS_DROP_MECHANIC_MONSTER_NAME",VLOOKUP(Z332,'LibSets constants'!$I$4:$L$1000,3,FALSE),""),"")</f>
        <v>Overland group bosses have a 100% chance to drop head, chest, legs, or weapon.</v>
      </c>
      <c r="AB332" s="44" t="str">
        <f>IF(Z332&lt;&gt;"",IF(Z332&lt;&gt;"LIBSETS_DROP_MECHANIC_MONSTER_NAME",VLOOKUP(Z332,'LibSets constants'!$I$4:$L$1000,4,FALSE),""),"")</f>
        <v>Überland Gruppenbosse haben eine Chance von 100%, Kopf, Brust, Beine oder Waffen fallen zu lassen.</v>
      </c>
      <c r="AC332" s="3" t="str">
        <f>IF(G332&lt;&gt;"LIBSETS_SETTYPE_BATTLEGROUND",IF(G332&lt;&gt;"LIBSETS_SETTYPE_SPECIAL",IF(AD332&lt;&gt;"",VLOOKUP(AD332,'ESO zone constants'!$D$2:$H$4950,5,FALSE),""),""),"")</f>
        <v/>
      </c>
      <c r="AE332" s="45" t="s">
        <v>1744</v>
      </c>
      <c r="AF332" s="44" t="str">
        <f>IF(AE332&lt;&gt;"",IF(AE332&lt;&gt;"LIBSETS_DROP_MECHANIC_MONSTER_NAME",VLOOKUP(AE332,'LibSets constants'!$I$4:$L$1000,3,FALSE),""),"")</f>
        <v>Public dungeon bosses have a chance to drop a shoulder, hand, or weapon.</v>
      </c>
      <c r="AG332" s="44" t="str">
        <f>IF(AE332&lt;&gt;"",IF(AE332&lt;&gt;"LIBSETS_DROP_MECHANIC_MONSTER_NAME",VLOOKUP(AE332,'LibSets constants'!$I$4:$L$1000,4,FALSE),""),"")</f>
        <v>Öffentliche Dungeon-Bosse haben die Möglichkeit, eine Schulter, Handschuhe oder eine Waffe fallen zu lassen.</v>
      </c>
      <c r="AH332" s="3" t="str">
        <f>IF(G332&lt;&gt;"LIBSETS_SETTYPE_BATTLEGROUND",IF(G332&lt;&gt;"LIBSETS_SETTYPE_SPECIAL",IF(AI332&lt;&gt;"",VLOOKUP(AI332,'ESO zone constants'!$D$2:$H$4950,5,FALSE),""),""),"")</f>
        <v/>
      </c>
      <c r="AJ332" s="45" t="s">
        <v>1745</v>
      </c>
      <c r="AK332" s="44" t="str">
        <f>IF(AJ332&lt;&gt;"",IF(AJ332&lt;&gt;"LIBSETS_DROP_MECHANIC_MONSTER_NAME",VLOOKUP(AJ332,'LibSets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4" t="str">
        <f>IF(AJ332&lt;&gt;"",IF(AJ332&lt;&gt;"LIBSETS_DROP_MECHANIC_MONSTER_NAME",VLOOKUP(AJ332,'LibSets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constants'!$D$2:$H$4950,5,FALSE),""),""),"")</f>
        <v/>
      </c>
      <c r="AO332" s="45"/>
      <c r="AP332" s="44" t="str">
        <f>IF(AO332&lt;&gt;"",IF(AO332&lt;&gt;"LIBSETS_DROP_MECHANIC_MONSTER_NAME",VLOOKUP(AO332,'LibSets constants'!$I$4:$L$1000,3,FALSE),""),"")</f>
        <v/>
      </c>
      <c r="AQ332" s="44" t="str">
        <f>IF(AO332&lt;&gt;"",IF(AO332&lt;&gt;"LIBSETS_DROP_MECHANIC_MONSTER_NAME",VLOOKUP(AO332,'LibSets constants'!$I$4:$L$1000,4,FALSE),""),"")</f>
        <v/>
      </c>
      <c r="AR332" s="3" t="str">
        <f>IF(G332&lt;&gt;"LIBSETS_SETTYPE_BATTLEGROUND",IF(G332&lt;&gt;"LIBSETS_SETTYPE_SPECIAL",IF(AS332&lt;&gt;"",VLOOKUP(AS332,'ESO zone constants'!$D$2:$H$4950,5,FALSE),""),""),"")</f>
        <v/>
      </c>
      <c r="AT332" s="45"/>
      <c r="AU332" s="44" t="str">
        <f>IF(AT332&lt;&gt;"",IF(AT332&lt;&gt;"LIBSETS_DROP_MECHANIC_MONSTER_NAME",VLOOKUP(AT332,'LibSets constants'!$I$4:$L$1000,3,FALSE),""),"")</f>
        <v/>
      </c>
      <c r="AV332" s="44" t="str">
        <f>IF(AT332&lt;&gt;"",IF(AT332&lt;&gt;"LIBSETS_DROP_MECHANIC_MONSTER_NAME",VLOOKUP(AT332,'LibSets constants'!$I$4:$L$1000,4,FALSE),""),"")</f>
        <v/>
      </c>
      <c r="AW332" s="21" t="str">
        <f>IF(A332="???","--","")&amp;IF(F332&lt;&gt;"Not in the game (anymore)",IF(A332&lt;&gt;"",CONCATENATE("[",A332,"] = {wayshrines={")&amp;IF(K332&lt;&gt;"",CONCATENATE(K332,","),"")&amp;IF(L332&lt;&gt;"",CONCATENATE(L332,","),"")&amp;IF(M332&lt;&gt;"",CONCATENATE(M332,","),"")&amp;CONCATENATE("}")&amp;IF(VALUE(N332)&gt;0,CONCATENATE(", traitsNeeded=",N332),"")&amp;CONCATENATE(", dlcId=",IF(S332&lt;&gt;"",S332,"DLC_BASE_GAME")),""),"")</f>
        <v>[384] = {wayshrines={-1,-1,-1,}, dlcId=DLC_SUMMERSET</v>
      </c>
      <c r="AX332" s="21" t="str">
        <f>IF(F332&lt;&gt;"Not in the game (anymore)",IF(A332&lt;&gt;"",IF(P332&lt;&gt;"",CONCATENATE(", zoneIds={",P332),"")&amp;IF(X332&lt;&gt;"",CONCATENATE(",",X332),"")&amp;IF(AC332&lt;&gt;"",CONCATENATE(",",AC332),"")&amp;IF(AH332&lt;&gt;"",CONCATENATE(",",AH332),"")&amp;IF(AM332&lt;&gt;"",CONCATENATE(",",AM332),"")&amp;IF(AR332&lt;&gt;"",CONCATENATE(",",AR332),"")&amp;IF(P332&lt;&gt;"",CONCATENATE("}",""),"")&amp;IF(OR(I332="true",I332="false",I332&lt;&gt;""), CONCATENATE(", veteran=", I332), ""),""),"")</f>
        <v>, zoneIds={1011}, veteran=false</v>
      </c>
      <c r="AY332" s="21" t="str">
        <f>IF(F332&lt;&gt;"Not in the game (anymore)",IF(A332&lt;&gt;"",", setType="&amp;G332,"")&amp;IF(J332="true",", multiTrialSet=true",""),"")</f>
        <v>, setType=LIBSETS_SETTYPE_OVERLAND</v>
      </c>
      <c r="AZ332" s="21" t="str">
        <f>IF(F332&lt;&gt;"Not in the game (anymore)",IF(U332&lt;&gt;"",", dropMechanic={"&amp;U332&amp;IF(Z332&lt;&gt;"",","&amp;Z332,"")&amp;IF(AE332&lt;&gt;"",","&amp;AE332,"")&amp;IF(AJ332&lt;&gt;"",","&amp;AJ332,"")&amp;IF(AO332&lt;&gt;"",","&amp;AO332,"")&amp;IF(AT332&lt;&gt;"",","&amp;AT332,"")&amp;"}"&amp;IF(U332="LIBSETS_DROP_MECHANIC_MONSTER_NAME",", dropMechanicNames={" &amp; IF(V332&lt;&gt;"","['en']='"&amp;V332&amp;"'","") &amp; IF(W332&lt;&gt;"",", ['de']='" &amp; W332&amp;"'","") &amp; "}",""),"")&amp;"},","")</f>
        <v>, dropMechanic={LIBSETS_DROP_MECHANIC_OVERLAND_BOSS_DELVE,LIBSETS_DROP_MECHANIC_OVERLAND_WORLDBOSS,LIBSETS_DROP_MECHANIC_OVERLAND_BOSS_PUBLIC_DUNGEON,LIBSETS_DROP_MECHANIC_OVERLAND_CHEST}},</v>
      </c>
      <c r="BA332" s="21" t="str">
        <f>IF(F332&lt;&gt;"Not in the game (anymore)",IF(C332&lt;&gt;"",CONCATENATE(" --",C332," / ",B332,"   [",IF(Q332&lt;&gt;"",Q332,""),IF(Y332&lt;&gt;"",", "&amp;Y332,""),IF(AD332&lt;&gt;"",", "&amp;AD332,""),IF(AI332&lt;&gt;"",", "&amp;AI332,""),IF(AN332&lt;&gt;"",", "&amp;AN332,""),IF(AS332&lt;&gt;"",", "&amp;AS332,""),"]")),"")</f>
        <v xml:space="preserve"> --Wisdom of Vanus / Weisheit von Vanus   [Summerset]</v>
      </c>
    </row>
    <row r="333" spans="1:53" x14ac:dyDescent="0.25">
      <c r="A333" s="5">
        <v>385</v>
      </c>
      <c r="B333" t="s">
        <v>1342</v>
      </c>
      <c r="C333" t="s">
        <v>1343</v>
      </c>
      <c r="D333" s="3">
        <f>A333</f>
        <v>385</v>
      </c>
      <c r="G333" s="8" t="s">
        <v>1649</v>
      </c>
      <c r="I333" t="s">
        <v>97</v>
      </c>
      <c r="J333" t="s">
        <v>97</v>
      </c>
      <c r="K333">
        <v>359</v>
      </c>
      <c r="L333">
        <v>359</v>
      </c>
      <c r="M333">
        <v>359</v>
      </c>
      <c r="N333">
        <v>3</v>
      </c>
      <c r="P333" s="3">
        <f>IF(AND(G333&lt;&gt;"LIBSETS_SETTYPE_BATTLEGROUND",G333&lt;&gt;"LIBSETS_SETTYPE_SPECIAL",G333&lt;&gt;"LIBSETS_SETTYPE_MYTHIC"), IF(Q333&lt;&gt;"",VLOOKUP(Q333,'ESO zone constants'!$D$2:$H$4950,5,FALSE),""),"")</f>
        <v>1011</v>
      </c>
      <c r="Q333" t="str">
        <f>IF(OR(K333="",K333&lt;=0,ISERROR(K333)),IF(AND(O333&lt;&gt;"",NOT(ISERROR(O333))),O333, ""),VLOOKUP(K333,'ESO wayshrine node constants'!$A$3:$D$9993,4,FALSE))</f>
        <v>Summerset</v>
      </c>
      <c r="S333" s="19" t="str">
        <f>IF(AND(R333&lt;&gt;"",NOT(ISERROR(R333))),R333,IF(P333&lt;&gt;"",IF(NOT(ISERROR(VLOOKUP(P333,'ESO Dungeon constants'!$D$3:$H$9999,5,FALSE))),VLOOKUP(P333,'ESO Dungeon constants'!$D$3:$I$9999,6,FALSE),VLOOKUP(P333,'ESO zone constants'!$H$2:$K$9984,4,FALSE)),""))</f>
        <v>DLC_SUMMERSET</v>
      </c>
      <c r="T333" s="3" t="str">
        <f>IF(S333&lt;&gt;"",VLOOKUP(S333,'LibSets constants'!$B$4:$C$1000,2,FALSE),"")</f>
        <v>Summerset</v>
      </c>
      <c r="V333" s="3" t="str">
        <f>IF(U333&lt;&gt;"",IF(U333&lt;&gt;"LIBSETS_DROP_MECHANIC_MONSTER_NAME",VLOOKUP(U333,'LibSets constants'!$I$4:$L$1000,3,FALSE),""),"")</f>
        <v/>
      </c>
      <c r="W333" s="3" t="str">
        <f>IF(U333&lt;&gt;"",IF(U333&lt;&gt;"LIBSETS_DROP_MECHANIC_MONSTER_NAME",VLOOKUP(U333,'LibSets constants'!$I$4:$L$1000,4,FALSE),""),"")</f>
        <v/>
      </c>
      <c r="X333" s="3">
        <f>IF(G333&lt;&gt;"LIBSETS_SETTYPE_BATTLEGROUND",IF(G333&lt;&gt;"LIBSETS_SETTYPE_SPECIAL",IF(Y333&lt;&gt;"",VLOOKUP(Y333,'ESO zone constants'!$D$2:$H$4950,5,FALSE),""),""),"")</f>
        <v>1011</v>
      </c>
      <c r="Y333" t="str">
        <f>VLOOKUP(L333,'ESO wayshrine node constants'!$A$3:$D$9993,4,FALSE)</f>
        <v>Summerset</v>
      </c>
      <c r="AA333" s="3" t="str">
        <f>IF(Z333&lt;&gt;"",IF(Z333&lt;&gt;"LIBSETS_DROP_MECHANIC_MONSTER_NAME",VLOOKUP(Z333,'LibSets constants'!$I$4:$L$1000,3,FALSE),""),"")</f>
        <v/>
      </c>
      <c r="AB333" s="3" t="str">
        <f>IF(Z333&lt;&gt;"",IF(Z333&lt;&gt;"LIBSETS_DROP_MECHANIC_MONSTER_NAME",VLOOKUP(Z333,'LibSets constants'!$I$4:$L$1000,4,FALSE),""),"")</f>
        <v/>
      </c>
      <c r="AC333" s="3">
        <f>IF(G333&lt;&gt;"LIBSETS_SETTYPE_BATTLEGROUND",IF(G333&lt;&gt;"LIBSETS_SETTYPE_SPECIAL",IF(AD333&lt;&gt;"",VLOOKUP(AD333,'ESO zone constants'!$D$2:$H$4950,5,FALSE),""),""),"")</f>
        <v>1011</v>
      </c>
      <c r="AD333" t="str">
        <f>VLOOKUP(M333,'ESO wayshrine node constants'!$A$3:$D$9993,4,FALSE)</f>
        <v>Summerset</v>
      </c>
      <c r="AF333" s="3" t="str">
        <f>IF(AE333&lt;&gt;"",IF(AE333&lt;&gt;"LIBSETS_DROP_MECHANIC_MONSTER_NAME",VLOOKUP(AE333,'LibSets constants'!$I$4:$L$1000,3,FALSE),""),"")</f>
        <v/>
      </c>
      <c r="AG333" s="3" t="str">
        <f>IF(AE333&lt;&gt;"",IF(AE333&lt;&gt;"LIBSETS_DROP_MECHANIC_MONSTER_NAME",VLOOKUP(AE333,'LibSets constants'!$I$4:$L$1000,4,FALSE),""),"")</f>
        <v/>
      </c>
      <c r="AH333" s="3" t="str">
        <f>IF(G333&lt;&gt;"LIBSETS_SETTYPE_BATTLEGROUND",IF(G333&lt;&gt;"LIBSETS_SETTYPE_SPECIAL",IF(AI333&lt;&gt;"",VLOOKUP(AI333,'ESO zone constants'!$D$2:$H$4950,5,FALSE),""),""),"")</f>
        <v/>
      </c>
      <c r="AK333" s="3" t="str">
        <f>IF(AJ333&lt;&gt;"",IF(AJ333&lt;&gt;"LIBSETS_DROP_MECHANIC_MONSTER_NAME",VLOOKUP(AJ333,'LibSets constants'!$I$4:$L$1000,3,FALSE),""),"")</f>
        <v/>
      </c>
      <c r="AL333" s="3" t="str">
        <f>IF(AJ333&lt;&gt;"",IF(AJ333&lt;&gt;"LIBSETS_DROP_MECHANIC_MONSTER_NAME",VLOOKUP(AJ333,'LibSets constants'!$I$4:$L$1000,4,FALSE),""),"")</f>
        <v/>
      </c>
      <c r="AM333" s="3" t="str">
        <f>IF(G333&lt;&gt;"LIBSETS_SETTYPE_BATTLEGROUND",IF(G333&lt;&gt;"LIBSETS_SETTYPE_SPECIAL",IF(AN333&lt;&gt;"",VLOOKUP(AN333,'ESO zone constants'!$D$2:$H$4950,5,FALSE),""),""),"")</f>
        <v/>
      </c>
      <c r="AP333" s="3" t="str">
        <f>IF(AO333&lt;&gt;"",IF(AO333&lt;&gt;"LIBSETS_DROP_MECHANIC_MONSTER_NAME",VLOOKUP(AO333,'LibSets constants'!$I$4:$L$1000,3,FALSE),""),"")</f>
        <v/>
      </c>
      <c r="AQ333" s="3" t="str">
        <f>IF(AO333&lt;&gt;"",IF(AO333&lt;&gt;"LIBSETS_DROP_MECHANIC_MONSTER_NAME",VLOOKUP(AO333,'LibSets constants'!$I$4:$L$1000,4,FALSE),""),"")</f>
        <v/>
      </c>
      <c r="AR333" s="3" t="str">
        <f>IF(G333&lt;&gt;"LIBSETS_SETTYPE_BATTLEGROUND",IF(G333&lt;&gt;"LIBSETS_SETTYPE_SPECIAL",IF(AS333&lt;&gt;"",VLOOKUP(AS333,'ESO zone constants'!$D$2:$H$4950,5,FALSE),""),""),"")</f>
        <v/>
      </c>
      <c r="AU333" s="3" t="str">
        <f>IF(AT333&lt;&gt;"",IF(AT333&lt;&gt;"LIBSETS_DROP_MECHANIC_MONSTER_NAME",VLOOKUP(AT333,'LibSets constants'!$I$4:$L$1000,3,FALSE),""),"")</f>
        <v/>
      </c>
      <c r="AV333" s="3" t="str">
        <f>IF(AT333&lt;&gt;"",IF(AT333&lt;&gt;"LIBSETS_DROP_MECHANIC_MONSTER_NAME",VLOOKUP(AT333,'LibSets constants'!$I$4:$L$1000,4,FALSE),""),"")</f>
        <v/>
      </c>
      <c r="AW333" s="21" t="str">
        <f>IF(A333="???","--","")&amp;IF(F333&lt;&gt;"Not in the game (anymore)",IF(A333&lt;&gt;"",CONCATENATE("[",A333,"] = {wayshrines={")&amp;IF(K333&lt;&gt;"",CONCATENATE(K333,","),"")&amp;IF(L333&lt;&gt;"",CONCATENATE(L333,","),"")&amp;IF(M333&lt;&gt;"",CONCATENATE(M333,","),"")&amp;CONCATENATE("}")&amp;IF(VALUE(N333)&gt;0,CONCATENATE(", traitsNeeded=",N333),"")&amp;CONCATENATE(", dlcId=",IF(S333&lt;&gt;"",S333,"DLC_BASE_GAME")),""),"")</f>
        <v>[385] = {wayshrines={359,359,359,}, traitsNeeded=3, dlcId=DLC_SUMMERSET</v>
      </c>
      <c r="AX333" s="21" t="str">
        <f>IF(F333&lt;&gt;"Not in the game (anymore)",IF(A333&lt;&gt;"",IF(P333&lt;&gt;"",CONCATENATE(", zoneIds={",P333),"")&amp;IF(X333&lt;&gt;"",CONCATENATE(",",X333),"")&amp;IF(AC333&lt;&gt;"",CONCATENATE(",",AC333),"")&amp;IF(AH333&lt;&gt;"",CONCATENATE(",",AH333),"")&amp;IF(AM333&lt;&gt;"",CONCATENATE(",",AM333),"")&amp;IF(AR333&lt;&gt;"",CONCATENATE(",",AR333),"")&amp;IF(P333&lt;&gt;"",CONCATENATE("}",""),"")&amp;IF(OR(I333="true",I333="false",I333&lt;&gt;""), CONCATENATE(", veteran=", I333), ""),""),"")</f>
        <v>, zoneIds={1011,1011,1011}, veteran=false</v>
      </c>
      <c r="AY333" s="21" t="str">
        <f>IF(F333&lt;&gt;"Not in the game (anymore)",IF(A333&lt;&gt;"",", setType="&amp;G333,"")&amp;IF(J333="true",", multiTrialSet=true",""),"")</f>
        <v>, setType=LIBSETS_SETTYPE_CRAFTED</v>
      </c>
      <c r="AZ333" s="21" t="str">
        <f>IF(F333&lt;&gt;"Not in the game (anymore)",IF(U333&lt;&gt;"",", dropMechanic={"&amp;U333&amp;IF(Z333&lt;&gt;"",","&amp;Z333,"")&amp;IF(AE333&lt;&gt;"",","&amp;AE333,"")&amp;IF(AJ333&lt;&gt;"",","&amp;AJ333,"")&amp;IF(AO333&lt;&gt;"",","&amp;AO333,"")&amp;IF(AT333&lt;&gt;"",","&amp;AT333,"")&amp;"}"&amp;IF(U333="LIBSETS_DROP_MECHANIC_MONSTER_NAME",", dropMechanicNames={" &amp; IF(V333&lt;&gt;"","['en']='"&amp;V333&amp;"'","") &amp; IF(W333&lt;&gt;"",", ['de']='" &amp; W333&amp;"'","") &amp; "}",""),"")&amp;"},","")</f>
        <v>},</v>
      </c>
      <c r="BA333" s="21" t="str">
        <f>IF(F333&lt;&gt;"Not in the game (anymore)",IF(C333&lt;&gt;"",CONCATENATE(" --",C333," / ",B333,"   [",IF(Q333&lt;&gt;"",Q333,""),IF(Y333&lt;&gt;"",", "&amp;Y333,""),IF(AD333&lt;&gt;"",", "&amp;AD333,""),IF(AI333&lt;&gt;"",", "&amp;AI333,""),IF(AN333&lt;&gt;"",", "&amp;AN333,""),IF(AS333&lt;&gt;"",", "&amp;AS333,""),"]")),"")</f>
        <v xml:space="preserve"> --Adept Rider / Versierter Reiter   [Summerset, Summerset, Summerset]</v>
      </c>
    </row>
    <row r="334" spans="1:53" x14ac:dyDescent="0.25">
      <c r="A334" s="5">
        <v>386</v>
      </c>
      <c r="B334" t="s">
        <v>1344</v>
      </c>
      <c r="C334" t="s">
        <v>1345</v>
      </c>
      <c r="D334" s="3">
        <f>A334</f>
        <v>386</v>
      </c>
      <c r="G334" s="8" t="s">
        <v>1649</v>
      </c>
      <c r="I334" t="s">
        <v>97</v>
      </c>
      <c r="J334" t="s">
        <v>97</v>
      </c>
      <c r="K334">
        <v>360</v>
      </c>
      <c r="L334">
        <v>360</v>
      </c>
      <c r="M334">
        <v>360</v>
      </c>
      <c r="N334">
        <v>6</v>
      </c>
      <c r="P334" s="3">
        <f>IF(AND(G334&lt;&gt;"LIBSETS_SETTYPE_BATTLEGROUND",G334&lt;&gt;"LIBSETS_SETTYPE_SPECIAL",G334&lt;&gt;"LIBSETS_SETTYPE_MYTHIC"), IF(Q334&lt;&gt;"",VLOOKUP(Q334,'ESO zone constants'!$D$2:$H$4950,5,FALSE),""),"")</f>
        <v>1027</v>
      </c>
      <c r="Q334" t="str">
        <f>IF(OR(K334="",K334&lt;=0,ISERROR(K334)),IF(AND(O334&lt;&gt;"",NOT(ISERROR(O334))),O334, ""),VLOOKUP(K334,'ESO wayshrine node constants'!$A$3:$D$9993,4,FALSE))</f>
        <v>Artaeum</v>
      </c>
      <c r="S334" s="19" t="str">
        <f>IF(AND(R334&lt;&gt;"",NOT(ISERROR(R334))),R334,IF(P334&lt;&gt;"",IF(NOT(ISERROR(VLOOKUP(P334,'ESO Dungeon constants'!$D$3:$H$9999,5,FALSE))),VLOOKUP(P334,'ESO Dungeon constants'!$D$3:$I$9999,6,FALSE),VLOOKUP(P334,'ESO zone constants'!$H$2:$K$9984,4,FALSE)),""))</f>
        <v>DLC_SUMMERSET</v>
      </c>
      <c r="T334" s="3" t="str">
        <f>IF(S334&lt;&gt;"",VLOOKUP(S334,'LibSets constants'!$B$4:$C$1000,2,FALSE),"")</f>
        <v>Summerset</v>
      </c>
      <c r="V334" s="44" t="str">
        <f>IF(U334&lt;&gt;"",IF(U334&lt;&gt;"LIBSETS_DROP_MECHANIC_MONSTER_NAME",VLOOKUP(U334,'LibSets constants'!$I$4:$L$1000,3,FALSE),""),"")</f>
        <v/>
      </c>
      <c r="W334" s="3" t="str">
        <f>IF(U334&lt;&gt;"",IF(U334&lt;&gt;"LIBSETS_DROP_MECHANIC_MONSTER_NAME",VLOOKUP(U334,'LibSets constants'!$I$4:$L$1000,4,FALSE),""),"")</f>
        <v/>
      </c>
      <c r="X334" s="3">
        <f>IF(G334&lt;&gt;"LIBSETS_SETTYPE_BATTLEGROUND",IF(G334&lt;&gt;"LIBSETS_SETTYPE_SPECIAL",IF(Y334&lt;&gt;"",VLOOKUP(Y334,'ESO zone constants'!$D$2:$H$4950,5,FALSE),""),""),"")</f>
        <v>1027</v>
      </c>
      <c r="Y334" t="str">
        <f>VLOOKUP(L334,'ESO wayshrine node constants'!$A$3:$D$9993,4,FALSE)</f>
        <v>Artaeum</v>
      </c>
      <c r="AA334" s="3" t="str">
        <f>IF(Z334&lt;&gt;"",IF(Z334&lt;&gt;"LIBSETS_DROP_MECHANIC_MONSTER_NAME",VLOOKUP(Z334,'LibSets constants'!$I$4:$L$1000,3,FALSE),""),"")</f>
        <v/>
      </c>
      <c r="AB334" s="3" t="str">
        <f>IF(Z334&lt;&gt;"",IF(Z334&lt;&gt;"LIBSETS_DROP_MECHANIC_MONSTER_NAME",VLOOKUP(Z334,'LibSets constants'!$I$4:$L$1000,4,FALSE),""),"")</f>
        <v/>
      </c>
      <c r="AC334" s="3">
        <f>IF(G334&lt;&gt;"LIBSETS_SETTYPE_BATTLEGROUND",IF(G334&lt;&gt;"LIBSETS_SETTYPE_SPECIAL",IF(AD334&lt;&gt;"",VLOOKUP(AD334,'ESO zone constants'!$D$2:$H$4950,5,FALSE),""),""),"")</f>
        <v>1027</v>
      </c>
      <c r="AD334" t="str">
        <f>VLOOKUP(M334,'ESO wayshrine node constants'!$A$3:$D$9993,4,FALSE)</f>
        <v>Artaeum</v>
      </c>
      <c r="AF334" s="3" t="str">
        <f>IF(AE334&lt;&gt;"",IF(AE334&lt;&gt;"LIBSETS_DROP_MECHANIC_MONSTER_NAME",VLOOKUP(AE334,'LibSets constants'!$I$4:$L$1000,3,FALSE),""),"")</f>
        <v/>
      </c>
      <c r="AG334" s="3" t="str">
        <f>IF(AE334&lt;&gt;"",IF(AE334&lt;&gt;"LIBSETS_DROP_MECHANIC_MONSTER_NAME",VLOOKUP(AE334,'LibSets constants'!$I$4:$L$1000,4,FALSE),""),"")</f>
        <v/>
      </c>
      <c r="AH334" s="3" t="str">
        <f>IF(G334&lt;&gt;"LIBSETS_SETTYPE_BATTLEGROUND",IF(G334&lt;&gt;"LIBSETS_SETTYPE_SPECIAL",IF(AI334&lt;&gt;"",VLOOKUP(AI334,'ESO zone constants'!$D$2:$H$4950,5,FALSE),""),""),"")</f>
        <v/>
      </c>
      <c r="AK334" s="3" t="str">
        <f>IF(AJ334&lt;&gt;"",IF(AJ334&lt;&gt;"LIBSETS_DROP_MECHANIC_MONSTER_NAME",VLOOKUP(AJ334,'LibSets constants'!$I$4:$L$1000,3,FALSE),""),"")</f>
        <v/>
      </c>
      <c r="AL334" s="3" t="str">
        <f>IF(AJ334&lt;&gt;"",IF(AJ334&lt;&gt;"LIBSETS_DROP_MECHANIC_MONSTER_NAME",VLOOKUP(AJ334,'LibSets constants'!$I$4:$L$1000,4,FALSE),""),"")</f>
        <v/>
      </c>
      <c r="AM334" s="3" t="str">
        <f>IF(G334&lt;&gt;"LIBSETS_SETTYPE_BATTLEGROUND",IF(G334&lt;&gt;"LIBSETS_SETTYPE_SPECIAL",IF(AN334&lt;&gt;"",VLOOKUP(AN334,'ESO zone constants'!$D$2:$H$4950,5,FALSE),""),""),"")</f>
        <v/>
      </c>
      <c r="AP334" s="3" t="str">
        <f>IF(AO334&lt;&gt;"",IF(AO334&lt;&gt;"LIBSETS_DROP_MECHANIC_MONSTER_NAME",VLOOKUP(AO334,'LibSets constants'!$I$4:$L$1000,3,FALSE),""),"")</f>
        <v/>
      </c>
      <c r="AQ334" s="3" t="str">
        <f>IF(AO334&lt;&gt;"",IF(AO334&lt;&gt;"LIBSETS_DROP_MECHANIC_MONSTER_NAME",VLOOKUP(AO334,'LibSets constants'!$I$4:$L$1000,4,FALSE),""),"")</f>
        <v/>
      </c>
      <c r="AR334" s="3" t="str">
        <f>IF(G334&lt;&gt;"LIBSETS_SETTYPE_BATTLEGROUND",IF(G334&lt;&gt;"LIBSETS_SETTYPE_SPECIAL",IF(AS334&lt;&gt;"",VLOOKUP(AS334,'ESO zone constants'!$D$2:$H$4950,5,FALSE),""),""),"")</f>
        <v/>
      </c>
      <c r="AU334" s="3" t="str">
        <f>IF(AT334&lt;&gt;"",IF(AT334&lt;&gt;"LIBSETS_DROP_MECHANIC_MONSTER_NAME",VLOOKUP(AT334,'LibSets constants'!$I$4:$L$1000,3,FALSE),""),"")</f>
        <v/>
      </c>
      <c r="AV334" s="3" t="str">
        <f>IF(AT334&lt;&gt;"",IF(AT334&lt;&gt;"LIBSETS_DROP_MECHANIC_MONSTER_NAME",VLOOKUP(AT334,'LibSets constants'!$I$4:$L$1000,4,FALSE),""),"")</f>
        <v/>
      </c>
      <c r="AW334" s="21" t="str">
        <f>IF(A334="???","--","")&amp;IF(F334&lt;&gt;"Not in the game (anymore)",IF(A334&lt;&gt;"",CONCATENATE("[",A334,"] = {wayshrines={")&amp;IF(K334&lt;&gt;"",CONCATENATE(K334,","),"")&amp;IF(L334&lt;&gt;"",CONCATENATE(L334,","),"")&amp;IF(M334&lt;&gt;"",CONCATENATE(M334,","),"")&amp;CONCATENATE("}")&amp;IF(VALUE(N334)&gt;0,CONCATENATE(", traitsNeeded=",N334),"")&amp;CONCATENATE(", dlcId=",IF(S334&lt;&gt;"",S334,"DLC_BASE_GAME")),""),"")</f>
        <v>[386] = {wayshrines={360,360,360,}, traitsNeeded=6, dlcId=DLC_SUMMERSET</v>
      </c>
      <c r="AX334" s="21" t="str">
        <f>IF(F334&lt;&gt;"Not in the game (anymore)",IF(A334&lt;&gt;"",IF(P334&lt;&gt;"",CONCATENATE(", zoneIds={",P334),"")&amp;IF(X334&lt;&gt;"",CONCATENATE(",",X334),"")&amp;IF(AC334&lt;&gt;"",CONCATENATE(",",AC334),"")&amp;IF(AH334&lt;&gt;"",CONCATENATE(",",AH334),"")&amp;IF(AM334&lt;&gt;"",CONCATENATE(",",AM334),"")&amp;IF(AR334&lt;&gt;"",CONCATENATE(",",AR334),"")&amp;IF(P334&lt;&gt;"",CONCATENATE("}",""),"")&amp;IF(OR(I334="true",I334="false",I334&lt;&gt;""), CONCATENATE(", veteran=", I334), ""),""),"")</f>
        <v>, zoneIds={1027,1027,1027}, veteran=false</v>
      </c>
      <c r="AY334" s="21" t="str">
        <f>IF(F334&lt;&gt;"Not in the game (anymore)",IF(A334&lt;&gt;"",", setType="&amp;G334,"")&amp;IF(J334="true",", multiTrialSet=true",""),"")</f>
        <v>, setType=LIBSETS_SETTYPE_CRAFTED</v>
      </c>
      <c r="AZ334" s="21" t="str">
        <f>IF(F334&lt;&gt;"Not in the game (anymore)",IF(U334&lt;&gt;"",", dropMechanic={"&amp;U334&amp;IF(Z334&lt;&gt;"",","&amp;Z334,"")&amp;IF(AE334&lt;&gt;"",","&amp;AE334,"")&amp;IF(AJ334&lt;&gt;"",","&amp;AJ334,"")&amp;IF(AO334&lt;&gt;"",","&amp;AO334,"")&amp;IF(AT334&lt;&gt;"",","&amp;AT334,"")&amp;"}"&amp;IF(U334="LIBSETS_DROP_MECHANIC_MONSTER_NAME",", dropMechanicNames={" &amp; IF(V334&lt;&gt;"","['en']='"&amp;V334&amp;"'","") &amp; IF(W334&lt;&gt;"",", ['de']='" &amp; W334&amp;"'","") &amp; "}",""),"")&amp;"},","")</f>
        <v>},</v>
      </c>
      <c r="BA334" s="21" t="str">
        <f>IF(F334&lt;&gt;"Not in the game (anymore)",IF(C334&lt;&gt;"",CONCATENATE(" --",C334," / ",B334,"   [",IF(Q334&lt;&gt;"",Q334,""),IF(Y334&lt;&gt;"",", "&amp;Y334,""),IF(AD334&lt;&gt;"",", "&amp;AD334,""),IF(AI334&lt;&gt;"",", "&amp;AI334,""),IF(AN334&lt;&gt;"",", "&amp;AN334,""),IF(AS334&lt;&gt;"",", "&amp;AS334,""),"]")),"")</f>
        <v xml:space="preserve"> --Sload's Semblance / Kreckenantlitz   [Artaeum, Artaeum, Artaeum]</v>
      </c>
    </row>
    <row r="335" spans="1:53" x14ac:dyDescent="0.25">
      <c r="A335" s="5">
        <v>387</v>
      </c>
      <c r="B335" t="s">
        <v>1346</v>
      </c>
      <c r="C335" t="s">
        <v>1347</v>
      </c>
      <c r="D335" s="3">
        <f>A335</f>
        <v>387</v>
      </c>
      <c r="G335" s="8" t="s">
        <v>1649</v>
      </c>
      <c r="I335" t="s">
        <v>97</v>
      </c>
      <c r="J335" t="s">
        <v>97</v>
      </c>
      <c r="K335">
        <v>354</v>
      </c>
      <c r="L335">
        <v>354</v>
      </c>
      <c r="M335">
        <v>354</v>
      </c>
      <c r="N335">
        <v>9</v>
      </c>
      <c r="P335" s="3">
        <f>IF(AND(G335&lt;&gt;"LIBSETS_SETTYPE_BATTLEGROUND",G335&lt;&gt;"LIBSETS_SETTYPE_SPECIAL",G335&lt;&gt;"LIBSETS_SETTYPE_MYTHIC"), IF(Q335&lt;&gt;"",VLOOKUP(Q335,'ESO zone constants'!$D$2:$H$4950,5,FALSE),""),"")</f>
        <v>1011</v>
      </c>
      <c r="Q335" t="str">
        <f>IF(OR(K335="",K335&lt;=0,ISERROR(K335)),IF(AND(O335&lt;&gt;"",NOT(ISERROR(O335))),O335, ""),VLOOKUP(K335,'ESO wayshrine node constants'!$A$3:$D$9993,4,FALSE))</f>
        <v>Summerset</v>
      </c>
      <c r="S335" s="19" t="str">
        <f>IF(AND(R335&lt;&gt;"",NOT(ISERROR(R335))),R335,IF(P335&lt;&gt;"",IF(NOT(ISERROR(VLOOKUP(P335,'ESO Dungeon constants'!$D$3:$H$9999,5,FALSE))),VLOOKUP(P335,'ESO Dungeon constants'!$D$3:$I$9999,6,FALSE),VLOOKUP(P335,'ESO zone constants'!$H$2:$K$9984,4,FALSE)),""))</f>
        <v>DLC_SUMMERSET</v>
      </c>
      <c r="T335" s="3" t="str">
        <f>IF(S335&lt;&gt;"",VLOOKUP(S335,'LibSets constants'!$B$4:$C$1000,2,FALSE),"")</f>
        <v>Summerset</v>
      </c>
      <c r="V335" s="3" t="str">
        <f>IF(U335&lt;&gt;"",IF(U335&lt;&gt;"LIBSETS_DROP_MECHANIC_MONSTER_NAME",VLOOKUP(U335,'LibSets constants'!$I$4:$L$1000,3,FALSE),""),"")</f>
        <v/>
      </c>
      <c r="W335" s="3" t="str">
        <f>IF(U335&lt;&gt;"",IF(U335&lt;&gt;"LIBSETS_DROP_MECHANIC_MONSTER_NAME",VLOOKUP(U335,'LibSets constants'!$I$4:$L$1000,4,FALSE),""),"")</f>
        <v/>
      </c>
      <c r="X335" s="3">
        <f>IF(G335&lt;&gt;"LIBSETS_SETTYPE_BATTLEGROUND",IF(G335&lt;&gt;"LIBSETS_SETTYPE_SPECIAL",IF(Y335&lt;&gt;"",VLOOKUP(Y335,'ESO zone constants'!$D$2:$H$4950,5,FALSE),""),""),"")</f>
        <v>1011</v>
      </c>
      <c r="Y335" t="str">
        <f>VLOOKUP(L335,'ESO wayshrine node constants'!$A$3:$D$9993,4,FALSE)</f>
        <v>Summerset</v>
      </c>
      <c r="AA335" s="3" t="str">
        <f>IF(Z335&lt;&gt;"",IF(Z335&lt;&gt;"LIBSETS_DROP_MECHANIC_MONSTER_NAME",VLOOKUP(Z335,'LibSets constants'!$I$4:$L$1000,3,FALSE),""),"")</f>
        <v/>
      </c>
      <c r="AB335" s="3" t="str">
        <f>IF(Z335&lt;&gt;"",IF(Z335&lt;&gt;"LIBSETS_DROP_MECHANIC_MONSTER_NAME",VLOOKUP(Z335,'LibSets constants'!$I$4:$L$1000,4,FALSE),""),"")</f>
        <v/>
      </c>
      <c r="AC335" s="3">
        <f>IF(G335&lt;&gt;"LIBSETS_SETTYPE_BATTLEGROUND",IF(G335&lt;&gt;"LIBSETS_SETTYPE_SPECIAL",IF(AD335&lt;&gt;"",VLOOKUP(AD335,'ESO zone constants'!$D$2:$H$4950,5,FALSE),""),""),"")</f>
        <v>1011</v>
      </c>
      <c r="AD335" t="str">
        <f>VLOOKUP(M335,'ESO wayshrine node constants'!$A$3:$D$9993,4,FALSE)</f>
        <v>Summerset</v>
      </c>
      <c r="AF335" s="3" t="str">
        <f>IF(AE335&lt;&gt;"",IF(AE335&lt;&gt;"LIBSETS_DROP_MECHANIC_MONSTER_NAME",VLOOKUP(AE335,'LibSets constants'!$I$4:$L$1000,3,FALSE),""),"")</f>
        <v/>
      </c>
      <c r="AG335" s="3" t="str">
        <f>IF(AE335&lt;&gt;"",IF(AE335&lt;&gt;"LIBSETS_DROP_MECHANIC_MONSTER_NAME",VLOOKUP(AE335,'LibSets constants'!$I$4:$L$1000,4,FALSE),""),"")</f>
        <v/>
      </c>
      <c r="AH335" s="3" t="str">
        <f>IF(G335&lt;&gt;"LIBSETS_SETTYPE_BATTLEGROUND",IF(G335&lt;&gt;"LIBSETS_SETTYPE_SPECIAL",IF(AI335&lt;&gt;"",VLOOKUP(AI335,'ESO zone constants'!$D$2:$H$4950,5,FALSE),""),""),"")</f>
        <v/>
      </c>
      <c r="AK335" s="3" t="str">
        <f>IF(AJ335&lt;&gt;"",IF(AJ335&lt;&gt;"LIBSETS_DROP_MECHANIC_MONSTER_NAME",VLOOKUP(AJ335,'LibSets constants'!$I$4:$L$1000,3,FALSE),""),"")</f>
        <v/>
      </c>
      <c r="AL335" s="3" t="str">
        <f>IF(AJ335&lt;&gt;"",IF(AJ335&lt;&gt;"LIBSETS_DROP_MECHANIC_MONSTER_NAME",VLOOKUP(AJ335,'LibSets constants'!$I$4:$L$1000,4,FALSE),""),"")</f>
        <v/>
      </c>
      <c r="AM335" s="3" t="str">
        <f>IF(G335&lt;&gt;"LIBSETS_SETTYPE_BATTLEGROUND",IF(G335&lt;&gt;"LIBSETS_SETTYPE_SPECIAL",IF(AN335&lt;&gt;"",VLOOKUP(AN335,'ESO zone constants'!$D$2:$H$4950,5,FALSE),""),""),"")</f>
        <v/>
      </c>
      <c r="AP335" s="3" t="str">
        <f>IF(AO335&lt;&gt;"",IF(AO335&lt;&gt;"LIBSETS_DROP_MECHANIC_MONSTER_NAME",VLOOKUP(AO335,'LibSets constants'!$I$4:$L$1000,3,FALSE),""),"")</f>
        <v/>
      </c>
      <c r="AQ335" s="3" t="str">
        <f>IF(AO335&lt;&gt;"",IF(AO335&lt;&gt;"LIBSETS_DROP_MECHANIC_MONSTER_NAME",VLOOKUP(AO335,'LibSets constants'!$I$4:$L$1000,4,FALSE),""),"")</f>
        <v/>
      </c>
      <c r="AR335" s="3" t="str">
        <f>IF(G335&lt;&gt;"LIBSETS_SETTYPE_BATTLEGROUND",IF(G335&lt;&gt;"LIBSETS_SETTYPE_SPECIAL",IF(AS335&lt;&gt;"",VLOOKUP(AS335,'ESO zone constants'!$D$2:$H$4950,5,FALSE),""),""),"")</f>
        <v/>
      </c>
      <c r="AU335" s="3" t="str">
        <f>IF(AT335&lt;&gt;"",IF(AT335&lt;&gt;"LIBSETS_DROP_MECHANIC_MONSTER_NAME",VLOOKUP(AT335,'LibSets constants'!$I$4:$L$1000,3,FALSE),""),"")</f>
        <v/>
      </c>
      <c r="AV335" s="3" t="str">
        <f>IF(AT335&lt;&gt;"",IF(AT335&lt;&gt;"LIBSETS_DROP_MECHANIC_MONSTER_NAME",VLOOKUP(AT335,'LibSets constants'!$I$4:$L$1000,4,FALSE),""),"")</f>
        <v/>
      </c>
      <c r="AW335" s="21" t="str">
        <f>IF(A335="???","--","")&amp;IF(F335&lt;&gt;"Not in the game (anymore)",IF(A335&lt;&gt;"",CONCATENATE("[",A335,"] = {wayshrines={")&amp;IF(K335&lt;&gt;"",CONCATENATE(K335,","),"")&amp;IF(L335&lt;&gt;"",CONCATENATE(L335,","),"")&amp;IF(M335&lt;&gt;"",CONCATENATE(M335,","),"")&amp;CONCATENATE("}")&amp;IF(VALUE(N335)&gt;0,CONCATENATE(", traitsNeeded=",N335),"")&amp;CONCATENATE(", dlcId=",IF(S335&lt;&gt;"",S335,"DLC_BASE_GAME")),""),"")</f>
        <v>[387] = {wayshrines={354,354,354,}, traitsNeeded=9, dlcId=DLC_SUMMERSET</v>
      </c>
      <c r="AX335" s="21" t="str">
        <f>IF(F335&lt;&gt;"Not in the game (anymore)",IF(A335&lt;&gt;"",IF(P335&lt;&gt;"",CONCATENATE(", zoneIds={",P335),"")&amp;IF(X335&lt;&gt;"",CONCATENATE(",",X335),"")&amp;IF(AC335&lt;&gt;"",CONCATENATE(",",AC335),"")&amp;IF(AH335&lt;&gt;"",CONCATENATE(",",AH335),"")&amp;IF(AM335&lt;&gt;"",CONCATENATE(",",AM335),"")&amp;IF(AR335&lt;&gt;"",CONCATENATE(",",AR335),"")&amp;IF(P335&lt;&gt;"",CONCATENATE("}",""),"")&amp;IF(OR(I335="true",I335="false",I335&lt;&gt;""), CONCATENATE(", veteran=", I335), ""),""),"")</f>
        <v>, zoneIds={1011,1011,1011}, veteran=false</v>
      </c>
      <c r="AY335" s="21" t="str">
        <f>IF(F335&lt;&gt;"Not in the game (anymore)",IF(A335&lt;&gt;"",", setType="&amp;G335,"")&amp;IF(J335="true",", multiTrialSet=true",""),"")</f>
        <v>, setType=LIBSETS_SETTYPE_CRAFTED</v>
      </c>
      <c r="AZ335" s="21" t="str">
        <f>IF(F335&lt;&gt;"Not in the game (anymore)",IF(U335&lt;&gt;"",", dropMechanic={"&amp;U335&amp;IF(Z335&lt;&gt;"",","&amp;Z335,"")&amp;IF(AE335&lt;&gt;"",","&amp;AE335,"")&amp;IF(AJ335&lt;&gt;"",","&amp;AJ335,"")&amp;IF(AO335&lt;&gt;"",","&amp;AO335,"")&amp;IF(AT335&lt;&gt;"",","&amp;AT335,"")&amp;"}"&amp;IF(U335="LIBSETS_DROP_MECHANIC_MONSTER_NAME",", dropMechanicNames={" &amp; IF(V335&lt;&gt;"","['en']='"&amp;V335&amp;"'","") &amp; IF(W335&lt;&gt;"",", ['de']='" &amp; W335&amp;"'","") &amp; "}",""),"")&amp;"},","")</f>
        <v>},</v>
      </c>
      <c r="BA335" s="21" t="str">
        <f>IF(F335&lt;&gt;"Not in the game (anymore)",IF(C335&lt;&gt;"",CONCATENATE(" --",C335," / ",B335,"   [",IF(Q335&lt;&gt;"",Q335,""),IF(Y335&lt;&gt;"",", "&amp;Y335,""),IF(AD335&lt;&gt;"",", "&amp;AD335,""),IF(AI335&lt;&gt;"",", "&amp;AI335,""),IF(AN335&lt;&gt;"",", "&amp;AN335,""),IF(AS335&lt;&gt;"",", "&amp;AS335,""),"]")),"")</f>
        <v xml:space="preserve"> --Nocturnal's Favor / Nocturnals Gunst   [Summerset, Summerset, Summerset]</v>
      </c>
    </row>
    <row r="336" spans="1:53" x14ac:dyDescent="0.25">
      <c r="A336" s="12">
        <v>388</v>
      </c>
      <c r="B336" t="s">
        <v>1348</v>
      </c>
      <c r="C336" t="s">
        <v>1349</v>
      </c>
      <c r="D336" s="3">
        <f>A336</f>
        <v>388</v>
      </c>
      <c r="G336" s="8" t="s">
        <v>1656</v>
      </c>
      <c r="I336" t="s">
        <v>97</v>
      </c>
      <c r="J336" t="s">
        <v>97</v>
      </c>
      <c r="K336">
        <v>-1</v>
      </c>
      <c r="L336">
        <v>-1</v>
      </c>
      <c r="M336">
        <v>-1</v>
      </c>
      <c r="N336">
        <v>0</v>
      </c>
      <c r="O336" s="70" t="s">
        <v>707</v>
      </c>
      <c r="P336" s="3">
        <f>IF(AND(G336&lt;&gt;"LIBSETS_SETTYPE_BATTLEGROUND",G336&lt;&gt;"LIBSETS_SETTYPE_SPECIAL",G336&lt;&gt;"LIBSETS_SETTYPE_MYTHIC"), IF(Q336&lt;&gt;"",VLOOKUP(Q336,'ESO zone constants'!$D$2:$H$4950,5,FALSE),""),"")</f>
        <v>1051</v>
      </c>
      <c r="Q336" t="str">
        <f>IF(OR(K336="",K336&lt;=0,ISERROR(K336)),IF(AND(O336&lt;&gt;"",NOT(ISERROR(O336))),O336, ""),VLOOKUP(K336,'ESO wayshrine node constants'!$A$3:$D$9993,4,FALSE))</f>
        <v>Cloudrest</v>
      </c>
      <c r="S336" s="19" t="str">
        <f>IF(AND(R336&lt;&gt;"",NOT(ISERROR(R336))),R336,IF(P336&lt;&gt;"",IF(NOT(ISERROR(VLOOKUP(P336,'ESO Dungeon constants'!$D$3:$H$9999,5,FALSE))),VLOOKUP(P336,'ESO Dungeon constants'!$D$3:$I$9999,6,FALSE),VLOOKUP(P336,'ESO zone constants'!$H$2:$K$9984,4,FALSE)),""))</f>
        <v>DLC_SUMMERSET</v>
      </c>
      <c r="T336" s="3" t="str">
        <f>IF(S336&lt;&gt;"",VLOOKUP(S336,'LibSets constants'!$B$4:$C$1000,2,FALSE),"")</f>
        <v>Summerset</v>
      </c>
      <c r="U336" s="33" t="s">
        <v>1726</v>
      </c>
      <c r="V336" s="40"/>
      <c r="W336" s="40"/>
      <c r="X336" s="3" t="str">
        <f>IF(G336&lt;&gt;"LIBSETS_SETTYPE_BATTLEGROUND",IF(G336&lt;&gt;"LIBSETS_SETTYPE_SPECIAL",IF(Y336&lt;&gt;"",VLOOKUP(Y336,'ESO zone constants'!$D$2:$H$4950,5,FALSE),""),""),"")</f>
        <v/>
      </c>
      <c r="Z336" s="40"/>
      <c r="AA336" s="40"/>
      <c r="AB336" s="40"/>
      <c r="AC336" s="3" t="str">
        <f>IF(G336&lt;&gt;"LIBSETS_SETTYPE_BATTLEGROUND",IF(G336&lt;&gt;"LIBSETS_SETTYPE_SPECIAL",IF(AD336&lt;&gt;"",VLOOKUP(AD336,'ESO zone constants'!$D$2:$H$4950,5,FALSE),""),""),"")</f>
        <v/>
      </c>
      <c r="AE336" s="40"/>
      <c r="AF336" s="40"/>
      <c r="AG336" s="40"/>
      <c r="AH336" s="3" t="str">
        <f>IF(G336&lt;&gt;"LIBSETS_SETTYPE_BATTLEGROUND",IF(G336&lt;&gt;"LIBSETS_SETTYPE_SPECIAL",IF(AI336&lt;&gt;"",VLOOKUP(AI336,'ESO zone constants'!$D$2:$H$4950,5,FALSE),""),""),"")</f>
        <v/>
      </c>
      <c r="AJ336" s="40"/>
      <c r="AK336" s="40"/>
      <c r="AL336" s="40"/>
      <c r="AM336" s="3" t="str">
        <f>IF(G336&lt;&gt;"LIBSETS_SETTYPE_BATTLEGROUND",IF(G336&lt;&gt;"LIBSETS_SETTYPE_SPECIAL",IF(AN336&lt;&gt;"",VLOOKUP(AN336,'ESO zone constants'!$D$2:$H$4950,5,FALSE),""),""),"")</f>
        <v/>
      </c>
      <c r="AO336" s="40"/>
      <c r="AP336" s="40"/>
      <c r="AQ336" s="40"/>
      <c r="AR336" s="3" t="str">
        <f>IF(G336&lt;&gt;"LIBSETS_SETTYPE_BATTLEGROUND",IF(G336&lt;&gt;"LIBSETS_SETTYPE_SPECIAL",IF(AS336&lt;&gt;"",VLOOKUP(AS336,'ESO zone constants'!$D$2:$H$4950,5,FALSE),""),""),"")</f>
        <v/>
      </c>
      <c r="AT336" s="40"/>
      <c r="AU336" s="40"/>
      <c r="AV336" s="40"/>
      <c r="AW336" s="21" t="str">
        <f>IF(A336="???","--","")&amp;IF(F336&lt;&gt;"Not in the game (anymore)",IF(A336&lt;&gt;"",CONCATENATE("[",A336,"] = {wayshrines={")&amp;IF(K336&lt;&gt;"",CONCATENATE(K336,","),"")&amp;IF(L336&lt;&gt;"",CONCATENATE(L336,","),"")&amp;IF(M336&lt;&gt;"",CONCATENATE(M336,","),"")&amp;CONCATENATE("}")&amp;IF(VALUE(N336)&gt;0,CONCATENATE(", traitsNeeded=",N336),"")&amp;CONCATENATE(", dlcId=",IF(S336&lt;&gt;"",S336,"DLC_BASE_GAME")),""),"")</f>
        <v>[388] = {wayshrines={-1,-1,-1,}, dlcId=DLC_SUMMERSET</v>
      </c>
      <c r="AX336" s="21" t="str">
        <f>IF(F336&lt;&gt;"Not in the game (anymore)",IF(A336&lt;&gt;"",IF(P336&lt;&gt;"",CONCATENATE(", zoneIds={",P336),"")&amp;IF(X336&lt;&gt;"",CONCATENATE(",",X336),"")&amp;IF(AC336&lt;&gt;"",CONCATENATE(",",AC336),"")&amp;IF(AH336&lt;&gt;"",CONCATENATE(",",AH336),"")&amp;IF(AM336&lt;&gt;"",CONCATENATE(",",AM336),"")&amp;IF(AR336&lt;&gt;"",CONCATENATE(",",AR336),"")&amp;IF(P336&lt;&gt;"",CONCATENATE("}",""),"")&amp;IF(OR(I336="true",I336="false",I336&lt;&gt;""), CONCATENATE(", veteran=", I336), ""),""),"")</f>
        <v>, zoneIds={1051}, veteran=false</v>
      </c>
      <c r="AY336" s="21" t="str">
        <f>IF(F336&lt;&gt;"Not in the game (anymore)",IF(A336&lt;&gt;"",", setType="&amp;G336,"")&amp;IF(J336="true",", multiTrialSet=true",""),"")</f>
        <v>, setType=LIBSETS_SETTYPE_TRIAL</v>
      </c>
      <c r="AZ336" s="21" t="str">
        <f>IF(F336&lt;&gt;"Not in the game (anymore)",IF(U336&lt;&gt;"",", dropMechanic={"&amp;U336&amp;IF(Z336&lt;&gt;"",","&amp;Z336,"")&amp;IF(AE336&lt;&gt;"",","&amp;AE336,"")&amp;IF(AJ336&lt;&gt;"",","&amp;AJ336,"")&amp;IF(AO336&lt;&gt;"",","&amp;AO336,"")&amp;IF(AT336&lt;&gt;"",","&amp;AT336,"")&amp;"}"&amp;IF(U336="LIBSETS_DROP_MECHANIC_MONSTER_NAME",", dropMechanicNames={" &amp; IF(V336&lt;&gt;"","['en']='"&amp;V336&amp;"'","") &amp; IF(W336&lt;&gt;"",", ['de']='" &amp; W336&amp;"'","") &amp; "}",""),"")&amp;"},","")</f>
        <v>, dropMechanic={LIBSETS_DROP_MECHANIC_MONSTER_NAME}, dropMechanicNames={}},</v>
      </c>
      <c r="BA336" s="21" t="str">
        <f>IF(F336&lt;&gt;"Not in the game (anymore)",IF(C336&lt;&gt;"",CONCATENATE(" --",C336," / ",B336,"   [",IF(Q336&lt;&gt;"",Q336,""),IF(Y336&lt;&gt;"",", "&amp;Y336,""),IF(AD336&lt;&gt;"",", "&amp;AD336,""),IF(AI336&lt;&gt;"",", "&amp;AI336,""),IF(AN336&lt;&gt;"",", "&amp;AN336,""),IF(AS336&lt;&gt;"",", "&amp;AS336,""),"]")),"")</f>
        <v xml:space="preserve"> --Aegis of Galenwe / Ägis von Galenwe   [Cloudrest]</v>
      </c>
    </row>
    <row r="337" spans="1:53" x14ac:dyDescent="0.25">
      <c r="A337" s="12">
        <v>389</v>
      </c>
      <c r="B337" t="s">
        <v>1350</v>
      </c>
      <c r="C337" t="s">
        <v>1351</v>
      </c>
      <c r="D337" s="3">
        <f>A337</f>
        <v>389</v>
      </c>
      <c r="G337" s="8" t="s">
        <v>1656</v>
      </c>
      <c r="I337" t="s">
        <v>97</v>
      </c>
      <c r="J337" t="s">
        <v>97</v>
      </c>
      <c r="K337">
        <v>-1</v>
      </c>
      <c r="L337">
        <v>-1</v>
      </c>
      <c r="M337">
        <v>-1</v>
      </c>
      <c r="N337">
        <v>0</v>
      </c>
      <c r="O337" s="70" t="s">
        <v>707</v>
      </c>
      <c r="P337" s="3">
        <f>IF(AND(G337&lt;&gt;"LIBSETS_SETTYPE_BATTLEGROUND",G337&lt;&gt;"LIBSETS_SETTYPE_SPECIAL",G337&lt;&gt;"LIBSETS_SETTYPE_MYTHIC"), IF(Q337&lt;&gt;"",VLOOKUP(Q337,'ESO zone constants'!$D$2:$H$4950,5,FALSE),""),"")</f>
        <v>1051</v>
      </c>
      <c r="Q337" t="str">
        <f>IF(OR(K337="",K337&lt;=0,ISERROR(K337)),IF(AND(O337&lt;&gt;"",NOT(ISERROR(O337))),O337, ""),VLOOKUP(K337,'ESO wayshrine node constants'!$A$3:$D$9993,4,FALSE))</f>
        <v>Cloudrest</v>
      </c>
      <c r="S337" s="19" t="str">
        <f>IF(AND(R337&lt;&gt;"",NOT(ISERROR(R337))),R337,IF(P337&lt;&gt;"",IF(NOT(ISERROR(VLOOKUP(P337,'ESO Dungeon constants'!$D$3:$H$9999,5,FALSE))),VLOOKUP(P337,'ESO Dungeon constants'!$D$3:$I$9999,6,FALSE),VLOOKUP(P337,'ESO zone constants'!$H$2:$K$9984,4,FALSE)),""))</f>
        <v>DLC_SUMMERSET</v>
      </c>
      <c r="T337" s="3" t="str">
        <f>IF(S337&lt;&gt;"",VLOOKUP(S337,'LibSets constants'!$B$4:$C$1000,2,FALSE),"")</f>
        <v>Summerset</v>
      </c>
      <c r="U337" s="33" t="s">
        <v>1726</v>
      </c>
      <c r="V337" s="40"/>
      <c r="W337" s="40"/>
      <c r="X337" s="3" t="str">
        <f>IF(G337&lt;&gt;"LIBSETS_SETTYPE_BATTLEGROUND",IF(G337&lt;&gt;"LIBSETS_SETTYPE_SPECIAL",IF(Y337&lt;&gt;"",VLOOKUP(Y337,'ESO zone constants'!$D$2:$H$4950,5,FALSE),""),""),"")</f>
        <v/>
      </c>
      <c r="Z337" s="40"/>
      <c r="AA337" s="40"/>
      <c r="AB337" s="40"/>
      <c r="AC337" s="3" t="str">
        <f>IF(G337&lt;&gt;"LIBSETS_SETTYPE_BATTLEGROUND",IF(G337&lt;&gt;"LIBSETS_SETTYPE_SPECIAL",IF(AD337&lt;&gt;"",VLOOKUP(AD337,'ESO zone constants'!$D$2:$H$4950,5,FALSE),""),""),"")</f>
        <v/>
      </c>
      <c r="AE337" s="40"/>
      <c r="AF337" s="40"/>
      <c r="AG337" s="40"/>
      <c r="AH337" s="3" t="str">
        <f>IF(G337&lt;&gt;"LIBSETS_SETTYPE_BATTLEGROUND",IF(G337&lt;&gt;"LIBSETS_SETTYPE_SPECIAL",IF(AI337&lt;&gt;"",VLOOKUP(AI337,'ESO zone constants'!$D$2:$H$4950,5,FALSE),""),""),"")</f>
        <v/>
      </c>
      <c r="AJ337" s="40"/>
      <c r="AK337" s="40"/>
      <c r="AL337" s="40"/>
      <c r="AM337" s="3" t="str">
        <f>IF(G337&lt;&gt;"LIBSETS_SETTYPE_BATTLEGROUND",IF(G337&lt;&gt;"LIBSETS_SETTYPE_SPECIAL",IF(AN337&lt;&gt;"",VLOOKUP(AN337,'ESO zone constants'!$D$2:$H$4950,5,FALSE),""),""),"")</f>
        <v/>
      </c>
      <c r="AO337" s="40"/>
      <c r="AP337" s="40"/>
      <c r="AQ337" s="40"/>
      <c r="AR337" s="3" t="str">
        <f>IF(G337&lt;&gt;"LIBSETS_SETTYPE_BATTLEGROUND",IF(G337&lt;&gt;"LIBSETS_SETTYPE_SPECIAL",IF(AS337&lt;&gt;"",VLOOKUP(AS337,'ESO zone constants'!$D$2:$H$4950,5,FALSE),""),""),"")</f>
        <v/>
      </c>
      <c r="AT337" s="40"/>
      <c r="AU337" s="40"/>
      <c r="AV337" s="40"/>
      <c r="AW337" s="21" t="str">
        <f>IF(A337="???","--","")&amp;IF(F337&lt;&gt;"Not in the game (anymore)",IF(A337&lt;&gt;"",CONCATENATE("[",A337,"] = {wayshrines={")&amp;IF(K337&lt;&gt;"",CONCATENATE(K337,","),"")&amp;IF(L337&lt;&gt;"",CONCATENATE(L337,","),"")&amp;IF(M337&lt;&gt;"",CONCATENATE(M337,","),"")&amp;CONCATENATE("}")&amp;IF(VALUE(N337)&gt;0,CONCATENATE(", traitsNeeded=",N337),"")&amp;CONCATENATE(", dlcId=",IF(S337&lt;&gt;"",S337,"DLC_BASE_GAME")),""),"")</f>
        <v>[389] = {wayshrines={-1,-1,-1,}, dlcId=DLC_SUMMERSET</v>
      </c>
      <c r="AX337" s="21" t="str">
        <f>IF(F337&lt;&gt;"Not in the game (anymore)",IF(A337&lt;&gt;"",IF(P337&lt;&gt;"",CONCATENATE(", zoneIds={",P337),"")&amp;IF(X337&lt;&gt;"",CONCATENATE(",",X337),"")&amp;IF(AC337&lt;&gt;"",CONCATENATE(",",AC337),"")&amp;IF(AH337&lt;&gt;"",CONCATENATE(",",AH337),"")&amp;IF(AM337&lt;&gt;"",CONCATENATE(",",AM337),"")&amp;IF(AR337&lt;&gt;"",CONCATENATE(",",AR337),"")&amp;IF(P337&lt;&gt;"",CONCATENATE("}",""),"")&amp;IF(OR(I337="true",I337="false",I337&lt;&gt;""), CONCATENATE(", veteran=", I337), ""),""),"")</f>
        <v>, zoneIds={1051}, veteran=false</v>
      </c>
      <c r="AY337" s="21" t="str">
        <f>IF(F337&lt;&gt;"Not in the game (anymore)",IF(A337&lt;&gt;"",", setType="&amp;G337,"")&amp;IF(J337="true",", multiTrialSet=true",""),"")</f>
        <v>, setType=LIBSETS_SETTYPE_TRIAL</v>
      </c>
      <c r="AZ337" s="21" t="str">
        <f>IF(F337&lt;&gt;"Not in the game (anymore)",IF(U337&lt;&gt;"",", dropMechanic={"&amp;U337&amp;IF(Z337&lt;&gt;"",","&amp;Z337,"")&amp;IF(AE337&lt;&gt;"",","&amp;AE337,"")&amp;IF(AJ337&lt;&gt;"",","&amp;AJ337,"")&amp;IF(AO337&lt;&gt;"",","&amp;AO337,"")&amp;IF(AT337&lt;&gt;"",","&amp;AT337,"")&amp;"}"&amp;IF(U337="LIBSETS_DROP_MECHANIC_MONSTER_NAME",", dropMechanicNames={" &amp; IF(V337&lt;&gt;"","['en']='"&amp;V337&amp;"'","") &amp; IF(W337&lt;&gt;"",", ['de']='" &amp; W337&amp;"'","") &amp; "}",""),"")&amp;"},","")</f>
        <v>, dropMechanic={LIBSETS_DROP_MECHANIC_MONSTER_NAME}, dropMechanicNames={}},</v>
      </c>
      <c r="BA337" s="21" t="str">
        <f>IF(F337&lt;&gt;"Not in the game (anymore)",IF(C337&lt;&gt;"",CONCATENATE(" --",C337," / ",B337,"   [",IF(Q337&lt;&gt;"",Q337,""),IF(Y337&lt;&gt;"",", "&amp;Y337,""),IF(AD337&lt;&gt;"",", "&amp;AD337,""),IF(AI337&lt;&gt;"",", "&amp;AI337,""),IF(AN337&lt;&gt;"",", "&amp;AN337,""),IF(AS337&lt;&gt;"",", "&amp;AS337,""),"]")),"")</f>
        <v xml:space="preserve"> --Arms of Relequen / Waffen von Relequen   [Cloudrest]</v>
      </c>
    </row>
    <row r="338" spans="1:53" x14ac:dyDescent="0.25">
      <c r="A338" s="12">
        <v>390</v>
      </c>
      <c r="B338" t="s">
        <v>1352</v>
      </c>
      <c r="C338" t="s">
        <v>1353</v>
      </c>
      <c r="D338" s="3">
        <f>A338</f>
        <v>390</v>
      </c>
      <c r="G338" s="8" t="s">
        <v>1656</v>
      </c>
      <c r="I338" t="s">
        <v>97</v>
      </c>
      <c r="J338" t="s">
        <v>97</v>
      </c>
      <c r="K338">
        <v>-1</v>
      </c>
      <c r="L338">
        <v>-1</v>
      </c>
      <c r="M338">
        <v>-1</v>
      </c>
      <c r="N338">
        <v>0</v>
      </c>
      <c r="O338" s="70" t="s">
        <v>707</v>
      </c>
      <c r="P338" s="3">
        <f>IF(AND(G338&lt;&gt;"LIBSETS_SETTYPE_BATTLEGROUND",G338&lt;&gt;"LIBSETS_SETTYPE_SPECIAL",G338&lt;&gt;"LIBSETS_SETTYPE_MYTHIC"), IF(Q338&lt;&gt;"",VLOOKUP(Q338,'ESO zone constants'!$D$2:$H$4950,5,FALSE),""),"")</f>
        <v>1051</v>
      </c>
      <c r="Q338" t="str">
        <f>IF(OR(K338="",K338&lt;=0,ISERROR(K338)),IF(AND(O338&lt;&gt;"",NOT(ISERROR(O338))),O338, ""),VLOOKUP(K338,'ESO wayshrine node constants'!$A$3:$D$9993,4,FALSE))</f>
        <v>Cloudrest</v>
      </c>
      <c r="S338" s="19" t="str">
        <f>IF(AND(R338&lt;&gt;"",NOT(ISERROR(R338))),R338,IF(P338&lt;&gt;"",IF(NOT(ISERROR(VLOOKUP(P338,'ESO Dungeon constants'!$D$3:$H$9999,5,FALSE))),VLOOKUP(P338,'ESO Dungeon constants'!$D$3:$I$9999,6,FALSE),VLOOKUP(P338,'ESO zone constants'!$H$2:$K$9984,4,FALSE)),""))</f>
        <v>DLC_SUMMERSET</v>
      </c>
      <c r="T338" s="3" t="str">
        <f>IF(S338&lt;&gt;"",VLOOKUP(S338,'LibSets constants'!$B$4:$C$1000,2,FALSE),"")</f>
        <v>Summerset</v>
      </c>
      <c r="U338" s="33" t="s">
        <v>1726</v>
      </c>
      <c r="V338" s="40"/>
      <c r="W338" s="40"/>
      <c r="X338" s="3" t="str">
        <f>IF(G338&lt;&gt;"LIBSETS_SETTYPE_BATTLEGROUND",IF(G338&lt;&gt;"LIBSETS_SETTYPE_SPECIAL",IF(Y338&lt;&gt;"",VLOOKUP(Y338,'ESO zone constants'!$D$2:$H$4950,5,FALSE),""),""),"")</f>
        <v/>
      </c>
      <c r="Z338" s="40"/>
      <c r="AA338" s="40"/>
      <c r="AB338" s="40"/>
      <c r="AC338" s="3" t="str">
        <f>IF(G338&lt;&gt;"LIBSETS_SETTYPE_BATTLEGROUND",IF(G338&lt;&gt;"LIBSETS_SETTYPE_SPECIAL",IF(AD338&lt;&gt;"",VLOOKUP(AD338,'ESO zone constants'!$D$2:$H$4950,5,FALSE),""),""),"")</f>
        <v/>
      </c>
      <c r="AE338" s="40"/>
      <c r="AF338" s="40"/>
      <c r="AG338" s="40"/>
      <c r="AH338" s="3" t="str">
        <f>IF(G338&lt;&gt;"LIBSETS_SETTYPE_BATTLEGROUND",IF(G338&lt;&gt;"LIBSETS_SETTYPE_SPECIAL",IF(AI338&lt;&gt;"",VLOOKUP(AI338,'ESO zone constants'!$D$2:$H$4950,5,FALSE),""),""),"")</f>
        <v/>
      </c>
      <c r="AJ338" s="40"/>
      <c r="AK338" s="40"/>
      <c r="AL338" s="40"/>
      <c r="AM338" s="3" t="str">
        <f>IF(G338&lt;&gt;"LIBSETS_SETTYPE_BATTLEGROUND",IF(G338&lt;&gt;"LIBSETS_SETTYPE_SPECIAL",IF(AN338&lt;&gt;"",VLOOKUP(AN338,'ESO zone constants'!$D$2:$H$4950,5,FALSE),""),""),"")</f>
        <v/>
      </c>
      <c r="AO338" s="40"/>
      <c r="AP338" s="40"/>
      <c r="AQ338" s="40"/>
      <c r="AR338" s="3" t="str">
        <f>IF(G338&lt;&gt;"LIBSETS_SETTYPE_BATTLEGROUND",IF(G338&lt;&gt;"LIBSETS_SETTYPE_SPECIAL",IF(AS338&lt;&gt;"",VLOOKUP(AS338,'ESO zone constants'!$D$2:$H$4950,5,FALSE),""),""),"")</f>
        <v/>
      </c>
      <c r="AT338" s="40"/>
      <c r="AU338" s="40"/>
      <c r="AV338" s="40"/>
      <c r="AW338" s="21" t="str">
        <f>IF(A338="???","--","")&amp;IF(F338&lt;&gt;"Not in the game (anymore)",IF(A338&lt;&gt;"",CONCATENATE("[",A338,"] = {wayshrines={")&amp;IF(K338&lt;&gt;"",CONCATENATE(K338,","),"")&amp;IF(L338&lt;&gt;"",CONCATENATE(L338,","),"")&amp;IF(M338&lt;&gt;"",CONCATENATE(M338,","),"")&amp;CONCATENATE("}")&amp;IF(VALUE(N338)&gt;0,CONCATENATE(", traitsNeeded=",N338),"")&amp;CONCATENATE(", dlcId=",IF(S338&lt;&gt;"",S338,"DLC_BASE_GAME")),""),"")</f>
        <v>[390] = {wayshrines={-1,-1,-1,}, dlcId=DLC_SUMMERSET</v>
      </c>
      <c r="AX338" s="21" t="str">
        <f>IF(F338&lt;&gt;"Not in the game (anymore)",IF(A338&lt;&gt;"",IF(P338&lt;&gt;"",CONCATENATE(", zoneIds={",P338),"")&amp;IF(X338&lt;&gt;"",CONCATENATE(",",X338),"")&amp;IF(AC338&lt;&gt;"",CONCATENATE(",",AC338),"")&amp;IF(AH338&lt;&gt;"",CONCATENATE(",",AH338),"")&amp;IF(AM338&lt;&gt;"",CONCATENATE(",",AM338),"")&amp;IF(AR338&lt;&gt;"",CONCATENATE(",",AR338),"")&amp;IF(P338&lt;&gt;"",CONCATENATE("}",""),"")&amp;IF(OR(I338="true",I338="false",I338&lt;&gt;""), CONCATENATE(", veteran=", I338), ""),""),"")</f>
        <v>, zoneIds={1051}, veteran=false</v>
      </c>
      <c r="AY338" s="21" t="str">
        <f>IF(F338&lt;&gt;"Not in the game (anymore)",IF(A338&lt;&gt;"",", setType="&amp;G338,"")&amp;IF(J338="true",", multiTrialSet=true",""),"")</f>
        <v>, setType=LIBSETS_SETTYPE_TRIAL</v>
      </c>
      <c r="AZ338" s="21" t="str">
        <f>IF(F338&lt;&gt;"Not in the game (anymore)",IF(U338&lt;&gt;"",", dropMechanic={"&amp;U338&amp;IF(Z338&lt;&gt;"",","&amp;Z338,"")&amp;IF(AE338&lt;&gt;"",","&amp;AE338,"")&amp;IF(AJ338&lt;&gt;"",","&amp;AJ338,"")&amp;IF(AO338&lt;&gt;"",","&amp;AO338,"")&amp;IF(AT338&lt;&gt;"",","&amp;AT338,"")&amp;"}"&amp;IF(U338="LIBSETS_DROP_MECHANIC_MONSTER_NAME",", dropMechanicNames={" &amp; IF(V338&lt;&gt;"","['en']='"&amp;V338&amp;"'","") &amp; IF(W338&lt;&gt;"",", ['de']='" &amp; W338&amp;"'","") &amp; "}",""),"")&amp;"},","")</f>
        <v>, dropMechanic={LIBSETS_DROP_MECHANIC_MONSTER_NAME}, dropMechanicNames={}},</v>
      </c>
      <c r="BA338" s="21" t="str">
        <f>IF(F338&lt;&gt;"Not in the game (anymore)",IF(C338&lt;&gt;"",CONCATENATE(" --",C338," / ",B338,"   [",IF(Q338&lt;&gt;"",Q338,""),IF(Y338&lt;&gt;"",", "&amp;Y338,""),IF(AD338&lt;&gt;"",", "&amp;AD338,""),IF(AI338&lt;&gt;"",", "&amp;AI338,""),IF(AN338&lt;&gt;"",", "&amp;AN338,""),IF(AS338&lt;&gt;"",", "&amp;AS338,""),"]")),"")</f>
        <v xml:space="preserve"> --Mantle of Siroria / Mantel von Siroria   [Cloudrest]</v>
      </c>
    </row>
    <row r="339" spans="1:53" x14ac:dyDescent="0.25">
      <c r="A339" s="12">
        <v>391</v>
      </c>
      <c r="B339" t="s">
        <v>1354</v>
      </c>
      <c r="C339" t="s">
        <v>1355</v>
      </c>
      <c r="D339" s="3">
        <f>A339</f>
        <v>391</v>
      </c>
      <c r="G339" s="8" t="s">
        <v>1656</v>
      </c>
      <c r="I339" t="s">
        <v>97</v>
      </c>
      <c r="J339" t="s">
        <v>97</v>
      </c>
      <c r="K339">
        <v>-1</v>
      </c>
      <c r="L339">
        <v>-1</v>
      </c>
      <c r="M339">
        <v>-1</v>
      </c>
      <c r="N339">
        <v>0</v>
      </c>
      <c r="O339" s="70" t="s">
        <v>707</v>
      </c>
      <c r="P339" s="3">
        <f>IF(AND(G339&lt;&gt;"LIBSETS_SETTYPE_BATTLEGROUND",G339&lt;&gt;"LIBSETS_SETTYPE_SPECIAL",G339&lt;&gt;"LIBSETS_SETTYPE_MYTHIC"), IF(Q339&lt;&gt;"",VLOOKUP(Q339,'ESO zone constants'!$D$2:$H$4950,5,FALSE),""),"")</f>
        <v>1051</v>
      </c>
      <c r="Q339" t="str">
        <f>IF(OR(K339="",K339&lt;=0,ISERROR(K339)),IF(AND(O339&lt;&gt;"",NOT(ISERROR(O339))),O339, ""),VLOOKUP(K339,'ESO wayshrine node constants'!$A$3:$D$9993,4,FALSE))</f>
        <v>Cloudrest</v>
      </c>
      <c r="S339" s="19" t="str">
        <f>IF(AND(R339&lt;&gt;"",NOT(ISERROR(R339))),R339,IF(P339&lt;&gt;"",IF(NOT(ISERROR(VLOOKUP(P339,'ESO Dungeon constants'!$D$3:$H$9999,5,FALSE))),VLOOKUP(P339,'ESO Dungeon constants'!$D$3:$I$9999,6,FALSE),VLOOKUP(P339,'ESO zone constants'!$H$2:$K$9984,4,FALSE)),""))</f>
        <v>DLC_SUMMERSET</v>
      </c>
      <c r="T339" s="3" t="str">
        <f>IF(S339&lt;&gt;"",VLOOKUP(S339,'LibSets constants'!$B$4:$C$1000,2,FALSE),"")</f>
        <v>Summerset</v>
      </c>
      <c r="U339" s="33" t="s">
        <v>1726</v>
      </c>
      <c r="V339" s="40"/>
      <c r="W339" s="40"/>
      <c r="X339" s="3" t="str">
        <f>IF(G339&lt;&gt;"LIBSETS_SETTYPE_BATTLEGROUND",IF(G339&lt;&gt;"LIBSETS_SETTYPE_SPECIAL",IF(Y339&lt;&gt;"",VLOOKUP(Y339,'ESO zone constants'!$D$2:$H$4950,5,FALSE),""),""),"")</f>
        <v/>
      </c>
      <c r="Z339" s="40"/>
      <c r="AA339" s="40"/>
      <c r="AB339" s="40"/>
      <c r="AC339" s="3" t="str">
        <f>IF(G339&lt;&gt;"LIBSETS_SETTYPE_BATTLEGROUND",IF(G339&lt;&gt;"LIBSETS_SETTYPE_SPECIAL",IF(AD339&lt;&gt;"",VLOOKUP(AD339,'ESO zone constants'!$D$2:$H$4950,5,FALSE),""),""),"")</f>
        <v/>
      </c>
      <c r="AE339" s="40"/>
      <c r="AF339" s="40"/>
      <c r="AG339" s="40"/>
      <c r="AH339" s="3" t="str">
        <f>IF(G339&lt;&gt;"LIBSETS_SETTYPE_BATTLEGROUND",IF(G339&lt;&gt;"LIBSETS_SETTYPE_SPECIAL",IF(AI339&lt;&gt;"",VLOOKUP(AI339,'ESO zone constants'!$D$2:$H$4950,5,FALSE),""),""),"")</f>
        <v/>
      </c>
      <c r="AJ339" s="40"/>
      <c r="AK339" s="40"/>
      <c r="AL339" s="40"/>
      <c r="AM339" s="3" t="str">
        <f>IF(G339&lt;&gt;"LIBSETS_SETTYPE_BATTLEGROUND",IF(G339&lt;&gt;"LIBSETS_SETTYPE_SPECIAL",IF(AN339&lt;&gt;"",VLOOKUP(AN339,'ESO zone constants'!$D$2:$H$4950,5,FALSE),""),""),"")</f>
        <v/>
      </c>
      <c r="AO339" s="40"/>
      <c r="AP339" s="40"/>
      <c r="AQ339" s="40"/>
      <c r="AR339" s="3" t="str">
        <f>IF(G339&lt;&gt;"LIBSETS_SETTYPE_BATTLEGROUND",IF(G339&lt;&gt;"LIBSETS_SETTYPE_SPECIAL",IF(AS339&lt;&gt;"",VLOOKUP(AS339,'ESO zone constants'!$D$2:$H$4950,5,FALSE),""),""),"")</f>
        <v/>
      </c>
      <c r="AT339" s="40"/>
      <c r="AU339" s="40"/>
      <c r="AV339" s="40"/>
      <c r="AW339" s="21" t="str">
        <f>IF(A339="???","--","")&amp;IF(F339&lt;&gt;"Not in the game (anymore)",IF(A339&lt;&gt;"",CONCATENATE("[",A339,"] = {wayshrines={")&amp;IF(K339&lt;&gt;"",CONCATENATE(K339,","),"")&amp;IF(L339&lt;&gt;"",CONCATENATE(L339,","),"")&amp;IF(M339&lt;&gt;"",CONCATENATE(M339,","),"")&amp;CONCATENATE("}")&amp;IF(VALUE(N339)&gt;0,CONCATENATE(", traitsNeeded=",N339),"")&amp;CONCATENATE(", dlcId=",IF(S339&lt;&gt;"",S339,"DLC_BASE_GAME")),""),"")</f>
        <v>[391] = {wayshrines={-1,-1,-1,}, dlcId=DLC_SUMMERSET</v>
      </c>
      <c r="AX339" s="21" t="str">
        <f>IF(F339&lt;&gt;"Not in the game (anymore)",IF(A339&lt;&gt;"",IF(P339&lt;&gt;"",CONCATENATE(", zoneIds={",P339),"")&amp;IF(X339&lt;&gt;"",CONCATENATE(",",X339),"")&amp;IF(AC339&lt;&gt;"",CONCATENATE(",",AC339),"")&amp;IF(AH339&lt;&gt;"",CONCATENATE(",",AH339),"")&amp;IF(AM339&lt;&gt;"",CONCATENATE(",",AM339),"")&amp;IF(AR339&lt;&gt;"",CONCATENATE(",",AR339),"")&amp;IF(P339&lt;&gt;"",CONCATENATE("}",""),"")&amp;IF(OR(I339="true",I339="false",I339&lt;&gt;""), CONCATENATE(", veteran=", I339), ""),""),"")</f>
        <v>, zoneIds={1051}, veteran=false</v>
      </c>
      <c r="AY339" s="21" t="str">
        <f>IF(F339&lt;&gt;"Not in the game (anymore)",IF(A339&lt;&gt;"",", setType="&amp;G339,"")&amp;IF(J339="true",", multiTrialSet=true",""),"")</f>
        <v>, setType=LIBSETS_SETTYPE_TRIAL</v>
      </c>
      <c r="AZ339" s="21" t="str">
        <f>IF(F339&lt;&gt;"Not in the game (anymore)",IF(U339&lt;&gt;"",", dropMechanic={"&amp;U339&amp;IF(Z339&lt;&gt;"",","&amp;Z339,"")&amp;IF(AE339&lt;&gt;"",","&amp;AE339,"")&amp;IF(AJ339&lt;&gt;"",","&amp;AJ339,"")&amp;IF(AO339&lt;&gt;"",","&amp;AO339,"")&amp;IF(AT339&lt;&gt;"",","&amp;AT339,"")&amp;"}"&amp;IF(U339="LIBSETS_DROP_MECHANIC_MONSTER_NAME",", dropMechanicNames={" &amp; IF(V339&lt;&gt;"","['en']='"&amp;V339&amp;"'","") &amp; IF(W339&lt;&gt;"",", ['de']='" &amp; W339&amp;"'","") &amp; "}",""),"")&amp;"},","")</f>
        <v>, dropMechanic={LIBSETS_DROP_MECHANIC_MONSTER_NAME}, dropMechanicNames={}},</v>
      </c>
      <c r="BA339" s="21" t="str">
        <f>IF(F339&lt;&gt;"Not in the game (anymore)",IF(C339&lt;&gt;"",CONCATENATE(" --",C339," / ",B339,"   [",IF(Q339&lt;&gt;"",Q339,""),IF(Y339&lt;&gt;"",", "&amp;Y339,""),IF(AD339&lt;&gt;"",", "&amp;AD339,""),IF(AI339&lt;&gt;"",", "&amp;AI339,""),IF(AN339&lt;&gt;"",", "&amp;AN339,""),IF(AS339&lt;&gt;"",", "&amp;AS339,""),"]")),"")</f>
        <v xml:space="preserve"> --Vestment of Olorime / Gewandung von Olorime   [Cloudrest]</v>
      </c>
    </row>
    <row r="340" spans="1:53" x14ac:dyDescent="0.25">
      <c r="A340" s="12">
        <v>392</v>
      </c>
      <c r="B340" t="s">
        <v>1356</v>
      </c>
      <c r="C340" t="s">
        <v>1357</v>
      </c>
      <c r="D340" s="3">
        <f>A340</f>
        <v>392</v>
      </c>
      <c r="G340" s="8" t="s">
        <v>1656</v>
      </c>
      <c r="I340" t="s">
        <v>98</v>
      </c>
      <c r="J340" t="s">
        <v>97</v>
      </c>
      <c r="K340">
        <v>-1</v>
      </c>
      <c r="L340">
        <v>-1</v>
      </c>
      <c r="M340">
        <v>-1</v>
      </c>
      <c r="N340">
        <v>0</v>
      </c>
      <c r="O340" s="70" t="s">
        <v>707</v>
      </c>
      <c r="P340" s="3">
        <f>IF(AND(G340&lt;&gt;"LIBSETS_SETTYPE_BATTLEGROUND",G340&lt;&gt;"LIBSETS_SETTYPE_SPECIAL",G340&lt;&gt;"LIBSETS_SETTYPE_MYTHIC"), IF(Q340&lt;&gt;"",VLOOKUP(Q340,'ESO zone constants'!$D$2:$H$4950,5,FALSE),""),"")</f>
        <v>1051</v>
      </c>
      <c r="Q340" t="str">
        <f>IF(OR(K340="",K340&lt;=0,ISERROR(K340)),IF(AND(O340&lt;&gt;"",NOT(ISERROR(O340))),O340, ""),VLOOKUP(K340,'ESO wayshrine node constants'!$A$3:$D$9993,4,FALSE))</f>
        <v>Cloudrest</v>
      </c>
      <c r="S340" s="19" t="str">
        <f>IF(AND(R340&lt;&gt;"",NOT(ISERROR(R340))),R340,IF(P340&lt;&gt;"",IF(NOT(ISERROR(VLOOKUP(P340,'ESO Dungeon constants'!$D$3:$H$9999,5,FALSE))),VLOOKUP(P340,'ESO Dungeon constants'!$D$3:$I$9999,6,FALSE),VLOOKUP(P340,'ESO zone constants'!$H$2:$K$9984,4,FALSE)),""))</f>
        <v>DLC_SUMMERSET</v>
      </c>
      <c r="T340" s="3" t="str">
        <f>IF(S340&lt;&gt;"",VLOOKUP(S340,'LibSets constants'!$B$4:$C$1000,2,FALSE),"")</f>
        <v>Summerset</v>
      </c>
      <c r="U340" s="33" t="s">
        <v>1726</v>
      </c>
      <c r="V340" s="40"/>
      <c r="W340" s="40"/>
      <c r="X340" s="3" t="str">
        <f>IF(G340&lt;&gt;"LIBSETS_SETTYPE_BATTLEGROUND",IF(G340&lt;&gt;"LIBSETS_SETTYPE_SPECIAL",IF(Y340&lt;&gt;"",VLOOKUP(Y340,'ESO zone constants'!$D$2:$H$4950,5,FALSE),""),""),"")</f>
        <v/>
      </c>
      <c r="Z340" s="40"/>
      <c r="AA340" s="40"/>
      <c r="AB340" s="40"/>
      <c r="AC340" s="3" t="str">
        <f>IF(G340&lt;&gt;"LIBSETS_SETTYPE_BATTLEGROUND",IF(G340&lt;&gt;"LIBSETS_SETTYPE_SPECIAL",IF(AD340&lt;&gt;"",VLOOKUP(AD340,'ESO zone constants'!$D$2:$H$4950,5,FALSE),""),""),"")</f>
        <v/>
      </c>
      <c r="AE340" s="40"/>
      <c r="AF340" s="40"/>
      <c r="AG340" s="40"/>
      <c r="AH340" s="3" t="str">
        <f>IF(G340&lt;&gt;"LIBSETS_SETTYPE_BATTLEGROUND",IF(G340&lt;&gt;"LIBSETS_SETTYPE_SPECIAL",IF(AI340&lt;&gt;"",VLOOKUP(AI340,'ESO zone constants'!$D$2:$H$4950,5,FALSE),""),""),"")</f>
        <v/>
      </c>
      <c r="AJ340" s="40"/>
      <c r="AK340" s="40"/>
      <c r="AL340" s="40"/>
      <c r="AM340" s="3" t="str">
        <f>IF(G340&lt;&gt;"LIBSETS_SETTYPE_BATTLEGROUND",IF(G340&lt;&gt;"LIBSETS_SETTYPE_SPECIAL",IF(AN340&lt;&gt;"",VLOOKUP(AN340,'ESO zone constants'!$D$2:$H$4950,5,FALSE),""),""),"")</f>
        <v/>
      </c>
      <c r="AO340" s="40"/>
      <c r="AP340" s="40"/>
      <c r="AQ340" s="40"/>
      <c r="AR340" s="3" t="str">
        <f>IF(G340&lt;&gt;"LIBSETS_SETTYPE_BATTLEGROUND",IF(G340&lt;&gt;"LIBSETS_SETTYPE_SPECIAL",IF(AS340&lt;&gt;"",VLOOKUP(AS340,'ESO zone constants'!$D$2:$H$4950,5,FALSE),""),""),"")</f>
        <v/>
      </c>
      <c r="AT340" s="40"/>
      <c r="AU340" s="40"/>
      <c r="AV340" s="40"/>
      <c r="AW340" s="21" t="str">
        <f>IF(A340="???","--","")&amp;IF(F340&lt;&gt;"Not in the game (anymore)",IF(A340&lt;&gt;"",CONCATENATE("[",A340,"] = {wayshrines={")&amp;IF(K340&lt;&gt;"",CONCATENATE(K340,","),"")&amp;IF(L340&lt;&gt;"",CONCATENATE(L340,","),"")&amp;IF(M340&lt;&gt;"",CONCATENATE(M340,","),"")&amp;CONCATENATE("}")&amp;IF(VALUE(N340)&gt;0,CONCATENATE(", traitsNeeded=",N340),"")&amp;CONCATENATE(", dlcId=",IF(S340&lt;&gt;"",S340,"DLC_BASE_GAME")),""),"")</f>
        <v>[392] = {wayshrines={-1,-1,-1,}, dlcId=DLC_SUMMERSET</v>
      </c>
      <c r="AX340" s="21" t="str">
        <f>IF(F340&lt;&gt;"Not in the game (anymore)",IF(A340&lt;&gt;"",IF(P340&lt;&gt;"",CONCATENATE(", zoneIds={",P340),"")&amp;IF(X340&lt;&gt;"",CONCATENATE(",",X340),"")&amp;IF(AC340&lt;&gt;"",CONCATENATE(",",AC340),"")&amp;IF(AH340&lt;&gt;"",CONCATENATE(",",AH340),"")&amp;IF(AM340&lt;&gt;"",CONCATENATE(",",AM340),"")&amp;IF(AR340&lt;&gt;"",CONCATENATE(",",AR340),"")&amp;IF(P340&lt;&gt;"",CONCATENATE("}",""),"")&amp;IF(OR(I340="true",I340="false",I340&lt;&gt;""), CONCATENATE(", veteran=", I340), ""),""),"")</f>
        <v>, zoneIds={1051}, veteran=true</v>
      </c>
      <c r="AY340" s="21" t="str">
        <f>IF(F340&lt;&gt;"Not in the game (anymore)",IF(A340&lt;&gt;"",", setType="&amp;G340,"")&amp;IF(J340="true",", multiTrialSet=true",""),"")</f>
        <v>, setType=LIBSETS_SETTYPE_TRIAL</v>
      </c>
      <c r="AZ340" s="21" t="str">
        <f>IF(F340&lt;&gt;"Not in the game (anymore)",IF(U340&lt;&gt;"",", dropMechanic={"&amp;U340&amp;IF(Z340&lt;&gt;"",","&amp;Z340,"")&amp;IF(AE340&lt;&gt;"",","&amp;AE340,"")&amp;IF(AJ340&lt;&gt;"",","&amp;AJ340,"")&amp;IF(AO340&lt;&gt;"",","&amp;AO340,"")&amp;IF(AT340&lt;&gt;"",","&amp;AT340,"")&amp;"}"&amp;IF(U340="LIBSETS_DROP_MECHANIC_MONSTER_NAME",", dropMechanicNames={" &amp; IF(V340&lt;&gt;"","['en']='"&amp;V340&amp;"'","") &amp; IF(W340&lt;&gt;"",", ['de']='" &amp; W340&amp;"'","") &amp; "}",""),"")&amp;"},","")</f>
        <v>, dropMechanic={LIBSETS_DROP_MECHANIC_MONSTER_NAME}, dropMechanicNames={}},</v>
      </c>
      <c r="BA340" s="21" t="str">
        <f>IF(F340&lt;&gt;"Not in the game (anymore)",IF(C340&lt;&gt;"",CONCATENATE(" --",C340," / ",B340,"   [",IF(Q340&lt;&gt;"",Q340,""),IF(Y340&lt;&gt;"",", "&amp;Y340,""),IF(AD340&lt;&gt;"",", "&amp;AD340,""),IF(AI340&lt;&gt;"",", "&amp;AI340,""),IF(AN340&lt;&gt;"",", "&amp;AN340,""),IF(AS340&lt;&gt;"",", "&amp;AS340,""),"]")),"")</f>
        <v xml:space="preserve"> --Perfect Aegis of Galenwe / Perfekte Ägis von Galenwe   [Cloudrest]</v>
      </c>
    </row>
    <row r="341" spans="1:53" x14ac:dyDescent="0.25">
      <c r="A341" s="48">
        <v>393</v>
      </c>
      <c r="B341" t="s">
        <v>1358</v>
      </c>
      <c r="C341" t="s">
        <v>1359</v>
      </c>
      <c r="D341" s="3">
        <f>A341</f>
        <v>393</v>
      </c>
      <c r="G341" s="8" t="s">
        <v>1656</v>
      </c>
      <c r="I341" t="s">
        <v>98</v>
      </c>
      <c r="J341" t="s">
        <v>97</v>
      </c>
      <c r="K341">
        <v>-1</v>
      </c>
      <c r="L341">
        <v>-1</v>
      </c>
      <c r="M341">
        <v>-1</v>
      </c>
      <c r="N341">
        <v>0</v>
      </c>
      <c r="O341" s="70" t="s">
        <v>707</v>
      </c>
      <c r="P341" s="3">
        <f>IF(AND(G341&lt;&gt;"LIBSETS_SETTYPE_BATTLEGROUND",G341&lt;&gt;"LIBSETS_SETTYPE_SPECIAL",G341&lt;&gt;"LIBSETS_SETTYPE_MYTHIC"), IF(Q341&lt;&gt;"",VLOOKUP(Q341,'ESO zone constants'!$D$2:$H$4950,5,FALSE),""),"")</f>
        <v>1051</v>
      </c>
      <c r="Q341" t="str">
        <f>IF(OR(K341="",K341&lt;=0,ISERROR(K341)),IF(AND(O341&lt;&gt;"",NOT(ISERROR(O341))),O341, ""),VLOOKUP(K341,'ESO wayshrine node constants'!$A$3:$D$9993,4,FALSE))</f>
        <v>Cloudrest</v>
      </c>
      <c r="S341" s="19" t="str">
        <f>IF(AND(R341&lt;&gt;"",NOT(ISERROR(R341))),R341,IF(P341&lt;&gt;"",IF(NOT(ISERROR(VLOOKUP(P341,'ESO Dungeon constants'!$D$3:$H$9999,5,FALSE))),VLOOKUP(P341,'ESO Dungeon constants'!$D$3:$I$9999,6,FALSE),VLOOKUP(P341,'ESO zone constants'!$H$2:$K$9984,4,FALSE)),""))</f>
        <v>DLC_SUMMERSET</v>
      </c>
      <c r="T341" s="3" t="str">
        <f>IF(S341&lt;&gt;"",VLOOKUP(S341,'LibSets constants'!$B$4:$C$1000,2,FALSE),"")</f>
        <v>Summerset</v>
      </c>
      <c r="U341" s="33" t="s">
        <v>1726</v>
      </c>
      <c r="V341" s="40"/>
      <c r="W341" s="40"/>
      <c r="X341" s="3" t="str">
        <f>IF(G341&lt;&gt;"LIBSETS_SETTYPE_BATTLEGROUND",IF(G341&lt;&gt;"LIBSETS_SETTYPE_SPECIAL",IF(Y341&lt;&gt;"",VLOOKUP(Y341,'ESO zone constants'!$D$2:$H$4950,5,FALSE),""),""),"")</f>
        <v/>
      </c>
      <c r="Z341" s="40"/>
      <c r="AA341" s="40"/>
      <c r="AB341" s="40"/>
      <c r="AC341" s="3" t="str">
        <f>IF(G341&lt;&gt;"LIBSETS_SETTYPE_BATTLEGROUND",IF(G341&lt;&gt;"LIBSETS_SETTYPE_SPECIAL",IF(AD341&lt;&gt;"",VLOOKUP(AD341,'ESO zone constants'!$D$2:$H$4950,5,FALSE),""),""),"")</f>
        <v/>
      </c>
      <c r="AE341" s="40"/>
      <c r="AF341" s="40"/>
      <c r="AG341" s="40"/>
      <c r="AH341" s="3" t="str">
        <f>IF(G341&lt;&gt;"LIBSETS_SETTYPE_BATTLEGROUND",IF(G341&lt;&gt;"LIBSETS_SETTYPE_SPECIAL",IF(AI341&lt;&gt;"",VLOOKUP(AI341,'ESO zone constants'!$D$2:$H$4950,5,FALSE),""),""),"")</f>
        <v/>
      </c>
      <c r="AJ341" s="40"/>
      <c r="AK341" s="40"/>
      <c r="AL341" s="40"/>
      <c r="AM341" s="3" t="str">
        <f>IF(G341&lt;&gt;"LIBSETS_SETTYPE_BATTLEGROUND",IF(G341&lt;&gt;"LIBSETS_SETTYPE_SPECIAL",IF(AN341&lt;&gt;"",VLOOKUP(AN341,'ESO zone constants'!$D$2:$H$4950,5,FALSE),""),""),"")</f>
        <v/>
      </c>
      <c r="AO341" s="40"/>
      <c r="AP341" s="40"/>
      <c r="AQ341" s="40"/>
      <c r="AR341" s="3" t="str">
        <f>IF(G341&lt;&gt;"LIBSETS_SETTYPE_BATTLEGROUND",IF(G341&lt;&gt;"LIBSETS_SETTYPE_SPECIAL",IF(AS341&lt;&gt;"",VLOOKUP(AS341,'ESO zone constants'!$D$2:$H$4950,5,FALSE),""),""),"")</f>
        <v/>
      </c>
      <c r="AT341" s="40"/>
      <c r="AU341" s="40"/>
      <c r="AV341" s="40"/>
      <c r="AW341" s="21" t="str">
        <f>IF(A341="???","--","")&amp;IF(F341&lt;&gt;"Not in the game (anymore)",IF(A341&lt;&gt;"",CONCATENATE("[",A341,"] = {wayshrines={")&amp;IF(K341&lt;&gt;"",CONCATENATE(K341,","),"")&amp;IF(L341&lt;&gt;"",CONCATENATE(L341,","),"")&amp;IF(M341&lt;&gt;"",CONCATENATE(M341,","),"")&amp;CONCATENATE("}")&amp;IF(VALUE(N341)&gt;0,CONCATENATE(", traitsNeeded=",N341),"")&amp;CONCATENATE(", dlcId=",IF(S341&lt;&gt;"",S341,"DLC_BASE_GAME")),""),"")</f>
        <v>[393] = {wayshrines={-1,-1,-1,}, dlcId=DLC_SUMMERSET</v>
      </c>
      <c r="AX341" s="21" t="str">
        <f>IF(F341&lt;&gt;"Not in the game (anymore)",IF(A341&lt;&gt;"",IF(P341&lt;&gt;"",CONCATENATE(", zoneIds={",P341),"")&amp;IF(X341&lt;&gt;"",CONCATENATE(",",X341),"")&amp;IF(AC341&lt;&gt;"",CONCATENATE(",",AC341),"")&amp;IF(AH341&lt;&gt;"",CONCATENATE(",",AH341),"")&amp;IF(AM341&lt;&gt;"",CONCATENATE(",",AM341),"")&amp;IF(AR341&lt;&gt;"",CONCATENATE(",",AR341),"")&amp;IF(P341&lt;&gt;"",CONCATENATE("}",""),"")&amp;IF(OR(I341="true",I341="false",I341&lt;&gt;""), CONCATENATE(", veteran=", I341), ""),""),"")</f>
        <v>, zoneIds={1051}, veteran=true</v>
      </c>
      <c r="AY341" s="21" t="str">
        <f>IF(F341&lt;&gt;"Not in the game (anymore)",IF(A341&lt;&gt;"",", setType="&amp;G341,"")&amp;IF(J341="true",", multiTrialSet=true",""),"")</f>
        <v>, setType=LIBSETS_SETTYPE_TRIAL</v>
      </c>
      <c r="AZ341" s="21" t="str">
        <f>IF(F341&lt;&gt;"Not in the game (anymore)",IF(U341&lt;&gt;"",", dropMechanic={"&amp;U341&amp;IF(Z341&lt;&gt;"",","&amp;Z341,"")&amp;IF(AE341&lt;&gt;"",","&amp;AE341,"")&amp;IF(AJ341&lt;&gt;"",","&amp;AJ341,"")&amp;IF(AO341&lt;&gt;"",","&amp;AO341,"")&amp;IF(AT341&lt;&gt;"",","&amp;AT341,"")&amp;"}"&amp;IF(U341="LIBSETS_DROP_MECHANIC_MONSTER_NAME",", dropMechanicNames={" &amp; IF(V341&lt;&gt;"","['en']='"&amp;V341&amp;"'","") &amp; IF(W341&lt;&gt;"",", ['de']='" &amp; W341&amp;"'","") &amp; "}",""),"")&amp;"},","")</f>
        <v>, dropMechanic={LIBSETS_DROP_MECHANIC_MONSTER_NAME}, dropMechanicNames={}},</v>
      </c>
      <c r="BA341" s="21" t="str">
        <f>IF(F341&lt;&gt;"Not in the game (anymore)",IF(C341&lt;&gt;"",CONCATENATE(" --",C341," / ",B341,"   [",IF(Q341&lt;&gt;"",Q341,""),IF(Y341&lt;&gt;"",", "&amp;Y341,""),IF(AD341&lt;&gt;"",", "&amp;AD341,""),IF(AI341&lt;&gt;"",", "&amp;AI341,""),IF(AN341&lt;&gt;"",", "&amp;AN341,""),IF(AS341&lt;&gt;"",", "&amp;AS341,""),"]")),"")</f>
        <v xml:space="preserve"> --Perfect Arms of Relequen / Perfekte Waffen von Relequen   [Cloudrest]</v>
      </c>
    </row>
    <row r="342" spans="1:53" x14ac:dyDescent="0.25">
      <c r="A342" s="12">
        <v>394</v>
      </c>
      <c r="B342" t="s">
        <v>1360</v>
      </c>
      <c r="C342" t="s">
        <v>1361</v>
      </c>
      <c r="D342" s="3">
        <f>A342</f>
        <v>394</v>
      </c>
      <c r="G342" s="8" t="s">
        <v>1656</v>
      </c>
      <c r="I342" t="s">
        <v>98</v>
      </c>
      <c r="J342" t="s">
        <v>97</v>
      </c>
      <c r="K342">
        <v>-1</v>
      </c>
      <c r="L342">
        <v>-1</v>
      </c>
      <c r="M342">
        <v>-1</v>
      </c>
      <c r="N342">
        <v>0</v>
      </c>
      <c r="O342" s="70" t="s">
        <v>707</v>
      </c>
      <c r="P342" s="3">
        <f>IF(AND(G342&lt;&gt;"LIBSETS_SETTYPE_BATTLEGROUND",G342&lt;&gt;"LIBSETS_SETTYPE_SPECIAL",G342&lt;&gt;"LIBSETS_SETTYPE_MYTHIC"), IF(Q342&lt;&gt;"",VLOOKUP(Q342,'ESO zone constants'!$D$2:$H$4950,5,FALSE),""),"")</f>
        <v>1051</v>
      </c>
      <c r="Q342" t="str">
        <f>IF(OR(K342="",K342&lt;=0,ISERROR(K342)),IF(AND(O342&lt;&gt;"",NOT(ISERROR(O342))),O342, ""),VLOOKUP(K342,'ESO wayshrine node constants'!$A$3:$D$9993,4,FALSE))</f>
        <v>Cloudrest</v>
      </c>
      <c r="S342" s="19" t="str">
        <f>IF(AND(R342&lt;&gt;"",NOT(ISERROR(R342))),R342,IF(P342&lt;&gt;"",IF(NOT(ISERROR(VLOOKUP(P342,'ESO Dungeon constants'!$D$3:$H$9999,5,FALSE))),VLOOKUP(P342,'ESO Dungeon constants'!$D$3:$I$9999,6,FALSE),VLOOKUP(P342,'ESO zone constants'!$H$2:$K$9984,4,FALSE)),""))</f>
        <v>DLC_SUMMERSET</v>
      </c>
      <c r="T342" s="3" t="str">
        <f>IF(S342&lt;&gt;"",VLOOKUP(S342,'LibSets constants'!$B$4:$C$1000,2,FALSE),"")</f>
        <v>Summerset</v>
      </c>
      <c r="U342" s="33" t="s">
        <v>1726</v>
      </c>
      <c r="V342" s="40"/>
      <c r="W342" s="40"/>
      <c r="X342" s="3" t="str">
        <f>IF(G342&lt;&gt;"LIBSETS_SETTYPE_BATTLEGROUND",IF(G342&lt;&gt;"LIBSETS_SETTYPE_SPECIAL",IF(Y342&lt;&gt;"",VLOOKUP(Y342,'ESO zone constants'!$D$2:$H$4950,5,FALSE),""),""),"")</f>
        <v/>
      </c>
      <c r="Z342" s="40"/>
      <c r="AA342" s="40"/>
      <c r="AB342" s="40"/>
      <c r="AC342" s="3" t="str">
        <f>IF(G342&lt;&gt;"LIBSETS_SETTYPE_BATTLEGROUND",IF(G342&lt;&gt;"LIBSETS_SETTYPE_SPECIAL",IF(AD342&lt;&gt;"",VLOOKUP(AD342,'ESO zone constants'!$D$2:$H$4950,5,FALSE),""),""),"")</f>
        <v/>
      </c>
      <c r="AE342" s="40"/>
      <c r="AF342" s="40"/>
      <c r="AG342" s="40"/>
      <c r="AH342" s="3" t="str">
        <f>IF(G342&lt;&gt;"LIBSETS_SETTYPE_BATTLEGROUND",IF(G342&lt;&gt;"LIBSETS_SETTYPE_SPECIAL",IF(AI342&lt;&gt;"",VLOOKUP(AI342,'ESO zone constants'!$D$2:$H$4950,5,FALSE),""),""),"")</f>
        <v/>
      </c>
      <c r="AJ342" s="40"/>
      <c r="AK342" s="40"/>
      <c r="AL342" s="40"/>
      <c r="AM342" s="3" t="str">
        <f>IF(G342&lt;&gt;"LIBSETS_SETTYPE_BATTLEGROUND",IF(G342&lt;&gt;"LIBSETS_SETTYPE_SPECIAL",IF(AN342&lt;&gt;"",VLOOKUP(AN342,'ESO zone constants'!$D$2:$H$4950,5,FALSE),""),""),"")</f>
        <v/>
      </c>
      <c r="AO342" s="40"/>
      <c r="AP342" s="40"/>
      <c r="AQ342" s="40"/>
      <c r="AR342" s="3" t="str">
        <f>IF(G342&lt;&gt;"LIBSETS_SETTYPE_BATTLEGROUND",IF(G342&lt;&gt;"LIBSETS_SETTYPE_SPECIAL",IF(AS342&lt;&gt;"",VLOOKUP(AS342,'ESO zone constants'!$D$2:$H$4950,5,FALSE),""),""),"")</f>
        <v/>
      </c>
      <c r="AT342" s="40"/>
      <c r="AU342" s="40"/>
      <c r="AV342" s="40"/>
      <c r="AW342" s="21" t="str">
        <f>IF(A342="???","--","")&amp;IF(F342&lt;&gt;"Not in the game (anymore)",IF(A342&lt;&gt;"",CONCATENATE("[",A342,"] = {wayshrines={")&amp;IF(K342&lt;&gt;"",CONCATENATE(K342,","),"")&amp;IF(L342&lt;&gt;"",CONCATENATE(L342,","),"")&amp;IF(M342&lt;&gt;"",CONCATENATE(M342,","),"")&amp;CONCATENATE("}")&amp;IF(VALUE(N342)&gt;0,CONCATENATE(", traitsNeeded=",N342),"")&amp;CONCATENATE(", dlcId=",IF(S342&lt;&gt;"",S342,"DLC_BASE_GAME")),""),"")</f>
        <v>[394] = {wayshrines={-1,-1,-1,}, dlcId=DLC_SUMMERSET</v>
      </c>
      <c r="AX342" s="21" t="str">
        <f>IF(F342&lt;&gt;"Not in the game (anymore)",IF(A342&lt;&gt;"",IF(P342&lt;&gt;"",CONCATENATE(", zoneIds={",P342),"")&amp;IF(X342&lt;&gt;"",CONCATENATE(",",X342),"")&amp;IF(AC342&lt;&gt;"",CONCATENATE(",",AC342),"")&amp;IF(AH342&lt;&gt;"",CONCATENATE(",",AH342),"")&amp;IF(AM342&lt;&gt;"",CONCATENATE(",",AM342),"")&amp;IF(AR342&lt;&gt;"",CONCATENATE(",",AR342),"")&amp;IF(P342&lt;&gt;"",CONCATENATE("}",""),"")&amp;IF(OR(I342="true",I342="false",I342&lt;&gt;""), CONCATENATE(", veteran=", I342), ""),""),"")</f>
        <v>, zoneIds={1051}, veteran=true</v>
      </c>
      <c r="AY342" s="21" t="str">
        <f>IF(F342&lt;&gt;"Not in the game (anymore)",IF(A342&lt;&gt;"",", setType="&amp;G342,"")&amp;IF(J342="true",", multiTrialSet=true",""),"")</f>
        <v>, setType=LIBSETS_SETTYPE_TRIAL</v>
      </c>
      <c r="AZ342" s="21" t="str">
        <f>IF(F342&lt;&gt;"Not in the game (anymore)",IF(U342&lt;&gt;"",", dropMechanic={"&amp;U342&amp;IF(Z342&lt;&gt;"",","&amp;Z342,"")&amp;IF(AE342&lt;&gt;"",","&amp;AE342,"")&amp;IF(AJ342&lt;&gt;"",","&amp;AJ342,"")&amp;IF(AO342&lt;&gt;"",","&amp;AO342,"")&amp;IF(AT342&lt;&gt;"",","&amp;AT342,"")&amp;"}"&amp;IF(U342="LIBSETS_DROP_MECHANIC_MONSTER_NAME",", dropMechanicNames={" &amp; IF(V342&lt;&gt;"","['en']='"&amp;V342&amp;"'","") &amp; IF(W342&lt;&gt;"",", ['de']='" &amp; W342&amp;"'","") &amp; "}",""),"")&amp;"},","")</f>
        <v>, dropMechanic={LIBSETS_DROP_MECHANIC_MONSTER_NAME}, dropMechanicNames={}},</v>
      </c>
      <c r="BA342" s="21" t="str">
        <f>IF(F342&lt;&gt;"Not in the game (anymore)",IF(C342&lt;&gt;"",CONCATENATE(" --",C342," / ",B342,"   [",IF(Q342&lt;&gt;"",Q342,""),IF(Y342&lt;&gt;"",", "&amp;Y342,""),IF(AD342&lt;&gt;"",", "&amp;AD342,""),IF(AI342&lt;&gt;"",", "&amp;AI342,""),IF(AN342&lt;&gt;"",", "&amp;AN342,""),IF(AS342&lt;&gt;"",", "&amp;AS342,""),"]")),"")</f>
        <v xml:space="preserve"> --Perfect Mantle of Siroria / Perfekter Mantel von Siroria   [Cloudrest]</v>
      </c>
    </row>
    <row r="343" spans="1:53" x14ac:dyDescent="0.25">
      <c r="A343" s="12">
        <v>395</v>
      </c>
      <c r="B343" t="s">
        <v>1362</v>
      </c>
      <c r="C343" t="s">
        <v>1363</v>
      </c>
      <c r="D343" s="3">
        <f>A343</f>
        <v>395</v>
      </c>
      <c r="G343" s="8" t="s">
        <v>1656</v>
      </c>
      <c r="I343" t="s">
        <v>98</v>
      </c>
      <c r="J343" t="s">
        <v>97</v>
      </c>
      <c r="K343">
        <v>-1</v>
      </c>
      <c r="L343">
        <v>-1</v>
      </c>
      <c r="M343">
        <v>-1</v>
      </c>
      <c r="N343">
        <v>0</v>
      </c>
      <c r="O343" s="70" t="s">
        <v>707</v>
      </c>
      <c r="P343" s="3">
        <f>IF(AND(G343&lt;&gt;"LIBSETS_SETTYPE_BATTLEGROUND",G343&lt;&gt;"LIBSETS_SETTYPE_SPECIAL",G343&lt;&gt;"LIBSETS_SETTYPE_MYTHIC"), IF(Q343&lt;&gt;"",VLOOKUP(Q343,'ESO zone constants'!$D$2:$H$4950,5,FALSE),""),"")</f>
        <v>1051</v>
      </c>
      <c r="Q343" t="str">
        <f>IF(OR(K343="",K343&lt;=0,ISERROR(K343)),IF(AND(O343&lt;&gt;"",NOT(ISERROR(O343))),O343, ""),VLOOKUP(K343,'ESO wayshrine node constants'!$A$3:$D$9993,4,FALSE))</f>
        <v>Cloudrest</v>
      </c>
      <c r="S343" s="19" t="str">
        <f>IF(AND(R343&lt;&gt;"",NOT(ISERROR(R343))),R343,IF(P343&lt;&gt;"",IF(NOT(ISERROR(VLOOKUP(P343,'ESO Dungeon constants'!$D$3:$H$9999,5,FALSE))),VLOOKUP(P343,'ESO Dungeon constants'!$D$3:$I$9999,6,FALSE),VLOOKUP(P343,'ESO zone constants'!$H$2:$K$9984,4,FALSE)),""))</f>
        <v>DLC_SUMMERSET</v>
      </c>
      <c r="T343" s="3" t="str">
        <f>IF(S343&lt;&gt;"",VLOOKUP(S343,'LibSets constants'!$B$4:$C$1000,2,FALSE),"")</f>
        <v>Summerset</v>
      </c>
      <c r="U343" s="33" t="s">
        <v>1726</v>
      </c>
      <c r="V343" s="40"/>
      <c r="W343" s="40"/>
      <c r="X343" s="3" t="str">
        <f>IF(G343&lt;&gt;"LIBSETS_SETTYPE_BATTLEGROUND",IF(G343&lt;&gt;"LIBSETS_SETTYPE_SPECIAL",IF(Y343&lt;&gt;"",VLOOKUP(Y343,'ESO zone constants'!$D$2:$H$4950,5,FALSE),""),""),"")</f>
        <v/>
      </c>
      <c r="Z343" s="40"/>
      <c r="AA343" s="40"/>
      <c r="AB343" s="40"/>
      <c r="AC343" s="3" t="str">
        <f>IF(G343&lt;&gt;"LIBSETS_SETTYPE_BATTLEGROUND",IF(G343&lt;&gt;"LIBSETS_SETTYPE_SPECIAL",IF(AD343&lt;&gt;"",VLOOKUP(AD343,'ESO zone constants'!$D$2:$H$4950,5,FALSE),""),""),"")</f>
        <v/>
      </c>
      <c r="AE343" s="40"/>
      <c r="AF343" s="40"/>
      <c r="AG343" s="40"/>
      <c r="AH343" s="3" t="str">
        <f>IF(G343&lt;&gt;"LIBSETS_SETTYPE_BATTLEGROUND",IF(G343&lt;&gt;"LIBSETS_SETTYPE_SPECIAL",IF(AI343&lt;&gt;"",VLOOKUP(AI343,'ESO zone constants'!$D$2:$H$4950,5,FALSE),""),""),"")</f>
        <v/>
      </c>
      <c r="AJ343" s="40"/>
      <c r="AK343" s="40"/>
      <c r="AL343" s="40"/>
      <c r="AM343" s="3" t="str">
        <f>IF(G343&lt;&gt;"LIBSETS_SETTYPE_BATTLEGROUND",IF(G343&lt;&gt;"LIBSETS_SETTYPE_SPECIAL",IF(AN343&lt;&gt;"",VLOOKUP(AN343,'ESO zone constants'!$D$2:$H$4950,5,FALSE),""),""),"")</f>
        <v/>
      </c>
      <c r="AO343" s="40"/>
      <c r="AP343" s="40"/>
      <c r="AQ343" s="40"/>
      <c r="AR343" s="3" t="str">
        <f>IF(G343&lt;&gt;"LIBSETS_SETTYPE_BATTLEGROUND",IF(G343&lt;&gt;"LIBSETS_SETTYPE_SPECIAL",IF(AS343&lt;&gt;"",VLOOKUP(AS343,'ESO zone constants'!$D$2:$H$4950,5,FALSE),""),""),"")</f>
        <v/>
      </c>
      <c r="AT343" s="40"/>
      <c r="AU343" s="40"/>
      <c r="AV343" s="40"/>
      <c r="AW343" s="21" t="str">
        <f>IF(A343="???","--","")&amp;IF(F343&lt;&gt;"Not in the game (anymore)",IF(A343&lt;&gt;"",CONCATENATE("[",A343,"] = {wayshrines={")&amp;IF(K343&lt;&gt;"",CONCATENATE(K343,","),"")&amp;IF(L343&lt;&gt;"",CONCATENATE(L343,","),"")&amp;IF(M343&lt;&gt;"",CONCATENATE(M343,","),"")&amp;CONCATENATE("}")&amp;IF(VALUE(N343)&gt;0,CONCATENATE(", traitsNeeded=",N343),"")&amp;CONCATENATE(", dlcId=",IF(S343&lt;&gt;"",S343,"DLC_BASE_GAME")),""),"")</f>
        <v>[395] = {wayshrines={-1,-1,-1,}, dlcId=DLC_SUMMERSET</v>
      </c>
      <c r="AX343" s="21" t="str">
        <f>IF(F343&lt;&gt;"Not in the game (anymore)",IF(A343&lt;&gt;"",IF(P343&lt;&gt;"",CONCATENATE(", zoneIds={",P343),"")&amp;IF(X343&lt;&gt;"",CONCATENATE(",",X343),"")&amp;IF(AC343&lt;&gt;"",CONCATENATE(",",AC343),"")&amp;IF(AH343&lt;&gt;"",CONCATENATE(",",AH343),"")&amp;IF(AM343&lt;&gt;"",CONCATENATE(",",AM343),"")&amp;IF(AR343&lt;&gt;"",CONCATENATE(",",AR343),"")&amp;IF(P343&lt;&gt;"",CONCATENATE("}",""),"")&amp;IF(OR(I343="true",I343="false",I343&lt;&gt;""), CONCATENATE(", veteran=", I343), ""),""),"")</f>
        <v>, zoneIds={1051}, veteran=true</v>
      </c>
      <c r="AY343" s="21" t="str">
        <f>IF(F343&lt;&gt;"Not in the game (anymore)",IF(A343&lt;&gt;"",", setType="&amp;G343,"")&amp;IF(J343="true",", multiTrialSet=true",""),"")</f>
        <v>, setType=LIBSETS_SETTYPE_TRIAL</v>
      </c>
      <c r="AZ343" s="21" t="str">
        <f>IF(F343&lt;&gt;"Not in the game (anymore)",IF(U343&lt;&gt;"",", dropMechanic={"&amp;U343&amp;IF(Z343&lt;&gt;"",","&amp;Z343,"")&amp;IF(AE343&lt;&gt;"",","&amp;AE343,"")&amp;IF(AJ343&lt;&gt;"",","&amp;AJ343,"")&amp;IF(AO343&lt;&gt;"",","&amp;AO343,"")&amp;IF(AT343&lt;&gt;"",","&amp;AT343,"")&amp;"}"&amp;IF(U343="LIBSETS_DROP_MECHANIC_MONSTER_NAME",", dropMechanicNames={" &amp; IF(V343&lt;&gt;"","['en']='"&amp;V343&amp;"'","") &amp; IF(W343&lt;&gt;"",", ['de']='" &amp; W343&amp;"'","") &amp; "}",""),"")&amp;"},","")</f>
        <v>, dropMechanic={LIBSETS_DROP_MECHANIC_MONSTER_NAME}, dropMechanicNames={}},</v>
      </c>
      <c r="BA343" s="21" t="str">
        <f>IF(F343&lt;&gt;"Not in the game (anymore)",IF(C343&lt;&gt;"",CONCATENATE(" --",C343," / ",B343,"   [",IF(Q343&lt;&gt;"",Q343,""),IF(Y343&lt;&gt;"",", "&amp;Y343,""),IF(AD343&lt;&gt;"",", "&amp;AD343,""),IF(AI343&lt;&gt;"",", "&amp;AI343,""),IF(AN343&lt;&gt;"",", "&amp;AN343,""),IF(AS343&lt;&gt;"",", "&amp;AS343,""),"]")),"")</f>
        <v xml:space="preserve"> --Perfect Vestment of Olorime / Perfekte Gewandung von Olorime   [Cloudrest]</v>
      </c>
    </row>
    <row r="344" spans="1:53" x14ac:dyDescent="0.25">
      <c r="A344" s="5">
        <v>397</v>
      </c>
      <c r="B344" t="s">
        <v>0</v>
      </c>
      <c r="C344" t="s">
        <v>0</v>
      </c>
      <c r="D344" s="3">
        <f>A344</f>
        <v>397</v>
      </c>
      <c r="G344" s="8" t="s">
        <v>1654</v>
      </c>
      <c r="H344">
        <v>3</v>
      </c>
      <c r="I344" t="s">
        <v>1641</v>
      </c>
      <c r="J344" t="s">
        <v>97</v>
      </c>
      <c r="K344">
        <v>-1</v>
      </c>
      <c r="L344">
        <v>-1</v>
      </c>
      <c r="M344">
        <v>-1</v>
      </c>
      <c r="N344">
        <v>0</v>
      </c>
      <c r="O344" s="70" t="s">
        <v>41</v>
      </c>
      <c r="P344" s="3">
        <f>IF(AND(G344&lt;&gt;"LIBSETS_SETTYPE_BATTLEGROUND",G344&lt;&gt;"LIBSETS_SETTYPE_SPECIAL",G344&lt;&gt;"LIBSETS_SETTYPE_MYTHIC"), IF(Q344&lt;&gt;"",VLOOKUP(Q344,'ESO zone constants'!$D$2:$H$4950,5,FALSE),""),"")</f>
        <v>1055</v>
      </c>
      <c r="Q344" t="str">
        <f>IF(OR(K344="",K344&lt;=0,ISERROR(K344)),IF(AND(O344&lt;&gt;"",NOT(ISERROR(O344))),O344, ""),VLOOKUP(K344,'ESO wayshrine node constants'!$A$3:$D$9993,4,FALSE))</f>
        <v>March of Sacrifices</v>
      </c>
      <c r="S344" s="19" t="str">
        <f>IF(AND(R344&lt;&gt;"",NOT(ISERROR(R344))),R344,IF(P344&lt;&gt;"",IF(NOT(ISERROR(VLOOKUP(P344,'ESO Dungeon constants'!$D$3:$H$9999,5,FALSE))),VLOOKUP(P344,'ESO Dungeon constants'!$D$3:$I$9999,6,FALSE),VLOOKUP(P344,'ESO zone constants'!$H$2:$K$9984,4,FALSE)),""))</f>
        <v>DLC_WOLFHUNTER</v>
      </c>
      <c r="T344" s="3" t="str">
        <f>IF(S344&lt;&gt;"",VLOOKUP(S344,'LibSets constants'!$B$4:$C$1000,2,FALSE),"")</f>
        <v>Wolfhunter</v>
      </c>
      <c r="U344" s="33" t="s">
        <v>1726</v>
      </c>
      <c r="V344" s="40" t="s">
        <v>0</v>
      </c>
      <c r="W344" s="40" t="s">
        <v>0</v>
      </c>
      <c r="X344" s="3" t="str">
        <f>IF(G344&lt;&gt;"LIBSETS_SETTYPE_BATTLEGROUND",IF(G344&lt;&gt;"LIBSETS_SETTYPE_SPECIAL",IF(Y344&lt;&gt;"",VLOOKUP(Y344,'ESO zone constants'!$D$2:$H$4950,5,FALSE),""),""),"")</f>
        <v/>
      </c>
      <c r="Z344" s="40"/>
      <c r="AA344" s="40"/>
      <c r="AB344" s="40"/>
      <c r="AC344" s="3" t="str">
        <f>IF(G344&lt;&gt;"LIBSETS_SETTYPE_BATTLEGROUND",IF(G344&lt;&gt;"LIBSETS_SETTYPE_SPECIAL",IF(AD344&lt;&gt;"",VLOOKUP(AD344,'ESO zone constants'!$D$2:$H$4950,5,FALSE),""),""),"")</f>
        <v/>
      </c>
      <c r="AE344" s="40"/>
      <c r="AF344" s="40"/>
      <c r="AG344" s="40"/>
      <c r="AH344" s="3" t="str">
        <f>IF(G344&lt;&gt;"LIBSETS_SETTYPE_BATTLEGROUND",IF(G344&lt;&gt;"LIBSETS_SETTYPE_SPECIAL",IF(AI344&lt;&gt;"",VLOOKUP(AI344,'ESO zone constants'!$D$2:$H$4950,5,FALSE),""),""),"")</f>
        <v/>
      </c>
      <c r="AJ344" s="40"/>
      <c r="AK344" s="40"/>
      <c r="AL344" s="40"/>
      <c r="AM344" s="3" t="str">
        <f>IF(G344&lt;&gt;"LIBSETS_SETTYPE_BATTLEGROUND",IF(G344&lt;&gt;"LIBSETS_SETTYPE_SPECIAL",IF(AN344&lt;&gt;"",VLOOKUP(AN344,'ESO zone constants'!$D$2:$H$4950,5,FALSE),""),""),"")</f>
        <v/>
      </c>
      <c r="AO344" s="40"/>
      <c r="AP344" s="40"/>
      <c r="AQ344" s="40"/>
      <c r="AR344" s="3" t="str">
        <f>IF(G344&lt;&gt;"LIBSETS_SETTYPE_BATTLEGROUND",IF(G344&lt;&gt;"LIBSETS_SETTYPE_SPECIAL",IF(AS344&lt;&gt;"",VLOOKUP(AS344,'ESO zone constants'!$D$2:$H$4950,5,FALSE),""),""),"")</f>
        <v/>
      </c>
      <c r="AT344" s="40"/>
      <c r="AU344" s="40"/>
      <c r="AV344" s="40"/>
      <c r="AW344" s="21" t="str">
        <f>IF(A344="???","--","")&amp;IF(F344&lt;&gt;"Not in the game (anymore)",IF(A344&lt;&gt;"",CONCATENATE("[",A344,"] = {wayshrines={")&amp;IF(K344&lt;&gt;"",CONCATENATE(K344,","),"")&amp;IF(L344&lt;&gt;"",CONCATENATE(L344,","),"")&amp;IF(M344&lt;&gt;"",CONCATENATE(M344,","),"")&amp;CONCATENATE("}")&amp;IF(VALUE(N344)&gt;0,CONCATENATE(", traitsNeeded=",N344),"")&amp;CONCATENATE(", dlcId=",IF(S344&lt;&gt;"",S344,"DLC_BASE_GAME")),""),"")</f>
        <v>[397] = {wayshrines={-1,-1,-1,}, dlcId=DLC_WOLFHUNTER</v>
      </c>
      <c r="AX344" s="21" t="str">
        <f>IF(F344&lt;&gt;"Not in the game (anymore)",IF(A344&lt;&gt;"",IF(P344&lt;&gt;"",CONCATENATE(", zoneIds={",P344),"")&amp;IF(X344&lt;&gt;"",CONCATENATE(",",X344),"")&amp;IF(AC344&lt;&gt;"",CONCATENATE(",",AC344),"")&amp;IF(AH344&lt;&gt;"",CONCATENATE(",",AH344),"")&amp;IF(AM344&lt;&gt;"",CONCATENATE(",",AM344),"")&amp;IF(AR344&lt;&gt;"",CONCATENATE(",",AR344),"")&amp;IF(P344&lt;&gt;"",CONCATENATE("}",""),"")&amp;IF(OR(I344="true",I344="false",I344&lt;&gt;""), CONCATENATE(", veteran=", I344), ""),""),"")</f>
        <v>, zoneIds={1055}, veteran={[EQUIP_TYPE_HEAD]=true, [EQUIP_TYPE_SHOULDERS]=false}</v>
      </c>
      <c r="AY344" s="21" t="str">
        <f>IF(F344&lt;&gt;"Not in the game (anymore)",IF(A344&lt;&gt;"",", setType="&amp;G344,"")&amp;IF(J344="true",", multiTrialSet=true",""),"")</f>
        <v>, setType=LIBSETS_SETTYPE_MONSTER</v>
      </c>
      <c r="AZ344" s="21" t="str">
        <f>IF(F344&lt;&gt;"Not in the game (anymore)",IF(U344&lt;&gt;"",", dropMechanic={"&amp;U344&amp;IF(Z344&lt;&gt;"",","&amp;Z344,"")&amp;IF(AE344&lt;&gt;"",","&amp;AE344,"")&amp;IF(AJ344&lt;&gt;"",","&amp;AJ344,"")&amp;IF(AO344&lt;&gt;"",","&amp;AO344,"")&amp;IF(AT344&lt;&gt;"",","&amp;AT344,"")&amp;"}"&amp;IF(U344="LIBSETS_DROP_MECHANIC_MONSTER_NAME",", dropMechanicNames={" &amp; IF(V344&lt;&gt;"","['en']='"&amp;V344&amp;"'","") &amp; IF(W344&lt;&gt;"",", ['de']='" &amp; W344&amp;"'","") &amp; "}",""),"")&amp;"},","")</f>
        <v>, dropMechanic={LIBSETS_DROP_MECHANIC_MONSTER_NAME}, dropMechanicNames={['en']='Balorgh', ['de']='Balorgh'}},</v>
      </c>
      <c r="BA344" s="21" t="str">
        <f>IF(F344&lt;&gt;"Not in the game (anymore)",IF(C344&lt;&gt;"",CONCATENATE(" --",C344," / ",B344,"   [",IF(Q344&lt;&gt;"",Q344,""),IF(Y344&lt;&gt;"",", "&amp;Y344,""),IF(AD344&lt;&gt;"",", "&amp;AD344,""),IF(AI344&lt;&gt;"",", "&amp;AI344,""),IF(AN344&lt;&gt;"",", "&amp;AN344,""),IF(AS344&lt;&gt;"",", "&amp;AS344,""),"]")),"")</f>
        <v xml:space="preserve"> --Balorgh / Balorgh   [March of Sacrifices]</v>
      </c>
    </row>
    <row r="345" spans="1:53" x14ac:dyDescent="0.25">
      <c r="A345" s="5">
        <v>398</v>
      </c>
      <c r="B345" t="s">
        <v>33</v>
      </c>
      <c r="C345" t="s">
        <v>33</v>
      </c>
      <c r="D345" s="3">
        <f>A345</f>
        <v>398</v>
      </c>
      <c r="G345" s="8" t="s">
        <v>1654</v>
      </c>
      <c r="H345">
        <v>3</v>
      </c>
      <c r="I345" t="s">
        <v>1641</v>
      </c>
      <c r="J345" t="s">
        <v>97</v>
      </c>
      <c r="K345">
        <v>-1</v>
      </c>
      <c r="L345">
        <v>-1</v>
      </c>
      <c r="M345">
        <v>-1</v>
      </c>
      <c r="N345">
        <v>0</v>
      </c>
      <c r="O345" s="70" t="s">
        <v>73</v>
      </c>
      <c r="P345" s="3">
        <f>IF(AND(G345&lt;&gt;"LIBSETS_SETTYPE_BATTLEGROUND",G345&lt;&gt;"LIBSETS_SETTYPE_SPECIAL",G345&lt;&gt;"LIBSETS_SETTYPE_MYTHIC"), IF(Q345&lt;&gt;"",VLOOKUP(Q345,'ESO zone constants'!$D$2:$H$4950,5,FALSE),""),"")</f>
        <v>1052</v>
      </c>
      <c r="Q345" t="str">
        <f>IF(OR(K345="",K345&lt;=0,ISERROR(K345)),IF(AND(O345&lt;&gt;"",NOT(ISERROR(O345))),O345, ""),VLOOKUP(K345,'ESO wayshrine node constants'!$A$3:$D$9993,4,FALSE))</f>
        <v>Moon Hunter Keep</v>
      </c>
      <c r="S345" s="19" t="str">
        <f>IF(AND(R345&lt;&gt;"",NOT(ISERROR(R345))),R345,IF(P345&lt;&gt;"",IF(NOT(ISERROR(VLOOKUP(P345,'ESO Dungeon constants'!$D$3:$H$9999,5,FALSE))),VLOOKUP(P345,'ESO Dungeon constants'!$D$3:$I$9999,6,FALSE),VLOOKUP(P345,'ESO zone constants'!$H$2:$K$9984,4,FALSE)),""))</f>
        <v>DLC_WOLFHUNTER</v>
      </c>
      <c r="T345" s="3" t="str">
        <f>IF(S345&lt;&gt;"",VLOOKUP(S345,'LibSets constants'!$B$4:$C$1000,2,FALSE),"")</f>
        <v>Wolfhunter</v>
      </c>
      <c r="U345" s="33" t="s">
        <v>1726</v>
      </c>
      <c r="V345" s="40" t="s">
        <v>33</v>
      </c>
      <c r="W345" s="40" t="s">
        <v>33</v>
      </c>
      <c r="X345" s="3" t="str">
        <f>IF(G345&lt;&gt;"LIBSETS_SETTYPE_BATTLEGROUND",IF(G345&lt;&gt;"LIBSETS_SETTYPE_SPECIAL",IF(Y345&lt;&gt;"",VLOOKUP(Y345,'ESO zone constants'!$D$2:$H$4950,5,FALSE),""),""),"")</f>
        <v/>
      </c>
      <c r="Z345" s="40"/>
      <c r="AA345" s="40"/>
      <c r="AB345" s="40"/>
      <c r="AC345" s="3" t="str">
        <f>IF(G345&lt;&gt;"LIBSETS_SETTYPE_BATTLEGROUND",IF(G345&lt;&gt;"LIBSETS_SETTYPE_SPECIAL",IF(AD345&lt;&gt;"",VLOOKUP(AD345,'ESO zone constants'!$D$2:$H$4950,5,FALSE),""),""),"")</f>
        <v/>
      </c>
      <c r="AE345" s="40"/>
      <c r="AF345" s="40"/>
      <c r="AG345" s="40"/>
      <c r="AH345" s="3" t="str">
        <f>IF(G345&lt;&gt;"LIBSETS_SETTYPE_BATTLEGROUND",IF(G345&lt;&gt;"LIBSETS_SETTYPE_SPECIAL",IF(AI345&lt;&gt;"",VLOOKUP(AI345,'ESO zone constants'!$D$2:$H$4950,5,FALSE),""),""),"")</f>
        <v/>
      </c>
      <c r="AJ345" s="40"/>
      <c r="AK345" s="40"/>
      <c r="AL345" s="40"/>
      <c r="AM345" s="3" t="str">
        <f>IF(G345&lt;&gt;"LIBSETS_SETTYPE_BATTLEGROUND",IF(G345&lt;&gt;"LIBSETS_SETTYPE_SPECIAL",IF(AN345&lt;&gt;"",VLOOKUP(AN345,'ESO zone constants'!$D$2:$H$4950,5,FALSE),""),""),"")</f>
        <v/>
      </c>
      <c r="AO345" s="40"/>
      <c r="AP345" s="40"/>
      <c r="AQ345" s="40"/>
      <c r="AR345" s="3" t="str">
        <f>IF(G345&lt;&gt;"LIBSETS_SETTYPE_BATTLEGROUND",IF(G345&lt;&gt;"LIBSETS_SETTYPE_SPECIAL",IF(AS345&lt;&gt;"",VLOOKUP(AS345,'ESO zone constants'!$D$2:$H$4950,5,FALSE),""),""),"")</f>
        <v/>
      </c>
      <c r="AT345" s="40"/>
      <c r="AU345" s="40"/>
      <c r="AV345" s="40"/>
      <c r="AW345" s="21" t="str">
        <f>IF(A345="???","--","")&amp;IF(F345&lt;&gt;"Not in the game (anymore)",IF(A345&lt;&gt;"",CONCATENATE("[",A345,"] = {wayshrines={")&amp;IF(K345&lt;&gt;"",CONCATENATE(K345,","),"")&amp;IF(L345&lt;&gt;"",CONCATENATE(L345,","),"")&amp;IF(M345&lt;&gt;"",CONCATENATE(M345,","),"")&amp;CONCATENATE("}")&amp;IF(VALUE(N345)&gt;0,CONCATENATE(", traitsNeeded=",N345),"")&amp;CONCATENATE(", dlcId=",IF(S345&lt;&gt;"",S345,"DLC_BASE_GAME")),""),"")</f>
        <v>[398] = {wayshrines={-1,-1,-1,}, dlcId=DLC_WOLFHUNTER</v>
      </c>
      <c r="AX345" s="21" t="str">
        <f>IF(F345&lt;&gt;"Not in the game (anymore)",IF(A345&lt;&gt;"",IF(P345&lt;&gt;"",CONCATENATE(", zoneIds={",P345),"")&amp;IF(X345&lt;&gt;"",CONCATENATE(",",X345),"")&amp;IF(AC345&lt;&gt;"",CONCATENATE(",",AC345),"")&amp;IF(AH345&lt;&gt;"",CONCATENATE(",",AH345),"")&amp;IF(AM345&lt;&gt;"",CONCATENATE(",",AM345),"")&amp;IF(AR345&lt;&gt;"",CONCATENATE(",",AR345),"")&amp;IF(P345&lt;&gt;"",CONCATENATE("}",""),"")&amp;IF(OR(I345="true",I345="false",I345&lt;&gt;""), CONCATENATE(", veteran=", I345), ""),""),"")</f>
        <v>, zoneIds={1052}, veteran={[EQUIP_TYPE_HEAD]=true, [EQUIP_TYPE_SHOULDERS]=false}</v>
      </c>
      <c r="AY345" s="21" t="str">
        <f>IF(F345&lt;&gt;"Not in the game (anymore)",IF(A345&lt;&gt;"",", setType="&amp;G345,"")&amp;IF(J345="true",", multiTrialSet=true",""),"")</f>
        <v>, setType=LIBSETS_SETTYPE_MONSTER</v>
      </c>
      <c r="AZ345" s="21" t="str">
        <f>IF(F345&lt;&gt;"Not in the game (anymore)",IF(U345&lt;&gt;"",", dropMechanic={"&amp;U345&amp;IF(Z345&lt;&gt;"",","&amp;Z345,"")&amp;IF(AE345&lt;&gt;"",","&amp;AE345,"")&amp;IF(AJ345&lt;&gt;"",","&amp;AJ345,"")&amp;IF(AO345&lt;&gt;"",","&amp;AO345,"")&amp;IF(AT345&lt;&gt;"",","&amp;AT345,"")&amp;"}"&amp;IF(U345="LIBSETS_DROP_MECHANIC_MONSTER_NAME",", dropMechanicNames={" &amp; IF(V345&lt;&gt;"","['en']='"&amp;V345&amp;"'","") &amp; IF(W345&lt;&gt;"",", ['de']='" &amp; W345&amp;"'","") &amp; "}",""),"")&amp;"},","")</f>
        <v>, dropMechanic={LIBSETS_DROP_MECHANIC_MONSTER_NAME}, dropMechanicNames={['en']='Vykosa', ['de']='Vykosa'}},</v>
      </c>
      <c r="BA345" s="21" t="str">
        <f>IF(F345&lt;&gt;"Not in the game (anymore)",IF(C345&lt;&gt;"",CONCATENATE(" --",C345," / ",B345,"   [",IF(Q345&lt;&gt;"",Q345,""),IF(Y345&lt;&gt;"",", "&amp;Y345,""),IF(AD345&lt;&gt;"",", "&amp;AD345,""),IF(AI345&lt;&gt;"",", "&amp;AI345,""),IF(AN345&lt;&gt;"",", "&amp;AN345,""),IF(AS345&lt;&gt;"",", "&amp;AS345,""),"]")),"")</f>
        <v xml:space="preserve"> --Vykosa / Vykosa   [Moon Hunter Keep]</v>
      </c>
    </row>
    <row r="346" spans="1:53" x14ac:dyDescent="0.25">
      <c r="A346" s="12">
        <v>399</v>
      </c>
      <c r="B346" t="s">
        <v>1364</v>
      </c>
      <c r="C346" t="s">
        <v>1365</v>
      </c>
      <c r="D346" s="3">
        <f>A346</f>
        <v>399</v>
      </c>
      <c r="G346" s="8" t="s">
        <v>1652</v>
      </c>
      <c r="I346" t="s">
        <v>97</v>
      </c>
      <c r="J346" t="s">
        <v>97</v>
      </c>
      <c r="K346">
        <v>-1</v>
      </c>
      <c r="L346">
        <v>-1</v>
      </c>
      <c r="M346">
        <v>-1</v>
      </c>
      <c r="N346">
        <v>0</v>
      </c>
      <c r="O346" s="70" t="s">
        <v>41</v>
      </c>
      <c r="P346" s="3">
        <f>IF(AND(G346&lt;&gt;"LIBSETS_SETTYPE_BATTLEGROUND",G346&lt;&gt;"LIBSETS_SETTYPE_SPECIAL",G346&lt;&gt;"LIBSETS_SETTYPE_MYTHIC"), IF(Q346&lt;&gt;"",VLOOKUP(Q346,'ESO zone constants'!$D$2:$H$4950,5,FALSE),""),"")</f>
        <v>1055</v>
      </c>
      <c r="Q346" t="str">
        <f>IF(OR(K346="",K346&lt;=0,ISERROR(K346)),IF(AND(O346&lt;&gt;"",NOT(ISERROR(O346))),O346, ""),VLOOKUP(K346,'ESO wayshrine node constants'!$A$3:$D$9993,4,FALSE))</f>
        <v>March of Sacrifices</v>
      </c>
      <c r="S346" s="19" t="str">
        <f>IF(AND(R346&lt;&gt;"",NOT(ISERROR(R346))),R346,IF(P346&lt;&gt;"",IF(NOT(ISERROR(VLOOKUP(P346,'ESO Dungeon constants'!$D$3:$H$9999,5,FALSE))),VLOOKUP(P346,'ESO Dungeon constants'!$D$3:$I$9999,6,FALSE),VLOOKUP(P346,'ESO zone constants'!$H$2:$K$9984,4,FALSE)),""))</f>
        <v>DLC_WOLFHUNTER</v>
      </c>
      <c r="T346" s="3" t="str">
        <f>IF(S346&lt;&gt;"",VLOOKUP(S346,'LibSets constants'!$B$4:$C$1000,2,FALSE),"")</f>
        <v>Wolfhunter</v>
      </c>
      <c r="V346" s="44" t="str">
        <f>IF(U346&lt;&gt;"",IF(U346&lt;&gt;"LIBSETS_DROP_MECHANIC_MONSTER_NAME",VLOOKUP(U346,'LibSets constants'!$I$4:$L$1000,3,FALSE),""),"")</f>
        <v/>
      </c>
      <c r="W346" s="44" t="str">
        <f>IF(U346&lt;&gt;"",IF(U346&lt;&gt;"LIBSETS_DROP_MECHANIC_MONSTER_NAME",VLOOKUP(U346,'LibSets constants'!$I$4:$L$1000,4,FALSE),""),"")</f>
        <v/>
      </c>
      <c r="X346" s="3" t="str">
        <f>IF(G346&lt;&gt;"LIBSETS_SETTYPE_BATTLEGROUND",IF(G346&lt;&gt;"LIBSETS_SETTYPE_SPECIAL",IF(Y346&lt;&gt;"",VLOOKUP(Y346,'ESO zone constants'!$D$2:$H$4950,5,FALSE),""),""),"")</f>
        <v/>
      </c>
      <c r="Z346" s="45"/>
      <c r="AA346" s="44" t="str">
        <f>IF(Z346&lt;&gt;"",IF(Z346&lt;&gt;"LIBSETS_DROP_MECHANIC_MONSTER_NAME",VLOOKUP(Z346,'LibSets constants'!$I$4:$L$1000,3,FALSE),""),"")</f>
        <v/>
      </c>
      <c r="AB346" s="44" t="str">
        <f>IF(Z346&lt;&gt;"",IF(Z346&lt;&gt;"LIBSETS_DROP_MECHANIC_MONSTER_NAME",VLOOKUP(Z346,'LibSets constants'!$I$4:$L$1000,4,FALSE),""),"")</f>
        <v/>
      </c>
      <c r="AC346" s="3" t="str">
        <f>IF(G346&lt;&gt;"LIBSETS_SETTYPE_BATTLEGROUND",IF(G346&lt;&gt;"LIBSETS_SETTYPE_SPECIAL",IF(AD346&lt;&gt;"",VLOOKUP(AD346,'ESO zone constants'!$D$2:$H$4950,5,FALSE),""),""),"")</f>
        <v/>
      </c>
      <c r="AE346" s="45"/>
      <c r="AF346" s="44" t="str">
        <f>IF(AE346&lt;&gt;"",IF(AE346&lt;&gt;"LIBSETS_DROP_MECHANIC_MONSTER_NAME",VLOOKUP(AE346,'LibSets constants'!$I$4:$L$1000,3,FALSE),""),"")</f>
        <v/>
      </c>
      <c r="AG346" s="44" t="str">
        <f>IF(AE346&lt;&gt;"",IF(AE346&lt;&gt;"LIBSETS_DROP_MECHANIC_MONSTER_NAME",VLOOKUP(AE346,'LibSets constants'!$I$4:$L$1000,4,FALSE),""),"")</f>
        <v/>
      </c>
      <c r="AH346" s="3" t="str">
        <f>IF(G346&lt;&gt;"LIBSETS_SETTYPE_BATTLEGROUND",IF(G346&lt;&gt;"LIBSETS_SETTYPE_SPECIAL",IF(AI346&lt;&gt;"",VLOOKUP(AI346,'ESO zone constants'!$D$2:$H$4950,5,FALSE),""),""),"")</f>
        <v/>
      </c>
      <c r="AJ346" s="45"/>
      <c r="AK346" s="44" t="str">
        <f>IF(AJ346&lt;&gt;"",IF(AJ346&lt;&gt;"LIBSETS_DROP_MECHANIC_MONSTER_NAME",VLOOKUP(AJ346,'LibSets constants'!$I$4:$L$1000,3,FALSE),""),"")</f>
        <v/>
      </c>
      <c r="AL346" s="44" t="str">
        <f>IF(AJ346&lt;&gt;"",IF(AJ346&lt;&gt;"LIBSETS_DROP_MECHANIC_MONSTER_NAME",VLOOKUP(AJ346,'LibSets constants'!$I$4:$L$1000,4,FALSE),""),"")</f>
        <v/>
      </c>
      <c r="AM346" s="3" t="str">
        <f>IF(G346&lt;&gt;"LIBSETS_SETTYPE_BATTLEGROUND",IF(G346&lt;&gt;"LIBSETS_SETTYPE_SPECIAL",IF(AN346&lt;&gt;"",VLOOKUP(AN346,'ESO zone constants'!$D$2:$H$4950,5,FALSE),""),""),"")</f>
        <v/>
      </c>
      <c r="AO346" s="45"/>
      <c r="AP346" s="44" t="str">
        <f>IF(AO346&lt;&gt;"",IF(AO346&lt;&gt;"LIBSETS_DROP_MECHANIC_MONSTER_NAME",VLOOKUP(AO346,'LibSets constants'!$I$4:$L$1000,3,FALSE),""),"")</f>
        <v/>
      </c>
      <c r="AQ346" s="44" t="str">
        <f>IF(AO346&lt;&gt;"",IF(AO346&lt;&gt;"LIBSETS_DROP_MECHANIC_MONSTER_NAME",VLOOKUP(AO346,'LibSets constants'!$I$4:$L$1000,4,FALSE),""),"")</f>
        <v/>
      </c>
      <c r="AR346" s="3" t="str">
        <f>IF(G346&lt;&gt;"LIBSETS_SETTYPE_BATTLEGROUND",IF(G346&lt;&gt;"LIBSETS_SETTYPE_SPECIAL",IF(AS346&lt;&gt;"",VLOOKUP(AS346,'ESO zone constants'!$D$2:$H$4950,5,FALSE),""),""),"")</f>
        <v/>
      </c>
      <c r="AT346" s="45"/>
      <c r="AU346" s="44" t="str">
        <f>IF(AT346&lt;&gt;"",IF(AT346&lt;&gt;"LIBSETS_DROP_MECHANIC_MONSTER_NAME",VLOOKUP(AT346,'LibSets constants'!$I$4:$L$1000,3,FALSE),""),"")</f>
        <v/>
      </c>
      <c r="AV346" s="44" t="str">
        <f>IF(AT346&lt;&gt;"",IF(AT346&lt;&gt;"LIBSETS_DROP_MECHANIC_MONSTER_NAME",VLOOKUP(AT346,'LibSets constants'!$I$4:$L$1000,4,FALSE),""),"")</f>
        <v/>
      </c>
      <c r="AW346" s="21" t="str">
        <f>IF(A346="???","--","")&amp;IF(F346&lt;&gt;"Not in the game (anymore)",IF(A346&lt;&gt;"",CONCATENATE("[",A346,"] = {wayshrines={")&amp;IF(K346&lt;&gt;"",CONCATENATE(K346,","),"")&amp;IF(L346&lt;&gt;"",CONCATENATE(L346,","),"")&amp;IF(M346&lt;&gt;"",CONCATENATE(M346,","),"")&amp;CONCATENATE("}")&amp;IF(VALUE(N346)&gt;0,CONCATENATE(", traitsNeeded=",N346),"")&amp;CONCATENATE(", dlcId=",IF(S346&lt;&gt;"",S346,"DLC_BASE_GAME")),""),"")</f>
        <v>[399] = {wayshrines={-1,-1,-1,}, dlcId=DLC_WOLFHUNTER</v>
      </c>
      <c r="AX346" s="21" t="str">
        <f>IF(F346&lt;&gt;"Not in the game (anymore)",IF(A346&lt;&gt;"",IF(P346&lt;&gt;"",CONCATENATE(", zoneIds={",P346),"")&amp;IF(X346&lt;&gt;"",CONCATENATE(",",X346),"")&amp;IF(AC346&lt;&gt;"",CONCATENATE(",",AC346),"")&amp;IF(AH346&lt;&gt;"",CONCATENATE(",",AH346),"")&amp;IF(AM346&lt;&gt;"",CONCATENATE(",",AM346),"")&amp;IF(AR346&lt;&gt;"",CONCATENATE(",",AR346),"")&amp;IF(P346&lt;&gt;"",CONCATENATE("}",""),"")&amp;IF(OR(I346="true",I346="false",I346&lt;&gt;""), CONCATENATE(", veteran=", I346), ""),""),"")</f>
        <v>, zoneIds={1055}, veteran=false</v>
      </c>
      <c r="AY346" s="21" t="str">
        <f>IF(F346&lt;&gt;"Not in the game (anymore)",IF(A346&lt;&gt;"",", setType="&amp;G346,"")&amp;IF(J346="true",", multiTrialSet=true",""),"")</f>
        <v>, setType=LIBSETS_SETTYPE_DUNGEON</v>
      </c>
      <c r="AZ346" s="21" t="str">
        <f>IF(F346&lt;&gt;"Not in the game (anymore)",IF(U346&lt;&gt;"",", dropMechanic={"&amp;U346&amp;IF(Z346&lt;&gt;"",","&amp;Z346,"")&amp;IF(AE346&lt;&gt;"",","&amp;AE346,"")&amp;IF(AJ346&lt;&gt;"",","&amp;AJ346,"")&amp;IF(AO346&lt;&gt;"",","&amp;AO346,"")&amp;IF(AT346&lt;&gt;"",","&amp;AT346,"")&amp;"}"&amp;IF(U346="LIBSETS_DROP_MECHANIC_MONSTER_NAME",", dropMechanicNames={" &amp; IF(V346&lt;&gt;"","['en']='"&amp;V346&amp;"'","") &amp; IF(W346&lt;&gt;"",", ['de']='" &amp; W346&amp;"'","") &amp; "}",""),"")&amp;"},","")</f>
        <v>},</v>
      </c>
      <c r="BA346" s="21" t="str">
        <f>IF(F346&lt;&gt;"Not in the game (anymore)",IF(C346&lt;&gt;"",CONCATENATE(" --",C346," / ",B346,"   [",IF(Q346&lt;&gt;"",Q346,""),IF(Y346&lt;&gt;"",", "&amp;Y346,""),IF(AD346&lt;&gt;"",", "&amp;AD346,""),IF(AI346&lt;&gt;"",", "&amp;AI346,""),IF(AN346&lt;&gt;"",", "&amp;AN346,""),IF(AS346&lt;&gt;"",", "&amp;AS346,""),"]")),"")</f>
        <v xml:space="preserve"> --Hanu's Compassion / Hanus Mitgefühl   [March of Sacrifices]</v>
      </c>
    </row>
    <row r="347" spans="1:53" x14ac:dyDescent="0.25">
      <c r="A347" s="12">
        <v>400</v>
      </c>
      <c r="B347" t="s">
        <v>1366</v>
      </c>
      <c r="C347" t="s">
        <v>1367</v>
      </c>
      <c r="D347" s="3">
        <f>A347</f>
        <v>400</v>
      </c>
      <c r="G347" s="8" t="s">
        <v>1652</v>
      </c>
      <c r="I347" t="s">
        <v>97</v>
      </c>
      <c r="J347" t="s">
        <v>97</v>
      </c>
      <c r="K347">
        <v>-1</v>
      </c>
      <c r="L347">
        <v>-1</v>
      </c>
      <c r="M347">
        <v>-1</v>
      </c>
      <c r="N347">
        <v>0</v>
      </c>
      <c r="O347" s="70" t="s">
        <v>41</v>
      </c>
      <c r="P347" s="3">
        <f>IF(AND(G347&lt;&gt;"LIBSETS_SETTYPE_BATTLEGROUND",G347&lt;&gt;"LIBSETS_SETTYPE_SPECIAL",G347&lt;&gt;"LIBSETS_SETTYPE_MYTHIC"), IF(Q347&lt;&gt;"",VLOOKUP(Q347,'ESO zone constants'!$D$2:$H$4950,5,FALSE),""),"")</f>
        <v>1055</v>
      </c>
      <c r="Q347" t="str">
        <f>IF(OR(K347="",K347&lt;=0,ISERROR(K347)),IF(AND(O347&lt;&gt;"",NOT(ISERROR(O347))),O347, ""),VLOOKUP(K347,'ESO wayshrine node constants'!$A$3:$D$9993,4,FALSE))</f>
        <v>March of Sacrifices</v>
      </c>
      <c r="S347" s="19" t="str">
        <f>IF(AND(R347&lt;&gt;"",NOT(ISERROR(R347))),R347,IF(P347&lt;&gt;"",IF(NOT(ISERROR(VLOOKUP(P347,'ESO Dungeon constants'!$D$3:$H$9999,5,FALSE))),VLOOKUP(P347,'ESO Dungeon constants'!$D$3:$I$9999,6,FALSE),VLOOKUP(P347,'ESO zone constants'!$H$2:$K$9984,4,FALSE)),""))</f>
        <v>DLC_WOLFHUNTER</v>
      </c>
      <c r="T347" s="3" t="str">
        <f>IF(S347&lt;&gt;"",VLOOKUP(S347,'LibSets constants'!$B$4:$C$1000,2,FALSE),"")</f>
        <v>Wolfhunter</v>
      </c>
      <c r="V347" s="3" t="str">
        <f>IF(U347&lt;&gt;"",IF(U347&lt;&gt;"LIBSETS_DROP_MECHANIC_MONSTER_NAME",VLOOKUP(U347,'LibSets constants'!$I$4:$L$1000,3,FALSE),""),"")</f>
        <v/>
      </c>
      <c r="W347" s="3" t="str">
        <f>IF(U347&lt;&gt;"",IF(U347&lt;&gt;"LIBSETS_DROP_MECHANIC_MONSTER_NAME",VLOOKUP(U347,'LibSets constants'!$I$4:$L$1000,4,FALSE),""),"")</f>
        <v/>
      </c>
      <c r="X347" s="3" t="str">
        <f>IF(G347&lt;&gt;"LIBSETS_SETTYPE_BATTLEGROUND",IF(G347&lt;&gt;"LIBSETS_SETTYPE_SPECIAL",IF(Y347&lt;&gt;"",VLOOKUP(Y347,'ESO zone constants'!$D$2:$H$4950,5,FALSE),""),""),"")</f>
        <v/>
      </c>
      <c r="AA347" s="3" t="str">
        <f>IF(Z347&lt;&gt;"",IF(Z347&lt;&gt;"LIBSETS_DROP_MECHANIC_MONSTER_NAME",VLOOKUP(Z347,'LibSets constants'!$I$4:$L$1000,3,FALSE),""),"")</f>
        <v/>
      </c>
      <c r="AB347" s="3" t="str">
        <f>IF(Z347&lt;&gt;"",IF(Z347&lt;&gt;"LIBSETS_DROP_MECHANIC_MONSTER_NAME",VLOOKUP(Z347,'LibSets constants'!$I$4:$L$1000,4,FALSE),""),"")</f>
        <v/>
      </c>
      <c r="AC347" s="3" t="str">
        <f>IF(G347&lt;&gt;"LIBSETS_SETTYPE_BATTLEGROUND",IF(G347&lt;&gt;"LIBSETS_SETTYPE_SPECIAL",IF(AD347&lt;&gt;"",VLOOKUP(AD347,'ESO zone constants'!$D$2:$H$4950,5,FALSE),""),""),"")</f>
        <v/>
      </c>
      <c r="AF347" s="3" t="str">
        <f>IF(AE347&lt;&gt;"",IF(AE347&lt;&gt;"LIBSETS_DROP_MECHANIC_MONSTER_NAME",VLOOKUP(AE347,'LibSets constants'!$I$4:$L$1000,3,FALSE),""),"")</f>
        <v/>
      </c>
      <c r="AG347" s="3" t="str">
        <f>IF(AE347&lt;&gt;"",IF(AE347&lt;&gt;"LIBSETS_DROP_MECHANIC_MONSTER_NAME",VLOOKUP(AE347,'LibSets constants'!$I$4:$L$1000,4,FALSE),""),"")</f>
        <v/>
      </c>
      <c r="AH347" s="3" t="str">
        <f>IF(G347&lt;&gt;"LIBSETS_SETTYPE_BATTLEGROUND",IF(G347&lt;&gt;"LIBSETS_SETTYPE_SPECIAL",IF(AI347&lt;&gt;"",VLOOKUP(AI347,'ESO zone constants'!$D$2:$H$4950,5,FALSE),""),""),"")</f>
        <v/>
      </c>
      <c r="AK347" s="3" t="str">
        <f>IF(AJ347&lt;&gt;"",IF(AJ347&lt;&gt;"LIBSETS_DROP_MECHANIC_MONSTER_NAME",VLOOKUP(AJ347,'LibSets constants'!$I$4:$L$1000,3,FALSE),""),"")</f>
        <v/>
      </c>
      <c r="AL347" s="3" t="str">
        <f>IF(AJ347&lt;&gt;"",IF(AJ347&lt;&gt;"LIBSETS_DROP_MECHANIC_MONSTER_NAME",VLOOKUP(AJ347,'LibSets constants'!$I$4:$L$1000,4,FALSE),""),"")</f>
        <v/>
      </c>
      <c r="AM347" s="3" t="str">
        <f>IF(G347&lt;&gt;"LIBSETS_SETTYPE_BATTLEGROUND",IF(G347&lt;&gt;"LIBSETS_SETTYPE_SPECIAL",IF(AN347&lt;&gt;"",VLOOKUP(AN347,'ESO zone constants'!$D$2:$H$4950,5,FALSE),""),""),"")</f>
        <v/>
      </c>
      <c r="AP347" s="3" t="str">
        <f>IF(AO347&lt;&gt;"",IF(AO347&lt;&gt;"LIBSETS_DROP_MECHANIC_MONSTER_NAME",VLOOKUP(AO347,'LibSets constants'!$I$4:$L$1000,3,FALSE),""),"")</f>
        <v/>
      </c>
      <c r="AQ347" s="3" t="str">
        <f>IF(AO347&lt;&gt;"",IF(AO347&lt;&gt;"LIBSETS_DROP_MECHANIC_MONSTER_NAME",VLOOKUP(AO347,'LibSets constants'!$I$4:$L$1000,4,FALSE),""),"")</f>
        <v/>
      </c>
      <c r="AR347" s="3" t="str">
        <f>IF(G347&lt;&gt;"LIBSETS_SETTYPE_BATTLEGROUND",IF(G347&lt;&gt;"LIBSETS_SETTYPE_SPECIAL",IF(AS347&lt;&gt;"",VLOOKUP(AS347,'ESO zone constants'!$D$2:$H$4950,5,FALSE),""),""),"")</f>
        <v/>
      </c>
      <c r="AU347" s="3" t="str">
        <f>IF(AT347&lt;&gt;"",IF(AT347&lt;&gt;"LIBSETS_DROP_MECHANIC_MONSTER_NAME",VLOOKUP(AT347,'LibSets constants'!$I$4:$L$1000,3,FALSE),""),"")</f>
        <v/>
      </c>
      <c r="AV347" s="3" t="str">
        <f>IF(AT347&lt;&gt;"",IF(AT347&lt;&gt;"LIBSETS_DROP_MECHANIC_MONSTER_NAME",VLOOKUP(AT347,'LibSets constants'!$I$4:$L$1000,4,FALSE),""),"")</f>
        <v/>
      </c>
      <c r="AW347" s="21" t="str">
        <f>IF(A347="???","--","")&amp;IF(F347&lt;&gt;"Not in the game (anymore)",IF(A347&lt;&gt;"",CONCATENATE("[",A347,"] = {wayshrines={")&amp;IF(K347&lt;&gt;"",CONCATENATE(K347,","),"")&amp;IF(L347&lt;&gt;"",CONCATENATE(L347,","),"")&amp;IF(M347&lt;&gt;"",CONCATENATE(M347,","),"")&amp;CONCATENATE("}")&amp;IF(VALUE(N347)&gt;0,CONCATENATE(", traitsNeeded=",N347),"")&amp;CONCATENATE(", dlcId=",IF(S347&lt;&gt;"",S347,"DLC_BASE_GAME")),""),"")</f>
        <v>[400] = {wayshrines={-1,-1,-1,}, dlcId=DLC_WOLFHUNTER</v>
      </c>
      <c r="AX347" s="21" t="str">
        <f>IF(F347&lt;&gt;"Not in the game (anymore)",IF(A347&lt;&gt;"",IF(P347&lt;&gt;"",CONCATENATE(", zoneIds={",P347),"")&amp;IF(X347&lt;&gt;"",CONCATENATE(",",X347),"")&amp;IF(AC347&lt;&gt;"",CONCATENATE(",",AC347),"")&amp;IF(AH347&lt;&gt;"",CONCATENATE(",",AH347),"")&amp;IF(AM347&lt;&gt;"",CONCATENATE(",",AM347),"")&amp;IF(AR347&lt;&gt;"",CONCATENATE(",",AR347),"")&amp;IF(P347&lt;&gt;"",CONCATENATE("}",""),"")&amp;IF(OR(I347="true",I347="false",I347&lt;&gt;""), CONCATENATE(", veteran=", I347), ""),""),"")</f>
        <v>, zoneIds={1055}, veteran=false</v>
      </c>
      <c r="AY347" s="21" t="str">
        <f>IF(F347&lt;&gt;"Not in the game (anymore)",IF(A347&lt;&gt;"",", setType="&amp;G347,"")&amp;IF(J347="true",", multiTrialSet=true",""),"")</f>
        <v>, setType=LIBSETS_SETTYPE_DUNGEON</v>
      </c>
      <c r="AZ347" s="21" t="str">
        <f>IF(F347&lt;&gt;"Not in the game (anymore)",IF(U347&lt;&gt;"",", dropMechanic={"&amp;U347&amp;IF(Z347&lt;&gt;"",","&amp;Z347,"")&amp;IF(AE347&lt;&gt;"",","&amp;AE347,"")&amp;IF(AJ347&lt;&gt;"",","&amp;AJ347,"")&amp;IF(AO347&lt;&gt;"",","&amp;AO347,"")&amp;IF(AT347&lt;&gt;"",","&amp;AT347,"")&amp;"}"&amp;IF(U347="LIBSETS_DROP_MECHANIC_MONSTER_NAME",", dropMechanicNames={" &amp; IF(V347&lt;&gt;"","['en']='"&amp;V347&amp;"'","") &amp; IF(W347&lt;&gt;"",", ['de']='" &amp; W347&amp;"'","") &amp; "}",""),"")&amp;"},","")</f>
        <v>},</v>
      </c>
      <c r="BA347" s="21" t="str">
        <f>IF(F347&lt;&gt;"Not in the game (anymore)",IF(C347&lt;&gt;"",CONCATENATE(" --",C347," / ",B347,"   [",IF(Q347&lt;&gt;"",Q347,""),IF(Y347&lt;&gt;"",", "&amp;Y347,""),IF(AD347&lt;&gt;"",", "&amp;AD347,""),IF(AI347&lt;&gt;"",", "&amp;AI347,""),IF(AN347&lt;&gt;"",", "&amp;AN347,""),IF(AS347&lt;&gt;"",", "&amp;AS347,""),"]")),"")</f>
        <v xml:space="preserve"> --Blood Moon / Blutmond   [March of Sacrifices]</v>
      </c>
    </row>
    <row r="348" spans="1:53" x14ac:dyDescent="0.25">
      <c r="A348" s="12">
        <v>401</v>
      </c>
      <c r="B348" t="s">
        <v>1368</v>
      </c>
      <c r="C348" t="s">
        <v>1369</v>
      </c>
      <c r="D348" s="3">
        <f>A348</f>
        <v>401</v>
      </c>
      <c r="G348" s="8" t="s">
        <v>1652</v>
      </c>
      <c r="I348" t="s">
        <v>97</v>
      </c>
      <c r="J348" t="s">
        <v>97</v>
      </c>
      <c r="K348">
        <v>-1</v>
      </c>
      <c r="L348">
        <v>-1</v>
      </c>
      <c r="M348">
        <v>-1</v>
      </c>
      <c r="N348">
        <v>0</v>
      </c>
      <c r="O348" s="70" t="s">
        <v>41</v>
      </c>
      <c r="P348" s="3">
        <f>IF(AND(G348&lt;&gt;"LIBSETS_SETTYPE_BATTLEGROUND",G348&lt;&gt;"LIBSETS_SETTYPE_SPECIAL",G348&lt;&gt;"LIBSETS_SETTYPE_MYTHIC"), IF(Q348&lt;&gt;"",VLOOKUP(Q348,'ESO zone constants'!$D$2:$H$4950,5,FALSE),""),"")</f>
        <v>1055</v>
      </c>
      <c r="Q348" t="str">
        <f>IF(OR(K348="",K348&lt;=0,ISERROR(K348)),IF(AND(O348&lt;&gt;"",NOT(ISERROR(O348))),O348, ""),VLOOKUP(K348,'ESO wayshrine node constants'!$A$3:$D$9993,4,FALSE))</f>
        <v>March of Sacrifices</v>
      </c>
      <c r="S348" s="19" t="str">
        <f>IF(AND(R348&lt;&gt;"",NOT(ISERROR(R348))),R348,IF(P348&lt;&gt;"",IF(NOT(ISERROR(VLOOKUP(P348,'ESO Dungeon constants'!$D$3:$H$9999,5,FALSE))),VLOOKUP(P348,'ESO Dungeon constants'!$D$3:$I$9999,6,FALSE),VLOOKUP(P348,'ESO zone constants'!$H$2:$K$9984,4,FALSE)),""))</f>
        <v>DLC_WOLFHUNTER</v>
      </c>
      <c r="T348" s="3" t="str">
        <f>IF(S348&lt;&gt;"",VLOOKUP(S348,'LibSets constants'!$B$4:$C$1000,2,FALSE),"")</f>
        <v>Wolfhunter</v>
      </c>
      <c r="V348" s="3" t="str">
        <f>IF(U348&lt;&gt;"",IF(U348&lt;&gt;"LIBSETS_DROP_MECHANIC_MONSTER_NAME",VLOOKUP(U348,'LibSets constants'!$I$4:$L$1000,3,FALSE),""),"")</f>
        <v/>
      </c>
      <c r="W348" s="3" t="str">
        <f>IF(U348&lt;&gt;"",IF(U348&lt;&gt;"LIBSETS_DROP_MECHANIC_MONSTER_NAME",VLOOKUP(U348,'LibSets constants'!$I$4:$L$1000,4,FALSE),""),"")</f>
        <v/>
      </c>
      <c r="X348" s="3" t="str">
        <f>IF(G348&lt;&gt;"LIBSETS_SETTYPE_BATTLEGROUND",IF(G348&lt;&gt;"LIBSETS_SETTYPE_SPECIAL",IF(Y348&lt;&gt;"",VLOOKUP(Y348,'ESO zone constants'!$D$2:$H$4950,5,FALSE),""),""),"")</f>
        <v/>
      </c>
      <c r="AA348" s="3" t="str">
        <f>IF(Z348&lt;&gt;"",IF(Z348&lt;&gt;"LIBSETS_DROP_MECHANIC_MONSTER_NAME",VLOOKUP(Z348,'LibSets constants'!$I$4:$L$1000,3,FALSE),""),"")</f>
        <v/>
      </c>
      <c r="AB348" s="3" t="str">
        <f>IF(Z348&lt;&gt;"",IF(Z348&lt;&gt;"LIBSETS_DROP_MECHANIC_MONSTER_NAME",VLOOKUP(Z348,'LibSets constants'!$I$4:$L$1000,4,FALSE),""),"")</f>
        <v/>
      </c>
      <c r="AC348" s="3" t="str">
        <f>IF(G348&lt;&gt;"LIBSETS_SETTYPE_BATTLEGROUND",IF(G348&lt;&gt;"LIBSETS_SETTYPE_SPECIAL",IF(AD348&lt;&gt;"",VLOOKUP(AD348,'ESO zone constants'!$D$2:$H$4950,5,FALSE),""),""),"")</f>
        <v/>
      </c>
      <c r="AF348" s="3" t="str">
        <f>IF(AE348&lt;&gt;"",IF(AE348&lt;&gt;"LIBSETS_DROP_MECHANIC_MONSTER_NAME",VLOOKUP(AE348,'LibSets constants'!$I$4:$L$1000,3,FALSE),""),"")</f>
        <v/>
      </c>
      <c r="AG348" s="3" t="str">
        <f>IF(AE348&lt;&gt;"",IF(AE348&lt;&gt;"LIBSETS_DROP_MECHANIC_MONSTER_NAME",VLOOKUP(AE348,'LibSets constants'!$I$4:$L$1000,4,FALSE),""),"")</f>
        <v/>
      </c>
      <c r="AH348" s="3" t="str">
        <f>IF(G348&lt;&gt;"LIBSETS_SETTYPE_BATTLEGROUND",IF(G348&lt;&gt;"LIBSETS_SETTYPE_SPECIAL",IF(AI348&lt;&gt;"",VLOOKUP(AI348,'ESO zone constants'!$D$2:$H$4950,5,FALSE),""),""),"")</f>
        <v/>
      </c>
      <c r="AK348" s="3" t="str">
        <f>IF(AJ348&lt;&gt;"",IF(AJ348&lt;&gt;"LIBSETS_DROP_MECHANIC_MONSTER_NAME",VLOOKUP(AJ348,'LibSets constants'!$I$4:$L$1000,3,FALSE),""),"")</f>
        <v/>
      </c>
      <c r="AL348" s="3" t="str">
        <f>IF(AJ348&lt;&gt;"",IF(AJ348&lt;&gt;"LIBSETS_DROP_MECHANIC_MONSTER_NAME",VLOOKUP(AJ348,'LibSets constants'!$I$4:$L$1000,4,FALSE),""),"")</f>
        <v/>
      </c>
      <c r="AM348" s="3" t="str">
        <f>IF(G348&lt;&gt;"LIBSETS_SETTYPE_BATTLEGROUND",IF(G348&lt;&gt;"LIBSETS_SETTYPE_SPECIAL",IF(AN348&lt;&gt;"",VLOOKUP(AN348,'ESO zone constants'!$D$2:$H$4950,5,FALSE),""),""),"")</f>
        <v/>
      </c>
      <c r="AP348" s="3" t="str">
        <f>IF(AO348&lt;&gt;"",IF(AO348&lt;&gt;"LIBSETS_DROP_MECHANIC_MONSTER_NAME",VLOOKUP(AO348,'LibSets constants'!$I$4:$L$1000,3,FALSE),""),"")</f>
        <v/>
      </c>
      <c r="AQ348" s="3" t="str">
        <f>IF(AO348&lt;&gt;"",IF(AO348&lt;&gt;"LIBSETS_DROP_MECHANIC_MONSTER_NAME",VLOOKUP(AO348,'LibSets constants'!$I$4:$L$1000,4,FALSE),""),"")</f>
        <v/>
      </c>
      <c r="AR348" s="3" t="str">
        <f>IF(G348&lt;&gt;"LIBSETS_SETTYPE_BATTLEGROUND",IF(G348&lt;&gt;"LIBSETS_SETTYPE_SPECIAL",IF(AS348&lt;&gt;"",VLOOKUP(AS348,'ESO zone constants'!$D$2:$H$4950,5,FALSE),""),""),"")</f>
        <v/>
      </c>
      <c r="AU348" s="3" t="str">
        <f>IF(AT348&lt;&gt;"",IF(AT348&lt;&gt;"LIBSETS_DROP_MECHANIC_MONSTER_NAME",VLOOKUP(AT348,'LibSets constants'!$I$4:$L$1000,3,FALSE),""),"")</f>
        <v/>
      </c>
      <c r="AV348" s="3" t="str">
        <f>IF(AT348&lt;&gt;"",IF(AT348&lt;&gt;"LIBSETS_DROP_MECHANIC_MONSTER_NAME",VLOOKUP(AT348,'LibSets constants'!$I$4:$L$1000,4,FALSE),""),"")</f>
        <v/>
      </c>
      <c r="AW348" s="21" t="str">
        <f>IF(A348="???","--","")&amp;IF(F348&lt;&gt;"Not in the game (anymore)",IF(A348&lt;&gt;"",CONCATENATE("[",A348,"] = {wayshrines={")&amp;IF(K348&lt;&gt;"",CONCATENATE(K348,","),"")&amp;IF(L348&lt;&gt;"",CONCATENATE(L348,","),"")&amp;IF(M348&lt;&gt;"",CONCATENATE(M348,","),"")&amp;CONCATENATE("}")&amp;IF(VALUE(N348)&gt;0,CONCATENATE(", traitsNeeded=",N348),"")&amp;CONCATENATE(", dlcId=",IF(S348&lt;&gt;"",S348,"DLC_BASE_GAME")),""),"")</f>
        <v>[401] = {wayshrines={-1,-1,-1,}, dlcId=DLC_WOLFHUNTER</v>
      </c>
      <c r="AX348" s="21" t="str">
        <f>IF(F348&lt;&gt;"Not in the game (anymore)",IF(A348&lt;&gt;"",IF(P348&lt;&gt;"",CONCATENATE(", zoneIds={",P348),"")&amp;IF(X348&lt;&gt;"",CONCATENATE(",",X348),"")&amp;IF(AC348&lt;&gt;"",CONCATENATE(",",AC348),"")&amp;IF(AH348&lt;&gt;"",CONCATENATE(",",AH348),"")&amp;IF(AM348&lt;&gt;"",CONCATENATE(",",AM348),"")&amp;IF(AR348&lt;&gt;"",CONCATENATE(",",AR348),"")&amp;IF(P348&lt;&gt;"",CONCATENATE("}",""),"")&amp;IF(OR(I348="true",I348="false",I348&lt;&gt;""), CONCATENATE(", veteran=", I348), ""),""),"")</f>
        <v>, zoneIds={1055}, veteran=false</v>
      </c>
      <c r="AY348" s="21" t="str">
        <f>IF(F348&lt;&gt;"Not in the game (anymore)",IF(A348&lt;&gt;"",", setType="&amp;G348,"")&amp;IF(J348="true",", multiTrialSet=true",""),"")</f>
        <v>, setType=LIBSETS_SETTYPE_DUNGEON</v>
      </c>
      <c r="AZ348" s="21" t="str">
        <f>IF(F348&lt;&gt;"Not in the game (anymore)",IF(U348&lt;&gt;"",", dropMechanic={"&amp;U348&amp;IF(Z348&lt;&gt;"",","&amp;Z348,"")&amp;IF(AE348&lt;&gt;"",","&amp;AE348,"")&amp;IF(AJ348&lt;&gt;"",","&amp;AJ348,"")&amp;IF(AO348&lt;&gt;"",","&amp;AO348,"")&amp;IF(AT348&lt;&gt;"",","&amp;AT348,"")&amp;"}"&amp;IF(U348="LIBSETS_DROP_MECHANIC_MONSTER_NAME",", dropMechanicNames={" &amp; IF(V348&lt;&gt;"","['en']='"&amp;V348&amp;"'","") &amp; IF(W348&lt;&gt;"",", ['de']='" &amp; W348&amp;"'","") &amp; "}",""),"")&amp;"},","")</f>
        <v>},</v>
      </c>
      <c r="BA348" s="21" t="str">
        <f>IF(F348&lt;&gt;"Not in the game (anymore)",IF(C348&lt;&gt;"",CONCATENATE(" --",C348," / ",B348,"   [",IF(Q348&lt;&gt;"",Q348,""),IF(Y348&lt;&gt;"",", "&amp;Y348,""),IF(AD348&lt;&gt;"",", "&amp;AD348,""),IF(AI348&lt;&gt;"",", "&amp;AI348,""),IF(AN348&lt;&gt;"",", "&amp;AN348,""),IF(AS348&lt;&gt;"",", "&amp;AS348,""),"]")),"")</f>
        <v xml:space="preserve"> --Haven of Ursus / Zuflucht von Ursus   [March of Sacrifices]</v>
      </c>
    </row>
    <row r="349" spans="1:53" x14ac:dyDescent="0.25">
      <c r="A349" s="12">
        <v>402</v>
      </c>
      <c r="B349" t="s">
        <v>1370</v>
      </c>
      <c r="C349" t="s">
        <v>1371</v>
      </c>
      <c r="D349" s="3">
        <f>A349</f>
        <v>402</v>
      </c>
      <c r="G349" s="8" t="s">
        <v>1652</v>
      </c>
      <c r="I349" t="s">
        <v>97</v>
      </c>
      <c r="J349" t="s">
        <v>97</v>
      </c>
      <c r="K349">
        <v>-1</v>
      </c>
      <c r="L349">
        <v>-1</v>
      </c>
      <c r="M349">
        <v>-1</v>
      </c>
      <c r="N349">
        <v>0</v>
      </c>
      <c r="O349" s="70" t="s">
        <v>73</v>
      </c>
      <c r="P349" s="3">
        <f>IF(AND(G349&lt;&gt;"LIBSETS_SETTYPE_BATTLEGROUND",G349&lt;&gt;"LIBSETS_SETTYPE_SPECIAL",G349&lt;&gt;"LIBSETS_SETTYPE_MYTHIC"), IF(Q349&lt;&gt;"",VLOOKUP(Q349,'ESO zone constants'!$D$2:$H$4950,5,FALSE),""),"")</f>
        <v>1052</v>
      </c>
      <c r="Q349" t="str">
        <f>IF(OR(K349="",K349&lt;=0,ISERROR(K349)),IF(AND(O349&lt;&gt;"",NOT(ISERROR(O349))),O349, ""),VLOOKUP(K349,'ESO wayshrine node constants'!$A$3:$D$9993,4,FALSE))</f>
        <v>Moon Hunter Keep</v>
      </c>
      <c r="S349" s="19" t="str">
        <f>IF(AND(R349&lt;&gt;"",NOT(ISERROR(R349))),R349,IF(P349&lt;&gt;"",IF(NOT(ISERROR(VLOOKUP(P349,'ESO Dungeon constants'!$D$3:$H$9999,5,FALSE))),VLOOKUP(P349,'ESO Dungeon constants'!$D$3:$I$9999,6,FALSE),VLOOKUP(P349,'ESO zone constants'!$H$2:$K$9984,4,FALSE)),""))</f>
        <v>DLC_WOLFHUNTER</v>
      </c>
      <c r="T349" s="3" t="str">
        <f>IF(S349&lt;&gt;"",VLOOKUP(S349,'LibSets constants'!$B$4:$C$1000,2,FALSE),"")</f>
        <v>Wolfhunter</v>
      </c>
      <c r="V349" s="3" t="str">
        <f>IF(U349&lt;&gt;"",IF(U349&lt;&gt;"LIBSETS_DROP_MECHANIC_MONSTER_NAME",VLOOKUP(U349,'LibSets constants'!$I$4:$L$1000,3,FALSE),""),"")</f>
        <v/>
      </c>
      <c r="W349" s="3" t="str">
        <f>IF(U349&lt;&gt;"",IF(U349&lt;&gt;"LIBSETS_DROP_MECHANIC_MONSTER_NAME",VLOOKUP(U349,'LibSets constants'!$I$4:$L$1000,4,FALSE),""),"")</f>
        <v/>
      </c>
      <c r="X349" s="3" t="str">
        <f>IF(G349&lt;&gt;"LIBSETS_SETTYPE_BATTLEGROUND",IF(G349&lt;&gt;"LIBSETS_SETTYPE_SPECIAL",IF(Y349&lt;&gt;"",VLOOKUP(Y349,'ESO zone constants'!$D$2:$H$4950,5,FALSE),""),""),"")</f>
        <v/>
      </c>
      <c r="AA349" s="3" t="str">
        <f>IF(Z349&lt;&gt;"",IF(Z349&lt;&gt;"LIBSETS_DROP_MECHANIC_MONSTER_NAME",VLOOKUP(Z349,'LibSets constants'!$I$4:$L$1000,3,FALSE),""),"")</f>
        <v/>
      </c>
      <c r="AB349" s="3" t="str">
        <f>IF(Z349&lt;&gt;"",IF(Z349&lt;&gt;"LIBSETS_DROP_MECHANIC_MONSTER_NAME",VLOOKUP(Z349,'LibSets constants'!$I$4:$L$1000,4,FALSE),""),"")</f>
        <v/>
      </c>
      <c r="AC349" s="3" t="str">
        <f>IF(G349&lt;&gt;"LIBSETS_SETTYPE_BATTLEGROUND",IF(G349&lt;&gt;"LIBSETS_SETTYPE_SPECIAL",IF(AD349&lt;&gt;"",VLOOKUP(AD349,'ESO zone constants'!$D$2:$H$4950,5,FALSE),""),""),"")</f>
        <v/>
      </c>
      <c r="AF349" s="3" t="str">
        <f>IF(AE349&lt;&gt;"",IF(AE349&lt;&gt;"LIBSETS_DROP_MECHANIC_MONSTER_NAME",VLOOKUP(AE349,'LibSets constants'!$I$4:$L$1000,3,FALSE),""),"")</f>
        <v/>
      </c>
      <c r="AG349" s="3" t="str">
        <f>IF(AE349&lt;&gt;"",IF(AE349&lt;&gt;"LIBSETS_DROP_MECHANIC_MONSTER_NAME",VLOOKUP(AE349,'LibSets constants'!$I$4:$L$1000,4,FALSE),""),"")</f>
        <v/>
      </c>
      <c r="AH349" s="3" t="str">
        <f>IF(G349&lt;&gt;"LIBSETS_SETTYPE_BATTLEGROUND",IF(G349&lt;&gt;"LIBSETS_SETTYPE_SPECIAL",IF(AI349&lt;&gt;"",VLOOKUP(AI349,'ESO zone constants'!$D$2:$H$4950,5,FALSE),""),""),"")</f>
        <v/>
      </c>
      <c r="AK349" s="3" t="str">
        <f>IF(AJ349&lt;&gt;"",IF(AJ349&lt;&gt;"LIBSETS_DROP_MECHANIC_MONSTER_NAME",VLOOKUP(AJ349,'LibSets constants'!$I$4:$L$1000,3,FALSE),""),"")</f>
        <v/>
      </c>
      <c r="AL349" s="3" t="str">
        <f>IF(AJ349&lt;&gt;"",IF(AJ349&lt;&gt;"LIBSETS_DROP_MECHANIC_MONSTER_NAME",VLOOKUP(AJ349,'LibSets constants'!$I$4:$L$1000,4,FALSE),""),"")</f>
        <v/>
      </c>
      <c r="AM349" s="3" t="str">
        <f>IF(G349&lt;&gt;"LIBSETS_SETTYPE_BATTLEGROUND",IF(G349&lt;&gt;"LIBSETS_SETTYPE_SPECIAL",IF(AN349&lt;&gt;"",VLOOKUP(AN349,'ESO zone constants'!$D$2:$H$4950,5,FALSE),""),""),"")</f>
        <v/>
      </c>
      <c r="AP349" s="3" t="str">
        <f>IF(AO349&lt;&gt;"",IF(AO349&lt;&gt;"LIBSETS_DROP_MECHANIC_MONSTER_NAME",VLOOKUP(AO349,'LibSets constants'!$I$4:$L$1000,3,FALSE),""),"")</f>
        <v/>
      </c>
      <c r="AQ349" s="3" t="str">
        <f>IF(AO349&lt;&gt;"",IF(AO349&lt;&gt;"LIBSETS_DROP_MECHANIC_MONSTER_NAME",VLOOKUP(AO349,'LibSets constants'!$I$4:$L$1000,4,FALSE),""),"")</f>
        <v/>
      </c>
      <c r="AR349" s="3" t="str">
        <f>IF(G349&lt;&gt;"LIBSETS_SETTYPE_BATTLEGROUND",IF(G349&lt;&gt;"LIBSETS_SETTYPE_SPECIAL",IF(AS349&lt;&gt;"",VLOOKUP(AS349,'ESO zone constants'!$D$2:$H$4950,5,FALSE),""),""),"")</f>
        <v/>
      </c>
      <c r="AU349" s="3" t="str">
        <f>IF(AT349&lt;&gt;"",IF(AT349&lt;&gt;"LIBSETS_DROP_MECHANIC_MONSTER_NAME",VLOOKUP(AT349,'LibSets constants'!$I$4:$L$1000,3,FALSE),""),"")</f>
        <v/>
      </c>
      <c r="AV349" s="3" t="str">
        <f>IF(AT349&lt;&gt;"",IF(AT349&lt;&gt;"LIBSETS_DROP_MECHANIC_MONSTER_NAME",VLOOKUP(AT349,'LibSets constants'!$I$4:$L$1000,4,FALSE),""),"")</f>
        <v/>
      </c>
      <c r="AW349" s="21" t="str">
        <f>IF(A349="???","--","")&amp;IF(F349&lt;&gt;"Not in the game (anymore)",IF(A349&lt;&gt;"",CONCATENATE("[",A349,"] = {wayshrines={")&amp;IF(K349&lt;&gt;"",CONCATENATE(K349,","),"")&amp;IF(L349&lt;&gt;"",CONCATENATE(L349,","),"")&amp;IF(M349&lt;&gt;"",CONCATENATE(M349,","),"")&amp;CONCATENATE("}")&amp;IF(VALUE(N349)&gt;0,CONCATENATE(", traitsNeeded=",N349),"")&amp;CONCATENATE(", dlcId=",IF(S349&lt;&gt;"",S349,"DLC_BASE_GAME")),""),"")</f>
        <v>[402] = {wayshrines={-1,-1,-1,}, dlcId=DLC_WOLFHUNTER</v>
      </c>
      <c r="AX349" s="21" t="str">
        <f>IF(F349&lt;&gt;"Not in the game (anymore)",IF(A349&lt;&gt;"",IF(P349&lt;&gt;"",CONCATENATE(", zoneIds={",P349),"")&amp;IF(X349&lt;&gt;"",CONCATENATE(",",X349),"")&amp;IF(AC349&lt;&gt;"",CONCATENATE(",",AC349),"")&amp;IF(AH349&lt;&gt;"",CONCATENATE(",",AH349),"")&amp;IF(AM349&lt;&gt;"",CONCATENATE(",",AM349),"")&amp;IF(AR349&lt;&gt;"",CONCATENATE(",",AR349),"")&amp;IF(P349&lt;&gt;"",CONCATENATE("}",""),"")&amp;IF(OR(I349="true",I349="false",I349&lt;&gt;""), CONCATENATE(", veteran=", I349), ""),""),"")</f>
        <v>, zoneIds={1052}, veteran=false</v>
      </c>
      <c r="AY349" s="21" t="str">
        <f>IF(F349&lt;&gt;"Not in the game (anymore)",IF(A349&lt;&gt;"",", setType="&amp;G349,"")&amp;IF(J349="true",", multiTrialSet=true",""),"")</f>
        <v>, setType=LIBSETS_SETTYPE_DUNGEON</v>
      </c>
      <c r="AZ349" s="21" t="str">
        <f>IF(F349&lt;&gt;"Not in the game (anymore)",IF(U349&lt;&gt;"",", dropMechanic={"&amp;U349&amp;IF(Z349&lt;&gt;"",","&amp;Z349,"")&amp;IF(AE349&lt;&gt;"",","&amp;AE349,"")&amp;IF(AJ349&lt;&gt;"",","&amp;AJ349,"")&amp;IF(AO349&lt;&gt;"",","&amp;AO349,"")&amp;IF(AT349&lt;&gt;"",","&amp;AT349,"")&amp;"}"&amp;IF(U349="LIBSETS_DROP_MECHANIC_MONSTER_NAME",", dropMechanicNames={" &amp; IF(V349&lt;&gt;"","['en']='"&amp;V349&amp;"'","") &amp; IF(W349&lt;&gt;"",", ['de']='" &amp; W349&amp;"'","") &amp; "}",""),"")&amp;"},","")</f>
        <v>},</v>
      </c>
      <c r="BA349" s="21" t="str">
        <f>IF(F349&lt;&gt;"Not in the game (anymore)",IF(C349&lt;&gt;"",CONCATENATE(" --",C349," / ",B349,"   [",IF(Q349&lt;&gt;"",Q349,""),IF(Y349&lt;&gt;"",", "&amp;Y349,""),IF(AD349&lt;&gt;"",", "&amp;AD349,""),IF(AI349&lt;&gt;"",", "&amp;AI349,""),IF(AN349&lt;&gt;"",", "&amp;AN349,""),IF(AS349&lt;&gt;"",", "&amp;AS349,""),"]")),"")</f>
        <v xml:space="preserve"> --Moon Hunter / Mondjäger   [Moon Hunter Keep]</v>
      </c>
    </row>
    <row r="350" spans="1:53" x14ac:dyDescent="0.25">
      <c r="A350" s="12">
        <v>403</v>
      </c>
      <c r="B350" t="s">
        <v>1372</v>
      </c>
      <c r="C350" t="s">
        <v>1373</v>
      </c>
      <c r="D350" s="3">
        <f>A350</f>
        <v>403</v>
      </c>
      <c r="G350" s="8" t="s">
        <v>1652</v>
      </c>
      <c r="I350" t="s">
        <v>97</v>
      </c>
      <c r="J350" t="s">
        <v>97</v>
      </c>
      <c r="K350">
        <v>-1</v>
      </c>
      <c r="L350">
        <v>-1</v>
      </c>
      <c r="M350">
        <v>-1</v>
      </c>
      <c r="N350">
        <v>0</v>
      </c>
      <c r="O350" s="70" t="s">
        <v>73</v>
      </c>
      <c r="P350" s="3">
        <f>IF(AND(G350&lt;&gt;"LIBSETS_SETTYPE_BATTLEGROUND",G350&lt;&gt;"LIBSETS_SETTYPE_SPECIAL",G350&lt;&gt;"LIBSETS_SETTYPE_MYTHIC"), IF(Q350&lt;&gt;"",VLOOKUP(Q350,'ESO zone constants'!$D$2:$H$4950,5,FALSE),""),"")</f>
        <v>1052</v>
      </c>
      <c r="Q350" t="str">
        <f>IF(OR(K350="",K350&lt;=0,ISERROR(K350)),IF(AND(O350&lt;&gt;"",NOT(ISERROR(O350))),O350, ""),VLOOKUP(K350,'ESO wayshrine node constants'!$A$3:$D$9993,4,FALSE))</f>
        <v>Moon Hunter Keep</v>
      </c>
      <c r="S350" s="19" t="str">
        <f>IF(AND(R350&lt;&gt;"",NOT(ISERROR(R350))),R350,IF(P350&lt;&gt;"",IF(NOT(ISERROR(VLOOKUP(P350,'ESO Dungeon constants'!$D$3:$H$9999,5,FALSE))),VLOOKUP(P350,'ESO Dungeon constants'!$D$3:$I$9999,6,FALSE),VLOOKUP(P350,'ESO zone constants'!$H$2:$K$9984,4,FALSE)),""))</f>
        <v>DLC_WOLFHUNTER</v>
      </c>
      <c r="T350" s="3" t="str">
        <f>IF(S350&lt;&gt;"",VLOOKUP(S350,'LibSets constants'!$B$4:$C$1000,2,FALSE),"")</f>
        <v>Wolfhunter</v>
      </c>
      <c r="V350" s="3" t="str">
        <f>IF(U350&lt;&gt;"",IF(U350&lt;&gt;"LIBSETS_DROP_MECHANIC_MONSTER_NAME",VLOOKUP(U350,'LibSets constants'!$I$4:$L$1000,3,FALSE),""),"")</f>
        <v/>
      </c>
      <c r="W350" s="3" t="str">
        <f>IF(U350&lt;&gt;"",IF(U350&lt;&gt;"LIBSETS_DROP_MECHANIC_MONSTER_NAME",VLOOKUP(U350,'LibSets constants'!$I$4:$L$1000,4,FALSE),""),"")</f>
        <v/>
      </c>
      <c r="X350" s="3" t="str">
        <f>IF(G350&lt;&gt;"LIBSETS_SETTYPE_BATTLEGROUND",IF(G350&lt;&gt;"LIBSETS_SETTYPE_SPECIAL",IF(Y350&lt;&gt;"",VLOOKUP(Y350,'ESO zone constants'!$D$2:$H$4950,5,FALSE),""),""),"")</f>
        <v/>
      </c>
      <c r="AA350" s="3" t="str">
        <f>IF(Z350&lt;&gt;"",IF(Z350&lt;&gt;"LIBSETS_DROP_MECHANIC_MONSTER_NAME",VLOOKUP(Z350,'LibSets constants'!$I$4:$L$1000,3,FALSE),""),"")</f>
        <v/>
      </c>
      <c r="AB350" s="3" t="str">
        <f>IF(Z350&lt;&gt;"",IF(Z350&lt;&gt;"LIBSETS_DROP_MECHANIC_MONSTER_NAME",VLOOKUP(Z350,'LibSets constants'!$I$4:$L$1000,4,FALSE),""),"")</f>
        <v/>
      </c>
      <c r="AC350" s="3" t="str">
        <f>IF(G350&lt;&gt;"LIBSETS_SETTYPE_BATTLEGROUND",IF(G350&lt;&gt;"LIBSETS_SETTYPE_SPECIAL",IF(AD350&lt;&gt;"",VLOOKUP(AD350,'ESO zone constants'!$D$2:$H$4950,5,FALSE),""),""),"")</f>
        <v/>
      </c>
      <c r="AF350" s="3" t="str">
        <f>IF(AE350&lt;&gt;"",IF(AE350&lt;&gt;"LIBSETS_DROP_MECHANIC_MONSTER_NAME",VLOOKUP(AE350,'LibSets constants'!$I$4:$L$1000,3,FALSE),""),"")</f>
        <v/>
      </c>
      <c r="AG350" s="3" t="str">
        <f>IF(AE350&lt;&gt;"",IF(AE350&lt;&gt;"LIBSETS_DROP_MECHANIC_MONSTER_NAME",VLOOKUP(AE350,'LibSets constants'!$I$4:$L$1000,4,FALSE),""),"")</f>
        <v/>
      </c>
      <c r="AH350" s="3" t="str">
        <f>IF(G350&lt;&gt;"LIBSETS_SETTYPE_BATTLEGROUND",IF(G350&lt;&gt;"LIBSETS_SETTYPE_SPECIAL",IF(AI350&lt;&gt;"",VLOOKUP(AI350,'ESO zone constants'!$D$2:$H$4950,5,FALSE),""),""),"")</f>
        <v/>
      </c>
      <c r="AK350" s="3" t="str">
        <f>IF(AJ350&lt;&gt;"",IF(AJ350&lt;&gt;"LIBSETS_DROP_MECHANIC_MONSTER_NAME",VLOOKUP(AJ350,'LibSets constants'!$I$4:$L$1000,3,FALSE),""),"")</f>
        <v/>
      </c>
      <c r="AL350" s="3" t="str">
        <f>IF(AJ350&lt;&gt;"",IF(AJ350&lt;&gt;"LIBSETS_DROP_MECHANIC_MONSTER_NAME",VLOOKUP(AJ350,'LibSets constants'!$I$4:$L$1000,4,FALSE),""),"")</f>
        <v/>
      </c>
      <c r="AM350" s="3" t="str">
        <f>IF(G350&lt;&gt;"LIBSETS_SETTYPE_BATTLEGROUND",IF(G350&lt;&gt;"LIBSETS_SETTYPE_SPECIAL",IF(AN350&lt;&gt;"",VLOOKUP(AN350,'ESO zone constants'!$D$2:$H$4950,5,FALSE),""),""),"")</f>
        <v/>
      </c>
      <c r="AP350" s="3" t="str">
        <f>IF(AO350&lt;&gt;"",IF(AO350&lt;&gt;"LIBSETS_DROP_MECHANIC_MONSTER_NAME",VLOOKUP(AO350,'LibSets constants'!$I$4:$L$1000,3,FALSE),""),"")</f>
        <v/>
      </c>
      <c r="AQ350" s="3" t="str">
        <f>IF(AO350&lt;&gt;"",IF(AO350&lt;&gt;"LIBSETS_DROP_MECHANIC_MONSTER_NAME",VLOOKUP(AO350,'LibSets constants'!$I$4:$L$1000,4,FALSE),""),"")</f>
        <v/>
      </c>
      <c r="AR350" s="3" t="str">
        <f>IF(G350&lt;&gt;"LIBSETS_SETTYPE_BATTLEGROUND",IF(G350&lt;&gt;"LIBSETS_SETTYPE_SPECIAL",IF(AS350&lt;&gt;"",VLOOKUP(AS350,'ESO zone constants'!$D$2:$H$4950,5,FALSE),""),""),"")</f>
        <v/>
      </c>
      <c r="AU350" s="3" t="str">
        <f>IF(AT350&lt;&gt;"",IF(AT350&lt;&gt;"LIBSETS_DROP_MECHANIC_MONSTER_NAME",VLOOKUP(AT350,'LibSets constants'!$I$4:$L$1000,3,FALSE),""),"")</f>
        <v/>
      </c>
      <c r="AV350" s="3" t="str">
        <f>IF(AT350&lt;&gt;"",IF(AT350&lt;&gt;"LIBSETS_DROP_MECHANIC_MONSTER_NAME",VLOOKUP(AT350,'LibSets constants'!$I$4:$L$1000,4,FALSE),""),"")</f>
        <v/>
      </c>
      <c r="AW350" s="21" t="str">
        <f>IF(A350="???","--","")&amp;IF(F350&lt;&gt;"Not in the game (anymore)",IF(A350&lt;&gt;"",CONCATENATE("[",A350,"] = {wayshrines={")&amp;IF(K350&lt;&gt;"",CONCATENATE(K350,","),"")&amp;IF(L350&lt;&gt;"",CONCATENATE(L350,","),"")&amp;IF(M350&lt;&gt;"",CONCATENATE(M350,","),"")&amp;CONCATENATE("}")&amp;IF(VALUE(N350)&gt;0,CONCATENATE(", traitsNeeded=",N350),"")&amp;CONCATENATE(", dlcId=",IF(S350&lt;&gt;"",S350,"DLC_BASE_GAME")),""),"")</f>
        <v>[403] = {wayshrines={-1,-1,-1,}, dlcId=DLC_WOLFHUNTER</v>
      </c>
      <c r="AX350" s="21" t="str">
        <f>IF(F350&lt;&gt;"Not in the game (anymore)",IF(A350&lt;&gt;"",IF(P350&lt;&gt;"",CONCATENATE(", zoneIds={",P350),"")&amp;IF(X350&lt;&gt;"",CONCATENATE(",",X350),"")&amp;IF(AC350&lt;&gt;"",CONCATENATE(",",AC350),"")&amp;IF(AH350&lt;&gt;"",CONCATENATE(",",AH350),"")&amp;IF(AM350&lt;&gt;"",CONCATENATE(",",AM350),"")&amp;IF(AR350&lt;&gt;"",CONCATENATE(",",AR350),"")&amp;IF(P350&lt;&gt;"",CONCATENATE("}",""),"")&amp;IF(OR(I350="true",I350="false",I350&lt;&gt;""), CONCATENATE(", veteran=", I350), ""),""),"")</f>
        <v>, zoneIds={1052}, veteran=false</v>
      </c>
      <c r="AY350" s="21" t="str">
        <f>IF(F350&lt;&gt;"Not in the game (anymore)",IF(A350&lt;&gt;"",", setType="&amp;G350,"")&amp;IF(J350="true",", multiTrialSet=true",""),"")</f>
        <v>, setType=LIBSETS_SETTYPE_DUNGEON</v>
      </c>
      <c r="AZ350" s="21" t="str">
        <f>IF(F350&lt;&gt;"Not in the game (anymore)",IF(U350&lt;&gt;"",", dropMechanic={"&amp;U350&amp;IF(Z350&lt;&gt;"",","&amp;Z350,"")&amp;IF(AE350&lt;&gt;"",","&amp;AE350,"")&amp;IF(AJ350&lt;&gt;"",","&amp;AJ350,"")&amp;IF(AO350&lt;&gt;"",","&amp;AO350,"")&amp;IF(AT350&lt;&gt;"",","&amp;AT350,"")&amp;"}"&amp;IF(U350="LIBSETS_DROP_MECHANIC_MONSTER_NAME",", dropMechanicNames={" &amp; IF(V350&lt;&gt;"","['en']='"&amp;V350&amp;"'","") &amp; IF(W350&lt;&gt;"",", ['de']='" &amp; W350&amp;"'","") &amp; "}",""),"")&amp;"},","")</f>
        <v>},</v>
      </c>
      <c r="BA350" s="21" t="str">
        <f>IF(F350&lt;&gt;"Not in the game (anymore)",IF(C350&lt;&gt;"",CONCATENATE(" --",C350," / ",B350,"   [",IF(Q350&lt;&gt;"",Q350,""),IF(Y350&lt;&gt;"",", "&amp;Y350,""),IF(AD350&lt;&gt;"",", "&amp;AD350,""),IF(AI350&lt;&gt;"",", "&amp;AI350,""),IF(AN350&lt;&gt;"",", "&amp;AN350,""),IF(AS350&lt;&gt;"",", "&amp;AS350,""),"]")),"")</f>
        <v xml:space="preserve"> --Savage Werewolf / Wilder Werwolf   [Moon Hunter Keep]</v>
      </c>
    </row>
    <row r="351" spans="1:53" x14ac:dyDescent="0.25">
      <c r="A351" s="12">
        <v>404</v>
      </c>
      <c r="B351" t="s">
        <v>1374</v>
      </c>
      <c r="C351" t="s">
        <v>1375</v>
      </c>
      <c r="D351" s="3">
        <f>A351</f>
        <v>404</v>
      </c>
      <c r="G351" s="8" t="s">
        <v>1652</v>
      </c>
      <c r="I351" t="s">
        <v>97</v>
      </c>
      <c r="J351" t="s">
        <v>97</v>
      </c>
      <c r="K351">
        <v>-1</v>
      </c>
      <c r="L351">
        <v>-1</v>
      </c>
      <c r="M351">
        <v>-1</v>
      </c>
      <c r="N351">
        <v>0</v>
      </c>
      <c r="O351" s="70" t="s">
        <v>73</v>
      </c>
      <c r="P351" s="3">
        <f>IF(AND(G351&lt;&gt;"LIBSETS_SETTYPE_BATTLEGROUND",G351&lt;&gt;"LIBSETS_SETTYPE_SPECIAL",G351&lt;&gt;"LIBSETS_SETTYPE_MYTHIC"), IF(Q351&lt;&gt;"",VLOOKUP(Q351,'ESO zone constants'!$D$2:$H$4950,5,FALSE),""),"")</f>
        <v>1052</v>
      </c>
      <c r="Q351" t="str">
        <f>IF(OR(K351="",K351&lt;=0,ISERROR(K351)),IF(AND(O351&lt;&gt;"",NOT(ISERROR(O351))),O351, ""),VLOOKUP(K351,'ESO wayshrine node constants'!$A$3:$D$9993,4,FALSE))</f>
        <v>Moon Hunter Keep</v>
      </c>
      <c r="S351" s="19" t="str">
        <f>IF(AND(R351&lt;&gt;"",NOT(ISERROR(R351))),R351,IF(P351&lt;&gt;"",IF(NOT(ISERROR(VLOOKUP(P351,'ESO Dungeon constants'!$D$3:$H$9999,5,FALSE))),VLOOKUP(P351,'ESO Dungeon constants'!$D$3:$I$9999,6,FALSE),VLOOKUP(P351,'ESO zone constants'!$H$2:$K$9984,4,FALSE)),""))</f>
        <v>DLC_WOLFHUNTER</v>
      </c>
      <c r="T351" s="3" t="str">
        <f>IF(S351&lt;&gt;"",VLOOKUP(S351,'LibSets constants'!$B$4:$C$1000,2,FALSE),"")</f>
        <v>Wolfhunter</v>
      </c>
      <c r="V351" s="3" t="str">
        <f>IF(U351&lt;&gt;"",IF(U351&lt;&gt;"LIBSETS_DROP_MECHANIC_MONSTER_NAME",VLOOKUP(U351,'LibSets constants'!$I$4:$L$1000,3,FALSE),""),"")</f>
        <v/>
      </c>
      <c r="W351" s="3" t="str">
        <f>IF(U351&lt;&gt;"",IF(U351&lt;&gt;"LIBSETS_DROP_MECHANIC_MONSTER_NAME",VLOOKUP(U351,'LibSets constants'!$I$4:$L$1000,4,FALSE),""),"")</f>
        <v/>
      </c>
      <c r="X351" s="3" t="str">
        <f>IF(G351&lt;&gt;"LIBSETS_SETTYPE_BATTLEGROUND",IF(G351&lt;&gt;"LIBSETS_SETTYPE_SPECIAL",IF(Y351&lt;&gt;"",VLOOKUP(Y351,'ESO zone constants'!$D$2:$H$4950,5,FALSE),""),""),"")</f>
        <v/>
      </c>
      <c r="AA351" s="3" t="str">
        <f>IF(Z351&lt;&gt;"",IF(Z351&lt;&gt;"LIBSETS_DROP_MECHANIC_MONSTER_NAME",VLOOKUP(Z351,'LibSets constants'!$I$4:$L$1000,3,FALSE),""),"")</f>
        <v/>
      </c>
      <c r="AB351" s="3" t="str">
        <f>IF(Z351&lt;&gt;"",IF(Z351&lt;&gt;"LIBSETS_DROP_MECHANIC_MONSTER_NAME",VLOOKUP(Z351,'LibSets constants'!$I$4:$L$1000,4,FALSE),""),"")</f>
        <v/>
      </c>
      <c r="AC351" s="3" t="str">
        <f>IF(G351&lt;&gt;"LIBSETS_SETTYPE_BATTLEGROUND",IF(G351&lt;&gt;"LIBSETS_SETTYPE_SPECIAL",IF(AD351&lt;&gt;"",VLOOKUP(AD351,'ESO zone constants'!$D$2:$H$4950,5,FALSE),""),""),"")</f>
        <v/>
      </c>
      <c r="AF351" s="3" t="str">
        <f>IF(AE351&lt;&gt;"",IF(AE351&lt;&gt;"LIBSETS_DROP_MECHANIC_MONSTER_NAME",VLOOKUP(AE351,'LibSets constants'!$I$4:$L$1000,3,FALSE),""),"")</f>
        <v/>
      </c>
      <c r="AG351" s="3" t="str">
        <f>IF(AE351&lt;&gt;"",IF(AE351&lt;&gt;"LIBSETS_DROP_MECHANIC_MONSTER_NAME",VLOOKUP(AE351,'LibSets constants'!$I$4:$L$1000,4,FALSE),""),"")</f>
        <v/>
      </c>
      <c r="AH351" s="3" t="str">
        <f>IF(G351&lt;&gt;"LIBSETS_SETTYPE_BATTLEGROUND",IF(G351&lt;&gt;"LIBSETS_SETTYPE_SPECIAL",IF(AI351&lt;&gt;"",VLOOKUP(AI351,'ESO zone constants'!$D$2:$H$4950,5,FALSE),""),""),"")</f>
        <v/>
      </c>
      <c r="AK351" s="3" t="str">
        <f>IF(AJ351&lt;&gt;"",IF(AJ351&lt;&gt;"LIBSETS_DROP_MECHANIC_MONSTER_NAME",VLOOKUP(AJ351,'LibSets constants'!$I$4:$L$1000,3,FALSE),""),"")</f>
        <v/>
      </c>
      <c r="AL351" s="3" t="str">
        <f>IF(AJ351&lt;&gt;"",IF(AJ351&lt;&gt;"LIBSETS_DROP_MECHANIC_MONSTER_NAME",VLOOKUP(AJ351,'LibSets constants'!$I$4:$L$1000,4,FALSE),""),"")</f>
        <v/>
      </c>
      <c r="AM351" s="3" t="str">
        <f>IF(G351&lt;&gt;"LIBSETS_SETTYPE_BATTLEGROUND",IF(G351&lt;&gt;"LIBSETS_SETTYPE_SPECIAL",IF(AN351&lt;&gt;"",VLOOKUP(AN351,'ESO zone constants'!$D$2:$H$4950,5,FALSE),""),""),"")</f>
        <v/>
      </c>
      <c r="AP351" s="3" t="str">
        <f>IF(AO351&lt;&gt;"",IF(AO351&lt;&gt;"LIBSETS_DROP_MECHANIC_MONSTER_NAME",VLOOKUP(AO351,'LibSets constants'!$I$4:$L$1000,3,FALSE),""),"")</f>
        <v/>
      </c>
      <c r="AQ351" s="3" t="str">
        <f>IF(AO351&lt;&gt;"",IF(AO351&lt;&gt;"LIBSETS_DROP_MECHANIC_MONSTER_NAME",VLOOKUP(AO351,'LibSets constants'!$I$4:$L$1000,4,FALSE),""),"")</f>
        <v/>
      </c>
      <c r="AR351" s="3" t="str">
        <f>IF(G351&lt;&gt;"LIBSETS_SETTYPE_BATTLEGROUND",IF(G351&lt;&gt;"LIBSETS_SETTYPE_SPECIAL",IF(AS351&lt;&gt;"",VLOOKUP(AS351,'ESO zone constants'!$D$2:$H$4950,5,FALSE),""),""),"")</f>
        <v/>
      </c>
      <c r="AU351" s="3" t="str">
        <f>IF(AT351&lt;&gt;"",IF(AT351&lt;&gt;"LIBSETS_DROP_MECHANIC_MONSTER_NAME",VLOOKUP(AT351,'LibSets constants'!$I$4:$L$1000,3,FALSE),""),"")</f>
        <v/>
      </c>
      <c r="AV351" s="3" t="str">
        <f>IF(AT351&lt;&gt;"",IF(AT351&lt;&gt;"LIBSETS_DROP_MECHANIC_MONSTER_NAME",VLOOKUP(AT351,'LibSets constants'!$I$4:$L$1000,4,FALSE),""),"")</f>
        <v/>
      </c>
      <c r="AW351" s="21" t="str">
        <f>IF(A351="???","--","")&amp;IF(F351&lt;&gt;"Not in the game (anymore)",IF(A351&lt;&gt;"",CONCATENATE("[",A351,"] = {wayshrines={")&amp;IF(K351&lt;&gt;"",CONCATENATE(K351,","),"")&amp;IF(L351&lt;&gt;"",CONCATENATE(L351,","),"")&amp;IF(M351&lt;&gt;"",CONCATENATE(M351,","),"")&amp;CONCATENATE("}")&amp;IF(VALUE(N351)&gt;0,CONCATENATE(", traitsNeeded=",N351),"")&amp;CONCATENATE(", dlcId=",IF(S351&lt;&gt;"",S351,"DLC_BASE_GAME")),""),"")</f>
        <v>[404] = {wayshrines={-1,-1,-1,}, dlcId=DLC_WOLFHUNTER</v>
      </c>
      <c r="AX351" s="21" t="str">
        <f>IF(F351&lt;&gt;"Not in the game (anymore)",IF(A351&lt;&gt;"",IF(P351&lt;&gt;"",CONCATENATE(", zoneIds={",P351),"")&amp;IF(X351&lt;&gt;"",CONCATENATE(",",X351),"")&amp;IF(AC351&lt;&gt;"",CONCATENATE(",",AC351),"")&amp;IF(AH351&lt;&gt;"",CONCATENATE(",",AH351),"")&amp;IF(AM351&lt;&gt;"",CONCATENATE(",",AM351),"")&amp;IF(AR351&lt;&gt;"",CONCATENATE(",",AR351),"")&amp;IF(P351&lt;&gt;"",CONCATENATE("}",""),"")&amp;IF(OR(I351="true",I351="false",I351&lt;&gt;""), CONCATENATE(", veteran=", I351), ""),""),"")</f>
        <v>, zoneIds={1052}, veteran=false</v>
      </c>
      <c r="AY351" s="21" t="str">
        <f>IF(F351&lt;&gt;"Not in the game (anymore)",IF(A351&lt;&gt;"",", setType="&amp;G351,"")&amp;IF(J351="true",", multiTrialSet=true",""),"")</f>
        <v>, setType=LIBSETS_SETTYPE_DUNGEON</v>
      </c>
      <c r="AZ351" s="21" t="str">
        <f>IF(F351&lt;&gt;"Not in the game (anymore)",IF(U351&lt;&gt;"",", dropMechanic={"&amp;U351&amp;IF(Z351&lt;&gt;"",","&amp;Z351,"")&amp;IF(AE351&lt;&gt;"",","&amp;AE351,"")&amp;IF(AJ351&lt;&gt;"",","&amp;AJ351,"")&amp;IF(AO351&lt;&gt;"",","&amp;AO351,"")&amp;IF(AT351&lt;&gt;"",","&amp;AT351,"")&amp;"}"&amp;IF(U351="LIBSETS_DROP_MECHANIC_MONSTER_NAME",", dropMechanicNames={" &amp; IF(V351&lt;&gt;"","['en']='"&amp;V351&amp;"'","") &amp; IF(W351&lt;&gt;"",", ['de']='" &amp; W351&amp;"'","") &amp; "}",""),"")&amp;"},","")</f>
        <v>},</v>
      </c>
      <c r="BA351" s="21" t="str">
        <f>IF(F351&lt;&gt;"Not in the game (anymore)",IF(C351&lt;&gt;"",CONCATENATE(" --",C351," / ",B351,"   [",IF(Q351&lt;&gt;"",Q351,""),IF(Y351&lt;&gt;"",", "&amp;Y351,""),IF(AD351&lt;&gt;"",", "&amp;AD351,""),IF(AI351&lt;&gt;"",", "&amp;AI351,""),IF(AN351&lt;&gt;"",", "&amp;AN351,""),IF(AS351&lt;&gt;"",", "&amp;AS351,""),"]")),"")</f>
        <v xml:space="preserve"> --Jailer's Tenacity / Tenazität des Kerkermeisters   [Moon Hunter Keep]</v>
      </c>
    </row>
    <row r="352" spans="1:53" x14ac:dyDescent="0.25">
      <c r="A352" s="12">
        <v>405</v>
      </c>
      <c r="B352" t="s">
        <v>1376</v>
      </c>
      <c r="C352" t="s">
        <v>1377</v>
      </c>
      <c r="D352" s="3">
        <f>A352</f>
        <v>405</v>
      </c>
      <c r="G352" s="8" t="s">
        <v>1655</v>
      </c>
      <c r="I352" t="s">
        <v>97</v>
      </c>
      <c r="J352" t="s">
        <v>97</v>
      </c>
      <c r="K352">
        <v>-1</v>
      </c>
      <c r="L352">
        <v>-1</v>
      </c>
      <c r="M352">
        <v>-1</v>
      </c>
      <c r="N352">
        <v>0</v>
      </c>
      <c r="O352" s="70" t="s">
        <v>80</v>
      </c>
      <c r="P352" s="3">
        <f>IF(AND(G352&lt;&gt;"LIBSETS_SETTYPE_BATTLEGROUND",G352&lt;&gt;"LIBSETS_SETTYPE_SPECIAL",G352&lt;&gt;"LIBSETS_SETTYPE_MYTHIC"), IF(Q352&lt;&gt;"",VLOOKUP(Q352,'ESO zone constants'!$D$2:$H$4950,5,FALSE),""),"")</f>
        <v>726</v>
      </c>
      <c r="Q352" t="str">
        <f>IF(OR(K352="",K352&lt;=0,ISERROR(K352)),IF(AND(O352&lt;&gt;"",NOT(ISERROR(O352))),O352, ""),VLOOKUP(K352,'ESO wayshrine node constants'!$A$3:$D$9993,4,FALSE))</f>
        <v>Murkmire</v>
      </c>
      <c r="S352" s="19" t="str">
        <f>IF(AND(R352&lt;&gt;"",NOT(ISERROR(R352))),R352,IF(P352&lt;&gt;"",IF(NOT(ISERROR(VLOOKUP(P352,'ESO Dungeon constants'!$D$3:$H$9999,5,FALSE))),VLOOKUP(P352,'ESO Dungeon constants'!$D$3:$I$9999,6,FALSE),VLOOKUP(P352,'ESO zone constants'!$H$2:$K$9984,4,FALSE)),""))</f>
        <v>DLC_MURKMIRE</v>
      </c>
      <c r="T352" s="3" t="str">
        <f>IF(S352&lt;&gt;"",VLOOKUP(S352,'LibSets constants'!$B$4:$C$1000,2,FALSE),"")</f>
        <v>Murkmire</v>
      </c>
      <c r="U352" s="33" t="s">
        <v>1742</v>
      </c>
      <c r="V352" s="44" t="str">
        <f>IF(U352&lt;&gt;"",IF(U352&lt;&gt;"LIBSETS_DROP_MECHANIC_MONSTER_NAME",VLOOKUP(U352,'LibSets constants'!$I$4:$L$1000,3,FALSE),""),"")</f>
        <v>Delve bosses have a chance to drop a waist or feet.</v>
      </c>
      <c r="W352" s="44" t="str">
        <f>IF(U352&lt;&gt;"",IF(U352&lt;&gt;"LIBSETS_DROP_MECHANIC_MONSTER_NAME",VLOOKUP(U352,'LibSets constants'!$I$4:$L$1000,4,FALSE),""),"")</f>
        <v>Bosse in Gewölben haben die Chance, eine Taille oder Füße fallen zu lassen.</v>
      </c>
      <c r="X352" s="3" t="str">
        <f>IF(G352&lt;&gt;"LIBSETS_SETTYPE_BATTLEGROUND",IF(G352&lt;&gt;"LIBSETS_SETTYPE_SPECIAL",IF(Y352&lt;&gt;"",VLOOKUP(Y352,'ESO zone constants'!$D$2:$H$4950,5,FALSE),""),""),"")</f>
        <v/>
      </c>
      <c r="Z352" s="45" t="s">
        <v>1743</v>
      </c>
      <c r="AA352" s="44" t="str">
        <f>IF(Z352&lt;&gt;"",IF(Z352&lt;&gt;"LIBSETS_DROP_MECHANIC_MONSTER_NAME",VLOOKUP(Z352,'LibSets constants'!$I$4:$L$1000,3,FALSE),""),"")</f>
        <v>Overland group bosses have a 100% chance to drop head, chest, legs, or weapon.</v>
      </c>
      <c r="AB352" s="44" t="str">
        <f>IF(Z352&lt;&gt;"",IF(Z352&lt;&gt;"LIBSETS_DROP_MECHANIC_MONSTER_NAME",VLOOKUP(Z352,'LibSets constants'!$I$4:$L$1000,4,FALSE),""),"")</f>
        <v>Überland Gruppenbosse haben eine Chance von 100%, Kopf, Brust, Beine oder Waffen fallen zu lassen.</v>
      </c>
      <c r="AC352" s="3" t="str">
        <f>IF(G352&lt;&gt;"LIBSETS_SETTYPE_BATTLEGROUND",IF(G352&lt;&gt;"LIBSETS_SETTYPE_SPECIAL",IF(AD352&lt;&gt;"",VLOOKUP(AD352,'ESO zone constants'!$D$2:$H$4950,5,FALSE),""),""),"")</f>
        <v/>
      </c>
      <c r="AE352" s="45" t="s">
        <v>1744</v>
      </c>
      <c r="AF352" s="44" t="str">
        <f>IF(AE352&lt;&gt;"",IF(AE352&lt;&gt;"LIBSETS_DROP_MECHANIC_MONSTER_NAME",VLOOKUP(AE352,'LibSets constants'!$I$4:$L$1000,3,FALSE),""),"")</f>
        <v>Public dungeon bosses have a chance to drop a shoulder, hand, or weapon.</v>
      </c>
      <c r="AG352" s="44" t="str">
        <f>IF(AE352&lt;&gt;"",IF(AE352&lt;&gt;"LIBSETS_DROP_MECHANIC_MONSTER_NAME",VLOOKUP(AE352,'LibSets constants'!$I$4:$L$1000,4,FALSE),""),"")</f>
        <v>Öffentliche Dungeon-Bosse haben die Möglichkeit, eine Schulter, Handschuhe oder eine Waffe fallen zu lassen.</v>
      </c>
      <c r="AH352" s="3" t="str">
        <f>IF(G352&lt;&gt;"LIBSETS_SETTYPE_BATTLEGROUND",IF(G352&lt;&gt;"LIBSETS_SETTYPE_SPECIAL",IF(AI352&lt;&gt;"",VLOOKUP(AI352,'ESO zone constants'!$D$2:$H$4950,5,FALSE),""),""),"")</f>
        <v/>
      </c>
      <c r="AJ352" s="45" t="s">
        <v>1745</v>
      </c>
      <c r="AK352" s="44" t="str">
        <f>IF(AJ352&lt;&gt;"",IF(AJ352&lt;&gt;"LIBSETS_DROP_MECHANIC_MONSTER_NAME",VLOOKUP(AJ352,'LibSets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4" t="str">
        <f>IF(AJ352&lt;&gt;"",IF(AJ352&lt;&gt;"LIBSETS_DROP_MECHANIC_MONSTER_NAME",VLOOKUP(AJ352,'LibSets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constants'!$D$2:$H$4950,5,FALSE),""),""),"")</f>
        <v/>
      </c>
      <c r="AO352" s="45"/>
      <c r="AP352" s="44" t="str">
        <f>IF(AO352&lt;&gt;"",IF(AO352&lt;&gt;"LIBSETS_DROP_MECHANIC_MONSTER_NAME",VLOOKUP(AO352,'LibSets constants'!$I$4:$L$1000,3,FALSE),""),"")</f>
        <v/>
      </c>
      <c r="AQ352" s="44" t="str">
        <f>IF(AO352&lt;&gt;"",IF(AO352&lt;&gt;"LIBSETS_DROP_MECHANIC_MONSTER_NAME",VLOOKUP(AO352,'LibSets constants'!$I$4:$L$1000,4,FALSE),""),"")</f>
        <v/>
      </c>
      <c r="AR352" s="3" t="str">
        <f>IF(G352&lt;&gt;"LIBSETS_SETTYPE_BATTLEGROUND",IF(G352&lt;&gt;"LIBSETS_SETTYPE_SPECIAL",IF(AS352&lt;&gt;"",VLOOKUP(AS352,'ESO zone constants'!$D$2:$H$4950,5,FALSE),""),""),"")</f>
        <v/>
      </c>
      <c r="AT352" s="45"/>
      <c r="AU352" s="44" t="str">
        <f>IF(AT352&lt;&gt;"",IF(AT352&lt;&gt;"LIBSETS_DROP_MECHANIC_MONSTER_NAME",VLOOKUP(AT352,'LibSets constants'!$I$4:$L$1000,3,FALSE),""),"")</f>
        <v/>
      </c>
      <c r="AV352" s="44" t="str">
        <f>IF(AT352&lt;&gt;"",IF(AT352&lt;&gt;"LIBSETS_DROP_MECHANIC_MONSTER_NAME",VLOOKUP(AT352,'LibSets constants'!$I$4:$L$1000,4,FALSE),""),"")</f>
        <v/>
      </c>
      <c r="AW352" s="21" t="str">
        <f>IF(A352="???","--","")&amp;IF(F352&lt;&gt;"Not in the game (anymore)",IF(A352&lt;&gt;"",CONCATENATE("[",A352,"] = {wayshrines={")&amp;IF(K352&lt;&gt;"",CONCATENATE(K352,","),"")&amp;IF(L352&lt;&gt;"",CONCATENATE(L352,","),"")&amp;IF(M352&lt;&gt;"",CONCATENATE(M352,","),"")&amp;CONCATENATE("}")&amp;IF(VALUE(N352)&gt;0,CONCATENATE(", traitsNeeded=",N352),"")&amp;CONCATENATE(", dlcId=",IF(S352&lt;&gt;"",S352,"DLC_BASE_GAME")),""),"")</f>
        <v>[405] = {wayshrines={-1,-1,-1,}, dlcId=DLC_MURKMIRE</v>
      </c>
      <c r="AX352" s="21" t="str">
        <f>IF(F352&lt;&gt;"Not in the game (anymore)",IF(A352&lt;&gt;"",IF(P352&lt;&gt;"",CONCATENATE(", zoneIds={",P352),"")&amp;IF(X352&lt;&gt;"",CONCATENATE(",",X352),"")&amp;IF(AC352&lt;&gt;"",CONCATENATE(",",AC352),"")&amp;IF(AH352&lt;&gt;"",CONCATENATE(",",AH352),"")&amp;IF(AM352&lt;&gt;"",CONCATENATE(",",AM352),"")&amp;IF(AR352&lt;&gt;"",CONCATENATE(",",AR352),"")&amp;IF(P352&lt;&gt;"",CONCATENATE("}",""),"")&amp;IF(OR(I352="true",I352="false",I352&lt;&gt;""), CONCATENATE(", veteran=", I352), ""),""),"")</f>
        <v>, zoneIds={726}, veteran=false</v>
      </c>
      <c r="AY352" s="21" t="str">
        <f>IF(F352&lt;&gt;"Not in the game (anymore)",IF(A352&lt;&gt;"",", setType="&amp;G352,"")&amp;IF(J352="true",", multiTrialSet=true",""),"")</f>
        <v>, setType=LIBSETS_SETTYPE_OVERLAND</v>
      </c>
      <c r="AZ352" s="21" t="str">
        <f>IF(F352&lt;&gt;"Not in the game (anymore)",IF(U352&lt;&gt;"",", dropMechanic={"&amp;U352&amp;IF(Z352&lt;&gt;"",","&amp;Z352,"")&amp;IF(AE352&lt;&gt;"",","&amp;AE352,"")&amp;IF(AJ352&lt;&gt;"",","&amp;AJ352,"")&amp;IF(AO352&lt;&gt;"",","&amp;AO352,"")&amp;IF(AT352&lt;&gt;"",","&amp;AT352,"")&amp;"}"&amp;IF(U352="LIBSETS_DROP_MECHANIC_MONSTER_NAME",", dropMechanicNames={" &amp; IF(V352&lt;&gt;"","['en']='"&amp;V352&amp;"'","") &amp; IF(W352&lt;&gt;"",", ['de']='" &amp; W352&amp;"'","") &amp; "}",""),"")&amp;"},","")</f>
        <v>, dropMechanic={LIBSETS_DROP_MECHANIC_OVERLAND_BOSS_DELVE,LIBSETS_DROP_MECHANIC_OVERLAND_WORLDBOSS,LIBSETS_DROP_MECHANIC_OVERLAND_BOSS_PUBLIC_DUNGEON,LIBSETS_DROP_MECHANIC_OVERLAND_CHEST}},</v>
      </c>
      <c r="BA352" s="21" t="str">
        <f>IF(F352&lt;&gt;"Not in the game (anymore)",IF(C352&lt;&gt;"",CONCATENATE(" --",C352," / ",B352,"   [",IF(Q352&lt;&gt;"",Q352,""),IF(Y352&lt;&gt;"",", "&amp;Y352,""),IF(AD352&lt;&gt;"",", "&amp;AD352,""),IF(AI352&lt;&gt;"",", "&amp;AI352,""),IF(AN352&lt;&gt;"",", "&amp;AN352,""),IF(AS352&lt;&gt;"",", "&amp;AS352,""),"]")),"")</f>
        <v xml:space="preserve"> --Bright-Throat's Boast / Hellhalsstolz   [Murkmire]</v>
      </c>
    </row>
    <row r="353" spans="1:53" x14ac:dyDescent="0.25">
      <c r="A353" s="12">
        <v>406</v>
      </c>
      <c r="B353" t="s">
        <v>1378</v>
      </c>
      <c r="C353" t="s">
        <v>1379</v>
      </c>
      <c r="D353" s="3">
        <f>A353</f>
        <v>406</v>
      </c>
      <c r="G353" s="8" t="s">
        <v>1655</v>
      </c>
      <c r="I353" t="s">
        <v>97</v>
      </c>
      <c r="J353" t="s">
        <v>97</v>
      </c>
      <c r="K353">
        <v>-1</v>
      </c>
      <c r="L353">
        <v>-1</v>
      </c>
      <c r="M353">
        <v>-1</v>
      </c>
      <c r="N353">
        <v>0</v>
      </c>
      <c r="O353" s="70" t="s">
        <v>80</v>
      </c>
      <c r="P353" s="3">
        <f>IF(AND(G353&lt;&gt;"LIBSETS_SETTYPE_BATTLEGROUND",G353&lt;&gt;"LIBSETS_SETTYPE_SPECIAL",G353&lt;&gt;"LIBSETS_SETTYPE_MYTHIC"), IF(Q353&lt;&gt;"",VLOOKUP(Q353,'ESO zone constants'!$D$2:$H$4950,5,FALSE),""),"")</f>
        <v>726</v>
      </c>
      <c r="Q353" t="str">
        <f>IF(OR(K353="",K353&lt;=0,ISERROR(K353)),IF(AND(O353&lt;&gt;"",NOT(ISERROR(O353))),O353, ""),VLOOKUP(K353,'ESO wayshrine node constants'!$A$3:$D$9993,4,FALSE))</f>
        <v>Murkmire</v>
      </c>
      <c r="S353" s="19" t="str">
        <f>IF(AND(R353&lt;&gt;"",NOT(ISERROR(R353))),R353,IF(P353&lt;&gt;"",IF(NOT(ISERROR(VLOOKUP(P353,'ESO Dungeon constants'!$D$3:$H$9999,5,FALSE))),VLOOKUP(P353,'ESO Dungeon constants'!$D$3:$I$9999,6,FALSE),VLOOKUP(P353,'ESO zone constants'!$H$2:$K$9984,4,FALSE)),""))</f>
        <v>DLC_MURKMIRE</v>
      </c>
      <c r="T353" s="3" t="str">
        <f>IF(S353&lt;&gt;"",VLOOKUP(S353,'LibSets constants'!$B$4:$C$1000,2,FALSE),"")</f>
        <v>Murkmire</v>
      </c>
      <c r="U353" s="33" t="s">
        <v>1742</v>
      </c>
      <c r="V353" s="44" t="str">
        <f>IF(U353&lt;&gt;"",IF(U353&lt;&gt;"LIBSETS_DROP_MECHANIC_MONSTER_NAME",VLOOKUP(U353,'LibSets constants'!$I$4:$L$1000,3,FALSE),""),"")</f>
        <v>Delve bosses have a chance to drop a waist or feet.</v>
      </c>
      <c r="W353" s="44" t="str">
        <f>IF(U353&lt;&gt;"",IF(U353&lt;&gt;"LIBSETS_DROP_MECHANIC_MONSTER_NAME",VLOOKUP(U353,'LibSets constants'!$I$4:$L$1000,4,FALSE),""),"")</f>
        <v>Bosse in Gewölben haben die Chance, eine Taille oder Füße fallen zu lassen.</v>
      </c>
      <c r="X353" s="3" t="str">
        <f>IF(G353&lt;&gt;"LIBSETS_SETTYPE_BATTLEGROUND",IF(G353&lt;&gt;"LIBSETS_SETTYPE_SPECIAL",IF(Y353&lt;&gt;"",VLOOKUP(Y353,'ESO zone constants'!$D$2:$H$4950,5,FALSE),""),""),"")</f>
        <v/>
      </c>
      <c r="Z353" s="45" t="s">
        <v>1743</v>
      </c>
      <c r="AA353" s="44" t="str">
        <f>IF(Z353&lt;&gt;"",IF(Z353&lt;&gt;"LIBSETS_DROP_MECHANIC_MONSTER_NAME",VLOOKUP(Z353,'LibSets constants'!$I$4:$L$1000,3,FALSE),""),"")</f>
        <v>Overland group bosses have a 100% chance to drop head, chest, legs, or weapon.</v>
      </c>
      <c r="AB353" s="44" t="str">
        <f>IF(Z353&lt;&gt;"",IF(Z353&lt;&gt;"LIBSETS_DROP_MECHANIC_MONSTER_NAME",VLOOKUP(Z353,'LibSets constants'!$I$4:$L$1000,4,FALSE),""),"")</f>
        <v>Überland Gruppenbosse haben eine Chance von 100%, Kopf, Brust, Beine oder Waffen fallen zu lassen.</v>
      </c>
      <c r="AC353" s="3" t="str">
        <f>IF(G353&lt;&gt;"LIBSETS_SETTYPE_BATTLEGROUND",IF(G353&lt;&gt;"LIBSETS_SETTYPE_SPECIAL",IF(AD353&lt;&gt;"",VLOOKUP(AD353,'ESO zone constants'!$D$2:$H$4950,5,FALSE),""),""),"")</f>
        <v/>
      </c>
      <c r="AE353" s="45" t="s">
        <v>1744</v>
      </c>
      <c r="AF353" s="44" t="str">
        <f>IF(AE353&lt;&gt;"",IF(AE353&lt;&gt;"LIBSETS_DROP_MECHANIC_MONSTER_NAME",VLOOKUP(AE353,'LibSets constants'!$I$4:$L$1000,3,FALSE),""),"")</f>
        <v>Public dungeon bosses have a chance to drop a shoulder, hand, or weapon.</v>
      </c>
      <c r="AG353" s="44" t="str">
        <f>IF(AE353&lt;&gt;"",IF(AE353&lt;&gt;"LIBSETS_DROP_MECHANIC_MONSTER_NAME",VLOOKUP(AE353,'LibSets constants'!$I$4:$L$1000,4,FALSE),""),"")</f>
        <v>Öffentliche Dungeon-Bosse haben die Möglichkeit, eine Schulter, Handschuhe oder eine Waffe fallen zu lassen.</v>
      </c>
      <c r="AH353" s="3" t="str">
        <f>IF(G353&lt;&gt;"LIBSETS_SETTYPE_BATTLEGROUND",IF(G353&lt;&gt;"LIBSETS_SETTYPE_SPECIAL",IF(AI353&lt;&gt;"",VLOOKUP(AI353,'ESO zone constants'!$D$2:$H$4950,5,FALSE),""),""),"")</f>
        <v/>
      </c>
      <c r="AJ353" s="45" t="s">
        <v>1745</v>
      </c>
      <c r="AK353" s="44" t="str">
        <f>IF(AJ353&lt;&gt;"",IF(AJ353&lt;&gt;"LIBSETS_DROP_MECHANIC_MONSTER_NAME",VLOOKUP(AJ353,'LibSets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4" t="str">
        <f>IF(AJ353&lt;&gt;"",IF(AJ353&lt;&gt;"LIBSETS_DROP_MECHANIC_MONSTER_NAME",VLOOKUP(AJ353,'LibSets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constants'!$D$2:$H$4950,5,FALSE),""),""),"")</f>
        <v/>
      </c>
      <c r="AO353" s="45"/>
      <c r="AP353" s="44" t="str">
        <f>IF(AO353&lt;&gt;"",IF(AO353&lt;&gt;"LIBSETS_DROP_MECHANIC_MONSTER_NAME",VLOOKUP(AO353,'LibSets constants'!$I$4:$L$1000,3,FALSE),""),"")</f>
        <v/>
      </c>
      <c r="AQ353" s="44" t="str">
        <f>IF(AO353&lt;&gt;"",IF(AO353&lt;&gt;"LIBSETS_DROP_MECHANIC_MONSTER_NAME",VLOOKUP(AO353,'LibSets constants'!$I$4:$L$1000,4,FALSE),""),"")</f>
        <v/>
      </c>
      <c r="AR353" s="3" t="str">
        <f>IF(G353&lt;&gt;"LIBSETS_SETTYPE_BATTLEGROUND",IF(G353&lt;&gt;"LIBSETS_SETTYPE_SPECIAL",IF(AS353&lt;&gt;"",VLOOKUP(AS353,'ESO zone constants'!$D$2:$H$4950,5,FALSE),""),""),"")</f>
        <v/>
      </c>
      <c r="AT353" s="45"/>
      <c r="AU353" s="44" t="str">
        <f>IF(AT353&lt;&gt;"",IF(AT353&lt;&gt;"LIBSETS_DROP_MECHANIC_MONSTER_NAME",VLOOKUP(AT353,'LibSets constants'!$I$4:$L$1000,3,FALSE),""),"")</f>
        <v/>
      </c>
      <c r="AV353" s="44" t="str">
        <f>IF(AT353&lt;&gt;"",IF(AT353&lt;&gt;"LIBSETS_DROP_MECHANIC_MONSTER_NAME",VLOOKUP(AT353,'LibSets constants'!$I$4:$L$1000,4,FALSE),""),"")</f>
        <v/>
      </c>
      <c r="AW353" s="21" t="str">
        <f>IF(A353="???","--","")&amp;IF(F353&lt;&gt;"Not in the game (anymore)",IF(A353&lt;&gt;"",CONCATENATE("[",A353,"] = {wayshrines={")&amp;IF(K353&lt;&gt;"",CONCATENATE(K353,","),"")&amp;IF(L353&lt;&gt;"",CONCATENATE(L353,","),"")&amp;IF(M353&lt;&gt;"",CONCATENATE(M353,","),"")&amp;CONCATENATE("}")&amp;IF(VALUE(N353)&gt;0,CONCATENATE(", traitsNeeded=",N353),"")&amp;CONCATENATE(", dlcId=",IF(S353&lt;&gt;"",S353,"DLC_BASE_GAME")),""),"")</f>
        <v>[406] = {wayshrines={-1,-1,-1,}, dlcId=DLC_MURKMIRE</v>
      </c>
      <c r="AX353" s="21" t="str">
        <f>IF(F353&lt;&gt;"Not in the game (anymore)",IF(A353&lt;&gt;"",IF(P353&lt;&gt;"",CONCATENATE(", zoneIds={",P353),"")&amp;IF(X353&lt;&gt;"",CONCATENATE(",",X353),"")&amp;IF(AC353&lt;&gt;"",CONCATENATE(",",AC353),"")&amp;IF(AH353&lt;&gt;"",CONCATENATE(",",AH353),"")&amp;IF(AM353&lt;&gt;"",CONCATENATE(",",AM353),"")&amp;IF(AR353&lt;&gt;"",CONCATENATE(",",AR353),"")&amp;IF(P353&lt;&gt;"",CONCATENATE("}",""),"")&amp;IF(OR(I353="true",I353="false",I353&lt;&gt;""), CONCATENATE(", veteran=", I353), ""),""),"")</f>
        <v>, zoneIds={726}, veteran=false</v>
      </c>
      <c r="AY353" s="21" t="str">
        <f>IF(F353&lt;&gt;"Not in the game (anymore)",IF(A353&lt;&gt;"",", setType="&amp;G353,"")&amp;IF(J353="true",", multiTrialSet=true",""),"")</f>
        <v>, setType=LIBSETS_SETTYPE_OVERLAND</v>
      </c>
      <c r="AZ353" s="21" t="str">
        <f>IF(F353&lt;&gt;"Not in the game (anymore)",IF(U353&lt;&gt;"",", dropMechanic={"&amp;U353&amp;IF(Z353&lt;&gt;"",","&amp;Z353,"")&amp;IF(AE353&lt;&gt;"",","&amp;AE353,"")&amp;IF(AJ353&lt;&gt;"",","&amp;AJ353,"")&amp;IF(AO353&lt;&gt;"",","&amp;AO353,"")&amp;IF(AT353&lt;&gt;"",","&amp;AT353,"")&amp;"}"&amp;IF(U353="LIBSETS_DROP_MECHANIC_MONSTER_NAME",", dropMechanicNames={" &amp; IF(V353&lt;&gt;"","['en']='"&amp;V353&amp;"'","") &amp; IF(W353&lt;&gt;"",", ['de']='" &amp; W353&amp;"'","") &amp; "}",""),"")&amp;"},","")</f>
        <v>, dropMechanic={LIBSETS_DROP_MECHANIC_OVERLAND_BOSS_DELVE,LIBSETS_DROP_MECHANIC_OVERLAND_WORLDBOSS,LIBSETS_DROP_MECHANIC_OVERLAND_BOSS_PUBLIC_DUNGEON,LIBSETS_DROP_MECHANIC_OVERLAND_CHEST}},</v>
      </c>
      <c r="BA353" s="21" t="str">
        <f>IF(F353&lt;&gt;"Not in the game (anymore)",IF(C353&lt;&gt;"",CONCATENATE(" --",C353," / ",B353,"   [",IF(Q353&lt;&gt;"",Q353,""),IF(Y353&lt;&gt;"",", "&amp;Y353,""),IF(AD353&lt;&gt;"",", "&amp;AD353,""),IF(AI353&lt;&gt;"",", "&amp;AI353,""),IF(AN353&lt;&gt;"",", "&amp;AN353,""),IF(AS353&lt;&gt;"",", "&amp;AS353,""),"]")),"")</f>
        <v xml:space="preserve"> --Dead-Water's Guile / Totwassertücke   [Murkmire]</v>
      </c>
    </row>
    <row r="354" spans="1:53" x14ac:dyDescent="0.25">
      <c r="A354" s="12">
        <v>407</v>
      </c>
      <c r="B354" t="s">
        <v>1380</v>
      </c>
      <c r="C354" t="s">
        <v>1381</v>
      </c>
      <c r="D354" s="3">
        <f>A354</f>
        <v>407</v>
      </c>
      <c r="G354" s="8" t="s">
        <v>1655</v>
      </c>
      <c r="I354" t="s">
        <v>97</v>
      </c>
      <c r="J354" t="s">
        <v>97</v>
      </c>
      <c r="K354">
        <v>-1</v>
      </c>
      <c r="L354">
        <v>-1</v>
      </c>
      <c r="M354">
        <v>-1</v>
      </c>
      <c r="N354">
        <v>0</v>
      </c>
      <c r="O354" s="70" t="s">
        <v>80</v>
      </c>
      <c r="P354" s="3">
        <f>IF(AND(G354&lt;&gt;"LIBSETS_SETTYPE_BATTLEGROUND",G354&lt;&gt;"LIBSETS_SETTYPE_SPECIAL",G354&lt;&gt;"LIBSETS_SETTYPE_MYTHIC"), IF(Q354&lt;&gt;"",VLOOKUP(Q354,'ESO zone constants'!$D$2:$H$4950,5,FALSE),""),"")</f>
        <v>726</v>
      </c>
      <c r="Q354" t="str">
        <f>IF(OR(K354="",K354&lt;=0,ISERROR(K354)),IF(AND(O354&lt;&gt;"",NOT(ISERROR(O354))),O354, ""),VLOOKUP(K354,'ESO wayshrine node constants'!$A$3:$D$9993,4,FALSE))</f>
        <v>Murkmire</v>
      </c>
      <c r="S354" s="19" t="str">
        <f>IF(AND(R354&lt;&gt;"",NOT(ISERROR(R354))),R354,IF(P354&lt;&gt;"",IF(NOT(ISERROR(VLOOKUP(P354,'ESO Dungeon constants'!$D$3:$H$9999,5,FALSE))),VLOOKUP(P354,'ESO Dungeon constants'!$D$3:$I$9999,6,FALSE),VLOOKUP(P354,'ESO zone constants'!$H$2:$K$9984,4,FALSE)),""))</f>
        <v>DLC_MURKMIRE</v>
      </c>
      <c r="T354" s="3" t="str">
        <f>IF(S354&lt;&gt;"",VLOOKUP(S354,'LibSets constants'!$B$4:$C$1000,2,FALSE),"")</f>
        <v>Murkmire</v>
      </c>
      <c r="U354" s="33" t="s">
        <v>1742</v>
      </c>
      <c r="V354" s="44" t="str">
        <f>IF(U354&lt;&gt;"",IF(U354&lt;&gt;"LIBSETS_DROP_MECHANIC_MONSTER_NAME",VLOOKUP(U354,'LibSets constants'!$I$4:$L$1000,3,FALSE),""),"")</f>
        <v>Delve bosses have a chance to drop a waist or feet.</v>
      </c>
      <c r="W354" s="44" t="str">
        <f>IF(U354&lt;&gt;"",IF(U354&lt;&gt;"LIBSETS_DROP_MECHANIC_MONSTER_NAME",VLOOKUP(U354,'LibSets constants'!$I$4:$L$1000,4,FALSE),""),"")</f>
        <v>Bosse in Gewölben haben die Chance, eine Taille oder Füße fallen zu lassen.</v>
      </c>
      <c r="X354" s="3" t="str">
        <f>IF(G354&lt;&gt;"LIBSETS_SETTYPE_BATTLEGROUND",IF(G354&lt;&gt;"LIBSETS_SETTYPE_SPECIAL",IF(Y354&lt;&gt;"",VLOOKUP(Y354,'ESO zone constants'!$D$2:$H$4950,5,FALSE),""),""),"")</f>
        <v/>
      </c>
      <c r="Z354" s="45" t="s">
        <v>1743</v>
      </c>
      <c r="AA354" s="44" t="str">
        <f>IF(Z354&lt;&gt;"",IF(Z354&lt;&gt;"LIBSETS_DROP_MECHANIC_MONSTER_NAME",VLOOKUP(Z354,'LibSets constants'!$I$4:$L$1000,3,FALSE),""),"")</f>
        <v>Overland group bosses have a 100% chance to drop head, chest, legs, or weapon.</v>
      </c>
      <c r="AB354" s="44" t="str">
        <f>IF(Z354&lt;&gt;"",IF(Z354&lt;&gt;"LIBSETS_DROP_MECHANIC_MONSTER_NAME",VLOOKUP(Z354,'LibSets constants'!$I$4:$L$1000,4,FALSE),""),"")</f>
        <v>Überland Gruppenbosse haben eine Chance von 100%, Kopf, Brust, Beine oder Waffen fallen zu lassen.</v>
      </c>
      <c r="AC354" s="3" t="str">
        <f>IF(G354&lt;&gt;"LIBSETS_SETTYPE_BATTLEGROUND",IF(G354&lt;&gt;"LIBSETS_SETTYPE_SPECIAL",IF(AD354&lt;&gt;"",VLOOKUP(AD354,'ESO zone constants'!$D$2:$H$4950,5,FALSE),""),""),"")</f>
        <v/>
      </c>
      <c r="AE354" s="45" t="s">
        <v>1744</v>
      </c>
      <c r="AF354" s="44" t="str">
        <f>IF(AE354&lt;&gt;"",IF(AE354&lt;&gt;"LIBSETS_DROP_MECHANIC_MONSTER_NAME",VLOOKUP(AE354,'LibSets constants'!$I$4:$L$1000,3,FALSE),""),"")</f>
        <v>Public dungeon bosses have a chance to drop a shoulder, hand, or weapon.</v>
      </c>
      <c r="AG354" s="44" t="str">
        <f>IF(AE354&lt;&gt;"",IF(AE354&lt;&gt;"LIBSETS_DROP_MECHANIC_MONSTER_NAME",VLOOKUP(AE354,'LibSets constants'!$I$4:$L$1000,4,FALSE),""),"")</f>
        <v>Öffentliche Dungeon-Bosse haben die Möglichkeit, eine Schulter, Handschuhe oder eine Waffe fallen zu lassen.</v>
      </c>
      <c r="AH354" s="3" t="str">
        <f>IF(G354&lt;&gt;"LIBSETS_SETTYPE_BATTLEGROUND",IF(G354&lt;&gt;"LIBSETS_SETTYPE_SPECIAL",IF(AI354&lt;&gt;"",VLOOKUP(AI354,'ESO zone constants'!$D$2:$H$4950,5,FALSE),""),""),"")</f>
        <v/>
      </c>
      <c r="AJ354" s="45" t="s">
        <v>1745</v>
      </c>
      <c r="AK354" s="44" t="str">
        <f>IF(AJ354&lt;&gt;"",IF(AJ354&lt;&gt;"LIBSETS_DROP_MECHANIC_MONSTER_NAME",VLOOKUP(AJ354,'LibSets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4" t="str">
        <f>IF(AJ354&lt;&gt;"",IF(AJ354&lt;&gt;"LIBSETS_DROP_MECHANIC_MONSTER_NAME",VLOOKUP(AJ354,'LibSets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constants'!$D$2:$H$4950,5,FALSE),""),""),"")</f>
        <v/>
      </c>
      <c r="AO354" s="45"/>
      <c r="AP354" s="44" t="str">
        <f>IF(AO354&lt;&gt;"",IF(AO354&lt;&gt;"LIBSETS_DROP_MECHANIC_MONSTER_NAME",VLOOKUP(AO354,'LibSets constants'!$I$4:$L$1000,3,FALSE),""),"")</f>
        <v/>
      </c>
      <c r="AQ354" s="44" t="str">
        <f>IF(AO354&lt;&gt;"",IF(AO354&lt;&gt;"LIBSETS_DROP_MECHANIC_MONSTER_NAME",VLOOKUP(AO354,'LibSets constants'!$I$4:$L$1000,4,FALSE),""),"")</f>
        <v/>
      </c>
      <c r="AR354" s="3" t="str">
        <f>IF(G354&lt;&gt;"LIBSETS_SETTYPE_BATTLEGROUND",IF(G354&lt;&gt;"LIBSETS_SETTYPE_SPECIAL",IF(AS354&lt;&gt;"",VLOOKUP(AS354,'ESO zone constants'!$D$2:$H$4950,5,FALSE),""),""),"")</f>
        <v/>
      </c>
      <c r="AT354" s="45"/>
      <c r="AU354" s="44" t="str">
        <f>IF(AT354&lt;&gt;"",IF(AT354&lt;&gt;"LIBSETS_DROP_MECHANIC_MONSTER_NAME",VLOOKUP(AT354,'LibSets constants'!$I$4:$L$1000,3,FALSE),""),"")</f>
        <v/>
      </c>
      <c r="AV354" s="44" t="str">
        <f>IF(AT354&lt;&gt;"",IF(AT354&lt;&gt;"LIBSETS_DROP_MECHANIC_MONSTER_NAME",VLOOKUP(AT354,'LibSets constants'!$I$4:$L$1000,4,FALSE),""),"")</f>
        <v/>
      </c>
      <c r="AW354" s="21" t="str">
        <f>IF(A354="???","--","")&amp;IF(F354&lt;&gt;"Not in the game (anymore)",IF(A354&lt;&gt;"",CONCATENATE("[",A354,"] = {wayshrines={")&amp;IF(K354&lt;&gt;"",CONCATENATE(K354,","),"")&amp;IF(L354&lt;&gt;"",CONCATENATE(L354,","),"")&amp;IF(M354&lt;&gt;"",CONCATENATE(M354,","),"")&amp;CONCATENATE("}")&amp;IF(VALUE(N354)&gt;0,CONCATENATE(", traitsNeeded=",N354),"")&amp;CONCATENATE(", dlcId=",IF(S354&lt;&gt;"",S354,"DLC_BASE_GAME")),""),"")</f>
        <v>[407] = {wayshrines={-1,-1,-1,}, dlcId=DLC_MURKMIRE</v>
      </c>
      <c r="AX354" s="21" t="str">
        <f>IF(F354&lt;&gt;"Not in the game (anymore)",IF(A354&lt;&gt;"",IF(P354&lt;&gt;"",CONCATENATE(", zoneIds={",P354),"")&amp;IF(X354&lt;&gt;"",CONCATENATE(",",X354),"")&amp;IF(AC354&lt;&gt;"",CONCATENATE(",",AC354),"")&amp;IF(AH354&lt;&gt;"",CONCATENATE(",",AH354),"")&amp;IF(AM354&lt;&gt;"",CONCATENATE(",",AM354),"")&amp;IF(AR354&lt;&gt;"",CONCATENATE(",",AR354),"")&amp;IF(P354&lt;&gt;"",CONCATENATE("}",""),"")&amp;IF(OR(I354="true",I354="false",I354&lt;&gt;""), CONCATENATE(", veteran=", I354), ""),""),"")</f>
        <v>, zoneIds={726}, veteran=false</v>
      </c>
      <c r="AY354" s="21" t="str">
        <f>IF(F354&lt;&gt;"Not in the game (anymore)",IF(A354&lt;&gt;"",", setType="&amp;G354,"")&amp;IF(J354="true",", multiTrialSet=true",""),"")</f>
        <v>, setType=LIBSETS_SETTYPE_OVERLAND</v>
      </c>
      <c r="AZ354" s="21" t="str">
        <f>IF(F354&lt;&gt;"Not in the game (anymore)",IF(U354&lt;&gt;"",", dropMechanic={"&amp;U354&amp;IF(Z354&lt;&gt;"",","&amp;Z354,"")&amp;IF(AE354&lt;&gt;"",","&amp;AE354,"")&amp;IF(AJ354&lt;&gt;"",","&amp;AJ354,"")&amp;IF(AO354&lt;&gt;"",","&amp;AO354,"")&amp;IF(AT354&lt;&gt;"",","&amp;AT354,"")&amp;"}"&amp;IF(U354="LIBSETS_DROP_MECHANIC_MONSTER_NAME",", dropMechanicNames={" &amp; IF(V354&lt;&gt;"","['en']='"&amp;V354&amp;"'","") &amp; IF(W354&lt;&gt;"",", ['de']='" &amp; W354&amp;"'","") &amp; "}",""),"")&amp;"},","")</f>
        <v>, dropMechanic={LIBSETS_DROP_MECHANIC_OVERLAND_BOSS_DELVE,LIBSETS_DROP_MECHANIC_OVERLAND_WORLDBOSS,LIBSETS_DROP_MECHANIC_OVERLAND_BOSS_PUBLIC_DUNGEON,LIBSETS_DROP_MECHANIC_OVERLAND_CHEST}},</v>
      </c>
      <c r="BA354" s="21" t="str">
        <f>IF(F354&lt;&gt;"Not in the game (anymore)",IF(C354&lt;&gt;"",CONCATENATE(" --",C354," / ",B354,"   [",IF(Q354&lt;&gt;"",Q354,""),IF(Y354&lt;&gt;"",", "&amp;Y354,""),IF(AD354&lt;&gt;"",", "&amp;AD354,""),IF(AI354&lt;&gt;"",", "&amp;AI354,""),IF(AN354&lt;&gt;"",", "&amp;AN354,""),IF(AS354&lt;&gt;"",", "&amp;AS354,""),"]")),"")</f>
        <v xml:space="preserve"> --Champion of the Hist / Histchampion   [Murkmire]</v>
      </c>
    </row>
    <row r="355" spans="1:53" x14ac:dyDescent="0.25">
      <c r="A355" s="5">
        <v>408</v>
      </c>
      <c r="B355" t="s">
        <v>1382</v>
      </c>
      <c r="C355" t="s">
        <v>1383</v>
      </c>
      <c r="D355" s="3">
        <f>A355</f>
        <v>408</v>
      </c>
      <c r="G355" s="8" t="s">
        <v>1649</v>
      </c>
      <c r="I355" t="s">
        <v>97</v>
      </c>
      <c r="J355" t="s">
        <v>97</v>
      </c>
      <c r="K355">
        <v>375</v>
      </c>
      <c r="L355">
        <v>375</v>
      </c>
      <c r="M355">
        <v>375</v>
      </c>
      <c r="N355">
        <v>7</v>
      </c>
      <c r="P355" s="3">
        <f>IF(AND(G355&lt;&gt;"LIBSETS_SETTYPE_BATTLEGROUND",G355&lt;&gt;"LIBSETS_SETTYPE_SPECIAL",G355&lt;&gt;"LIBSETS_SETTYPE_MYTHIC"), IF(Q355&lt;&gt;"",VLOOKUP(Q355,'ESO zone constants'!$D$2:$H$4950,5,FALSE),""),"")</f>
        <v>726</v>
      </c>
      <c r="Q355" t="str">
        <f>IF(OR(K355="",K355&lt;=0,ISERROR(K355)),IF(AND(O355&lt;&gt;"",NOT(ISERROR(O355))),O355, ""),VLOOKUP(K355,'ESO wayshrine node constants'!$A$3:$D$9993,4,FALSE))</f>
        <v>Murkmire</v>
      </c>
      <c r="S355" s="19" t="str">
        <f>IF(AND(R355&lt;&gt;"",NOT(ISERROR(R355))),R355,IF(P355&lt;&gt;"",IF(NOT(ISERROR(VLOOKUP(P355,'ESO Dungeon constants'!$D$3:$H$9999,5,FALSE))),VLOOKUP(P355,'ESO Dungeon constants'!$D$3:$I$9999,6,FALSE),VLOOKUP(P355,'ESO zone constants'!$H$2:$K$9984,4,FALSE)),""))</f>
        <v>DLC_MURKMIRE</v>
      </c>
      <c r="T355" s="3" t="str">
        <f>IF(S355&lt;&gt;"",VLOOKUP(S355,'LibSets constants'!$B$4:$C$1000,2,FALSE),"")</f>
        <v>Murkmire</v>
      </c>
      <c r="V355" s="3" t="str">
        <f>IF(U355&lt;&gt;"",IF(U355&lt;&gt;"LIBSETS_DROP_MECHANIC_MONSTER_NAME",VLOOKUP(U355,'LibSets constants'!$I$4:$L$1000,3,FALSE),""),"")</f>
        <v/>
      </c>
      <c r="W355" s="3" t="str">
        <f>IF(U355&lt;&gt;"",IF(U355&lt;&gt;"LIBSETS_DROP_MECHANIC_MONSTER_NAME",VLOOKUP(U355,'LibSets constants'!$I$4:$L$1000,4,FALSE),""),"")</f>
        <v/>
      </c>
      <c r="X355" s="3" t="str">
        <f>IF(G355&lt;&gt;"LIBSETS_SETTYPE_BATTLEGROUND",IF(G355&lt;&gt;"LIBSETS_SETTYPE_SPECIAL",IF(Y355&lt;&gt;"",VLOOKUP(Y355,'ESO zone constants'!$D$2:$H$4950,5,FALSE),""),""),"")</f>
        <v/>
      </c>
      <c r="AA355" s="3" t="str">
        <f>IF(Z355&lt;&gt;"",IF(Z355&lt;&gt;"LIBSETS_DROP_MECHANIC_MONSTER_NAME",VLOOKUP(Z355,'LibSets constants'!$I$4:$L$1000,3,FALSE),""),"")</f>
        <v/>
      </c>
      <c r="AB355" s="3" t="str">
        <f>IF(Z355&lt;&gt;"",IF(Z355&lt;&gt;"LIBSETS_DROP_MECHANIC_MONSTER_NAME",VLOOKUP(Z355,'LibSets constants'!$I$4:$L$1000,4,FALSE),""),"")</f>
        <v/>
      </c>
      <c r="AC355" s="3" t="str">
        <f>IF(G355&lt;&gt;"LIBSETS_SETTYPE_BATTLEGROUND",IF(G355&lt;&gt;"LIBSETS_SETTYPE_SPECIAL",IF(AD355&lt;&gt;"",VLOOKUP(AD355,'ESO zone constants'!$D$2:$H$4950,5,FALSE),""),""),"")</f>
        <v/>
      </c>
      <c r="AF355" s="3" t="str">
        <f>IF(AE355&lt;&gt;"",IF(AE355&lt;&gt;"LIBSETS_DROP_MECHANIC_MONSTER_NAME",VLOOKUP(AE355,'LibSets constants'!$I$4:$L$1000,3,FALSE),""),"")</f>
        <v/>
      </c>
      <c r="AG355" s="3" t="str">
        <f>IF(AE355&lt;&gt;"",IF(AE355&lt;&gt;"LIBSETS_DROP_MECHANIC_MONSTER_NAME",VLOOKUP(AE355,'LibSets constants'!$I$4:$L$1000,4,FALSE),""),"")</f>
        <v/>
      </c>
      <c r="AH355" s="3" t="str">
        <f>IF(G355&lt;&gt;"LIBSETS_SETTYPE_BATTLEGROUND",IF(G355&lt;&gt;"LIBSETS_SETTYPE_SPECIAL",IF(AI355&lt;&gt;"",VLOOKUP(AI355,'ESO zone constants'!$D$2:$H$4950,5,FALSE),""),""),"")</f>
        <v/>
      </c>
      <c r="AK355" s="3" t="str">
        <f>IF(AJ355&lt;&gt;"",IF(AJ355&lt;&gt;"LIBSETS_DROP_MECHANIC_MONSTER_NAME",VLOOKUP(AJ355,'LibSets constants'!$I$4:$L$1000,3,FALSE),""),"")</f>
        <v/>
      </c>
      <c r="AL355" s="3" t="str">
        <f>IF(AJ355&lt;&gt;"",IF(AJ355&lt;&gt;"LIBSETS_DROP_MECHANIC_MONSTER_NAME",VLOOKUP(AJ355,'LibSets constants'!$I$4:$L$1000,4,FALSE),""),"")</f>
        <v/>
      </c>
      <c r="AM355" s="3" t="str">
        <f>IF(G355&lt;&gt;"LIBSETS_SETTYPE_BATTLEGROUND",IF(G355&lt;&gt;"LIBSETS_SETTYPE_SPECIAL",IF(AN355&lt;&gt;"",VLOOKUP(AN355,'ESO zone constants'!$D$2:$H$4950,5,FALSE),""),""),"")</f>
        <v/>
      </c>
      <c r="AP355" s="3" t="str">
        <f>IF(AO355&lt;&gt;"",IF(AO355&lt;&gt;"LIBSETS_DROP_MECHANIC_MONSTER_NAME",VLOOKUP(AO355,'LibSets constants'!$I$4:$L$1000,3,FALSE),""),"")</f>
        <v/>
      </c>
      <c r="AQ355" s="3" t="str">
        <f>IF(AO355&lt;&gt;"",IF(AO355&lt;&gt;"LIBSETS_DROP_MECHANIC_MONSTER_NAME",VLOOKUP(AO355,'LibSets constants'!$I$4:$L$1000,4,FALSE),""),"")</f>
        <v/>
      </c>
      <c r="AR355" s="3" t="str">
        <f>IF(G355&lt;&gt;"LIBSETS_SETTYPE_BATTLEGROUND",IF(G355&lt;&gt;"LIBSETS_SETTYPE_SPECIAL",IF(AS355&lt;&gt;"",VLOOKUP(AS355,'ESO zone constants'!$D$2:$H$4950,5,FALSE),""),""),"")</f>
        <v/>
      </c>
      <c r="AU355" s="3" t="str">
        <f>IF(AT355&lt;&gt;"",IF(AT355&lt;&gt;"LIBSETS_DROP_MECHANIC_MONSTER_NAME",VLOOKUP(AT355,'LibSets constants'!$I$4:$L$1000,3,FALSE),""),"")</f>
        <v/>
      </c>
      <c r="AV355" s="3" t="str">
        <f>IF(AT355&lt;&gt;"",IF(AT355&lt;&gt;"LIBSETS_DROP_MECHANIC_MONSTER_NAME",VLOOKUP(AT355,'LibSets constants'!$I$4:$L$1000,4,FALSE),""),"")</f>
        <v/>
      </c>
      <c r="AW355" s="21" t="str">
        <f>IF(A355="???","--","")&amp;IF(F355&lt;&gt;"Not in the game (anymore)",IF(A355&lt;&gt;"",CONCATENATE("[",A355,"] = {wayshrines={")&amp;IF(K355&lt;&gt;"",CONCATENATE(K355,","),"")&amp;IF(L355&lt;&gt;"",CONCATENATE(L355,","),"")&amp;IF(M355&lt;&gt;"",CONCATENATE(M355,","),"")&amp;CONCATENATE("}")&amp;IF(VALUE(N355)&gt;0,CONCATENATE(", traitsNeeded=",N355),"")&amp;CONCATENATE(", dlcId=",IF(S355&lt;&gt;"",S355,"DLC_BASE_GAME")),""),"")</f>
        <v>[408] = {wayshrines={375,375,375,}, traitsNeeded=7, dlcId=DLC_MURKMIRE</v>
      </c>
      <c r="AX355" s="21" t="str">
        <f>IF(F355&lt;&gt;"Not in the game (anymore)",IF(A355&lt;&gt;"",IF(P355&lt;&gt;"",CONCATENATE(", zoneIds={",P355),"")&amp;IF(X355&lt;&gt;"",CONCATENATE(",",X355),"")&amp;IF(AC355&lt;&gt;"",CONCATENATE(",",AC355),"")&amp;IF(AH355&lt;&gt;"",CONCATENATE(",",AH355),"")&amp;IF(AM355&lt;&gt;"",CONCATENATE(",",AM355),"")&amp;IF(AR355&lt;&gt;"",CONCATENATE(",",AR355),"")&amp;IF(P355&lt;&gt;"",CONCATENATE("}",""),"")&amp;IF(OR(I355="true",I355="false",I355&lt;&gt;""), CONCATENATE(", veteran=", I355), ""),""),"")</f>
        <v>, zoneIds={726}, veteran=false</v>
      </c>
      <c r="AY355" s="21" t="str">
        <f>IF(F355&lt;&gt;"Not in the game (anymore)",IF(A355&lt;&gt;"",", setType="&amp;G355,"")&amp;IF(J355="true",", multiTrialSet=true",""),"")</f>
        <v>, setType=LIBSETS_SETTYPE_CRAFTED</v>
      </c>
      <c r="AZ355" s="21" t="str">
        <f>IF(F355&lt;&gt;"Not in the game (anymore)",IF(U355&lt;&gt;"",", dropMechanic={"&amp;U355&amp;IF(Z355&lt;&gt;"",","&amp;Z355,"")&amp;IF(AE355&lt;&gt;"",","&amp;AE355,"")&amp;IF(AJ355&lt;&gt;"",","&amp;AJ355,"")&amp;IF(AO355&lt;&gt;"",","&amp;AO355,"")&amp;IF(AT355&lt;&gt;"",","&amp;AT355,"")&amp;"}"&amp;IF(U355="LIBSETS_DROP_MECHANIC_MONSTER_NAME",", dropMechanicNames={" &amp; IF(V355&lt;&gt;"","['en']='"&amp;V355&amp;"'","") &amp; IF(W355&lt;&gt;"",", ['de']='" &amp; W355&amp;"'","") &amp; "}",""),"")&amp;"},","")</f>
        <v>},</v>
      </c>
      <c r="BA355" s="21" t="str">
        <f>IF(F355&lt;&gt;"Not in the game (anymore)",IF(C355&lt;&gt;"",CONCATENATE(" --",C355," / ",B355,"   [",IF(Q355&lt;&gt;"",Q355,""),IF(Y355&lt;&gt;"",", "&amp;Y355,""),IF(AD355&lt;&gt;"",", "&amp;AD355,""),IF(AI355&lt;&gt;"",", "&amp;AI355,""),IF(AN355&lt;&gt;"",", "&amp;AN355,""),IF(AS355&lt;&gt;"",", "&amp;AS355,""),"]")),"")</f>
        <v xml:space="preserve"> --Grave-Stake Collector / Grabpflocksammler   [Murkmire]</v>
      </c>
    </row>
    <row r="356" spans="1:53" x14ac:dyDescent="0.25">
      <c r="A356" s="5">
        <v>409</v>
      </c>
      <c r="B356" t="s">
        <v>1384</v>
      </c>
      <c r="C356" t="s">
        <v>1385</v>
      </c>
      <c r="D356" s="3">
        <f>A356</f>
        <v>409</v>
      </c>
      <c r="G356" s="8" t="s">
        <v>1649</v>
      </c>
      <c r="I356" t="s">
        <v>97</v>
      </c>
      <c r="J356" t="s">
        <v>97</v>
      </c>
      <c r="K356">
        <v>379</v>
      </c>
      <c r="L356">
        <v>379</v>
      </c>
      <c r="M356">
        <v>379</v>
      </c>
      <c r="N356">
        <v>2</v>
      </c>
      <c r="P356" s="3">
        <f>IF(AND(G356&lt;&gt;"LIBSETS_SETTYPE_BATTLEGROUND",G356&lt;&gt;"LIBSETS_SETTYPE_SPECIAL",G356&lt;&gt;"LIBSETS_SETTYPE_MYTHIC"), IF(Q356&lt;&gt;"",VLOOKUP(Q356,'ESO zone constants'!$D$2:$H$4950,5,FALSE),""),"")</f>
        <v>726</v>
      </c>
      <c r="Q356" t="str">
        <f>IF(OR(K356="",K356&lt;=0,ISERROR(K356)),IF(AND(O356&lt;&gt;"",NOT(ISERROR(O356))),O356, ""),VLOOKUP(K356,'ESO wayshrine node constants'!$A$3:$D$9993,4,FALSE))</f>
        <v>Murkmire</v>
      </c>
      <c r="S356" s="19" t="str">
        <f>IF(AND(R356&lt;&gt;"",NOT(ISERROR(R356))),R356,IF(P356&lt;&gt;"",IF(NOT(ISERROR(VLOOKUP(P356,'ESO Dungeon constants'!$D$3:$H$9999,5,FALSE))),VLOOKUP(P356,'ESO Dungeon constants'!$D$3:$I$9999,6,FALSE),VLOOKUP(P356,'ESO zone constants'!$H$2:$K$9984,4,FALSE)),""))</f>
        <v>DLC_MURKMIRE</v>
      </c>
      <c r="T356" s="3" t="str">
        <f>IF(S356&lt;&gt;"",VLOOKUP(S356,'LibSets constants'!$B$4:$C$1000,2,FALSE),"")</f>
        <v>Murkmire</v>
      </c>
      <c r="V356" s="3" t="str">
        <f>IF(U356&lt;&gt;"",IF(U356&lt;&gt;"LIBSETS_DROP_MECHANIC_MONSTER_NAME",VLOOKUP(U356,'LibSets constants'!$I$4:$L$1000,3,FALSE),""),"")</f>
        <v/>
      </c>
      <c r="W356" s="3" t="str">
        <f>IF(U356&lt;&gt;"",IF(U356&lt;&gt;"LIBSETS_DROP_MECHANIC_MONSTER_NAME",VLOOKUP(U356,'LibSets constants'!$I$4:$L$1000,4,FALSE),""),"")</f>
        <v/>
      </c>
      <c r="X356" s="3" t="str">
        <f>IF(G356&lt;&gt;"LIBSETS_SETTYPE_BATTLEGROUND",IF(G356&lt;&gt;"LIBSETS_SETTYPE_SPECIAL",IF(Y356&lt;&gt;"",VLOOKUP(Y356,'ESO zone constants'!$D$2:$H$4950,5,FALSE),""),""),"")</f>
        <v/>
      </c>
      <c r="AA356" s="3" t="str">
        <f>IF(Z356&lt;&gt;"",IF(Z356&lt;&gt;"LIBSETS_DROP_MECHANIC_MONSTER_NAME",VLOOKUP(Z356,'LibSets constants'!$I$4:$L$1000,3,FALSE),""),"")</f>
        <v/>
      </c>
      <c r="AB356" s="3" t="str">
        <f>IF(Z356&lt;&gt;"",IF(Z356&lt;&gt;"LIBSETS_DROP_MECHANIC_MONSTER_NAME",VLOOKUP(Z356,'LibSets constants'!$I$4:$L$1000,4,FALSE),""),"")</f>
        <v/>
      </c>
      <c r="AC356" s="3" t="str">
        <f>IF(G356&lt;&gt;"LIBSETS_SETTYPE_BATTLEGROUND",IF(G356&lt;&gt;"LIBSETS_SETTYPE_SPECIAL",IF(AD356&lt;&gt;"",VLOOKUP(AD356,'ESO zone constants'!$D$2:$H$4950,5,FALSE),""),""),"")</f>
        <v/>
      </c>
      <c r="AF356" s="3" t="str">
        <f>IF(AE356&lt;&gt;"",IF(AE356&lt;&gt;"LIBSETS_DROP_MECHANIC_MONSTER_NAME",VLOOKUP(AE356,'LibSets constants'!$I$4:$L$1000,3,FALSE),""),"")</f>
        <v/>
      </c>
      <c r="AG356" s="3" t="str">
        <f>IF(AE356&lt;&gt;"",IF(AE356&lt;&gt;"LIBSETS_DROP_MECHANIC_MONSTER_NAME",VLOOKUP(AE356,'LibSets constants'!$I$4:$L$1000,4,FALSE),""),"")</f>
        <v/>
      </c>
      <c r="AH356" s="3" t="str">
        <f>IF(G356&lt;&gt;"LIBSETS_SETTYPE_BATTLEGROUND",IF(G356&lt;&gt;"LIBSETS_SETTYPE_SPECIAL",IF(AI356&lt;&gt;"",VLOOKUP(AI356,'ESO zone constants'!$D$2:$H$4950,5,FALSE),""),""),"")</f>
        <v/>
      </c>
      <c r="AK356" s="3" t="str">
        <f>IF(AJ356&lt;&gt;"",IF(AJ356&lt;&gt;"LIBSETS_DROP_MECHANIC_MONSTER_NAME",VLOOKUP(AJ356,'LibSets constants'!$I$4:$L$1000,3,FALSE),""),"")</f>
        <v/>
      </c>
      <c r="AL356" s="3" t="str">
        <f>IF(AJ356&lt;&gt;"",IF(AJ356&lt;&gt;"LIBSETS_DROP_MECHANIC_MONSTER_NAME",VLOOKUP(AJ356,'LibSets constants'!$I$4:$L$1000,4,FALSE),""),"")</f>
        <v/>
      </c>
      <c r="AM356" s="3" t="str">
        <f>IF(G356&lt;&gt;"LIBSETS_SETTYPE_BATTLEGROUND",IF(G356&lt;&gt;"LIBSETS_SETTYPE_SPECIAL",IF(AN356&lt;&gt;"",VLOOKUP(AN356,'ESO zone constants'!$D$2:$H$4950,5,FALSE),""),""),"")</f>
        <v/>
      </c>
      <c r="AP356" s="3" t="str">
        <f>IF(AO356&lt;&gt;"",IF(AO356&lt;&gt;"LIBSETS_DROP_MECHANIC_MONSTER_NAME",VLOOKUP(AO356,'LibSets constants'!$I$4:$L$1000,3,FALSE),""),"")</f>
        <v/>
      </c>
      <c r="AQ356" s="3" t="str">
        <f>IF(AO356&lt;&gt;"",IF(AO356&lt;&gt;"LIBSETS_DROP_MECHANIC_MONSTER_NAME",VLOOKUP(AO356,'LibSets constants'!$I$4:$L$1000,4,FALSE),""),"")</f>
        <v/>
      </c>
      <c r="AR356" s="3" t="str">
        <f>IF(G356&lt;&gt;"LIBSETS_SETTYPE_BATTLEGROUND",IF(G356&lt;&gt;"LIBSETS_SETTYPE_SPECIAL",IF(AS356&lt;&gt;"",VLOOKUP(AS356,'ESO zone constants'!$D$2:$H$4950,5,FALSE),""),""),"")</f>
        <v/>
      </c>
      <c r="AU356" s="3" t="str">
        <f>IF(AT356&lt;&gt;"",IF(AT356&lt;&gt;"LIBSETS_DROP_MECHANIC_MONSTER_NAME",VLOOKUP(AT356,'LibSets constants'!$I$4:$L$1000,3,FALSE),""),"")</f>
        <v/>
      </c>
      <c r="AV356" s="3" t="str">
        <f>IF(AT356&lt;&gt;"",IF(AT356&lt;&gt;"LIBSETS_DROP_MECHANIC_MONSTER_NAME",VLOOKUP(AT356,'LibSets constants'!$I$4:$L$1000,4,FALSE),""),"")</f>
        <v/>
      </c>
      <c r="AW356" s="21" t="str">
        <f>IF(A356="???","--","")&amp;IF(F356&lt;&gt;"Not in the game (anymore)",IF(A356&lt;&gt;"",CONCATENATE("[",A356,"] = {wayshrines={")&amp;IF(K356&lt;&gt;"",CONCATENATE(K356,","),"")&amp;IF(L356&lt;&gt;"",CONCATENATE(L356,","),"")&amp;IF(M356&lt;&gt;"",CONCATENATE(M356,","),"")&amp;CONCATENATE("}")&amp;IF(VALUE(N356)&gt;0,CONCATENATE(", traitsNeeded=",N356),"")&amp;CONCATENATE(", dlcId=",IF(S356&lt;&gt;"",S356,"DLC_BASE_GAME")),""),"")</f>
        <v>[409] = {wayshrines={379,379,379,}, traitsNeeded=2, dlcId=DLC_MURKMIRE</v>
      </c>
      <c r="AX356" s="21" t="str">
        <f>IF(F356&lt;&gt;"Not in the game (anymore)",IF(A356&lt;&gt;"",IF(P356&lt;&gt;"",CONCATENATE(", zoneIds={",P356),"")&amp;IF(X356&lt;&gt;"",CONCATENATE(",",X356),"")&amp;IF(AC356&lt;&gt;"",CONCATENATE(",",AC356),"")&amp;IF(AH356&lt;&gt;"",CONCATENATE(",",AH356),"")&amp;IF(AM356&lt;&gt;"",CONCATENATE(",",AM356),"")&amp;IF(AR356&lt;&gt;"",CONCATENATE(",",AR356),"")&amp;IF(P356&lt;&gt;"",CONCATENATE("}",""),"")&amp;IF(OR(I356="true",I356="false",I356&lt;&gt;""), CONCATENATE(", veteran=", I356), ""),""),"")</f>
        <v>, zoneIds={726}, veteran=false</v>
      </c>
      <c r="AY356" s="21" t="str">
        <f>IF(F356&lt;&gt;"Not in the game (anymore)",IF(A356&lt;&gt;"",", setType="&amp;G356,"")&amp;IF(J356="true",", multiTrialSet=true",""),"")</f>
        <v>, setType=LIBSETS_SETTYPE_CRAFTED</v>
      </c>
      <c r="AZ356" s="21" t="str">
        <f>IF(F356&lt;&gt;"Not in the game (anymore)",IF(U356&lt;&gt;"",", dropMechanic={"&amp;U356&amp;IF(Z356&lt;&gt;"",","&amp;Z356,"")&amp;IF(AE356&lt;&gt;"",","&amp;AE356,"")&amp;IF(AJ356&lt;&gt;"",","&amp;AJ356,"")&amp;IF(AO356&lt;&gt;"",","&amp;AO356,"")&amp;IF(AT356&lt;&gt;"",","&amp;AT356,"")&amp;"}"&amp;IF(U356="LIBSETS_DROP_MECHANIC_MONSTER_NAME",", dropMechanicNames={" &amp; IF(V356&lt;&gt;"","['en']='"&amp;V356&amp;"'","") &amp; IF(W356&lt;&gt;"",", ['de']='" &amp; W356&amp;"'","") &amp; "}",""),"")&amp;"},","")</f>
        <v>},</v>
      </c>
      <c r="BA356" s="21" t="str">
        <f>IF(F356&lt;&gt;"Not in the game (anymore)",IF(C356&lt;&gt;"",CONCATENATE(" --",C356," / ",B356,"   [",IF(Q356&lt;&gt;"",Q356,""),IF(Y356&lt;&gt;"",", "&amp;Y356,""),IF(AD356&lt;&gt;"",", "&amp;AD356,""),IF(AI356&lt;&gt;"",", "&amp;AI356,""),IF(AN356&lt;&gt;"",", "&amp;AN356,""),IF(AS356&lt;&gt;"",", "&amp;AS356,""),"]")),"")</f>
        <v xml:space="preserve"> --Naga Shaman / Nagaschamane   [Murkmire]</v>
      </c>
    </row>
    <row r="357" spans="1:53" x14ac:dyDescent="0.25">
      <c r="A357" s="5">
        <v>410</v>
      </c>
      <c r="B357" t="s">
        <v>1386</v>
      </c>
      <c r="C357" t="s">
        <v>1387</v>
      </c>
      <c r="D357" s="3">
        <f>A357</f>
        <v>410</v>
      </c>
      <c r="G357" s="8" t="s">
        <v>1649</v>
      </c>
      <c r="I357" t="s">
        <v>97</v>
      </c>
      <c r="J357" t="s">
        <v>97</v>
      </c>
      <c r="K357">
        <v>379</v>
      </c>
      <c r="L357">
        <v>379</v>
      </c>
      <c r="M357">
        <v>379</v>
      </c>
      <c r="N357">
        <v>4</v>
      </c>
      <c r="P357" s="3">
        <f>IF(AND(G357&lt;&gt;"LIBSETS_SETTYPE_BATTLEGROUND",G357&lt;&gt;"LIBSETS_SETTYPE_SPECIAL",G357&lt;&gt;"LIBSETS_SETTYPE_MYTHIC"), IF(Q357&lt;&gt;"",VLOOKUP(Q357,'ESO zone constants'!$D$2:$H$4950,5,FALSE),""),"")</f>
        <v>726</v>
      </c>
      <c r="Q357" t="str">
        <f>IF(OR(K357="",K357&lt;=0,ISERROR(K357)),IF(AND(O357&lt;&gt;"",NOT(ISERROR(O357))),O357, ""),VLOOKUP(K357,'ESO wayshrine node constants'!$A$3:$D$9993,4,FALSE))</f>
        <v>Murkmire</v>
      </c>
      <c r="S357" s="19" t="str">
        <f>IF(AND(R357&lt;&gt;"",NOT(ISERROR(R357))),R357,IF(P357&lt;&gt;"",IF(NOT(ISERROR(VLOOKUP(P357,'ESO Dungeon constants'!$D$3:$H$9999,5,FALSE))),VLOOKUP(P357,'ESO Dungeon constants'!$D$3:$I$9999,6,FALSE),VLOOKUP(P357,'ESO zone constants'!$H$2:$K$9984,4,FALSE)),""))</f>
        <v>DLC_MURKMIRE</v>
      </c>
      <c r="T357" s="3" t="str">
        <f>IF(S357&lt;&gt;"",VLOOKUP(S357,'LibSets constants'!$B$4:$C$1000,2,FALSE),"")</f>
        <v>Murkmire</v>
      </c>
      <c r="V357" s="3" t="str">
        <f>IF(U357&lt;&gt;"",IF(U357&lt;&gt;"LIBSETS_DROP_MECHANIC_MONSTER_NAME",VLOOKUP(U357,'LibSets constants'!$I$4:$L$1000,3,FALSE),""),"")</f>
        <v/>
      </c>
      <c r="W357" s="3" t="str">
        <f>IF(U357&lt;&gt;"",IF(U357&lt;&gt;"LIBSETS_DROP_MECHANIC_MONSTER_NAME",VLOOKUP(U357,'LibSets constants'!$I$4:$L$1000,4,FALSE),""),"")</f>
        <v/>
      </c>
      <c r="X357" s="3" t="str">
        <f>IF(G357&lt;&gt;"LIBSETS_SETTYPE_BATTLEGROUND",IF(G357&lt;&gt;"LIBSETS_SETTYPE_SPECIAL",IF(Y357&lt;&gt;"",VLOOKUP(Y357,'ESO zone constants'!$D$2:$H$4950,5,FALSE),""),""),"")</f>
        <v/>
      </c>
      <c r="AA357" s="3" t="str">
        <f>IF(Z357&lt;&gt;"",IF(Z357&lt;&gt;"LIBSETS_DROP_MECHANIC_MONSTER_NAME",VLOOKUP(Z357,'LibSets constants'!$I$4:$L$1000,3,FALSE),""),"")</f>
        <v/>
      </c>
      <c r="AB357" s="3" t="str">
        <f>IF(Z357&lt;&gt;"",IF(Z357&lt;&gt;"LIBSETS_DROP_MECHANIC_MONSTER_NAME",VLOOKUP(Z357,'LibSets constants'!$I$4:$L$1000,4,FALSE),""),"")</f>
        <v/>
      </c>
      <c r="AC357" s="3" t="str">
        <f>IF(G357&lt;&gt;"LIBSETS_SETTYPE_BATTLEGROUND",IF(G357&lt;&gt;"LIBSETS_SETTYPE_SPECIAL",IF(AD357&lt;&gt;"",VLOOKUP(AD357,'ESO zone constants'!$D$2:$H$4950,5,FALSE),""),""),"")</f>
        <v/>
      </c>
      <c r="AF357" s="3" t="str">
        <f>IF(AE357&lt;&gt;"",IF(AE357&lt;&gt;"LIBSETS_DROP_MECHANIC_MONSTER_NAME",VLOOKUP(AE357,'LibSets constants'!$I$4:$L$1000,3,FALSE),""),"")</f>
        <v/>
      </c>
      <c r="AG357" s="3" t="str">
        <f>IF(AE357&lt;&gt;"",IF(AE357&lt;&gt;"LIBSETS_DROP_MECHANIC_MONSTER_NAME",VLOOKUP(AE357,'LibSets constants'!$I$4:$L$1000,4,FALSE),""),"")</f>
        <v/>
      </c>
      <c r="AH357" s="3" t="str">
        <f>IF(G357&lt;&gt;"LIBSETS_SETTYPE_BATTLEGROUND",IF(G357&lt;&gt;"LIBSETS_SETTYPE_SPECIAL",IF(AI357&lt;&gt;"",VLOOKUP(AI357,'ESO zone constants'!$D$2:$H$4950,5,FALSE),""),""),"")</f>
        <v/>
      </c>
      <c r="AK357" s="3" t="str">
        <f>IF(AJ357&lt;&gt;"",IF(AJ357&lt;&gt;"LIBSETS_DROP_MECHANIC_MONSTER_NAME",VLOOKUP(AJ357,'LibSets constants'!$I$4:$L$1000,3,FALSE),""),"")</f>
        <v/>
      </c>
      <c r="AL357" s="3" t="str">
        <f>IF(AJ357&lt;&gt;"",IF(AJ357&lt;&gt;"LIBSETS_DROP_MECHANIC_MONSTER_NAME",VLOOKUP(AJ357,'LibSets constants'!$I$4:$L$1000,4,FALSE),""),"")</f>
        <v/>
      </c>
      <c r="AM357" s="3" t="str">
        <f>IF(G357&lt;&gt;"LIBSETS_SETTYPE_BATTLEGROUND",IF(G357&lt;&gt;"LIBSETS_SETTYPE_SPECIAL",IF(AN357&lt;&gt;"",VLOOKUP(AN357,'ESO zone constants'!$D$2:$H$4950,5,FALSE),""),""),"")</f>
        <v/>
      </c>
      <c r="AP357" s="3" t="str">
        <f>IF(AO357&lt;&gt;"",IF(AO357&lt;&gt;"LIBSETS_DROP_MECHANIC_MONSTER_NAME",VLOOKUP(AO357,'LibSets constants'!$I$4:$L$1000,3,FALSE),""),"")</f>
        <v/>
      </c>
      <c r="AQ357" s="3" t="str">
        <f>IF(AO357&lt;&gt;"",IF(AO357&lt;&gt;"LIBSETS_DROP_MECHANIC_MONSTER_NAME",VLOOKUP(AO357,'LibSets constants'!$I$4:$L$1000,4,FALSE),""),"")</f>
        <v/>
      </c>
      <c r="AR357" s="3" t="str">
        <f>IF(G357&lt;&gt;"LIBSETS_SETTYPE_BATTLEGROUND",IF(G357&lt;&gt;"LIBSETS_SETTYPE_SPECIAL",IF(AS357&lt;&gt;"",VLOOKUP(AS357,'ESO zone constants'!$D$2:$H$4950,5,FALSE),""),""),"")</f>
        <v/>
      </c>
      <c r="AU357" s="3" t="str">
        <f>IF(AT357&lt;&gt;"",IF(AT357&lt;&gt;"LIBSETS_DROP_MECHANIC_MONSTER_NAME",VLOOKUP(AT357,'LibSets constants'!$I$4:$L$1000,3,FALSE),""),"")</f>
        <v/>
      </c>
      <c r="AV357" s="3" t="str">
        <f>IF(AT357&lt;&gt;"",IF(AT357&lt;&gt;"LIBSETS_DROP_MECHANIC_MONSTER_NAME",VLOOKUP(AT357,'LibSets constants'!$I$4:$L$1000,4,FALSE),""),"")</f>
        <v/>
      </c>
      <c r="AW357" s="21" t="str">
        <f>IF(A357="???","--","")&amp;IF(F357&lt;&gt;"Not in the game (anymore)",IF(A357&lt;&gt;"",CONCATENATE("[",A357,"] = {wayshrines={")&amp;IF(K357&lt;&gt;"",CONCATENATE(K357,","),"")&amp;IF(L357&lt;&gt;"",CONCATENATE(L357,","),"")&amp;IF(M357&lt;&gt;"",CONCATENATE(M357,","),"")&amp;CONCATENATE("}")&amp;IF(VALUE(N357)&gt;0,CONCATENATE(", traitsNeeded=",N357),"")&amp;CONCATENATE(", dlcId=",IF(S357&lt;&gt;"",S357,"DLC_BASE_GAME")),""),"")</f>
        <v>[410] = {wayshrines={379,379,379,}, traitsNeeded=4, dlcId=DLC_MURKMIRE</v>
      </c>
      <c r="AX357" s="21" t="str">
        <f>IF(F357&lt;&gt;"Not in the game (anymore)",IF(A357&lt;&gt;"",IF(P357&lt;&gt;"",CONCATENATE(", zoneIds={",P357),"")&amp;IF(X357&lt;&gt;"",CONCATENATE(",",X357),"")&amp;IF(AC357&lt;&gt;"",CONCATENATE(",",AC357),"")&amp;IF(AH357&lt;&gt;"",CONCATENATE(",",AH357),"")&amp;IF(AM357&lt;&gt;"",CONCATENATE(",",AM357),"")&amp;IF(AR357&lt;&gt;"",CONCATENATE(",",AR357),"")&amp;IF(P357&lt;&gt;"",CONCATENATE("}",""),"")&amp;IF(OR(I357="true",I357="false",I357&lt;&gt;""), CONCATENATE(", veteran=", I357), ""),""),"")</f>
        <v>, zoneIds={726}, veteran=false</v>
      </c>
      <c r="AY357" s="21" t="str">
        <f>IF(F357&lt;&gt;"Not in the game (anymore)",IF(A357&lt;&gt;"",", setType="&amp;G357,"")&amp;IF(J357="true",", multiTrialSet=true",""),"")</f>
        <v>, setType=LIBSETS_SETTYPE_CRAFTED</v>
      </c>
      <c r="AZ357" s="21" t="str">
        <f>IF(F357&lt;&gt;"Not in the game (anymore)",IF(U357&lt;&gt;"",", dropMechanic={"&amp;U357&amp;IF(Z357&lt;&gt;"",","&amp;Z357,"")&amp;IF(AE357&lt;&gt;"",","&amp;AE357,"")&amp;IF(AJ357&lt;&gt;"",","&amp;AJ357,"")&amp;IF(AO357&lt;&gt;"",","&amp;AO357,"")&amp;IF(AT357&lt;&gt;"",","&amp;AT357,"")&amp;"}"&amp;IF(U357="LIBSETS_DROP_MECHANIC_MONSTER_NAME",", dropMechanicNames={" &amp; IF(V357&lt;&gt;"","['en']='"&amp;V357&amp;"'","") &amp; IF(W357&lt;&gt;"",", ['de']='" &amp; W357&amp;"'","") &amp; "}",""),"")&amp;"},","")</f>
        <v>},</v>
      </c>
      <c r="BA357" s="21" t="str">
        <f>IF(F357&lt;&gt;"Not in the game (anymore)",IF(C357&lt;&gt;"",CONCATENATE(" --",C357," / ",B357,"   [",IF(Q357&lt;&gt;"",Q357,""),IF(Y357&lt;&gt;"",", "&amp;Y357,""),IF(AD357&lt;&gt;"",", "&amp;AD357,""),IF(AI357&lt;&gt;"",", "&amp;AI357,""),IF(AN357&lt;&gt;"",", "&amp;AN357,""),IF(AS357&lt;&gt;"",", "&amp;AS357,""),"]")),"")</f>
        <v xml:space="preserve"> --Might of the Lost Legion / Macht der Verlorenen Legion   [Murkmire]</v>
      </c>
    </row>
    <row r="358" spans="1:53" x14ac:dyDescent="0.25">
      <c r="A358" s="12">
        <v>411</v>
      </c>
      <c r="B358" t="s">
        <v>1388</v>
      </c>
      <c r="C358" t="s">
        <v>1389</v>
      </c>
      <c r="D358" s="3">
        <f>A358</f>
        <v>411</v>
      </c>
      <c r="G358" s="8" t="s">
        <v>1647</v>
      </c>
      <c r="I358" t="s">
        <v>97</v>
      </c>
      <c r="J358" t="s">
        <v>97</v>
      </c>
      <c r="K358">
        <v>-1</v>
      </c>
      <c r="L358">
        <v>-1</v>
      </c>
      <c r="M358">
        <v>-1</v>
      </c>
      <c r="N358">
        <v>0</v>
      </c>
      <c r="O358" s="70" t="s">
        <v>728</v>
      </c>
      <c r="P358" s="3">
        <f>IF(AND(G358&lt;&gt;"LIBSETS_SETTYPE_BATTLEGROUND",G358&lt;&gt;"LIBSETS_SETTYPE_SPECIAL",G358&lt;&gt;"LIBSETS_SETTYPE_MYTHIC"), IF(Q358&lt;&gt;"",VLOOKUP(Q358,'ESO zone constants'!$D$2:$H$4950,5,FALSE),""),"")</f>
        <v>1082</v>
      </c>
      <c r="Q358" t="str">
        <f>IF(OR(K358="",K358&lt;=0,ISERROR(K358)),IF(AND(O358&lt;&gt;"",NOT(ISERROR(O358))),O358, ""),VLOOKUP(K358,'ESO wayshrine node constants'!$A$3:$D$9993,4,FALSE))</f>
        <v>Blackrose Prison</v>
      </c>
      <c r="S358" s="19" t="str">
        <f>IF(AND(R358&lt;&gt;"",NOT(ISERROR(R358))),R358,IF(P358&lt;&gt;"",IF(NOT(ISERROR(VLOOKUP(P358,'ESO Dungeon constants'!$D$3:$H$9999,5,FALSE))),VLOOKUP(P358,'ESO Dungeon constants'!$D$3:$I$9999,6,FALSE),VLOOKUP(P358,'ESO zone constants'!$H$2:$K$9984,4,FALSE)),""))</f>
        <v>DLC_MURKMIRE</v>
      </c>
      <c r="T358" s="3" t="str">
        <f>IF(S358&lt;&gt;"",VLOOKUP(S358,'LibSets constants'!$B$4:$C$1000,2,FALSE),"")</f>
        <v>Murkmire</v>
      </c>
      <c r="U358" s="33" t="s">
        <v>1738</v>
      </c>
      <c r="V358" s="3" t="str">
        <f>IF(U358&lt;&gt;"",IF(U358&lt;&gt;"LIBSETS_DROP_MECHANIC_MONSTER_NAME",VLOOKUP(U358,'LibSets constants'!$I$4:$L$1000,3,FALSE),""),"")</f>
        <v>Arena stage chest</v>
      </c>
      <c r="W358" s="3" t="str">
        <f>IF(U358&lt;&gt;"",IF(U358&lt;&gt;"LIBSETS_DROP_MECHANIC_MONSTER_NAME",VLOOKUP(U358,'LibSets constants'!$I$4:$L$1000,4,FALSE),""),"")</f>
        <v>Arena-Phasen Schatztruhe</v>
      </c>
      <c r="X358" s="3" t="str">
        <f>IF(G358&lt;&gt;"LIBSETS_SETTYPE_BATTLEGROUND",IF(G358&lt;&gt;"LIBSETS_SETTYPE_SPECIAL",IF(Y358&lt;&gt;"",VLOOKUP(Y358,'ESO zone constants'!$D$2:$H$4950,5,FALSE),""),""),"")</f>
        <v/>
      </c>
      <c r="AA358" s="3" t="str">
        <f>IF(Z358&lt;&gt;"",IF(Z358&lt;&gt;"LIBSETS_DROP_MECHANIC_MONSTER_NAME",VLOOKUP(Z358,'LibSets constants'!$I$4:$L$1000,3,FALSE),""),"")</f>
        <v/>
      </c>
      <c r="AB358" s="3" t="str">
        <f>IF(Z358&lt;&gt;"",IF(Z358&lt;&gt;"LIBSETS_DROP_MECHANIC_MONSTER_NAME",VLOOKUP(Z358,'LibSets constants'!$I$4:$L$1000,4,FALSE),""),"")</f>
        <v/>
      </c>
      <c r="AC358" s="3" t="str">
        <f>IF(G358&lt;&gt;"LIBSETS_SETTYPE_BATTLEGROUND",IF(G358&lt;&gt;"LIBSETS_SETTYPE_SPECIAL",IF(AD358&lt;&gt;"",VLOOKUP(AD358,'ESO zone constants'!$D$2:$H$4950,5,FALSE),""),""),"")</f>
        <v/>
      </c>
      <c r="AF358" s="3" t="str">
        <f>IF(AE358&lt;&gt;"",IF(AE358&lt;&gt;"LIBSETS_DROP_MECHANIC_MONSTER_NAME",VLOOKUP(AE358,'LibSets constants'!$I$4:$L$1000,3,FALSE),""),"")</f>
        <v/>
      </c>
      <c r="AG358" s="3" t="str">
        <f>IF(AE358&lt;&gt;"",IF(AE358&lt;&gt;"LIBSETS_DROP_MECHANIC_MONSTER_NAME",VLOOKUP(AE358,'LibSets constants'!$I$4:$L$1000,4,FALSE),""),"")</f>
        <v/>
      </c>
      <c r="AH358" s="3" t="str">
        <f>IF(G358&lt;&gt;"LIBSETS_SETTYPE_BATTLEGROUND",IF(G358&lt;&gt;"LIBSETS_SETTYPE_SPECIAL",IF(AI358&lt;&gt;"",VLOOKUP(AI358,'ESO zone constants'!$D$2:$H$4950,5,FALSE),""),""),"")</f>
        <v/>
      </c>
      <c r="AK358" s="3" t="str">
        <f>IF(AJ358&lt;&gt;"",IF(AJ358&lt;&gt;"LIBSETS_DROP_MECHANIC_MONSTER_NAME",VLOOKUP(AJ358,'LibSets constants'!$I$4:$L$1000,3,FALSE),""),"")</f>
        <v/>
      </c>
      <c r="AL358" s="3" t="str">
        <f>IF(AJ358&lt;&gt;"",IF(AJ358&lt;&gt;"LIBSETS_DROP_MECHANIC_MONSTER_NAME",VLOOKUP(AJ358,'LibSets constants'!$I$4:$L$1000,4,FALSE),""),"")</f>
        <v/>
      </c>
      <c r="AM358" s="3" t="str">
        <f>IF(G358&lt;&gt;"LIBSETS_SETTYPE_BATTLEGROUND",IF(G358&lt;&gt;"LIBSETS_SETTYPE_SPECIAL",IF(AN358&lt;&gt;"",VLOOKUP(AN358,'ESO zone constants'!$D$2:$H$4950,5,FALSE),""),""),"")</f>
        <v/>
      </c>
      <c r="AP358" s="3" t="str">
        <f>IF(AO358&lt;&gt;"",IF(AO358&lt;&gt;"LIBSETS_DROP_MECHANIC_MONSTER_NAME",VLOOKUP(AO358,'LibSets constants'!$I$4:$L$1000,3,FALSE),""),"")</f>
        <v/>
      </c>
      <c r="AQ358" s="3" t="str">
        <f>IF(AO358&lt;&gt;"",IF(AO358&lt;&gt;"LIBSETS_DROP_MECHANIC_MONSTER_NAME",VLOOKUP(AO358,'LibSets constants'!$I$4:$L$1000,4,FALSE),""),"")</f>
        <v/>
      </c>
      <c r="AR358" s="3" t="str">
        <f>IF(G358&lt;&gt;"LIBSETS_SETTYPE_BATTLEGROUND",IF(G358&lt;&gt;"LIBSETS_SETTYPE_SPECIAL",IF(AS358&lt;&gt;"",VLOOKUP(AS358,'ESO zone constants'!$D$2:$H$4950,5,FALSE),""),""),"")</f>
        <v/>
      </c>
      <c r="AU358" s="3" t="str">
        <f>IF(AT358&lt;&gt;"",IF(AT358&lt;&gt;"LIBSETS_DROP_MECHANIC_MONSTER_NAME",VLOOKUP(AT358,'LibSets constants'!$I$4:$L$1000,3,FALSE),""),"")</f>
        <v/>
      </c>
      <c r="AV358" s="3" t="str">
        <f>IF(AT358&lt;&gt;"",IF(AT358&lt;&gt;"LIBSETS_DROP_MECHANIC_MONSTER_NAME",VLOOKUP(AT358,'LibSets constants'!$I$4:$L$1000,4,FALSE),""),"")</f>
        <v/>
      </c>
      <c r="AW358" s="21" t="str">
        <f>IF(A358="???","--","")&amp;IF(F358&lt;&gt;"Not in the game (anymore)",IF(A358&lt;&gt;"",CONCATENATE("[",A358,"] = {wayshrines={")&amp;IF(K358&lt;&gt;"",CONCATENATE(K358,","),"")&amp;IF(L358&lt;&gt;"",CONCATENATE(L358,","),"")&amp;IF(M358&lt;&gt;"",CONCATENATE(M358,","),"")&amp;CONCATENATE("}")&amp;IF(VALUE(N358)&gt;0,CONCATENATE(", traitsNeeded=",N358),"")&amp;CONCATENATE(", dlcId=",IF(S358&lt;&gt;"",S358,"DLC_BASE_GAME")),""),"")</f>
        <v>[411] = {wayshrines={-1,-1,-1,}, dlcId=DLC_MURKMIRE</v>
      </c>
      <c r="AX358" s="21" t="str">
        <f>IF(F358&lt;&gt;"Not in the game (anymore)",IF(A358&lt;&gt;"",IF(P358&lt;&gt;"",CONCATENATE(", zoneIds={",P358),"")&amp;IF(X358&lt;&gt;"",CONCATENATE(",",X358),"")&amp;IF(AC358&lt;&gt;"",CONCATENATE(",",AC358),"")&amp;IF(AH358&lt;&gt;"",CONCATENATE(",",AH358),"")&amp;IF(AM358&lt;&gt;"",CONCATENATE(",",AM358),"")&amp;IF(AR358&lt;&gt;"",CONCATENATE(",",AR358),"")&amp;IF(P358&lt;&gt;"",CONCATENATE("}",""),"")&amp;IF(OR(I358="true",I358="false",I358&lt;&gt;""), CONCATENATE(", veteran=", I358), ""),""),"")</f>
        <v>, zoneIds={1082}, veteran=false</v>
      </c>
      <c r="AY358" s="21" t="str">
        <f>IF(F358&lt;&gt;"Not in the game (anymore)",IF(A358&lt;&gt;"",", setType="&amp;G358,"")&amp;IF(J358="true",", multiTrialSet=true",""),"")</f>
        <v>, setType=LIBSETS_SETTYPE_ARENA</v>
      </c>
      <c r="AZ358" s="21" t="str">
        <f>IF(F358&lt;&gt;"Not in the game (anymore)",IF(U358&lt;&gt;"",", dropMechanic={"&amp;U358&amp;IF(Z358&lt;&gt;"",","&amp;Z358,"")&amp;IF(AE358&lt;&gt;"",","&amp;AE358,"")&amp;IF(AJ358&lt;&gt;"",","&amp;AJ358,"")&amp;IF(AO358&lt;&gt;"",","&amp;AO358,"")&amp;IF(AT358&lt;&gt;"",","&amp;AT358,"")&amp;"}"&amp;IF(U358="LIBSETS_DROP_MECHANIC_MONSTER_NAME",", dropMechanicNames={" &amp; IF(V358&lt;&gt;"","['en']='"&amp;V358&amp;"'","") &amp; IF(W358&lt;&gt;"",", ['de']='" &amp; W358&amp;"'","") &amp; "}",""),"")&amp;"},","")</f>
        <v>, dropMechanic={LIBSETS_DROP_MECHANIC_ARENA_STAGE_CHEST}},</v>
      </c>
      <c r="BA358" s="21" t="str">
        <f>IF(F358&lt;&gt;"Not in the game (anymore)",IF(C358&lt;&gt;"",CONCATENATE(" --",C358," / ",B358,"   [",IF(Q358&lt;&gt;"",Q358,""),IF(Y358&lt;&gt;"",", "&amp;Y358,""),IF(AD358&lt;&gt;"",", "&amp;AD358,""),IF(AI358&lt;&gt;"",", "&amp;AI358,""),IF(AN358&lt;&gt;"",", "&amp;AN358,""),IF(AS358&lt;&gt;"",", "&amp;AS358,""),"]")),"")</f>
        <v xml:space="preserve"> --Gallant Charge / Galanter Ansturm   [Blackrose Prison]</v>
      </c>
    </row>
    <row r="359" spans="1:53" x14ac:dyDescent="0.25">
      <c r="A359" s="12">
        <v>412</v>
      </c>
      <c r="B359" t="s">
        <v>1390</v>
      </c>
      <c r="C359" t="s">
        <v>1391</v>
      </c>
      <c r="D359" s="3">
        <f>A359</f>
        <v>412</v>
      </c>
      <c r="G359" s="8" t="s">
        <v>1647</v>
      </c>
      <c r="I359" t="s">
        <v>97</v>
      </c>
      <c r="J359" t="s">
        <v>97</v>
      </c>
      <c r="K359">
        <v>-1</v>
      </c>
      <c r="L359">
        <v>-1</v>
      </c>
      <c r="M359">
        <v>-1</v>
      </c>
      <c r="N359">
        <v>0</v>
      </c>
      <c r="O359" s="70" t="s">
        <v>728</v>
      </c>
      <c r="P359" s="3">
        <f>IF(AND(G359&lt;&gt;"LIBSETS_SETTYPE_BATTLEGROUND",G359&lt;&gt;"LIBSETS_SETTYPE_SPECIAL",G359&lt;&gt;"LIBSETS_SETTYPE_MYTHIC"), IF(Q359&lt;&gt;"",VLOOKUP(Q359,'ESO zone constants'!$D$2:$H$4950,5,FALSE),""),"")</f>
        <v>1082</v>
      </c>
      <c r="Q359" t="str">
        <f>IF(OR(K359="",K359&lt;=0,ISERROR(K359)),IF(AND(O359&lt;&gt;"",NOT(ISERROR(O359))),O359, ""),VLOOKUP(K359,'ESO wayshrine node constants'!$A$3:$D$9993,4,FALSE))</f>
        <v>Blackrose Prison</v>
      </c>
      <c r="S359" s="19" t="str">
        <f>IF(AND(R359&lt;&gt;"",NOT(ISERROR(R359))),R359,IF(P359&lt;&gt;"",IF(NOT(ISERROR(VLOOKUP(P359,'ESO Dungeon constants'!$D$3:$H$9999,5,FALSE))),VLOOKUP(P359,'ESO Dungeon constants'!$D$3:$I$9999,6,FALSE),VLOOKUP(P359,'ESO zone constants'!$H$2:$K$9984,4,FALSE)),""))</f>
        <v>DLC_MURKMIRE</v>
      </c>
      <c r="T359" s="3" t="str">
        <f>IF(S359&lt;&gt;"",VLOOKUP(S359,'LibSets constants'!$B$4:$C$1000,2,FALSE),"")</f>
        <v>Murkmire</v>
      </c>
      <c r="U359" s="33" t="s">
        <v>1738</v>
      </c>
      <c r="V359" s="3" t="str">
        <f>IF(U359&lt;&gt;"",IF(U359&lt;&gt;"LIBSETS_DROP_MECHANIC_MONSTER_NAME",VLOOKUP(U359,'LibSets constants'!$I$4:$L$1000,3,FALSE),""),"")</f>
        <v>Arena stage chest</v>
      </c>
      <c r="W359" s="3" t="str">
        <f>IF(U359&lt;&gt;"",IF(U359&lt;&gt;"LIBSETS_DROP_MECHANIC_MONSTER_NAME",VLOOKUP(U359,'LibSets constants'!$I$4:$L$1000,4,FALSE),""),"")</f>
        <v>Arena-Phasen Schatztruhe</v>
      </c>
      <c r="X359" s="3" t="str">
        <f>IF(G359&lt;&gt;"LIBSETS_SETTYPE_BATTLEGROUND",IF(G359&lt;&gt;"LIBSETS_SETTYPE_SPECIAL",IF(Y359&lt;&gt;"",VLOOKUP(Y359,'ESO zone constants'!$D$2:$H$4950,5,FALSE),""),""),"")</f>
        <v/>
      </c>
      <c r="AA359" s="3" t="str">
        <f>IF(Z359&lt;&gt;"",IF(Z359&lt;&gt;"LIBSETS_DROP_MECHANIC_MONSTER_NAME",VLOOKUP(Z359,'LibSets constants'!$I$4:$L$1000,3,FALSE),""),"")</f>
        <v/>
      </c>
      <c r="AB359" s="3" t="str">
        <f>IF(Z359&lt;&gt;"",IF(Z359&lt;&gt;"LIBSETS_DROP_MECHANIC_MONSTER_NAME",VLOOKUP(Z359,'LibSets constants'!$I$4:$L$1000,4,FALSE),""),"")</f>
        <v/>
      </c>
      <c r="AC359" s="3" t="str">
        <f>IF(G359&lt;&gt;"LIBSETS_SETTYPE_BATTLEGROUND",IF(G359&lt;&gt;"LIBSETS_SETTYPE_SPECIAL",IF(AD359&lt;&gt;"",VLOOKUP(AD359,'ESO zone constants'!$D$2:$H$4950,5,FALSE),""),""),"")</f>
        <v/>
      </c>
      <c r="AF359" s="3" t="str">
        <f>IF(AE359&lt;&gt;"",IF(AE359&lt;&gt;"LIBSETS_DROP_MECHANIC_MONSTER_NAME",VLOOKUP(AE359,'LibSets constants'!$I$4:$L$1000,3,FALSE),""),"")</f>
        <v/>
      </c>
      <c r="AG359" s="3" t="str">
        <f>IF(AE359&lt;&gt;"",IF(AE359&lt;&gt;"LIBSETS_DROP_MECHANIC_MONSTER_NAME",VLOOKUP(AE359,'LibSets constants'!$I$4:$L$1000,4,FALSE),""),"")</f>
        <v/>
      </c>
      <c r="AH359" s="3" t="str">
        <f>IF(G359&lt;&gt;"LIBSETS_SETTYPE_BATTLEGROUND",IF(G359&lt;&gt;"LIBSETS_SETTYPE_SPECIAL",IF(AI359&lt;&gt;"",VLOOKUP(AI359,'ESO zone constants'!$D$2:$H$4950,5,FALSE),""),""),"")</f>
        <v/>
      </c>
      <c r="AK359" s="3" t="str">
        <f>IF(AJ359&lt;&gt;"",IF(AJ359&lt;&gt;"LIBSETS_DROP_MECHANIC_MONSTER_NAME",VLOOKUP(AJ359,'LibSets constants'!$I$4:$L$1000,3,FALSE),""),"")</f>
        <v/>
      </c>
      <c r="AL359" s="3" t="str">
        <f>IF(AJ359&lt;&gt;"",IF(AJ359&lt;&gt;"LIBSETS_DROP_MECHANIC_MONSTER_NAME",VLOOKUP(AJ359,'LibSets constants'!$I$4:$L$1000,4,FALSE),""),"")</f>
        <v/>
      </c>
      <c r="AM359" s="3" t="str">
        <f>IF(G359&lt;&gt;"LIBSETS_SETTYPE_BATTLEGROUND",IF(G359&lt;&gt;"LIBSETS_SETTYPE_SPECIAL",IF(AN359&lt;&gt;"",VLOOKUP(AN359,'ESO zone constants'!$D$2:$H$4950,5,FALSE),""),""),"")</f>
        <v/>
      </c>
      <c r="AP359" s="3" t="str">
        <f>IF(AO359&lt;&gt;"",IF(AO359&lt;&gt;"LIBSETS_DROP_MECHANIC_MONSTER_NAME",VLOOKUP(AO359,'LibSets constants'!$I$4:$L$1000,3,FALSE),""),"")</f>
        <v/>
      </c>
      <c r="AQ359" s="3" t="str">
        <f>IF(AO359&lt;&gt;"",IF(AO359&lt;&gt;"LIBSETS_DROP_MECHANIC_MONSTER_NAME",VLOOKUP(AO359,'LibSets constants'!$I$4:$L$1000,4,FALSE),""),"")</f>
        <v/>
      </c>
      <c r="AR359" s="3" t="str">
        <f>IF(G359&lt;&gt;"LIBSETS_SETTYPE_BATTLEGROUND",IF(G359&lt;&gt;"LIBSETS_SETTYPE_SPECIAL",IF(AS359&lt;&gt;"",VLOOKUP(AS359,'ESO zone constants'!$D$2:$H$4950,5,FALSE),""),""),"")</f>
        <v/>
      </c>
      <c r="AU359" s="3" t="str">
        <f>IF(AT359&lt;&gt;"",IF(AT359&lt;&gt;"LIBSETS_DROP_MECHANIC_MONSTER_NAME",VLOOKUP(AT359,'LibSets constants'!$I$4:$L$1000,3,FALSE),""),"")</f>
        <v/>
      </c>
      <c r="AV359" s="3" t="str">
        <f>IF(AT359&lt;&gt;"",IF(AT359&lt;&gt;"LIBSETS_DROP_MECHANIC_MONSTER_NAME",VLOOKUP(AT359,'LibSets constants'!$I$4:$L$1000,4,FALSE),""),"")</f>
        <v/>
      </c>
      <c r="AW359" s="21" t="str">
        <f>IF(A359="???","--","")&amp;IF(F359&lt;&gt;"Not in the game (anymore)",IF(A359&lt;&gt;"",CONCATENATE("[",A359,"] = {wayshrines={")&amp;IF(K359&lt;&gt;"",CONCATENATE(K359,","),"")&amp;IF(L359&lt;&gt;"",CONCATENATE(L359,","),"")&amp;IF(M359&lt;&gt;"",CONCATENATE(M359,","),"")&amp;CONCATENATE("}")&amp;IF(VALUE(N359)&gt;0,CONCATENATE(", traitsNeeded=",N359),"")&amp;CONCATENATE(", dlcId=",IF(S359&lt;&gt;"",S359,"DLC_BASE_GAME")),""),"")</f>
        <v>[412] = {wayshrines={-1,-1,-1,}, dlcId=DLC_MURKMIRE</v>
      </c>
      <c r="AX359" s="21" t="str">
        <f>IF(F359&lt;&gt;"Not in the game (anymore)",IF(A359&lt;&gt;"",IF(P359&lt;&gt;"",CONCATENATE(", zoneIds={",P359),"")&amp;IF(X359&lt;&gt;"",CONCATENATE(",",X359),"")&amp;IF(AC359&lt;&gt;"",CONCATENATE(",",AC359),"")&amp;IF(AH359&lt;&gt;"",CONCATENATE(",",AH359),"")&amp;IF(AM359&lt;&gt;"",CONCATENATE(",",AM359),"")&amp;IF(AR359&lt;&gt;"",CONCATENATE(",",AR359),"")&amp;IF(P359&lt;&gt;"",CONCATENATE("}",""),"")&amp;IF(OR(I359="true",I359="false",I359&lt;&gt;""), CONCATENATE(", veteran=", I359), ""),""),"")</f>
        <v>, zoneIds={1082}, veteran=false</v>
      </c>
      <c r="AY359" s="21" t="str">
        <f>IF(F359&lt;&gt;"Not in the game (anymore)",IF(A359&lt;&gt;"",", setType="&amp;G359,"")&amp;IF(J359="true",", multiTrialSet=true",""),"")</f>
        <v>, setType=LIBSETS_SETTYPE_ARENA</v>
      </c>
      <c r="AZ359" s="21" t="str">
        <f>IF(F359&lt;&gt;"Not in the game (anymore)",IF(U359&lt;&gt;"",", dropMechanic={"&amp;U359&amp;IF(Z359&lt;&gt;"",","&amp;Z359,"")&amp;IF(AE359&lt;&gt;"",","&amp;AE359,"")&amp;IF(AJ359&lt;&gt;"",","&amp;AJ359,"")&amp;IF(AO359&lt;&gt;"",","&amp;AO359,"")&amp;IF(AT359&lt;&gt;"",","&amp;AT359,"")&amp;"}"&amp;IF(U359="LIBSETS_DROP_MECHANIC_MONSTER_NAME",", dropMechanicNames={" &amp; IF(V359&lt;&gt;"","['en']='"&amp;V359&amp;"'","") &amp; IF(W359&lt;&gt;"",", ['de']='" &amp; W359&amp;"'","") &amp; "}",""),"")&amp;"},","")</f>
        <v>, dropMechanic={LIBSETS_DROP_MECHANIC_ARENA_STAGE_CHEST}},</v>
      </c>
      <c r="BA359" s="21" t="str">
        <f>IF(F359&lt;&gt;"Not in the game (anymore)",IF(C359&lt;&gt;"",CONCATENATE(" --",C359," / ",B359,"   [",IF(Q359&lt;&gt;"",Q359,""),IF(Y359&lt;&gt;"",", "&amp;Y359,""),IF(AD359&lt;&gt;"",", "&amp;AD359,""),IF(AI359&lt;&gt;"",", "&amp;AI359,""),IF(AN359&lt;&gt;"",", "&amp;AN359,""),IF(AS359&lt;&gt;"",", "&amp;AS359,""),"]")),"")</f>
        <v xml:space="preserve"> --Radial Uppercut / Rundum-Aufwärtsschnitt   [Blackrose Prison]</v>
      </c>
    </row>
    <row r="360" spans="1:53" x14ac:dyDescent="0.25">
      <c r="A360" s="12">
        <v>413</v>
      </c>
      <c r="B360" t="s">
        <v>1392</v>
      </c>
      <c r="C360" t="s">
        <v>1393</v>
      </c>
      <c r="D360" s="3">
        <f>A360</f>
        <v>413</v>
      </c>
      <c r="G360" s="8" t="s">
        <v>1647</v>
      </c>
      <c r="I360" t="s">
        <v>97</v>
      </c>
      <c r="J360" t="s">
        <v>97</v>
      </c>
      <c r="K360">
        <v>-1</v>
      </c>
      <c r="L360">
        <v>-1</v>
      </c>
      <c r="M360">
        <v>-1</v>
      </c>
      <c r="N360">
        <v>0</v>
      </c>
      <c r="O360" s="70" t="s">
        <v>728</v>
      </c>
      <c r="P360" s="3">
        <f>IF(AND(G360&lt;&gt;"LIBSETS_SETTYPE_BATTLEGROUND",G360&lt;&gt;"LIBSETS_SETTYPE_SPECIAL",G360&lt;&gt;"LIBSETS_SETTYPE_MYTHIC"), IF(Q360&lt;&gt;"",VLOOKUP(Q360,'ESO zone constants'!$D$2:$H$4950,5,FALSE),""),"")</f>
        <v>1082</v>
      </c>
      <c r="Q360" t="str">
        <f>IF(OR(K360="",K360&lt;=0,ISERROR(K360)),IF(AND(O360&lt;&gt;"",NOT(ISERROR(O360))),O360, ""),VLOOKUP(K360,'ESO wayshrine node constants'!$A$3:$D$9993,4,FALSE))</f>
        <v>Blackrose Prison</v>
      </c>
      <c r="S360" s="19" t="str">
        <f>IF(AND(R360&lt;&gt;"",NOT(ISERROR(R360))),R360,IF(P360&lt;&gt;"",IF(NOT(ISERROR(VLOOKUP(P360,'ESO Dungeon constants'!$D$3:$H$9999,5,FALSE))),VLOOKUP(P360,'ESO Dungeon constants'!$D$3:$I$9999,6,FALSE),VLOOKUP(P360,'ESO zone constants'!$H$2:$K$9984,4,FALSE)),""))</f>
        <v>DLC_MURKMIRE</v>
      </c>
      <c r="T360" s="3" t="str">
        <f>IF(S360&lt;&gt;"",VLOOKUP(S360,'LibSets constants'!$B$4:$C$1000,2,FALSE),"")</f>
        <v>Murkmire</v>
      </c>
      <c r="U360" s="33" t="s">
        <v>1738</v>
      </c>
      <c r="V360" s="3" t="str">
        <f>IF(U360&lt;&gt;"",IF(U360&lt;&gt;"LIBSETS_DROP_MECHANIC_MONSTER_NAME",VLOOKUP(U360,'LibSets constants'!$I$4:$L$1000,3,FALSE),""),"")</f>
        <v>Arena stage chest</v>
      </c>
      <c r="W360" s="3" t="str">
        <f>IF(U360&lt;&gt;"",IF(U360&lt;&gt;"LIBSETS_DROP_MECHANIC_MONSTER_NAME",VLOOKUP(U360,'LibSets constants'!$I$4:$L$1000,4,FALSE),""),"")</f>
        <v>Arena-Phasen Schatztruhe</v>
      </c>
      <c r="X360" s="3" t="str">
        <f>IF(G360&lt;&gt;"LIBSETS_SETTYPE_BATTLEGROUND",IF(G360&lt;&gt;"LIBSETS_SETTYPE_SPECIAL",IF(Y360&lt;&gt;"",VLOOKUP(Y360,'ESO zone constants'!$D$2:$H$4950,5,FALSE),""),""),"")</f>
        <v/>
      </c>
      <c r="AA360" s="3" t="str">
        <f>IF(Z360&lt;&gt;"",IF(Z360&lt;&gt;"LIBSETS_DROP_MECHANIC_MONSTER_NAME",VLOOKUP(Z360,'LibSets constants'!$I$4:$L$1000,3,FALSE),""),"")</f>
        <v/>
      </c>
      <c r="AB360" s="3" t="str">
        <f>IF(Z360&lt;&gt;"",IF(Z360&lt;&gt;"LIBSETS_DROP_MECHANIC_MONSTER_NAME",VLOOKUP(Z360,'LibSets constants'!$I$4:$L$1000,4,FALSE),""),"")</f>
        <v/>
      </c>
      <c r="AC360" s="3" t="str">
        <f>IF(G360&lt;&gt;"LIBSETS_SETTYPE_BATTLEGROUND",IF(G360&lt;&gt;"LIBSETS_SETTYPE_SPECIAL",IF(AD360&lt;&gt;"",VLOOKUP(AD360,'ESO zone constants'!$D$2:$H$4950,5,FALSE),""),""),"")</f>
        <v/>
      </c>
      <c r="AF360" s="3" t="str">
        <f>IF(AE360&lt;&gt;"",IF(AE360&lt;&gt;"LIBSETS_DROP_MECHANIC_MONSTER_NAME",VLOOKUP(AE360,'LibSets constants'!$I$4:$L$1000,3,FALSE),""),"")</f>
        <v/>
      </c>
      <c r="AG360" s="3" t="str">
        <f>IF(AE360&lt;&gt;"",IF(AE360&lt;&gt;"LIBSETS_DROP_MECHANIC_MONSTER_NAME",VLOOKUP(AE360,'LibSets constants'!$I$4:$L$1000,4,FALSE),""),"")</f>
        <v/>
      </c>
      <c r="AH360" s="3" t="str">
        <f>IF(G360&lt;&gt;"LIBSETS_SETTYPE_BATTLEGROUND",IF(G360&lt;&gt;"LIBSETS_SETTYPE_SPECIAL",IF(AI360&lt;&gt;"",VLOOKUP(AI360,'ESO zone constants'!$D$2:$H$4950,5,FALSE),""),""),"")</f>
        <v/>
      </c>
      <c r="AK360" s="3" t="str">
        <f>IF(AJ360&lt;&gt;"",IF(AJ360&lt;&gt;"LIBSETS_DROP_MECHANIC_MONSTER_NAME",VLOOKUP(AJ360,'LibSets constants'!$I$4:$L$1000,3,FALSE),""),"")</f>
        <v/>
      </c>
      <c r="AL360" s="3" t="str">
        <f>IF(AJ360&lt;&gt;"",IF(AJ360&lt;&gt;"LIBSETS_DROP_MECHANIC_MONSTER_NAME",VLOOKUP(AJ360,'LibSets constants'!$I$4:$L$1000,4,FALSE),""),"")</f>
        <v/>
      </c>
      <c r="AM360" s="3" t="str">
        <f>IF(G360&lt;&gt;"LIBSETS_SETTYPE_BATTLEGROUND",IF(G360&lt;&gt;"LIBSETS_SETTYPE_SPECIAL",IF(AN360&lt;&gt;"",VLOOKUP(AN360,'ESO zone constants'!$D$2:$H$4950,5,FALSE),""),""),"")</f>
        <v/>
      </c>
      <c r="AP360" s="3" t="str">
        <f>IF(AO360&lt;&gt;"",IF(AO360&lt;&gt;"LIBSETS_DROP_MECHANIC_MONSTER_NAME",VLOOKUP(AO360,'LibSets constants'!$I$4:$L$1000,3,FALSE),""),"")</f>
        <v/>
      </c>
      <c r="AQ360" s="3" t="str">
        <f>IF(AO360&lt;&gt;"",IF(AO360&lt;&gt;"LIBSETS_DROP_MECHANIC_MONSTER_NAME",VLOOKUP(AO360,'LibSets constants'!$I$4:$L$1000,4,FALSE),""),"")</f>
        <v/>
      </c>
      <c r="AR360" s="3" t="str">
        <f>IF(G360&lt;&gt;"LIBSETS_SETTYPE_BATTLEGROUND",IF(G360&lt;&gt;"LIBSETS_SETTYPE_SPECIAL",IF(AS360&lt;&gt;"",VLOOKUP(AS360,'ESO zone constants'!$D$2:$H$4950,5,FALSE),""),""),"")</f>
        <v/>
      </c>
      <c r="AU360" s="3" t="str">
        <f>IF(AT360&lt;&gt;"",IF(AT360&lt;&gt;"LIBSETS_DROP_MECHANIC_MONSTER_NAME",VLOOKUP(AT360,'LibSets constants'!$I$4:$L$1000,3,FALSE),""),"")</f>
        <v/>
      </c>
      <c r="AV360" s="3" t="str">
        <f>IF(AT360&lt;&gt;"",IF(AT360&lt;&gt;"LIBSETS_DROP_MECHANIC_MONSTER_NAME",VLOOKUP(AT360,'LibSets constants'!$I$4:$L$1000,4,FALSE),""),"")</f>
        <v/>
      </c>
      <c r="AW360" s="21" t="str">
        <f>IF(A360="???","--","")&amp;IF(F360&lt;&gt;"Not in the game (anymore)",IF(A360&lt;&gt;"",CONCATENATE("[",A360,"] = {wayshrines={")&amp;IF(K360&lt;&gt;"",CONCATENATE(K360,","),"")&amp;IF(L360&lt;&gt;"",CONCATENATE(L360,","),"")&amp;IF(M360&lt;&gt;"",CONCATENATE(M360,","),"")&amp;CONCATENATE("}")&amp;IF(VALUE(N360)&gt;0,CONCATENATE(", traitsNeeded=",N360),"")&amp;CONCATENATE(", dlcId=",IF(S360&lt;&gt;"",S360,"DLC_BASE_GAME")),""),"")</f>
        <v>[413] = {wayshrines={-1,-1,-1,}, dlcId=DLC_MURKMIRE</v>
      </c>
      <c r="AX360" s="21" t="str">
        <f>IF(F360&lt;&gt;"Not in the game (anymore)",IF(A360&lt;&gt;"",IF(P360&lt;&gt;"",CONCATENATE(", zoneIds={",P360),"")&amp;IF(X360&lt;&gt;"",CONCATENATE(",",X360),"")&amp;IF(AC360&lt;&gt;"",CONCATENATE(",",AC360),"")&amp;IF(AH360&lt;&gt;"",CONCATENATE(",",AH360),"")&amp;IF(AM360&lt;&gt;"",CONCATENATE(",",AM360),"")&amp;IF(AR360&lt;&gt;"",CONCATENATE(",",AR360),"")&amp;IF(P360&lt;&gt;"",CONCATENATE("}",""),"")&amp;IF(OR(I360="true",I360="false",I360&lt;&gt;""), CONCATENATE(", veteran=", I360), ""),""),"")</f>
        <v>, zoneIds={1082}, veteran=false</v>
      </c>
      <c r="AY360" s="21" t="str">
        <f>IF(F360&lt;&gt;"Not in the game (anymore)",IF(A360&lt;&gt;"",", setType="&amp;G360,"")&amp;IF(J360="true",", multiTrialSet=true",""),"")</f>
        <v>, setType=LIBSETS_SETTYPE_ARENA</v>
      </c>
      <c r="AZ360" s="21" t="str">
        <f>IF(F360&lt;&gt;"Not in the game (anymore)",IF(U360&lt;&gt;"",", dropMechanic={"&amp;U360&amp;IF(Z360&lt;&gt;"",","&amp;Z360,"")&amp;IF(AE360&lt;&gt;"",","&amp;AE360,"")&amp;IF(AJ360&lt;&gt;"",","&amp;AJ360,"")&amp;IF(AO360&lt;&gt;"",","&amp;AO360,"")&amp;IF(AT360&lt;&gt;"",","&amp;AT360,"")&amp;"}"&amp;IF(U360="LIBSETS_DROP_MECHANIC_MONSTER_NAME",", dropMechanicNames={" &amp; IF(V360&lt;&gt;"","['en']='"&amp;V360&amp;"'","") &amp; IF(W360&lt;&gt;"",", ['de']='" &amp; W360&amp;"'","") &amp; "}",""),"")&amp;"},","")</f>
        <v>, dropMechanic={LIBSETS_DROP_MECHANIC_ARENA_STAGE_CHEST}},</v>
      </c>
      <c r="BA360" s="21" t="str">
        <f>IF(F360&lt;&gt;"Not in the game (anymore)",IF(C360&lt;&gt;"",CONCATENATE(" --",C360," / ",B360,"   [",IF(Q360&lt;&gt;"",Q360,""),IF(Y360&lt;&gt;"",", "&amp;Y360,""),IF(AD360&lt;&gt;"",", "&amp;AD360,""),IF(AI360&lt;&gt;"",", "&amp;AI360,""),IF(AN360&lt;&gt;"",", "&amp;AN360,""),IF(AS360&lt;&gt;"",", "&amp;AS360,""),"]")),"")</f>
        <v xml:space="preserve"> --Spectral Cloak / Spektraler Mantel   [Blackrose Prison]</v>
      </c>
    </row>
    <row r="361" spans="1:53" x14ac:dyDescent="0.25">
      <c r="A361" s="12">
        <v>414</v>
      </c>
      <c r="B361" t="s">
        <v>1394</v>
      </c>
      <c r="C361" t="s">
        <v>1395</v>
      </c>
      <c r="D361" s="3">
        <f>A361</f>
        <v>414</v>
      </c>
      <c r="G361" s="8" t="s">
        <v>1647</v>
      </c>
      <c r="I361" t="s">
        <v>97</v>
      </c>
      <c r="J361" t="s">
        <v>97</v>
      </c>
      <c r="K361">
        <v>-1</v>
      </c>
      <c r="L361">
        <v>-1</v>
      </c>
      <c r="M361">
        <v>-1</v>
      </c>
      <c r="N361">
        <v>0</v>
      </c>
      <c r="O361" s="70" t="s">
        <v>728</v>
      </c>
      <c r="P361" s="3">
        <f>IF(AND(G361&lt;&gt;"LIBSETS_SETTYPE_BATTLEGROUND",G361&lt;&gt;"LIBSETS_SETTYPE_SPECIAL",G361&lt;&gt;"LIBSETS_SETTYPE_MYTHIC"), IF(Q361&lt;&gt;"",VLOOKUP(Q361,'ESO zone constants'!$D$2:$H$4950,5,FALSE),""),"")</f>
        <v>1082</v>
      </c>
      <c r="Q361" t="str">
        <f>IF(OR(K361="",K361&lt;=0,ISERROR(K361)),IF(AND(O361&lt;&gt;"",NOT(ISERROR(O361))),O361, ""),VLOOKUP(K361,'ESO wayshrine node constants'!$A$3:$D$9993,4,FALSE))</f>
        <v>Blackrose Prison</v>
      </c>
      <c r="S361" s="19" t="str">
        <f>IF(AND(R361&lt;&gt;"",NOT(ISERROR(R361))),R361,IF(P361&lt;&gt;"",IF(NOT(ISERROR(VLOOKUP(P361,'ESO Dungeon constants'!$D$3:$H$9999,5,FALSE))),VLOOKUP(P361,'ESO Dungeon constants'!$D$3:$I$9999,6,FALSE),VLOOKUP(P361,'ESO zone constants'!$H$2:$K$9984,4,FALSE)),""))</f>
        <v>DLC_MURKMIRE</v>
      </c>
      <c r="T361" s="3" t="str">
        <f>IF(S361&lt;&gt;"",VLOOKUP(S361,'LibSets constants'!$B$4:$C$1000,2,FALSE),"")</f>
        <v>Murkmire</v>
      </c>
      <c r="U361" s="33" t="s">
        <v>1738</v>
      </c>
      <c r="V361" s="44" t="str">
        <f>IF(U361&lt;&gt;"",IF(U361&lt;&gt;"LIBSETS_DROP_MECHANIC_MONSTER_NAME",VLOOKUP(U361,'LibSets constants'!$I$4:$L$1000,3,FALSE),""),"")</f>
        <v>Arena stage chest</v>
      </c>
      <c r="W361" s="44" t="str">
        <f>IF(U361&lt;&gt;"",IF(U361&lt;&gt;"LIBSETS_DROP_MECHANIC_MONSTER_NAME",VLOOKUP(U361,'LibSets constants'!$I$4:$L$1000,4,FALSE),""),"")</f>
        <v>Arena-Phasen Schatztruhe</v>
      </c>
      <c r="X361" s="3" t="str">
        <f>IF(G361&lt;&gt;"LIBSETS_SETTYPE_BATTLEGROUND",IF(G361&lt;&gt;"LIBSETS_SETTYPE_SPECIAL",IF(Y361&lt;&gt;"",VLOOKUP(Y361,'ESO zone constants'!$D$2:$H$4950,5,FALSE),""),""),"")</f>
        <v/>
      </c>
      <c r="Z361" s="45"/>
      <c r="AA361" s="44" t="str">
        <f>IF(Z361&lt;&gt;"",IF(Z361&lt;&gt;"LIBSETS_DROP_MECHANIC_MONSTER_NAME",VLOOKUP(Z361,'LibSets constants'!$I$4:$L$1000,3,FALSE),""),"")</f>
        <v/>
      </c>
      <c r="AB361" s="44" t="str">
        <f>IF(Z361&lt;&gt;"",IF(Z361&lt;&gt;"LIBSETS_DROP_MECHANIC_MONSTER_NAME",VLOOKUP(Z361,'LibSets constants'!$I$4:$L$1000,4,FALSE),""),"")</f>
        <v/>
      </c>
      <c r="AC361" s="3" t="str">
        <f>IF(G361&lt;&gt;"LIBSETS_SETTYPE_BATTLEGROUND",IF(G361&lt;&gt;"LIBSETS_SETTYPE_SPECIAL",IF(AD361&lt;&gt;"",VLOOKUP(AD361,'ESO zone constants'!$D$2:$H$4950,5,FALSE),""),""),"")</f>
        <v/>
      </c>
      <c r="AE361" s="45"/>
      <c r="AF361" s="44" t="str">
        <f>IF(AE361&lt;&gt;"",IF(AE361&lt;&gt;"LIBSETS_DROP_MECHANIC_MONSTER_NAME",VLOOKUP(AE361,'LibSets constants'!$I$4:$L$1000,3,FALSE),""),"")</f>
        <v/>
      </c>
      <c r="AG361" s="44" t="str">
        <f>IF(AE361&lt;&gt;"",IF(AE361&lt;&gt;"LIBSETS_DROP_MECHANIC_MONSTER_NAME",VLOOKUP(AE361,'LibSets constants'!$I$4:$L$1000,4,FALSE),""),"")</f>
        <v/>
      </c>
      <c r="AH361" s="3" t="str">
        <f>IF(G361&lt;&gt;"LIBSETS_SETTYPE_BATTLEGROUND",IF(G361&lt;&gt;"LIBSETS_SETTYPE_SPECIAL",IF(AI361&lt;&gt;"",VLOOKUP(AI361,'ESO zone constants'!$D$2:$H$4950,5,FALSE),""),""),"")</f>
        <v/>
      </c>
      <c r="AJ361" s="45"/>
      <c r="AK361" s="44" t="str">
        <f>IF(AJ361&lt;&gt;"",IF(AJ361&lt;&gt;"LIBSETS_DROP_MECHANIC_MONSTER_NAME",VLOOKUP(AJ361,'LibSets constants'!$I$4:$L$1000,3,FALSE),""),"")</f>
        <v/>
      </c>
      <c r="AL361" s="44" t="str">
        <f>IF(AJ361&lt;&gt;"",IF(AJ361&lt;&gt;"LIBSETS_DROP_MECHANIC_MONSTER_NAME",VLOOKUP(AJ361,'LibSets constants'!$I$4:$L$1000,4,FALSE),""),"")</f>
        <v/>
      </c>
      <c r="AM361" s="3" t="str">
        <f>IF(G361&lt;&gt;"LIBSETS_SETTYPE_BATTLEGROUND",IF(G361&lt;&gt;"LIBSETS_SETTYPE_SPECIAL",IF(AN361&lt;&gt;"",VLOOKUP(AN361,'ESO zone constants'!$D$2:$H$4950,5,FALSE),""),""),"")</f>
        <v/>
      </c>
      <c r="AO361" s="45"/>
      <c r="AP361" s="44" t="str">
        <f>IF(AO361&lt;&gt;"",IF(AO361&lt;&gt;"LIBSETS_DROP_MECHANIC_MONSTER_NAME",VLOOKUP(AO361,'LibSets constants'!$I$4:$L$1000,3,FALSE),""),"")</f>
        <v/>
      </c>
      <c r="AQ361" s="44" t="str">
        <f>IF(AO361&lt;&gt;"",IF(AO361&lt;&gt;"LIBSETS_DROP_MECHANIC_MONSTER_NAME",VLOOKUP(AO361,'LibSets constants'!$I$4:$L$1000,4,FALSE),""),"")</f>
        <v/>
      </c>
      <c r="AR361" s="3" t="str">
        <f>IF(G361&lt;&gt;"LIBSETS_SETTYPE_BATTLEGROUND",IF(G361&lt;&gt;"LIBSETS_SETTYPE_SPECIAL",IF(AS361&lt;&gt;"",VLOOKUP(AS361,'ESO zone constants'!$D$2:$H$4950,5,FALSE),""),""),"")</f>
        <v/>
      </c>
      <c r="AT361" s="45"/>
      <c r="AU361" s="44" t="str">
        <f>IF(AT361&lt;&gt;"",IF(AT361&lt;&gt;"LIBSETS_DROP_MECHANIC_MONSTER_NAME",VLOOKUP(AT361,'LibSets constants'!$I$4:$L$1000,3,FALSE),""),"")</f>
        <v/>
      </c>
      <c r="AV361" s="44" t="str">
        <f>IF(AT361&lt;&gt;"",IF(AT361&lt;&gt;"LIBSETS_DROP_MECHANIC_MONSTER_NAME",VLOOKUP(AT361,'LibSets constants'!$I$4:$L$1000,4,FALSE),""),"")</f>
        <v/>
      </c>
      <c r="AW361" s="21" t="str">
        <f>IF(A361="???","--","")&amp;IF(F361&lt;&gt;"Not in the game (anymore)",IF(A361&lt;&gt;"",CONCATENATE("[",A361,"] = {wayshrines={")&amp;IF(K361&lt;&gt;"",CONCATENATE(K361,","),"")&amp;IF(L361&lt;&gt;"",CONCATENATE(L361,","),"")&amp;IF(M361&lt;&gt;"",CONCATENATE(M361,","),"")&amp;CONCATENATE("}")&amp;IF(VALUE(N361)&gt;0,CONCATENATE(", traitsNeeded=",N361),"")&amp;CONCATENATE(", dlcId=",IF(S361&lt;&gt;"",S361,"DLC_BASE_GAME")),""),"")</f>
        <v>[414] = {wayshrines={-1,-1,-1,}, dlcId=DLC_MURKMIRE</v>
      </c>
      <c r="AX361" s="21" t="str">
        <f>IF(F361&lt;&gt;"Not in the game (anymore)",IF(A361&lt;&gt;"",IF(P361&lt;&gt;"",CONCATENATE(", zoneIds={",P361),"")&amp;IF(X361&lt;&gt;"",CONCATENATE(",",X361),"")&amp;IF(AC361&lt;&gt;"",CONCATENATE(",",AC361),"")&amp;IF(AH361&lt;&gt;"",CONCATENATE(",",AH361),"")&amp;IF(AM361&lt;&gt;"",CONCATENATE(",",AM361),"")&amp;IF(AR361&lt;&gt;"",CONCATENATE(",",AR361),"")&amp;IF(P361&lt;&gt;"",CONCATENATE("}",""),"")&amp;IF(OR(I361="true",I361="false",I361&lt;&gt;""), CONCATENATE(", veteran=", I361), ""),""),"")</f>
        <v>, zoneIds={1082}, veteran=false</v>
      </c>
      <c r="AY361" s="21" t="str">
        <f>IF(F361&lt;&gt;"Not in the game (anymore)",IF(A361&lt;&gt;"",", setType="&amp;G361,"")&amp;IF(J361="true",", multiTrialSet=true",""),"")</f>
        <v>, setType=LIBSETS_SETTYPE_ARENA</v>
      </c>
      <c r="AZ361" s="21" t="str">
        <f>IF(F361&lt;&gt;"Not in the game (anymore)",IF(U361&lt;&gt;"",", dropMechanic={"&amp;U361&amp;IF(Z361&lt;&gt;"",","&amp;Z361,"")&amp;IF(AE361&lt;&gt;"",","&amp;AE361,"")&amp;IF(AJ361&lt;&gt;"",","&amp;AJ361,"")&amp;IF(AO361&lt;&gt;"",","&amp;AO361,"")&amp;IF(AT361&lt;&gt;"",","&amp;AT361,"")&amp;"}"&amp;IF(U361="LIBSETS_DROP_MECHANIC_MONSTER_NAME",", dropMechanicNames={" &amp; IF(V361&lt;&gt;"","['en']='"&amp;V361&amp;"'","") &amp; IF(W361&lt;&gt;"",", ['de']='" &amp; W361&amp;"'","") &amp; "}",""),"")&amp;"},","")</f>
        <v>, dropMechanic={LIBSETS_DROP_MECHANIC_ARENA_STAGE_CHEST}},</v>
      </c>
      <c r="BA361" s="21" t="str">
        <f>IF(F361&lt;&gt;"Not in the game (anymore)",IF(C361&lt;&gt;"",CONCATENATE(" --",C361," / ",B361,"   [",IF(Q361&lt;&gt;"",Q361,""),IF(Y361&lt;&gt;"",", "&amp;Y361,""),IF(AD361&lt;&gt;"",", "&amp;AD361,""),IF(AI361&lt;&gt;"",", "&amp;AI361,""),IF(AN361&lt;&gt;"",", "&amp;AN361,""),IF(AS361&lt;&gt;"",", "&amp;AS361,""),"]")),"")</f>
        <v xml:space="preserve"> --Virulent Shot / Virulenter Schuss   [Blackrose Prison]</v>
      </c>
    </row>
    <row r="362" spans="1:53" x14ac:dyDescent="0.25">
      <c r="A362" s="12">
        <v>415</v>
      </c>
      <c r="B362" t="s">
        <v>1396</v>
      </c>
      <c r="C362" t="s">
        <v>1397</v>
      </c>
      <c r="D362" s="3">
        <f>A362</f>
        <v>415</v>
      </c>
      <c r="G362" s="8" t="s">
        <v>1647</v>
      </c>
      <c r="I362" t="s">
        <v>97</v>
      </c>
      <c r="J362" t="s">
        <v>97</v>
      </c>
      <c r="K362">
        <v>-1</v>
      </c>
      <c r="L362">
        <v>-1</v>
      </c>
      <c r="M362">
        <v>-1</v>
      </c>
      <c r="N362">
        <v>0</v>
      </c>
      <c r="O362" s="70" t="s">
        <v>728</v>
      </c>
      <c r="P362" s="3">
        <f>IF(AND(G362&lt;&gt;"LIBSETS_SETTYPE_BATTLEGROUND",G362&lt;&gt;"LIBSETS_SETTYPE_SPECIAL",G362&lt;&gt;"LIBSETS_SETTYPE_MYTHIC"), IF(Q362&lt;&gt;"",VLOOKUP(Q362,'ESO zone constants'!$D$2:$H$4950,5,FALSE),""),"")</f>
        <v>1082</v>
      </c>
      <c r="Q362" t="str">
        <f>IF(OR(K362="",K362&lt;=0,ISERROR(K362)),IF(AND(O362&lt;&gt;"",NOT(ISERROR(O362))),O362, ""),VLOOKUP(K362,'ESO wayshrine node constants'!$A$3:$D$9993,4,FALSE))</f>
        <v>Blackrose Prison</v>
      </c>
      <c r="S362" s="19" t="str">
        <f>IF(AND(R362&lt;&gt;"",NOT(ISERROR(R362))),R362,IF(P362&lt;&gt;"",IF(NOT(ISERROR(VLOOKUP(P362,'ESO Dungeon constants'!$D$3:$H$9999,5,FALSE))),VLOOKUP(P362,'ESO Dungeon constants'!$D$3:$I$9999,6,FALSE),VLOOKUP(P362,'ESO zone constants'!$H$2:$K$9984,4,FALSE)),""))</f>
        <v>DLC_MURKMIRE</v>
      </c>
      <c r="T362" s="3" t="str">
        <f>IF(S362&lt;&gt;"",VLOOKUP(S362,'LibSets constants'!$B$4:$C$1000,2,FALSE),"")</f>
        <v>Murkmire</v>
      </c>
      <c r="U362" s="33" t="s">
        <v>1738</v>
      </c>
      <c r="V362" s="3" t="str">
        <f>IF(U362&lt;&gt;"",IF(U362&lt;&gt;"LIBSETS_DROP_MECHANIC_MONSTER_NAME",VLOOKUP(U362,'LibSets constants'!$I$4:$L$1000,3,FALSE),""),"")</f>
        <v>Arena stage chest</v>
      </c>
      <c r="W362" s="3" t="str">
        <f>IF(U362&lt;&gt;"",IF(U362&lt;&gt;"LIBSETS_DROP_MECHANIC_MONSTER_NAME",VLOOKUP(U362,'LibSets constants'!$I$4:$L$1000,4,FALSE),""),"")</f>
        <v>Arena-Phasen Schatztruhe</v>
      </c>
      <c r="X362" s="3" t="str">
        <f>IF(G362&lt;&gt;"LIBSETS_SETTYPE_BATTLEGROUND",IF(G362&lt;&gt;"LIBSETS_SETTYPE_SPECIAL",IF(Y362&lt;&gt;"",VLOOKUP(Y362,'ESO zone constants'!$D$2:$H$4950,5,FALSE),""),""),"")</f>
        <v/>
      </c>
      <c r="AA362" s="3" t="str">
        <f>IF(Z362&lt;&gt;"",IF(Z362&lt;&gt;"LIBSETS_DROP_MECHANIC_MONSTER_NAME",VLOOKUP(Z362,'LibSets constants'!$I$4:$L$1000,3,FALSE),""),"")</f>
        <v/>
      </c>
      <c r="AB362" s="3" t="str">
        <f>IF(Z362&lt;&gt;"",IF(Z362&lt;&gt;"LIBSETS_DROP_MECHANIC_MONSTER_NAME",VLOOKUP(Z362,'LibSets constants'!$I$4:$L$1000,4,FALSE),""),"")</f>
        <v/>
      </c>
      <c r="AC362" s="3" t="str">
        <f>IF(G362&lt;&gt;"LIBSETS_SETTYPE_BATTLEGROUND",IF(G362&lt;&gt;"LIBSETS_SETTYPE_SPECIAL",IF(AD362&lt;&gt;"",VLOOKUP(AD362,'ESO zone constants'!$D$2:$H$4950,5,FALSE),""),""),"")</f>
        <v/>
      </c>
      <c r="AF362" s="3" t="str">
        <f>IF(AE362&lt;&gt;"",IF(AE362&lt;&gt;"LIBSETS_DROP_MECHANIC_MONSTER_NAME",VLOOKUP(AE362,'LibSets constants'!$I$4:$L$1000,3,FALSE),""),"")</f>
        <v/>
      </c>
      <c r="AG362" s="3" t="str">
        <f>IF(AE362&lt;&gt;"",IF(AE362&lt;&gt;"LIBSETS_DROP_MECHANIC_MONSTER_NAME",VLOOKUP(AE362,'LibSets constants'!$I$4:$L$1000,4,FALSE),""),"")</f>
        <v/>
      </c>
      <c r="AH362" s="3" t="str">
        <f>IF(G362&lt;&gt;"LIBSETS_SETTYPE_BATTLEGROUND",IF(G362&lt;&gt;"LIBSETS_SETTYPE_SPECIAL",IF(AI362&lt;&gt;"",VLOOKUP(AI362,'ESO zone constants'!$D$2:$H$4950,5,FALSE),""),""),"")</f>
        <v/>
      </c>
      <c r="AK362" s="3" t="str">
        <f>IF(AJ362&lt;&gt;"",IF(AJ362&lt;&gt;"LIBSETS_DROP_MECHANIC_MONSTER_NAME",VLOOKUP(AJ362,'LibSets constants'!$I$4:$L$1000,3,FALSE),""),"")</f>
        <v/>
      </c>
      <c r="AL362" s="3" t="str">
        <f>IF(AJ362&lt;&gt;"",IF(AJ362&lt;&gt;"LIBSETS_DROP_MECHANIC_MONSTER_NAME",VLOOKUP(AJ362,'LibSets constants'!$I$4:$L$1000,4,FALSE),""),"")</f>
        <v/>
      </c>
      <c r="AM362" s="3" t="str">
        <f>IF(G362&lt;&gt;"LIBSETS_SETTYPE_BATTLEGROUND",IF(G362&lt;&gt;"LIBSETS_SETTYPE_SPECIAL",IF(AN362&lt;&gt;"",VLOOKUP(AN362,'ESO zone constants'!$D$2:$H$4950,5,FALSE),""),""),"")</f>
        <v/>
      </c>
      <c r="AP362" s="3" t="str">
        <f>IF(AO362&lt;&gt;"",IF(AO362&lt;&gt;"LIBSETS_DROP_MECHANIC_MONSTER_NAME",VLOOKUP(AO362,'LibSets constants'!$I$4:$L$1000,3,FALSE),""),"")</f>
        <v/>
      </c>
      <c r="AQ362" s="3" t="str">
        <f>IF(AO362&lt;&gt;"",IF(AO362&lt;&gt;"LIBSETS_DROP_MECHANIC_MONSTER_NAME",VLOOKUP(AO362,'LibSets constants'!$I$4:$L$1000,4,FALSE),""),"")</f>
        <v/>
      </c>
      <c r="AR362" s="3" t="str">
        <f>IF(G362&lt;&gt;"LIBSETS_SETTYPE_BATTLEGROUND",IF(G362&lt;&gt;"LIBSETS_SETTYPE_SPECIAL",IF(AS362&lt;&gt;"",VLOOKUP(AS362,'ESO zone constants'!$D$2:$H$4950,5,FALSE),""),""),"")</f>
        <v/>
      </c>
      <c r="AU362" s="3" t="str">
        <f>IF(AT362&lt;&gt;"",IF(AT362&lt;&gt;"LIBSETS_DROP_MECHANIC_MONSTER_NAME",VLOOKUP(AT362,'LibSets constants'!$I$4:$L$1000,3,FALSE),""),"")</f>
        <v/>
      </c>
      <c r="AV362" s="3" t="str">
        <f>IF(AT362&lt;&gt;"",IF(AT362&lt;&gt;"LIBSETS_DROP_MECHANIC_MONSTER_NAME",VLOOKUP(AT362,'LibSets constants'!$I$4:$L$1000,4,FALSE),""),"")</f>
        <v/>
      </c>
      <c r="AW362" s="21" t="str">
        <f>IF(A362="???","--","")&amp;IF(F362&lt;&gt;"Not in the game (anymore)",IF(A362&lt;&gt;"",CONCATENATE("[",A362,"] = {wayshrines={")&amp;IF(K362&lt;&gt;"",CONCATENATE(K362,","),"")&amp;IF(L362&lt;&gt;"",CONCATENATE(L362,","),"")&amp;IF(M362&lt;&gt;"",CONCATENATE(M362,","),"")&amp;CONCATENATE("}")&amp;IF(VALUE(N362)&gt;0,CONCATENATE(", traitsNeeded=",N362),"")&amp;CONCATENATE(", dlcId=",IF(S362&lt;&gt;"",S362,"DLC_BASE_GAME")),""),"")</f>
        <v>[415] = {wayshrines={-1,-1,-1,}, dlcId=DLC_MURKMIRE</v>
      </c>
      <c r="AX362" s="21" t="str">
        <f>IF(F362&lt;&gt;"Not in the game (anymore)",IF(A362&lt;&gt;"",IF(P362&lt;&gt;"",CONCATENATE(", zoneIds={",P362),"")&amp;IF(X362&lt;&gt;"",CONCATENATE(",",X362),"")&amp;IF(AC362&lt;&gt;"",CONCATENATE(",",AC362),"")&amp;IF(AH362&lt;&gt;"",CONCATENATE(",",AH362),"")&amp;IF(AM362&lt;&gt;"",CONCATENATE(",",AM362),"")&amp;IF(AR362&lt;&gt;"",CONCATENATE(",",AR362),"")&amp;IF(P362&lt;&gt;"",CONCATENATE("}",""),"")&amp;IF(OR(I362="true",I362="false",I362&lt;&gt;""), CONCATENATE(", veteran=", I362), ""),""),"")</f>
        <v>, zoneIds={1082}, veteran=false</v>
      </c>
      <c r="AY362" s="21" t="str">
        <f>IF(F362&lt;&gt;"Not in the game (anymore)",IF(A362&lt;&gt;"",", setType="&amp;G362,"")&amp;IF(J362="true",", multiTrialSet=true",""),"")</f>
        <v>, setType=LIBSETS_SETTYPE_ARENA</v>
      </c>
      <c r="AZ362" s="21" t="str">
        <f>IF(F362&lt;&gt;"Not in the game (anymore)",IF(U362&lt;&gt;"",", dropMechanic={"&amp;U362&amp;IF(Z362&lt;&gt;"",","&amp;Z362,"")&amp;IF(AE362&lt;&gt;"",","&amp;AE362,"")&amp;IF(AJ362&lt;&gt;"",","&amp;AJ362,"")&amp;IF(AO362&lt;&gt;"",","&amp;AO362,"")&amp;IF(AT362&lt;&gt;"",","&amp;AT362,"")&amp;"}"&amp;IF(U362="LIBSETS_DROP_MECHANIC_MONSTER_NAME",", dropMechanicNames={" &amp; IF(V362&lt;&gt;"","['en']='"&amp;V362&amp;"'","") &amp; IF(W362&lt;&gt;"",", ['de']='" &amp; W362&amp;"'","") &amp; "}",""),"")&amp;"},","")</f>
        <v>, dropMechanic={LIBSETS_DROP_MECHANIC_ARENA_STAGE_CHEST}},</v>
      </c>
      <c r="BA362" s="21" t="str">
        <f>IF(F362&lt;&gt;"Not in the game (anymore)",IF(C362&lt;&gt;"",CONCATENATE(" --",C362," / ",B362,"   [",IF(Q362&lt;&gt;"",Q362,""),IF(Y362&lt;&gt;"",", "&amp;Y362,""),IF(AD362&lt;&gt;"",", "&amp;AD362,""),IF(AI362&lt;&gt;"",", "&amp;AI362,""),IF(AN362&lt;&gt;"",", "&amp;AN362,""),IF(AS362&lt;&gt;"",", "&amp;AS362,""),"]")),"")</f>
        <v xml:space="preserve"> --Wild Impulse / Wilder Impuls   [Blackrose Prison]</v>
      </c>
    </row>
    <row r="363" spans="1:53" x14ac:dyDescent="0.25">
      <c r="A363" s="12">
        <v>416</v>
      </c>
      <c r="B363" t="s">
        <v>1398</v>
      </c>
      <c r="C363" t="s">
        <v>1399</v>
      </c>
      <c r="D363" s="3">
        <f>A363</f>
        <v>416</v>
      </c>
      <c r="G363" s="8" t="s">
        <v>1647</v>
      </c>
      <c r="I363" t="s">
        <v>97</v>
      </c>
      <c r="J363" t="s">
        <v>97</v>
      </c>
      <c r="K363">
        <v>-1</v>
      </c>
      <c r="L363">
        <v>-1</v>
      </c>
      <c r="M363">
        <v>-1</v>
      </c>
      <c r="N363">
        <v>0</v>
      </c>
      <c r="O363" s="70" t="s">
        <v>728</v>
      </c>
      <c r="P363" s="3">
        <f>IF(AND(G363&lt;&gt;"LIBSETS_SETTYPE_BATTLEGROUND",G363&lt;&gt;"LIBSETS_SETTYPE_SPECIAL",G363&lt;&gt;"LIBSETS_SETTYPE_MYTHIC"), IF(Q363&lt;&gt;"",VLOOKUP(Q363,'ESO zone constants'!$D$2:$H$4950,5,FALSE),""),"")</f>
        <v>1082</v>
      </c>
      <c r="Q363" t="str">
        <f>IF(OR(K363="",K363&lt;=0,ISERROR(K363)),IF(AND(O363&lt;&gt;"",NOT(ISERROR(O363))),O363, ""),VLOOKUP(K363,'ESO wayshrine node constants'!$A$3:$D$9993,4,FALSE))</f>
        <v>Blackrose Prison</v>
      </c>
      <c r="S363" s="19" t="str">
        <f>IF(AND(R363&lt;&gt;"",NOT(ISERROR(R363))),R363,IF(P363&lt;&gt;"",IF(NOT(ISERROR(VLOOKUP(P363,'ESO Dungeon constants'!$D$3:$H$9999,5,FALSE))),VLOOKUP(P363,'ESO Dungeon constants'!$D$3:$I$9999,6,FALSE),VLOOKUP(P363,'ESO zone constants'!$H$2:$K$9984,4,FALSE)),""))</f>
        <v>DLC_MURKMIRE</v>
      </c>
      <c r="T363" s="3" t="str">
        <f>IF(S363&lt;&gt;"",VLOOKUP(S363,'LibSets constants'!$B$4:$C$1000,2,FALSE),"")</f>
        <v>Murkmire</v>
      </c>
      <c r="U363" s="33" t="s">
        <v>1738</v>
      </c>
      <c r="V363" s="3" t="str">
        <f>IF(U363&lt;&gt;"",IF(U363&lt;&gt;"LIBSETS_DROP_MECHANIC_MONSTER_NAME",VLOOKUP(U363,'LibSets constants'!$I$4:$L$1000,3,FALSE),""),"")</f>
        <v>Arena stage chest</v>
      </c>
      <c r="W363" s="3" t="str">
        <f>IF(U363&lt;&gt;"",IF(U363&lt;&gt;"LIBSETS_DROP_MECHANIC_MONSTER_NAME",VLOOKUP(U363,'LibSets constants'!$I$4:$L$1000,4,FALSE),""),"")</f>
        <v>Arena-Phasen Schatztruhe</v>
      </c>
      <c r="X363" s="3" t="str">
        <f>IF(G363&lt;&gt;"LIBSETS_SETTYPE_BATTLEGROUND",IF(G363&lt;&gt;"LIBSETS_SETTYPE_SPECIAL",IF(Y363&lt;&gt;"",VLOOKUP(Y363,'ESO zone constants'!$D$2:$H$4950,5,FALSE),""),""),"")</f>
        <v/>
      </c>
      <c r="AA363" s="3" t="str">
        <f>IF(Z363&lt;&gt;"",IF(Z363&lt;&gt;"LIBSETS_DROP_MECHANIC_MONSTER_NAME",VLOOKUP(Z363,'LibSets constants'!$I$4:$L$1000,3,FALSE),""),"")</f>
        <v/>
      </c>
      <c r="AB363" s="3" t="str">
        <f>IF(Z363&lt;&gt;"",IF(Z363&lt;&gt;"LIBSETS_DROP_MECHANIC_MONSTER_NAME",VLOOKUP(Z363,'LibSets constants'!$I$4:$L$1000,4,FALSE),""),"")</f>
        <v/>
      </c>
      <c r="AC363" s="3" t="str">
        <f>IF(G363&lt;&gt;"LIBSETS_SETTYPE_BATTLEGROUND",IF(G363&lt;&gt;"LIBSETS_SETTYPE_SPECIAL",IF(AD363&lt;&gt;"",VLOOKUP(AD363,'ESO zone constants'!$D$2:$H$4950,5,FALSE),""),""),"")</f>
        <v/>
      </c>
      <c r="AF363" s="3" t="str">
        <f>IF(AE363&lt;&gt;"",IF(AE363&lt;&gt;"LIBSETS_DROP_MECHANIC_MONSTER_NAME",VLOOKUP(AE363,'LibSets constants'!$I$4:$L$1000,3,FALSE),""),"")</f>
        <v/>
      </c>
      <c r="AG363" s="3" t="str">
        <f>IF(AE363&lt;&gt;"",IF(AE363&lt;&gt;"LIBSETS_DROP_MECHANIC_MONSTER_NAME",VLOOKUP(AE363,'LibSets constants'!$I$4:$L$1000,4,FALSE),""),"")</f>
        <v/>
      </c>
      <c r="AH363" s="3" t="str">
        <f>IF(G363&lt;&gt;"LIBSETS_SETTYPE_BATTLEGROUND",IF(G363&lt;&gt;"LIBSETS_SETTYPE_SPECIAL",IF(AI363&lt;&gt;"",VLOOKUP(AI363,'ESO zone constants'!$D$2:$H$4950,5,FALSE),""),""),"")</f>
        <v/>
      </c>
      <c r="AK363" s="3" t="str">
        <f>IF(AJ363&lt;&gt;"",IF(AJ363&lt;&gt;"LIBSETS_DROP_MECHANIC_MONSTER_NAME",VLOOKUP(AJ363,'LibSets constants'!$I$4:$L$1000,3,FALSE),""),"")</f>
        <v/>
      </c>
      <c r="AL363" s="3" t="str">
        <f>IF(AJ363&lt;&gt;"",IF(AJ363&lt;&gt;"LIBSETS_DROP_MECHANIC_MONSTER_NAME",VLOOKUP(AJ363,'LibSets constants'!$I$4:$L$1000,4,FALSE),""),"")</f>
        <v/>
      </c>
      <c r="AM363" s="3" t="str">
        <f>IF(G363&lt;&gt;"LIBSETS_SETTYPE_BATTLEGROUND",IF(G363&lt;&gt;"LIBSETS_SETTYPE_SPECIAL",IF(AN363&lt;&gt;"",VLOOKUP(AN363,'ESO zone constants'!$D$2:$H$4950,5,FALSE),""),""),"")</f>
        <v/>
      </c>
      <c r="AP363" s="3" t="str">
        <f>IF(AO363&lt;&gt;"",IF(AO363&lt;&gt;"LIBSETS_DROP_MECHANIC_MONSTER_NAME",VLOOKUP(AO363,'LibSets constants'!$I$4:$L$1000,3,FALSE),""),"")</f>
        <v/>
      </c>
      <c r="AQ363" s="3" t="str">
        <f>IF(AO363&lt;&gt;"",IF(AO363&lt;&gt;"LIBSETS_DROP_MECHANIC_MONSTER_NAME",VLOOKUP(AO363,'LibSets constants'!$I$4:$L$1000,4,FALSE),""),"")</f>
        <v/>
      </c>
      <c r="AR363" s="3" t="str">
        <f>IF(G363&lt;&gt;"LIBSETS_SETTYPE_BATTLEGROUND",IF(G363&lt;&gt;"LIBSETS_SETTYPE_SPECIAL",IF(AS363&lt;&gt;"",VLOOKUP(AS363,'ESO zone constants'!$D$2:$H$4950,5,FALSE),""),""),"")</f>
        <v/>
      </c>
      <c r="AU363" s="3" t="str">
        <f>IF(AT363&lt;&gt;"",IF(AT363&lt;&gt;"LIBSETS_DROP_MECHANIC_MONSTER_NAME",VLOOKUP(AT363,'LibSets constants'!$I$4:$L$1000,3,FALSE),""),"")</f>
        <v/>
      </c>
      <c r="AV363" s="3" t="str">
        <f>IF(AT363&lt;&gt;"",IF(AT363&lt;&gt;"LIBSETS_DROP_MECHANIC_MONSTER_NAME",VLOOKUP(AT363,'LibSets constants'!$I$4:$L$1000,4,FALSE),""),"")</f>
        <v/>
      </c>
      <c r="AW363" s="21" t="str">
        <f>IF(A363="???","--","")&amp;IF(F363&lt;&gt;"Not in the game (anymore)",IF(A363&lt;&gt;"",CONCATENATE("[",A363,"] = {wayshrines={")&amp;IF(K363&lt;&gt;"",CONCATENATE(K363,","),"")&amp;IF(L363&lt;&gt;"",CONCATENATE(L363,","),"")&amp;IF(M363&lt;&gt;"",CONCATENATE(M363,","),"")&amp;CONCATENATE("}")&amp;IF(VALUE(N363)&gt;0,CONCATENATE(", traitsNeeded=",N363),"")&amp;CONCATENATE(", dlcId=",IF(S363&lt;&gt;"",S363,"DLC_BASE_GAME")),""),"")</f>
        <v>[416] = {wayshrines={-1,-1,-1,}, dlcId=DLC_MURKMIRE</v>
      </c>
      <c r="AX363" s="21" t="str">
        <f>IF(F363&lt;&gt;"Not in the game (anymore)",IF(A363&lt;&gt;"",IF(P363&lt;&gt;"",CONCATENATE(", zoneIds={",P363),"")&amp;IF(X363&lt;&gt;"",CONCATENATE(",",X363),"")&amp;IF(AC363&lt;&gt;"",CONCATENATE(",",AC363),"")&amp;IF(AH363&lt;&gt;"",CONCATENATE(",",AH363),"")&amp;IF(AM363&lt;&gt;"",CONCATENATE(",",AM363),"")&amp;IF(AR363&lt;&gt;"",CONCATENATE(",",AR363),"")&amp;IF(P363&lt;&gt;"",CONCATENATE("}",""),"")&amp;IF(OR(I363="true",I363="false",I363&lt;&gt;""), CONCATENATE(", veteran=", I363), ""),""),"")</f>
        <v>, zoneIds={1082}, veteran=false</v>
      </c>
      <c r="AY363" s="21" t="str">
        <f>IF(F363&lt;&gt;"Not in the game (anymore)",IF(A363&lt;&gt;"",", setType="&amp;G363,"")&amp;IF(J363="true",", multiTrialSet=true",""),"")</f>
        <v>, setType=LIBSETS_SETTYPE_ARENA</v>
      </c>
      <c r="AZ363" s="21" t="str">
        <f>IF(F363&lt;&gt;"Not in the game (anymore)",IF(U363&lt;&gt;"",", dropMechanic={"&amp;U363&amp;IF(Z363&lt;&gt;"",","&amp;Z363,"")&amp;IF(AE363&lt;&gt;"",","&amp;AE363,"")&amp;IF(AJ363&lt;&gt;"",","&amp;AJ363,"")&amp;IF(AO363&lt;&gt;"",","&amp;AO363,"")&amp;IF(AT363&lt;&gt;"",","&amp;AT363,"")&amp;"}"&amp;IF(U363="LIBSETS_DROP_MECHANIC_MONSTER_NAME",", dropMechanicNames={" &amp; IF(V363&lt;&gt;"","['en']='"&amp;V363&amp;"'","") &amp; IF(W363&lt;&gt;"",", ['de']='" &amp; W363&amp;"'","") &amp; "}",""),"")&amp;"},","")</f>
        <v>, dropMechanic={LIBSETS_DROP_MECHANIC_ARENA_STAGE_CHEST}},</v>
      </c>
      <c r="BA363" s="21" t="str">
        <f>IF(F363&lt;&gt;"Not in the game (anymore)",IF(C363&lt;&gt;"",CONCATENATE(" --",C363," / ",B363,"   [",IF(Q363&lt;&gt;"",Q363,""),IF(Y363&lt;&gt;"",", "&amp;Y363,""),IF(AD363&lt;&gt;"",", "&amp;AD363,""),IF(AI363&lt;&gt;"",", "&amp;AI363,""),IF(AN363&lt;&gt;"",", "&amp;AN363,""),IF(AS363&lt;&gt;"",", "&amp;AS363,""),"]")),"")</f>
        <v xml:space="preserve"> --Mender's Ward / Schutz des Pflegers   [Blackrose Prison]</v>
      </c>
    </row>
    <row r="364" spans="1:53" x14ac:dyDescent="0.25">
      <c r="A364" s="12">
        <v>417</v>
      </c>
      <c r="B364" t="s">
        <v>1400</v>
      </c>
      <c r="C364" t="s">
        <v>1401</v>
      </c>
      <c r="D364" s="3">
        <f>A364</f>
        <v>417</v>
      </c>
      <c r="G364" s="8" t="s">
        <v>1650</v>
      </c>
      <c r="I364" t="s">
        <v>97</v>
      </c>
      <c r="J364" t="s">
        <v>97</v>
      </c>
      <c r="K364">
        <v>-1</v>
      </c>
      <c r="L364">
        <v>-1</v>
      </c>
      <c r="M364">
        <v>-1</v>
      </c>
      <c r="N364">
        <v>0</v>
      </c>
      <c r="O364" s="70" t="s">
        <v>131</v>
      </c>
      <c r="P364" s="3">
        <f>IF(AND(G364&lt;&gt;"LIBSETS_SETTYPE_BATTLEGROUND",G364&lt;&gt;"LIBSETS_SETTYPE_SPECIAL",G364&lt;&gt;"LIBSETS_SETTYPE_MYTHIC"), IF(Q364&lt;&gt;"",VLOOKUP(Q364,'ESO zone constants'!$D$2:$H$4950,5,FALSE),""),"")</f>
        <v>181</v>
      </c>
      <c r="Q364" t="str">
        <f>IF(OR(K364="",K364&lt;=0,ISERROR(K364)),IF(AND(O364&lt;&gt;"",NOT(ISERROR(O364))),O364, ""),VLOOKUP(K364,'ESO wayshrine node constants'!$A$3:$D$9993,4,FALSE))</f>
        <v>Cyrodiil</v>
      </c>
      <c r="S364" s="19" t="str">
        <f>IF(AND(R364&lt;&gt;"",NOT(ISERROR(R364))),R364,IF(P364&lt;&gt;"",IF(NOT(ISERROR(VLOOKUP(P364,'ESO Dungeon constants'!$D$3:$H$9999,5,FALSE))),VLOOKUP(P364,'ESO Dungeon constants'!$D$3:$I$9999,6,FALSE),VLOOKUP(P364,'ESO zone constants'!$H$2:$K$9984,4,FALSE)),""))</f>
        <v>DLC_BASE_GAME</v>
      </c>
      <c r="T364" s="3" t="str">
        <f>IF(S364&lt;&gt;"",VLOOKUP(S364,'LibSets constants'!$B$4:$C$1000,2,FALSE),"")</f>
        <v>Included in base game</v>
      </c>
      <c r="U364" s="33" t="s">
        <v>1723</v>
      </c>
      <c r="V364" s="3" t="str">
        <f>IF(U364&lt;&gt;"",IF(U364&lt;&gt;"LIBSETS_DROP_MECHANIC_MONSTER_NAME",VLOOKUP(U364,'LibSets constants'!$I$4:$L$1000,3,FALSE),""),"")</f>
        <v>Rewards for the worthy (Cyrodiil/Battleground mail)</v>
      </c>
      <c r="W364" s="3" t="str">
        <f>IF(U364&lt;&gt;"",IF(U364&lt;&gt;"LIBSETS_DROP_MECHANIC_MONSTER_NAME",VLOOKUP(U364,'LibSets constants'!$I$4:$L$1000,4,FALSE),""),"")</f>
        <v>Gerechter Lohn (Cyrodiil/Schlachtfeld Mail)</v>
      </c>
      <c r="X364" s="3" t="str">
        <f>IF(G364&lt;&gt;"LIBSETS_SETTYPE_BATTLEGROUND",IF(G364&lt;&gt;"LIBSETS_SETTYPE_SPECIAL",IF(Y364&lt;&gt;"",VLOOKUP(Y364,'ESO zone constants'!$D$2:$H$4950,5,FALSE),""),""),"")</f>
        <v/>
      </c>
      <c r="AA364" s="3" t="str">
        <f>IF(Z364&lt;&gt;"",IF(Z364&lt;&gt;"LIBSETS_DROP_MECHANIC_MONSTER_NAME",VLOOKUP(Z364,'LibSets constants'!$I$4:$L$1000,3,FALSE),""),"")</f>
        <v/>
      </c>
      <c r="AB364" s="3" t="str">
        <f>IF(Z364&lt;&gt;"",IF(Z364&lt;&gt;"LIBSETS_DROP_MECHANIC_MONSTER_NAME",VLOOKUP(Z364,'LibSets constants'!$I$4:$L$1000,4,FALSE),""),"")</f>
        <v/>
      </c>
      <c r="AC364" s="3" t="str">
        <f>IF(G364&lt;&gt;"LIBSETS_SETTYPE_BATTLEGROUND",IF(G364&lt;&gt;"LIBSETS_SETTYPE_SPECIAL",IF(AD364&lt;&gt;"",VLOOKUP(AD364,'ESO zone constants'!$D$2:$H$4950,5,FALSE),""),""),"")</f>
        <v/>
      </c>
      <c r="AF364" s="3" t="str">
        <f>IF(AE364&lt;&gt;"",IF(AE364&lt;&gt;"LIBSETS_DROP_MECHANIC_MONSTER_NAME",VLOOKUP(AE364,'LibSets constants'!$I$4:$L$1000,3,FALSE),""),"")</f>
        <v/>
      </c>
      <c r="AG364" s="3" t="str">
        <f>IF(AE364&lt;&gt;"",IF(AE364&lt;&gt;"LIBSETS_DROP_MECHANIC_MONSTER_NAME",VLOOKUP(AE364,'LibSets constants'!$I$4:$L$1000,4,FALSE),""),"")</f>
        <v/>
      </c>
      <c r="AH364" s="3" t="str">
        <f>IF(G364&lt;&gt;"LIBSETS_SETTYPE_BATTLEGROUND",IF(G364&lt;&gt;"LIBSETS_SETTYPE_SPECIAL",IF(AI364&lt;&gt;"",VLOOKUP(AI364,'ESO zone constants'!$D$2:$H$4950,5,FALSE),""),""),"")</f>
        <v/>
      </c>
      <c r="AK364" s="3" t="str">
        <f>IF(AJ364&lt;&gt;"",IF(AJ364&lt;&gt;"LIBSETS_DROP_MECHANIC_MONSTER_NAME",VLOOKUP(AJ364,'LibSets constants'!$I$4:$L$1000,3,FALSE),""),"")</f>
        <v/>
      </c>
      <c r="AL364" s="3" t="str">
        <f>IF(AJ364&lt;&gt;"",IF(AJ364&lt;&gt;"LIBSETS_DROP_MECHANIC_MONSTER_NAME",VLOOKUP(AJ364,'LibSets constants'!$I$4:$L$1000,4,FALSE),""),"")</f>
        <v/>
      </c>
      <c r="AM364" s="3" t="str">
        <f>IF(G364&lt;&gt;"LIBSETS_SETTYPE_BATTLEGROUND",IF(G364&lt;&gt;"LIBSETS_SETTYPE_SPECIAL",IF(AN364&lt;&gt;"",VLOOKUP(AN364,'ESO zone constants'!$D$2:$H$4950,5,FALSE),""),""),"")</f>
        <v/>
      </c>
      <c r="AP364" s="3" t="str">
        <f>IF(AO364&lt;&gt;"",IF(AO364&lt;&gt;"LIBSETS_DROP_MECHANIC_MONSTER_NAME",VLOOKUP(AO364,'LibSets constants'!$I$4:$L$1000,3,FALSE),""),"")</f>
        <v/>
      </c>
      <c r="AQ364" s="3" t="str">
        <f>IF(AO364&lt;&gt;"",IF(AO364&lt;&gt;"LIBSETS_DROP_MECHANIC_MONSTER_NAME",VLOOKUP(AO364,'LibSets constants'!$I$4:$L$1000,4,FALSE),""),"")</f>
        <v/>
      </c>
      <c r="AR364" s="3" t="str">
        <f>IF(G364&lt;&gt;"LIBSETS_SETTYPE_BATTLEGROUND",IF(G364&lt;&gt;"LIBSETS_SETTYPE_SPECIAL",IF(AS364&lt;&gt;"",VLOOKUP(AS364,'ESO zone constants'!$D$2:$H$4950,5,FALSE),""),""),"")</f>
        <v/>
      </c>
      <c r="AU364" s="3" t="str">
        <f>IF(AT364&lt;&gt;"",IF(AT364&lt;&gt;"LIBSETS_DROP_MECHANIC_MONSTER_NAME",VLOOKUP(AT364,'LibSets constants'!$I$4:$L$1000,3,FALSE),""),"")</f>
        <v/>
      </c>
      <c r="AV364" s="3" t="str">
        <f>IF(AT364&lt;&gt;"",IF(AT364&lt;&gt;"LIBSETS_DROP_MECHANIC_MONSTER_NAME",VLOOKUP(AT364,'LibSets constants'!$I$4:$L$1000,4,FALSE),""),"")</f>
        <v/>
      </c>
      <c r="AW364" s="21" t="str">
        <f>IF(A364="???","--","")&amp;IF(F364&lt;&gt;"Not in the game (anymore)",IF(A364&lt;&gt;"",CONCATENATE("[",A364,"] = {wayshrines={")&amp;IF(K364&lt;&gt;"",CONCATENATE(K364,","),"")&amp;IF(L364&lt;&gt;"",CONCATENATE(L364,","),"")&amp;IF(M364&lt;&gt;"",CONCATENATE(M364,","),"")&amp;CONCATENATE("}")&amp;IF(VALUE(N364)&gt;0,CONCATENATE(", traitsNeeded=",N364),"")&amp;CONCATENATE(", dlcId=",IF(S364&lt;&gt;"",S364,"DLC_BASE_GAME")),""),"")</f>
        <v>[417] = {wayshrines={-1,-1,-1,}, dlcId=DLC_BASE_GAME</v>
      </c>
      <c r="AX364" s="21" t="str">
        <f>IF(F364&lt;&gt;"Not in the game (anymore)",IF(A364&lt;&gt;"",IF(P364&lt;&gt;"",CONCATENATE(", zoneIds={",P364),"")&amp;IF(X364&lt;&gt;"",CONCATENATE(",",X364),"")&amp;IF(AC364&lt;&gt;"",CONCATENATE(",",AC364),"")&amp;IF(AH364&lt;&gt;"",CONCATENATE(",",AH364),"")&amp;IF(AM364&lt;&gt;"",CONCATENATE(",",AM364),"")&amp;IF(AR364&lt;&gt;"",CONCATENATE(",",AR364),"")&amp;IF(P364&lt;&gt;"",CONCATENATE("}",""),"")&amp;IF(OR(I364="true",I364="false",I364&lt;&gt;""), CONCATENATE(", veteran=", I364), ""),""),"")</f>
        <v>, zoneIds={181}, veteran=false</v>
      </c>
      <c r="AY364" s="21" t="str">
        <f>IF(F364&lt;&gt;"Not in the game (anymore)",IF(A364&lt;&gt;"",", setType="&amp;G364,"")&amp;IF(J364="true",", multiTrialSet=true",""),"")</f>
        <v>, setType=LIBSETS_SETTYPE_CYRODIIL</v>
      </c>
      <c r="AZ364" s="21" t="str">
        <f>IF(F364&lt;&gt;"Not in the game (anymore)",IF(U364&lt;&gt;"",", dropMechanic={"&amp;U364&amp;IF(Z364&lt;&gt;"",","&amp;Z364,"")&amp;IF(AE364&lt;&gt;"",","&amp;AE364,"")&amp;IF(AJ364&lt;&gt;"",","&amp;AJ364,"")&amp;IF(AO364&lt;&gt;"",","&amp;AO364,"")&amp;IF(AT364&lt;&gt;"",","&amp;AT364,"")&amp;"}"&amp;IF(U364="LIBSETS_DROP_MECHANIC_MONSTER_NAME",", dropMechanicNames={" &amp; IF(V364&lt;&gt;"","['en']='"&amp;V364&amp;"'","") &amp; IF(W364&lt;&gt;"",", ['de']='" &amp; W364&amp;"'","") &amp; "}",""),"")&amp;"},","")</f>
        <v>, dropMechanic={LIBSETS_DROP_MECHANIC_MAIL_PVP_REWARDS_FOR_THE_WORTHY}},</v>
      </c>
      <c r="BA364" s="21" t="str">
        <f>IF(F364&lt;&gt;"Not in the game (anymore)",IF(C364&lt;&gt;"",CONCATENATE(" --",C364," / ",B364,"   [",IF(Q364&lt;&gt;"",Q364,""),IF(Y364&lt;&gt;"",", "&amp;Y364,""),IF(AD364&lt;&gt;"",", "&amp;AD364,""),IF(AI364&lt;&gt;"",", "&amp;AI364,""),IF(AN364&lt;&gt;"",", "&amp;AN364,""),IF(AS364&lt;&gt;"",", "&amp;AS364,""),"]")),"")</f>
        <v xml:space="preserve"> --Indomitable Fury / Unbeugsamer Zorn   [Cyrodiil]</v>
      </c>
    </row>
    <row r="365" spans="1:53" x14ac:dyDescent="0.25">
      <c r="A365" s="12">
        <v>418</v>
      </c>
      <c r="B365" t="s">
        <v>1402</v>
      </c>
      <c r="C365" t="s">
        <v>1403</v>
      </c>
      <c r="D365" s="3">
        <f>A365</f>
        <v>418</v>
      </c>
      <c r="G365" s="8" t="s">
        <v>1650</v>
      </c>
      <c r="I365" t="s">
        <v>97</v>
      </c>
      <c r="J365" t="s">
        <v>97</v>
      </c>
      <c r="K365">
        <v>-1</v>
      </c>
      <c r="L365">
        <v>-1</v>
      </c>
      <c r="M365">
        <v>-1</v>
      </c>
      <c r="N365">
        <v>0</v>
      </c>
      <c r="O365" s="70" t="s">
        <v>131</v>
      </c>
      <c r="P365" s="3">
        <f>IF(AND(G365&lt;&gt;"LIBSETS_SETTYPE_BATTLEGROUND",G365&lt;&gt;"LIBSETS_SETTYPE_SPECIAL",G365&lt;&gt;"LIBSETS_SETTYPE_MYTHIC"), IF(Q365&lt;&gt;"",VLOOKUP(Q365,'ESO zone constants'!$D$2:$H$4950,5,FALSE),""),"")</f>
        <v>181</v>
      </c>
      <c r="Q365" t="str">
        <f>IF(OR(K365="",K365&lt;=0,ISERROR(K365)),IF(AND(O365&lt;&gt;"",NOT(ISERROR(O365))),O365, ""),VLOOKUP(K365,'ESO wayshrine node constants'!$A$3:$D$9993,4,FALSE))</f>
        <v>Cyrodiil</v>
      </c>
      <c r="S365" s="19" t="str">
        <f>IF(AND(R365&lt;&gt;"",NOT(ISERROR(R365))),R365,IF(P365&lt;&gt;"",IF(NOT(ISERROR(VLOOKUP(P365,'ESO Dungeon constants'!$D$3:$H$9999,5,FALSE))),VLOOKUP(P365,'ESO Dungeon constants'!$D$3:$I$9999,6,FALSE),VLOOKUP(P365,'ESO zone constants'!$H$2:$K$9984,4,FALSE)),""))</f>
        <v>DLC_BASE_GAME</v>
      </c>
      <c r="T365" s="3" t="str">
        <f>IF(S365&lt;&gt;"",VLOOKUP(S365,'LibSets constants'!$B$4:$C$1000,2,FALSE),"")</f>
        <v>Included in base game</v>
      </c>
      <c r="U365" s="33" t="s">
        <v>1723</v>
      </c>
      <c r="V365" s="3" t="str">
        <f>IF(U365&lt;&gt;"",IF(U365&lt;&gt;"LIBSETS_DROP_MECHANIC_MONSTER_NAME",VLOOKUP(U365,'LibSets constants'!$I$4:$L$1000,3,FALSE),""),"")</f>
        <v>Rewards for the worthy (Cyrodiil/Battleground mail)</v>
      </c>
      <c r="W365" s="3" t="str">
        <f>IF(U365&lt;&gt;"",IF(U365&lt;&gt;"LIBSETS_DROP_MECHANIC_MONSTER_NAME",VLOOKUP(U365,'LibSets constants'!$I$4:$L$1000,4,FALSE),""),"")</f>
        <v>Gerechter Lohn (Cyrodiil/Schlachtfeld Mail)</v>
      </c>
      <c r="X365" s="3" t="str">
        <f>IF(G365&lt;&gt;"LIBSETS_SETTYPE_BATTLEGROUND",IF(G365&lt;&gt;"LIBSETS_SETTYPE_SPECIAL",IF(Y365&lt;&gt;"",VLOOKUP(Y365,'ESO zone constants'!$D$2:$H$4950,5,FALSE),""),""),"")</f>
        <v/>
      </c>
      <c r="AA365" s="3" t="str">
        <f>IF(Z365&lt;&gt;"",IF(Z365&lt;&gt;"LIBSETS_DROP_MECHANIC_MONSTER_NAME",VLOOKUP(Z365,'LibSets constants'!$I$4:$L$1000,3,FALSE),""),"")</f>
        <v/>
      </c>
      <c r="AB365" s="3" t="str">
        <f>IF(Z365&lt;&gt;"",IF(Z365&lt;&gt;"LIBSETS_DROP_MECHANIC_MONSTER_NAME",VLOOKUP(Z365,'LibSets constants'!$I$4:$L$1000,4,FALSE),""),"")</f>
        <v/>
      </c>
      <c r="AC365" s="3" t="str">
        <f>IF(G365&lt;&gt;"LIBSETS_SETTYPE_BATTLEGROUND",IF(G365&lt;&gt;"LIBSETS_SETTYPE_SPECIAL",IF(AD365&lt;&gt;"",VLOOKUP(AD365,'ESO zone constants'!$D$2:$H$4950,5,FALSE),""),""),"")</f>
        <v/>
      </c>
      <c r="AF365" s="3" t="str">
        <f>IF(AE365&lt;&gt;"",IF(AE365&lt;&gt;"LIBSETS_DROP_MECHANIC_MONSTER_NAME",VLOOKUP(AE365,'LibSets constants'!$I$4:$L$1000,3,FALSE),""),"")</f>
        <v/>
      </c>
      <c r="AG365" s="3" t="str">
        <f>IF(AE365&lt;&gt;"",IF(AE365&lt;&gt;"LIBSETS_DROP_MECHANIC_MONSTER_NAME",VLOOKUP(AE365,'LibSets constants'!$I$4:$L$1000,4,FALSE),""),"")</f>
        <v/>
      </c>
      <c r="AH365" s="3" t="str">
        <f>IF(G365&lt;&gt;"LIBSETS_SETTYPE_BATTLEGROUND",IF(G365&lt;&gt;"LIBSETS_SETTYPE_SPECIAL",IF(AI365&lt;&gt;"",VLOOKUP(AI365,'ESO zone constants'!$D$2:$H$4950,5,FALSE),""),""),"")</f>
        <v/>
      </c>
      <c r="AK365" s="3" t="str">
        <f>IF(AJ365&lt;&gt;"",IF(AJ365&lt;&gt;"LIBSETS_DROP_MECHANIC_MONSTER_NAME",VLOOKUP(AJ365,'LibSets constants'!$I$4:$L$1000,3,FALSE),""),"")</f>
        <v/>
      </c>
      <c r="AL365" s="3" t="str">
        <f>IF(AJ365&lt;&gt;"",IF(AJ365&lt;&gt;"LIBSETS_DROP_MECHANIC_MONSTER_NAME",VLOOKUP(AJ365,'LibSets constants'!$I$4:$L$1000,4,FALSE),""),"")</f>
        <v/>
      </c>
      <c r="AM365" s="3" t="str">
        <f>IF(G365&lt;&gt;"LIBSETS_SETTYPE_BATTLEGROUND",IF(G365&lt;&gt;"LIBSETS_SETTYPE_SPECIAL",IF(AN365&lt;&gt;"",VLOOKUP(AN365,'ESO zone constants'!$D$2:$H$4950,5,FALSE),""),""),"")</f>
        <v/>
      </c>
      <c r="AP365" s="3" t="str">
        <f>IF(AO365&lt;&gt;"",IF(AO365&lt;&gt;"LIBSETS_DROP_MECHANIC_MONSTER_NAME",VLOOKUP(AO365,'LibSets constants'!$I$4:$L$1000,3,FALSE),""),"")</f>
        <v/>
      </c>
      <c r="AQ365" s="3" t="str">
        <f>IF(AO365&lt;&gt;"",IF(AO365&lt;&gt;"LIBSETS_DROP_MECHANIC_MONSTER_NAME",VLOOKUP(AO365,'LibSets constants'!$I$4:$L$1000,4,FALSE),""),"")</f>
        <v/>
      </c>
      <c r="AR365" s="3" t="str">
        <f>IF(G365&lt;&gt;"LIBSETS_SETTYPE_BATTLEGROUND",IF(G365&lt;&gt;"LIBSETS_SETTYPE_SPECIAL",IF(AS365&lt;&gt;"",VLOOKUP(AS365,'ESO zone constants'!$D$2:$H$4950,5,FALSE),""),""),"")</f>
        <v/>
      </c>
      <c r="AU365" s="3" t="str">
        <f>IF(AT365&lt;&gt;"",IF(AT365&lt;&gt;"LIBSETS_DROP_MECHANIC_MONSTER_NAME",VLOOKUP(AT365,'LibSets constants'!$I$4:$L$1000,3,FALSE),""),"")</f>
        <v/>
      </c>
      <c r="AV365" s="3" t="str">
        <f>IF(AT365&lt;&gt;"",IF(AT365&lt;&gt;"LIBSETS_DROP_MECHANIC_MONSTER_NAME",VLOOKUP(AT365,'LibSets constants'!$I$4:$L$1000,4,FALSE),""),"")</f>
        <v/>
      </c>
      <c r="AW365" s="21" t="str">
        <f>IF(A365="???","--","")&amp;IF(F365&lt;&gt;"Not in the game (anymore)",IF(A365&lt;&gt;"",CONCATENATE("[",A365,"] = {wayshrines={")&amp;IF(K365&lt;&gt;"",CONCATENATE(K365,","),"")&amp;IF(L365&lt;&gt;"",CONCATENATE(L365,","),"")&amp;IF(M365&lt;&gt;"",CONCATENATE(M365,","),"")&amp;CONCATENATE("}")&amp;IF(VALUE(N365)&gt;0,CONCATENATE(", traitsNeeded=",N365),"")&amp;CONCATENATE(", dlcId=",IF(S365&lt;&gt;"",S365,"DLC_BASE_GAME")),""),"")</f>
        <v>[418] = {wayshrines={-1,-1,-1,}, dlcId=DLC_BASE_GAME</v>
      </c>
      <c r="AX365" s="21" t="str">
        <f>IF(F365&lt;&gt;"Not in the game (anymore)",IF(A365&lt;&gt;"",IF(P365&lt;&gt;"",CONCATENATE(", zoneIds={",P365),"")&amp;IF(X365&lt;&gt;"",CONCATENATE(",",X365),"")&amp;IF(AC365&lt;&gt;"",CONCATENATE(",",AC365),"")&amp;IF(AH365&lt;&gt;"",CONCATENATE(",",AH365),"")&amp;IF(AM365&lt;&gt;"",CONCATENATE(",",AM365),"")&amp;IF(AR365&lt;&gt;"",CONCATENATE(",",AR365),"")&amp;IF(P365&lt;&gt;"",CONCATENATE("}",""),"")&amp;IF(OR(I365="true",I365="false",I365&lt;&gt;""), CONCATENATE(", veteran=", I365), ""),""),"")</f>
        <v>, zoneIds={181}, veteran=false</v>
      </c>
      <c r="AY365" s="21" t="str">
        <f>IF(F365&lt;&gt;"Not in the game (anymore)",IF(A365&lt;&gt;"",", setType="&amp;G365,"")&amp;IF(J365="true",", multiTrialSet=true",""),"")</f>
        <v>, setType=LIBSETS_SETTYPE_CYRODIIL</v>
      </c>
      <c r="AZ365" s="21" t="str">
        <f>IF(F365&lt;&gt;"Not in the game (anymore)",IF(U365&lt;&gt;"",", dropMechanic={"&amp;U365&amp;IF(Z365&lt;&gt;"",","&amp;Z365,"")&amp;IF(AE365&lt;&gt;"",","&amp;AE365,"")&amp;IF(AJ365&lt;&gt;"",","&amp;AJ365,"")&amp;IF(AO365&lt;&gt;"",","&amp;AO365,"")&amp;IF(AT365&lt;&gt;"",","&amp;AT365,"")&amp;"}"&amp;IF(U365="LIBSETS_DROP_MECHANIC_MONSTER_NAME",", dropMechanicNames={" &amp; IF(V365&lt;&gt;"","['en']='"&amp;V365&amp;"'","") &amp; IF(W365&lt;&gt;"",", ['de']='" &amp; W365&amp;"'","") &amp; "}",""),"")&amp;"},","")</f>
        <v>, dropMechanic={LIBSETS_DROP_MECHANIC_MAIL_PVP_REWARDS_FOR_THE_WORTHY}},</v>
      </c>
      <c r="BA365" s="21" t="str">
        <f>IF(F365&lt;&gt;"Not in the game (anymore)",IF(C365&lt;&gt;"",CONCATENATE(" --",C365," / ",B365,"   [",IF(Q365&lt;&gt;"",Q365,""),IF(Y365&lt;&gt;"",", "&amp;Y365,""),IF(AD365&lt;&gt;"",", "&amp;AD365,""),IF(AI365&lt;&gt;"",", "&amp;AI365,""),IF(AN365&lt;&gt;"",", "&amp;AN365,""),IF(AS365&lt;&gt;"",", "&amp;AS365,""),"]")),"")</f>
        <v xml:space="preserve"> --Spell Strategist / Zauberstratege   [Cyrodiil]</v>
      </c>
    </row>
    <row r="366" spans="1:53" x14ac:dyDescent="0.25">
      <c r="A366" s="12">
        <v>419</v>
      </c>
      <c r="B366" t="s">
        <v>1404</v>
      </c>
      <c r="C366" t="s">
        <v>1405</v>
      </c>
      <c r="D366" s="3">
        <f>A366</f>
        <v>419</v>
      </c>
      <c r="G366" s="8" t="s">
        <v>1650</v>
      </c>
      <c r="I366" t="s">
        <v>97</v>
      </c>
      <c r="J366" t="s">
        <v>97</v>
      </c>
      <c r="K366">
        <v>-1</v>
      </c>
      <c r="L366">
        <v>-1</v>
      </c>
      <c r="M366">
        <v>-1</v>
      </c>
      <c r="N366">
        <v>0</v>
      </c>
      <c r="O366" s="70" t="s">
        <v>131</v>
      </c>
      <c r="P366" s="3">
        <f>IF(AND(G366&lt;&gt;"LIBSETS_SETTYPE_BATTLEGROUND",G366&lt;&gt;"LIBSETS_SETTYPE_SPECIAL",G366&lt;&gt;"LIBSETS_SETTYPE_MYTHIC"), IF(Q366&lt;&gt;"",VLOOKUP(Q366,'ESO zone constants'!$D$2:$H$4950,5,FALSE),""),"")</f>
        <v>181</v>
      </c>
      <c r="Q366" t="str">
        <f>IF(OR(K366="",K366&lt;=0,ISERROR(K366)),IF(AND(O366&lt;&gt;"",NOT(ISERROR(O366))),O366, ""),VLOOKUP(K366,'ESO wayshrine node constants'!$A$3:$D$9993,4,FALSE))</f>
        <v>Cyrodiil</v>
      </c>
      <c r="S366" s="19" t="str">
        <f>IF(AND(R366&lt;&gt;"",NOT(ISERROR(R366))),R366,IF(P366&lt;&gt;"",IF(NOT(ISERROR(VLOOKUP(P366,'ESO Dungeon constants'!$D$3:$H$9999,5,FALSE))),VLOOKUP(P366,'ESO Dungeon constants'!$D$3:$I$9999,6,FALSE),VLOOKUP(P366,'ESO zone constants'!$H$2:$K$9984,4,FALSE)),""))</f>
        <v>DLC_BASE_GAME</v>
      </c>
      <c r="T366" s="3" t="str">
        <f>IF(S366&lt;&gt;"",VLOOKUP(S366,'LibSets constants'!$B$4:$C$1000,2,FALSE),"")</f>
        <v>Included in base game</v>
      </c>
      <c r="U366" s="33" t="s">
        <v>1723</v>
      </c>
      <c r="V366" s="3" t="str">
        <f>IF(U366&lt;&gt;"",IF(U366&lt;&gt;"LIBSETS_DROP_MECHANIC_MONSTER_NAME",VLOOKUP(U366,'LibSets constants'!$I$4:$L$1000,3,FALSE),""),"")</f>
        <v>Rewards for the worthy (Cyrodiil/Battleground mail)</v>
      </c>
      <c r="W366" s="3" t="str">
        <f>IF(U366&lt;&gt;"",IF(U366&lt;&gt;"LIBSETS_DROP_MECHANIC_MONSTER_NAME",VLOOKUP(U366,'LibSets constants'!$I$4:$L$1000,4,FALSE),""),"")</f>
        <v>Gerechter Lohn (Cyrodiil/Schlachtfeld Mail)</v>
      </c>
      <c r="X366" s="3" t="str">
        <f>IF(G366&lt;&gt;"LIBSETS_SETTYPE_BATTLEGROUND",IF(G366&lt;&gt;"LIBSETS_SETTYPE_SPECIAL",IF(Y366&lt;&gt;"",VLOOKUP(Y366,'ESO zone constants'!$D$2:$H$4950,5,FALSE),""),""),"")</f>
        <v/>
      </c>
      <c r="AA366" s="3" t="str">
        <f>IF(Z366&lt;&gt;"",IF(Z366&lt;&gt;"LIBSETS_DROP_MECHANIC_MONSTER_NAME",VLOOKUP(Z366,'LibSets constants'!$I$4:$L$1000,3,FALSE),""),"")</f>
        <v/>
      </c>
      <c r="AB366" s="3" t="str">
        <f>IF(Z366&lt;&gt;"",IF(Z366&lt;&gt;"LIBSETS_DROP_MECHANIC_MONSTER_NAME",VLOOKUP(Z366,'LibSets constants'!$I$4:$L$1000,4,FALSE),""),"")</f>
        <v/>
      </c>
      <c r="AC366" s="3" t="str">
        <f>IF(G366&lt;&gt;"LIBSETS_SETTYPE_BATTLEGROUND",IF(G366&lt;&gt;"LIBSETS_SETTYPE_SPECIAL",IF(AD366&lt;&gt;"",VLOOKUP(AD366,'ESO zone constants'!$D$2:$H$4950,5,FALSE),""),""),"")</f>
        <v/>
      </c>
      <c r="AF366" s="3" t="str">
        <f>IF(AE366&lt;&gt;"",IF(AE366&lt;&gt;"LIBSETS_DROP_MECHANIC_MONSTER_NAME",VLOOKUP(AE366,'LibSets constants'!$I$4:$L$1000,3,FALSE),""),"")</f>
        <v/>
      </c>
      <c r="AG366" s="3" t="str">
        <f>IF(AE366&lt;&gt;"",IF(AE366&lt;&gt;"LIBSETS_DROP_MECHANIC_MONSTER_NAME",VLOOKUP(AE366,'LibSets constants'!$I$4:$L$1000,4,FALSE),""),"")</f>
        <v/>
      </c>
      <c r="AH366" s="3" t="str">
        <f>IF(G366&lt;&gt;"LIBSETS_SETTYPE_BATTLEGROUND",IF(G366&lt;&gt;"LIBSETS_SETTYPE_SPECIAL",IF(AI366&lt;&gt;"",VLOOKUP(AI366,'ESO zone constants'!$D$2:$H$4950,5,FALSE),""),""),"")</f>
        <v/>
      </c>
      <c r="AK366" s="3" t="str">
        <f>IF(AJ366&lt;&gt;"",IF(AJ366&lt;&gt;"LIBSETS_DROP_MECHANIC_MONSTER_NAME",VLOOKUP(AJ366,'LibSets constants'!$I$4:$L$1000,3,FALSE),""),"")</f>
        <v/>
      </c>
      <c r="AL366" s="3" t="str">
        <f>IF(AJ366&lt;&gt;"",IF(AJ366&lt;&gt;"LIBSETS_DROP_MECHANIC_MONSTER_NAME",VLOOKUP(AJ366,'LibSets constants'!$I$4:$L$1000,4,FALSE),""),"")</f>
        <v/>
      </c>
      <c r="AM366" s="3" t="str">
        <f>IF(G366&lt;&gt;"LIBSETS_SETTYPE_BATTLEGROUND",IF(G366&lt;&gt;"LIBSETS_SETTYPE_SPECIAL",IF(AN366&lt;&gt;"",VLOOKUP(AN366,'ESO zone constants'!$D$2:$H$4950,5,FALSE),""),""),"")</f>
        <v/>
      </c>
      <c r="AP366" s="3" t="str">
        <f>IF(AO366&lt;&gt;"",IF(AO366&lt;&gt;"LIBSETS_DROP_MECHANIC_MONSTER_NAME",VLOOKUP(AO366,'LibSets constants'!$I$4:$L$1000,3,FALSE),""),"")</f>
        <v/>
      </c>
      <c r="AQ366" s="3" t="str">
        <f>IF(AO366&lt;&gt;"",IF(AO366&lt;&gt;"LIBSETS_DROP_MECHANIC_MONSTER_NAME",VLOOKUP(AO366,'LibSets constants'!$I$4:$L$1000,4,FALSE),""),"")</f>
        <v/>
      </c>
      <c r="AR366" s="3" t="str">
        <f>IF(G366&lt;&gt;"LIBSETS_SETTYPE_BATTLEGROUND",IF(G366&lt;&gt;"LIBSETS_SETTYPE_SPECIAL",IF(AS366&lt;&gt;"",VLOOKUP(AS366,'ESO zone constants'!$D$2:$H$4950,5,FALSE),""),""),"")</f>
        <v/>
      </c>
      <c r="AU366" s="3" t="str">
        <f>IF(AT366&lt;&gt;"",IF(AT366&lt;&gt;"LIBSETS_DROP_MECHANIC_MONSTER_NAME",VLOOKUP(AT366,'LibSets constants'!$I$4:$L$1000,3,FALSE),""),"")</f>
        <v/>
      </c>
      <c r="AV366" s="3" t="str">
        <f>IF(AT366&lt;&gt;"",IF(AT366&lt;&gt;"LIBSETS_DROP_MECHANIC_MONSTER_NAME",VLOOKUP(AT366,'LibSets constants'!$I$4:$L$1000,4,FALSE),""),"")</f>
        <v/>
      </c>
      <c r="AW366" s="21" t="str">
        <f>IF(A366="???","--","")&amp;IF(F366&lt;&gt;"Not in the game (anymore)",IF(A366&lt;&gt;"",CONCATENATE("[",A366,"] = {wayshrines={")&amp;IF(K366&lt;&gt;"",CONCATENATE(K366,","),"")&amp;IF(L366&lt;&gt;"",CONCATENATE(L366,","),"")&amp;IF(M366&lt;&gt;"",CONCATENATE(M366,","),"")&amp;CONCATENATE("}")&amp;IF(VALUE(N366)&gt;0,CONCATENATE(", traitsNeeded=",N366),"")&amp;CONCATENATE(", dlcId=",IF(S366&lt;&gt;"",S366,"DLC_BASE_GAME")),""),"")</f>
        <v>[419] = {wayshrines={-1,-1,-1,}, dlcId=DLC_BASE_GAME</v>
      </c>
      <c r="AX366" s="21" t="str">
        <f>IF(F366&lt;&gt;"Not in the game (anymore)",IF(A366&lt;&gt;"",IF(P366&lt;&gt;"",CONCATENATE(", zoneIds={",P366),"")&amp;IF(X366&lt;&gt;"",CONCATENATE(",",X366),"")&amp;IF(AC366&lt;&gt;"",CONCATENATE(",",AC366),"")&amp;IF(AH366&lt;&gt;"",CONCATENATE(",",AH366),"")&amp;IF(AM366&lt;&gt;"",CONCATENATE(",",AM366),"")&amp;IF(AR366&lt;&gt;"",CONCATENATE(",",AR366),"")&amp;IF(P366&lt;&gt;"",CONCATENATE("}",""),"")&amp;IF(OR(I366="true",I366="false",I366&lt;&gt;""), CONCATENATE(", veteran=", I366), ""),""),"")</f>
        <v>, zoneIds={181}, veteran=false</v>
      </c>
      <c r="AY366" s="21" t="str">
        <f>IF(F366&lt;&gt;"Not in the game (anymore)",IF(A366&lt;&gt;"",", setType="&amp;G366,"")&amp;IF(J366="true",", multiTrialSet=true",""),"")</f>
        <v>, setType=LIBSETS_SETTYPE_CYRODIIL</v>
      </c>
      <c r="AZ366" s="21" t="str">
        <f>IF(F366&lt;&gt;"Not in the game (anymore)",IF(U366&lt;&gt;"",", dropMechanic={"&amp;U366&amp;IF(Z366&lt;&gt;"",","&amp;Z366,"")&amp;IF(AE366&lt;&gt;"",","&amp;AE366,"")&amp;IF(AJ366&lt;&gt;"",","&amp;AJ366,"")&amp;IF(AO366&lt;&gt;"",","&amp;AO366,"")&amp;IF(AT366&lt;&gt;"",","&amp;AT366,"")&amp;"}"&amp;IF(U366="LIBSETS_DROP_MECHANIC_MONSTER_NAME",", dropMechanicNames={" &amp; IF(V366&lt;&gt;"","['en']='"&amp;V366&amp;"'","") &amp; IF(W366&lt;&gt;"",", ['de']='" &amp; W366&amp;"'","") &amp; "}",""),"")&amp;"},","")</f>
        <v>, dropMechanic={LIBSETS_DROP_MECHANIC_MAIL_PVP_REWARDS_FOR_THE_WORTHY}},</v>
      </c>
      <c r="BA366" s="21" t="str">
        <f>IF(F366&lt;&gt;"Not in the game (anymore)",IF(C366&lt;&gt;"",CONCATENATE(" --",C366," / ",B366,"   [",IF(Q366&lt;&gt;"",Q366,""),IF(Y366&lt;&gt;"",", "&amp;Y366,""),IF(AD366&lt;&gt;"",", "&amp;AD366,""),IF(AI366&lt;&gt;"",", "&amp;AI366,""),IF(AN366&lt;&gt;"",", "&amp;AN366,""),IF(AS366&lt;&gt;"",", "&amp;AS366,""),"]")),"")</f>
        <v xml:space="preserve"> --Battlefield Acrobat / Schlachtfeldakrobat   [Cyrodiil]</v>
      </c>
    </row>
    <row r="367" spans="1:53" x14ac:dyDescent="0.25">
      <c r="A367" s="12">
        <v>420</v>
      </c>
      <c r="B367" t="s">
        <v>1406</v>
      </c>
      <c r="C367" t="s">
        <v>1407</v>
      </c>
      <c r="D367" s="3">
        <f>A367</f>
        <v>420</v>
      </c>
      <c r="G367" s="8" t="s">
        <v>1650</v>
      </c>
      <c r="I367" t="s">
        <v>97</v>
      </c>
      <c r="J367" t="s">
        <v>97</v>
      </c>
      <c r="K367">
        <v>-1</v>
      </c>
      <c r="L367">
        <v>-1</v>
      </c>
      <c r="M367">
        <v>-1</v>
      </c>
      <c r="N367">
        <v>0</v>
      </c>
      <c r="O367" s="70" t="s">
        <v>131</v>
      </c>
      <c r="P367" s="3">
        <f>IF(AND(G367&lt;&gt;"LIBSETS_SETTYPE_BATTLEGROUND",G367&lt;&gt;"LIBSETS_SETTYPE_SPECIAL",G367&lt;&gt;"LIBSETS_SETTYPE_MYTHIC"), IF(Q367&lt;&gt;"",VLOOKUP(Q367,'ESO zone constants'!$D$2:$H$4950,5,FALSE),""),"")</f>
        <v>181</v>
      </c>
      <c r="Q367" t="str">
        <f>IF(OR(K367="",K367&lt;=0,ISERROR(K367)),IF(AND(O367&lt;&gt;"",NOT(ISERROR(O367))),O367, ""),VLOOKUP(K367,'ESO wayshrine node constants'!$A$3:$D$9993,4,FALSE))</f>
        <v>Cyrodiil</v>
      </c>
      <c r="S367" s="19" t="str">
        <f>IF(AND(R367&lt;&gt;"",NOT(ISERROR(R367))),R367,IF(P367&lt;&gt;"",IF(NOT(ISERROR(VLOOKUP(P367,'ESO Dungeon constants'!$D$3:$H$9999,5,FALSE))),VLOOKUP(P367,'ESO Dungeon constants'!$D$3:$I$9999,6,FALSE),VLOOKUP(P367,'ESO zone constants'!$H$2:$K$9984,4,FALSE)),""))</f>
        <v>DLC_BASE_GAME</v>
      </c>
      <c r="T367" s="3" t="str">
        <f>IF(S367&lt;&gt;"",VLOOKUP(S367,'LibSets constants'!$B$4:$C$1000,2,FALSE),"")</f>
        <v>Included in base game</v>
      </c>
      <c r="U367" s="33" t="s">
        <v>1723</v>
      </c>
      <c r="V367" s="3" t="str">
        <f>IF(U367&lt;&gt;"",IF(U367&lt;&gt;"LIBSETS_DROP_MECHANIC_MONSTER_NAME",VLOOKUP(U367,'LibSets constants'!$I$4:$L$1000,3,FALSE),""),"")</f>
        <v>Rewards for the worthy (Cyrodiil/Battleground mail)</v>
      </c>
      <c r="W367" s="3" t="str">
        <f>IF(U367&lt;&gt;"",IF(U367&lt;&gt;"LIBSETS_DROP_MECHANIC_MONSTER_NAME",VLOOKUP(U367,'LibSets constants'!$I$4:$L$1000,4,FALSE),""),"")</f>
        <v>Gerechter Lohn (Cyrodiil/Schlachtfeld Mail)</v>
      </c>
      <c r="X367" s="3" t="str">
        <f>IF(G367&lt;&gt;"LIBSETS_SETTYPE_BATTLEGROUND",IF(G367&lt;&gt;"LIBSETS_SETTYPE_SPECIAL",IF(Y367&lt;&gt;"",VLOOKUP(Y367,'ESO zone constants'!$D$2:$H$4950,5,FALSE),""),""),"")</f>
        <v/>
      </c>
      <c r="AA367" s="3" t="str">
        <f>IF(Z367&lt;&gt;"",IF(Z367&lt;&gt;"LIBSETS_DROP_MECHANIC_MONSTER_NAME",VLOOKUP(Z367,'LibSets constants'!$I$4:$L$1000,3,FALSE),""),"")</f>
        <v/>
      </c>
      <c r="AB367" s="3" t="str">
        <f>IF(Z367&lt;&gt;"",IF(Z367&lt;&gt;"LIBSETS_DROP_MECHANIC_MONSTER_NAME",VLOOKUP(Z367,'LibSets constants'!$I$4:$L$1000,4,FALSE),""),"")</f>
        <v/>
      </c>
      <c r="AC367" s="3" t="str">
        <f>IF(G367&lt;&gt;"LIBSETS_SETTYPE_BATTLEGROUND",IF(G367&lt;&gt;"LIBSETS_SETTYPE_SPECIAL",IF(AD367&lt;&gt;"",VLOOKUP(AD367,'ESO zone constants'!$D$2:$H$4950,5,FALSE),""),""),"")</f>
        <v/>
      </c>
      <c r="AF367" s="3" t="str">
        <f>IF(AE367&lt;&gt;"",IF(AE367&lt;&gt;"LIBSETS_DROP_MECHANIC_MONSTER_NAME",VLOOKUP(AE367,'LibSets constants'!$I$4:$L$1000,3,FALSE),""),"")</f>
        <v/>
      </c>
      <c r="AG367" s="3" t="str">
        <f>IF(AE367&lt;&gt;"",IF(AE367&lt;&gt;"LIBSETS_DROP_MECHANIC_MONSTER_NAME",VLOOKUP(AE367,'LibSets constants'!$I$4:$L$1000,4,FALSE),""),"")</f>
        <v/>
      </c>
      <c r="AH367" s="3" t="str">
        <f>IF(G367&lt;&gt;"LIBSETS_SETTYPE_BATTLEGROUND",IF(G367&lt;&gt;"LIBSETS_SETTYPE_SPECIAL",IF(AI367&lt;&gt;"",VLOOKUP(AI367,'ESO zone constants'!$D$2:$H$4950,5,FALSE),""),""),"")</f>
        <v/>
      </c>
      <c r="AK367" s="3" t="str">
        <f>IF(AJ367&lt;&gt;"",IF(AJ367&lt;&gt;"LIBSETS_DROP_MECHANIC_MONSTER_NAME",VLOOKUP(AJ367,'LibSets constants'!$I$4:$L$1000,3,FALSE),""),"")</f>
        <v/>
      </c>
      <c r="AL367" s="3" t="str">
        <f>IF(AJ367&lt;&gt;"",IF(AJ367&lt;&gt;"LIBSETS_DROP_MECHANIC_MONSTER_NAME",VLOOKUP(AJ367,'LibSets constants'!$I$4:$L$1000,4,FALSE),""),"")</f>
        <v/>
      </c>
      <c r="AM367" s="3" t="str">
        <f>IF(G367&lt;&gt;"LIBSETS_SETTYPE_BATTLEGROUND",IF(G367&lt;&gt;"LIBSETS_SETTYPE_SPECIAL",IF(AN367&lt;&gt;"",VLOOKUP(AN367,'ESO zone constants'!$D$2:$H$4950,5,FALSE),""),""),"")</f>
        <v/>
      </c>
      <c r="AP367" s="3" t="str">
        <f>IF(AO367&lt;&gt;"",IF(AO367&lt;&gt;"LIBSETS_DROP_MECHANIC_MONSTER_NAME",VLOOKUP(AO367,'LibSets constants'!$I$4:$L$1000,3,FALSE),""),"")</f>
        <v/>
      </c>
      <c r="AQ367" s="3" t="str">
        <f>IF(AO367&lt;&gt;"",IF(AO367&lt;&gt;"LIBSETS_DROP_MECHANIC_MONSTER_NAME",VLOOKUP(AO367,'LibSets constants'!$I$4:$L$1000,4,FALSE),""),"")</f>
        <v/>
      </c>
      <c r="AR367" s="3" t="str">
        <f>IF(G367&lt;&gt;"LIBSETS_SETTYPE_BATTLEGROUND",IF(G367&lt;&gt;"LIBSETS_SETTYPE_SPECIAL",IF(AS367&lt;&gt;"",VLOOKUP(AS367,'ESO zone constants'!$D$2:$H$4950,5,FALSE),""),""),"")</f>
        <v/>
      </c>
      <c r="AU367" s="3" t="str">
        <f>IF(AT367&lt;&gt;"",IF(AT367&lt;&gt;"LIBSETS_DROP_MECHANIC_MONSTER_NAME",VLOOKUP(AT367,'LibSets constants'!$I$4:$L$1000,3,FALSE),""),"")</f>
        <v/>
      </c>
      <c r="AV367" s="3" t="str">
        <f>IF(AT367&lt;&gt;"",IF(AT367&lt;&gt;"LIBSETS_DROP_MECHANIC_MONSTER_NAME",VLOOKUP(AT367,'LibSets constants'!$I$4:$L$1000,4,FALSE),""),"")</f>
        <v/>
      </c>
      <c r="AW367" s="21" t="str">
        <f>IF(A367="???","--","")&amp;IF(F367&lt;&gt;"Not in the game (anymore)",IF(A367&lt;&gt;"",CONCATENATE("[",A367,"] = {wayshrines={")&amp;IF(K367&lt;&gt;"",CONCATENATE(K367,","),"")&amp;IF(L367&lt;&gt;"",CONCATENATE(L367,","),"")&amp;IF(M367&lt;&gt;"",CONCATENATE(M367,","),"")&amp;CONCATENATE("}")&amp;IF(VALUE(N367)&gt;0,CONCATENATE(", traitsNeeded=",N367),"")&amp;CONCATENATE(", dlcId=",IF(S367&lt;&gt;"",S367,"DLC_BASE_GAME")),""),"")</f>
        <v>[420] = {wayshrines={-1,-1,-1,}, dlcId=DLC_BASE_GAME</v>
      </c>
      <c r="AX367" s="21" t="str">
        <f>IF(F367&lt;&gt;"Not in the game (anymore)",IF(A367&lt;&gt;"",IF(P367&lt;&gt;"",CONCATENATE(", zoneIds={",P367),"")&amp;IF(X367&lt;&gt;"",CONCATENATE(",",X367),"")&amp;IF(AC367&lt;&gt;"",CONCATENATE(",",AC367),"")&amp;IF(AH367&lt;&gt;"",CONCATENATE(",",AH367),"")&amp;IF(AM367&lt;&gt;"",CONCATENATE(",",AM367),"")&amp;IF(AR367&lt;&gt;"",CONCATENATE(",",AR367),"")&amp;IF(P367&lt;&gt;"",CONCATENATE("}",""),"")&amp;IF(OR(I367="true",I367="false",I367&lt;&gt;""), CONCATENATE(", veteran=", I367), ""),""),"")</f>
        <v>, zoneIds={181}, veteran=false</v>
      </c>
      <c r="AY367" s="21" t="str">
        <f>IF(F367&lt;&gt;"Not in the game (anymore)",IF(A367&lt;&gt;"",", setType="&amp;G367,"")&amp;IF(J367="true",", multiTrialSet=true",""),"")</f>
        <v>, setType=LIBSETS_SETTYPE_CYRODIIL</v>
      </c>
      <c r="AZ367" s="21" t="str">
        <f>IF(F367&lt;&gt;"Not in the game (anymore)",IF(U367&lt;&gt;"",", dropMechanic={"&amp;U367&amp;IF(Z367&lt;&gt;"",","&amp;Z367,"")&amp;IF(AE367&lt;&gt;"",","&amp;AE367,"")&amp;IF(AJ367&lt;&gt;"",","&amp;AJ367,"")&amp;IF(AO367&lt;&gt;"",","&amp;AO367,"")&amp;IF(AT367&lt;&gt;"",","&amp;AT367,"")&amp;"}"&amp;IF(U367="LIBSETS_DROP_MECHANIC_MONSTER_NAME",", dropMechanicNames={" &amp; IF(V367&lt;&gt;"","['en']='"&amp;V367&amp;"'","") &amp; IF(W367&lt;&gt;"",", ['de']='" &amp; W367&amp;"'","") &amp; "}",""),"")&amp;"},","")</f>
        <v>, dropMechanic={LIBSETS_DROP_MECHANIC_MAIL_PVP_REWARDS_FOR_THE_WORTHY}},</v>
      </c>
      <c r="BA367" s="21" t="str">
        <f>IF(F367&lt;&gt;"Not in the game (anymore)",IF(C367&lt;&gt;"",CONCATENATE(" --",C367," / ",B367,"   [",IF(Q367&lt;&gt;"",Q367,""),IF(Y367&lt;&gt;"",", "&amp;Y367,""),IF(AD367&lt;&gt;"",", "&amp;AD367,""),IF(AI367&lt;&gt;"",", "&amp;AI367,""),IF(AN367&lt;&gt;"",", "&amp;AN367,""),IF(AS367&lt;&gt;"",", "&amp;AS367,""),"]")),"")</f>
        <v xml:space="preserve"> --Soldier of Anguish / Soldat der Pein   [Cyrodiil]</v>
      </c>
    </row>
    <row r="368" spans="1:53" x14ac:dyDescent="0.25">
      <c r="A368" s="12">
        <v>421</v>
      </c>
      <c r="B368" t="s">
        <v>1408</v>
      </c>
      <c r="C368" t="s">
        <v>1409</v>
      </c>
      <c r="D368" s="3">
        <f>A368</f>
        <v>421</v>
      </c>
      <c r="G368" s="8" t="s">
        <v>1650</v>
      </c>
      <c r="I368" t="s">
        <v>97</v>
      </c>
      <c r="J368" t="s">
        <v>97</v>
      </c>
      <c r="K368">
        <v>-1</v>
      </c>
      <c r="L368">
        <v>-1</v>
      </c>
      <c r="M368">
        <v>-1</v>
      </c>
      <c r="N368">
        <v>0</v>
      </c>
      <c r="O368" s="70" t="s">
        <v>131</v>
      </c>
      <c r="P368" s="3">
        <f>IF(AND(G368&lt;&gt;"LIBSETS_SETTYPE_BATTLEGROUND",G368&lt;&gt;"LIBSETS_SETTYPE_SPECIAL",G368&lt;&gt;"LIBSETS_SETTYPE_MYTHIC"), IF(Q368&lt;&gt;"",VLOOKUP(Q368,'ESO zone constants'!$D$2:$H$4950,5,FALSE),""),"")</f>
        <v>181</v>
      </c>
      <c r="Q368" t="str">
        <f>IF(OR(K368="",K368&lt;=0,ISERROR(K368)),IF(AND(O368&lt;&gt;"",NOT(ISERROR(O368))),O368, ""),VLOOKUP(K368,'ESO wayshrine node constants'!$A$3:$D$9993,4,FALSE))</f>
        <v>Cyrodiil</v>
      </c>
      <c r="S368" s="19" t="str">
        <f>IF(AND(R368&lt;&gt;"",NOT(ISERROR(R368))),R368,IF(P368&lt;&gt;"",IF(NOT(ISERROR(VLOOKUP(P368,'ESO Dungeon constants'!$D$3:$H$9999,5,FALSE))),VLOOKUP(P368,'ESO Dungeon constants'!$D$3:$I$9999,6,FALSE),VLOOKUP(P368,'ESO zone constants'!$H$2:$K$9984,4,FALSE)),""))</f>
        <v>DLC_BASE_GAME</v>
      </c>
      <c r="T368" s="3" t="str">
        <f>IF(S368&lt;&gt;"",VLOOKUP(S368,'LibSets constants'!$B$4:$C$1000,2,FALSE),"")</f>
        <v>Included in base game</v>
      </c>
      <c r="U368" s="33" t="s">
        <v>1723</v>
      </c>
      <c r="V368" s="3" t="str">
        <f>IF(U368&lt;&gt;"",IF(U368&lt;&gt;"LIBSETS_DROP_MECHANIC_MONSTER_NAME",VLOOKUP(U368,'LibSets constants'!$I$4:$L$1000,3,FALSE),""),"")</f>
        <v>Rewards for the worthy (Cyrodiil/Battleground mail)</v>
      </c>
      <c r="W368" s="3" t="str">
        <f>IF(U368&lt;&gt;"",IF(U368&lt;&gt;"LIBSETS_DROP_MECHANIC_MONSTER_NAME",VLOOKUP(U368,'LibSets constants'!$I$4:$L$1000,4,FALSE),""),"")</f>
        <v>Gerechter Lohn (Cyrodiil/Schlachtfeld Mail)</v>
      </c>
      <c r="X368" s="3" t="str">
        <f>IF(G368&lt;&gt;"LIBSETS_SETTYPE_BATTLEGROUND",IF(G368&lt;&gt;"LIBSETS_SETTYPE_SPECIAL",IF(Y368&lt;&gt;"",VLOOKUP(Y368,'ESO zone constants'!$D$2:$H$4950,5,FALSE),""),""),"")</f>
        <v/>
      </c>
      <c r="AA368" s="3" t="str">
        <f>IF(Z368&lt;&gt;"",IF(Z368&lt;&gt;"LIBSETS_DROP_MECHANIC_MONSTER_NAME",VLOOKUP(Z368,'LibSets constants'!$I$4:$L$1000,3,FALSE),""),"")</f>
        <v/>
      </c>
      <c r="AB368" s="3" t="str">
        <f>IF(Z368&lt;&gt;"",IF(Z368&lt;&gt;"LIBSETS_DROP_MECHANIC_MONSTER_NAME",VLOOKUP(Z368,'LibSets constants'!$I$4:$L$1000,4,FALSE),""),"")</f>
        <v/>
      </c>
      <c r="AC368" s="3" t="str">
        <f>IF(G368&lt;&gt;"LIBSETS_SETTYPE_BATTLEGROUND",IF(G368&lt;&gt;"LIBSETS_SETTYPE_SPECIAL",IF(AD368&lt;&gt;"",VLOOKUP(AD368,'ESO zone constants'!$D$2:$H$4950,5,FALSE),""),""),"")</f>
        <v/>
      </c>
      <c r="AF368" s="3" t="str">
        <f>IF(AE368&lt;&gt;"",IF(AE368&lt;&gt;"LIBSETS_DROP_MECHANIC_MONSTER_NAME",VLOOKUP(AE368,'LibSets constants'!$I$4:$L$1000,3,FALSE),""),"")</f>
        <v/>
      </c>
      <c r="AG368" s="3" t="str">
        <f>IF(AE368&lt;&gt;"",IF(AE368&lt;&gt;"LIBSETS_DROP_MECHANIC_MONSTER_NAME",VLOOKUP(AE368,'LibSets constants'!$I$4:$L$1000,4,FALSE),""),"")</f>
        <v/>
      </c>
      <c r="AH368" s="3" t="str">
        <f>IF(G368&lt;&gt;"LIBSETS_SETTYPE_BATTLEGROUND",IF(G368&lt;&gt;"LIBSETS_SETTYPE_SPECIAL",IF(AI368&lt;&gt;"",VLOOKUP(AI368,'ESO zone constants'!$D$2:$H$4950,5,FALSE),""),""),"")</f>
        <v/>
      </c>
      <c r="AK368" s="3" t="str">
        <f>IF(AJ368&lt;&gt;"",IF(AJ368&lt;&gt;"LIBSETS_DROP_MECHANIC_MONSTER_NAME",VLOOKUP(AJ368,'LibSets constants'!$I$4:$L$1000,3,FALSE),""),"")</f>
        <v/>
      </c>
      <c r="AL368" s="3" t="str">
        <f>IF(AJ368&lt;&gt;"",IF(AJ368&lt;&gt;"LIBSETS_DROP_MECHANIC_MONSTER_NAME",VLOOKUP(AJ368,'LibSets constants'!$I$4:$L$1000,4,FALSE),""),"")</f>
        <v/>
      </c>
      <c r="AM368" s="3" t="str">
        <f>IF(G368&lt;&gt;"LIBSETS_SETTYPE_BATTLEGROUND",IF(G368&lt;&gt;"LIBSETS_SETTYPE_SPECIAL",IF(AN368&lt;&gt;"",VLOOKUP(AN368,'ESO zone constants'!$D$2:$H$4950,5,FALSE),""),""),"")</f>
        <v/>
      </c>
      <c r="AP368" s="3" t="str">
        <f>IF(AO368&lt;&gt;"",IF(AO368&lt;&gt;"LIBSETS_DROP_MECHANIC_MONSTER_NAME",VLOOKUP(AO368,'LibSets constants'!$I$4:$L$1000,3,FALSE),""),"")</f>
        <v/>
      </c>
      <c r="AQ368" s="3" t="str">
        <f>IF(AO368&lt;&gt;"",IF(AO368&lt;&gt;"LIBSETS_DROP_MECHANIC_MONSTER_NAME",VLOOKUP(AO368,'LibSets constants'!$I$4:$L$1000,4,FALSE),""),"")</f>
        <v/>
      </c>
      <c r="AR368" s="3" t="str">
        <f>IF(G368&lt;&gt;"LIBSETS_SETTYPE_BATTLEGROUND",IF(G368&lt;&gt;"LIBSETS_SETTYPE_SPECIAL",IF(AS368&lt;&gt;"",VLOOKUP(AS368,'ESO zone constants'!$D$2:$H$4950,5,FALSE),""),""),"")</f>
        <v/>
      </c>
      <c r="AU368" s="3" t="str">
        <f>IF(AT368&lt;&gt;"",IF(AT368&lt;&gt;"LIBSETS_DROP_MECHANIC_MONSTER_NAME",VLOOKUP(AT368,'LibSets constants'!$I$4:$L$1000,3,FALSE),""),"")</f>
        <v/>
      </c>
      <c r="AV368" s="3" t="str">
        <f>IF(AT368&lt;&gt;"",IF(AT368&lt;&gt;"LIBSETS_DROP_MECHANIC_MONSTER_NAME",VLOOKUP(AT368,'LibSets constants'!$I$4:$L$1000,4,FALSE),""),"")</f>
        <v/>
      </c>
      <c r="AW368" s="21" t="str">
        <f>IF(A368="???","--","")&amp;IF(F368&lt;&gt;"Not in the game (anymore)",IF(A368&lt;&gt;"",CONCATENATE("[",A368,"] = {wayshrines={")&amp;IF(K368&lt;&gt;"",CONCATENATE(K368,","),"")&amp;IF(L368&lt;&gt;"",CONCATENATE(L368,","),"")&amp;IF(M368&lt;&gt;"",CONCATENATE(M368,","),"")&amp;CONCATENATE("}")&amp;IF(VALUE(N368)&gt;0,CONCATENATE(", traitsNeeded=",N368),"")&amp;CONCATENATE(", dlcId=",IF(S368&lt;&gt;"",S368,"DLC_BASE_GAME")),""),"")</f>
        <v>[421] = {wayshrines={-1,-1,-1,}, dlcId=DLC_BASE_GAME</v>
      </c>
      <c r="AX368" s="21" t="str">
        <f>IF(F368&lt;&gt;"Not in the game (anymore)",IF(A368&lt;&gt;"",IF(P368&lt;&gt;"",CONCATENATE(", zoneIds={",P368),"")&amp;IF(X368&lt;&gt;"",CONCATENATE(",",X368),"")&amp;IF(AC368&lt;&gt;"",CONCATENATE(",",AC368),"")&amp;IF(AH368&lt;&gt;"",CONCATENATE(",",AH368),"")&amp;IF(AM368&lt;&gt;"",CONCATENATE(",",AM368),"")&amp;IF(AR368&lt;&gt;"",CONCATENATE(",",AR368),"")&amp;IF(P368&lt;&gt;"",CONCATENATE("}",""),"")&amp;IF(OR(I368="true",I368="false",I368&lt;&gt;""), CONCATENATE(", veteran=", I368), ""),""),"")</f>
        <v>, zoneIds={181}, veteran=false</v>
      </c>
      <c r="AY368" s="21" t="str">
        <f>IF(F368&lt;&gt;"Not in the game (anymore)",IF(A368&lt;&gt;"",", setType="&amp;G368,"")&amp;IF(J368="true",", multiTrialSet=true",""),"")</f>
        <v>, setType=LIBSETS_SETTYPE_CYRODIIL</v>
      </c>
      <c r="AZ368" s="21" t="str">
        <f>IF(F368&lt;&gt;"Not in the game (anymore)",IF(U368&lt;&gt;"",", dropMechanic={"&amp;U368&amp;IF(Z368&lt;&gt;"",","&amp;Z368,"")&amp;IF(AE368&lt;&gt;"",","&amp;AE368,"")&amp;IF(AJ368&lt;&gt;"",","&amp;AJ368,"")&amp;IF(AO368&lt;&gt;"",","&amp;AO368,"")&amp;IF(AT368&lt;&gt;"",","&amp;AT368,"")&amp;"}"&amp;IF(U368="LIBSETS_DROP_MECHANIC_MONSTER_NAME",", dropMechanicNames={" &amp; IF(V368&lt;&gt;"","['en']='"&amp;V368&amp;"'","") &amp; IF(W368&lt;&gt;"",", ['de']='" &amp; W368&amp;"'","") &amp; "}",""),"")&amp;"},","")</f>
        <v>, dropMechanic={LIBSETS_DROP_MECHANIC_MAIL_PVP_REWARDS_FOR_THE_WORTHY}},</v>
      </c>
      <c r="BA368" s="21" t="str">
        <f>IF(F368&lt;&gt;"Not in the game (anymore)",IF(C368&lt;&gt;"",CONCATENATE(" --",C368," / ",B368,"   [",IF(Q368&lt;&gt;"",Q368,""),IF(Y368&lt;&gt;"",", "&amp;Y368,""),IF(AD368&lt;&gt;"",", "&amp;AD368,""),IF(AI368&lt;&gt;"",", "&amp;AI368,""),IF(AN368&lt;&gt;"",", "&amp;AN368,""),IF(AS368&lt;&gt;"",", "&amp;AS368,""),"]")),"")</f>
        <v xml:space="preserve"> --Steadfast Hero / Standhafter Held   [Cyrodiil]</v>
      </c>
    </row>
    <row r="369" spans="1:53" x14ac:dyDescent="0.25">
      <c r="A369" s="12">
        <v>422</v>
      </c>
      <c r="B369" t="s">
        <v>1410</v>
      </c>
      <c r="C369" t="s">
        <v>1411</v>
      </c>
      <c r="D369" s="3">
        <f>A369</f>
        <v>422</v>
      </c>
      <c r="G369" s="8" t="s">
        <v>1650</v>
      </c>
      <c r="I369" t="s">
        <v>97</v>
      </c>
      <c r="J369" t="s">
        <v>97</v>
      </c>
      <c r="K369">
        <v>-1</v>
      </c>
      <c r="L369">
        <v>-1</v>
      </c>
      <c r="M369">
        <v>-1</v>
      </c>
      <c r="N369">
        <v>0</v>
      </c>
      <c r="O369" s="70" t="s">
        <v>131</v>
      </c>
      <c r="P369" s="3">
        <f>IF(AND(G369&lt;&gt;"LIBSETS_SETTYPE_BATTLEGROUND",G369&lt;&gt;"LIBSETS_SETTYPE_SPECIAL",G369&lt;&gt;"LIBSETS_SETTYPE_MYTHIC"), IF(Q369&lt;&gt;"",VLOOKUP(Q369,'ESO zone constants'!$D$2:$H$4950,5,FALSE),""),"")</f>
        <v>181</v>
      </c>
      <c r="Q369" t="str">
        <f>IF(OR(K369="",K369&lt;=0,ISERROR(K369)),IF(AND(O369&lt;&gt;"",NOT(ISERROR(O369))),O369, ""),VLOOKUP(K369,'ESO wayshrine node constants'!$A$3:$D$9993,4,FALSE))</f>
        <v>Cyrodiil</v>
      </c>
      <c r="S369" s="19" t="str">
        <f>IF(AND(R369&lt;&gt;"",NOT(ISERROR(R369))),R369,IF(P369&lt;&gt;"",IF(NOT(ISERROR(VLOOKUP(P369,'ESO Dungeon constants'!$D$3:$H$9999,5,FALSE))),VLOOKUP(P369,'ESO Dungeon constants'!$D$3:$I$9999,6,FALSE),VLOOKUP(P369,'ESO zone constants'!$H$2:$K$9984,4,FALSE)),""))</f>
        <v>DLC_BASE_GAME</v>
      </c>
      <c r="T369" s="3" t="str">
        <f>IF(S369&lt;&gt;"",VLOOKUP(S369,'LibSets constants'!$B$4:$C$1000,2,FALSE),"")</f>
        <v>Included in base game</v>
      </c>
      <c r="U369" s="33" t="s">
        <v>1723</v>
      </c>
      <c r="V369" s="3" t="str">
        <f>IF(U369&lt;&gt;"",IF(U369&lt;&gt;"LIBSETS_DROP_MECHANIC_MONSTER_NAME",VLOOKUP(U369,'LibSets constants'!$I$4:$L$1000,3,FALSE),""),"")</f>
        <v>Rewards for the worthy (Cyrodiil/Battleground mail)</v>
      </c>
      <c r="W369" s="3" t="str">
        <f>IF(U369&lt;&gt;"",IF(U369&lt;&gt;"LIBSETS_DROP_MECHANIC_MONSTER_NAME",VLOOKUP(U369,'LibSets constants'!$I$4:$L$1000,4,FALSE),""),"")</f>
        <v>Gerechter Lohn (Cyrodiil/Schlachtfeld Mail)</v>
      </c>
      <c r="X369" s="3" t="str">
        <f>IF(G369&lt;&gt;"LIBSETS_SETTYPE_BATTLEGROUND",IF(G369&lt;&gt;"LIBSETS_SETTYPE_SPECIAL",IF(Y369&lt;&gt;"",VLOOKUP(Y369,'ESO zone constants'!$D$2:$H$4950,5,FALSE),""),""),"")</f>
        <v/>
      </c>
      <c r="AA369" s="3" t="str">
        <f>IF(Z369&lt;&gt;"",IF(Z369&lt;&gt;"LIBSETS_DROP_MECHANIC_MONSTER_NAME",VLOOKUP(Z369,'LibSets constants'!$I$4:$L$1000,3,FALSE),""),"")</f>
        <v/>
      </c>
      <c r="AB369" s="3" t="str">
        <f>IF(Z369&lt;&gt;"",IF(Z369&lt;&gt;"LIBSETS_DROP_MECHANIC_MONSTER_NAME",VLOOKUP(Z369,'LibSets constants'!$I$4:$L$1000,4,FALSE),""),"")</f>
        <v/>
      </c>
      <c r="AC369" s="3" t="str">
        <f>IF(G369&lt;&gt;"LIBSETS_SETTYPE_BATTLEGROUND",IF(G369&lt;&gt;"LIBSETS_SETTYPE_SPECIAL",IF(AD369&lt;&gt;"",VLOOKUP(AD369,'ESO zone constants'!$D$2:$H$4950,5,FALSE),""),""),"")</f>
        <v/>
      </c>
      <c r="AF369" s="3" t="str">
        <f>IF(AE369&lt;&gt;"",IF(AE369&lt;&gt;"LIBSETS_DROP_MECHANIC_MONSTER_NAME",VLOOKUP(AE369,'LibSets constants'!$I$4:$L$1000,3,FALSE),""),"")</f>
        <v/>
      </c>
      <c r="AG369" s="3" t="str">
        <f>IF(AE369&lt;&gt;"",IF(AE369&lt;&gt;"LIBSETS_DROP_MECHANIC_MONSTER_NAME",VLOOKUP(AE369,'LibSets constants'!$I$4:$L$1000,4,FALSE),""),"")</f>
        <v/>
      </c>
      <c r="AH369" s="3" t="str">
        <f>IF(G369&lt;&gt;"LIBSETS_SETTYPE_BATTLEGROUND",IF(G369&lt;&gt;"LIBSETS_SETTYPE_SPECIAL",IF(AI369&lt;&gt;"",VLOOKUP(AI369,'ESO zone constants'!$D$2:$H$4950,5,FALSE),""),""),"")</f>
        <v/>
      </c>
      <c r="AK369" s="3" t="str">
        <f>IF(AJ369&lt;&gt;"",IF(AJ369&lt;&gt;"LIBSETS_DROP_MECHANIC_MONSTER_NAME",VLOOKUP(AJ369,'LibSets constants'!$I$4:$L$1000,3,FALSE),""),"")</f>
        <v/>
      </c>
      <c r="AL369" s="3" t="str">
        <f>IF(AJ369&lt;&gt;"",IF(AJ369&lt;&gt;"LIBSETS_DROP_MECHANIC_MONSTER_NAME",VLOOKUP(AJ369,'LibSets constants'!$I$4:$L$1000,4,FALSE),""),"")</f>
        <v/>
      </c>
      <c r="AM369" s="3" t="str">
        <f>IF(G369&lt;&gt;"LIBSETS_SETTYPE_BATTLEGROUND",IF(G369&lt;&gt;"LIBSETS_SETTYPE_SPECIAL",IF(AN369&lt;&gt;"",VLOOKUP(AN369,'ESO zone constants'!$D$2:$H$4950,5,FALSE),""),""),"")</f>
        <v/>
      </c>
      <c r="AP369" s="3" t="str">
        <f>IF(AO369&lt;&gt;"",IF(AO369&lt;&gt;"LIBSETS_DROP_MECHANIC_MONSTER_NAME",VLOOKUP(AO369,'LibSets constants'!$I$4:$L$1000,3,FALSE),""),"")</f>
        <v/>
      </c>
      <c r="AQ369" s="3" t="str">
        <f>IF(AO369&lt;&gt;"",IF(AO369&lt;&gt;"LIBSETS_DROP_MECHANIC_MONSTER_NAME",VLOOKUP(AO369,'LibSets constants'!$I$4:$L$1000,4,FALSE),""),"")</f>
        <v/>
      </c>
      <c r="AR369" s="3" t="str">
        <f>IF(G369&lt;&gt;"LIBSETS_SETTYPE_BATTLEGROUND",IF(G369&lt;&gt;"LIBSETS_SETTYPE_SPECIAL",IF(AS369&lt;&gt;"",VLOOKUP(AS369,'ESO zone constants'!$D$2:$H$4950,5,FALSE),""),""),"")</f>
        <v/>
      </c>
      <c r="AU369" s="3" t="str">
        <f>IF(AT369&lt;&gt;"",IF(AT369&lt;&gt;"LIBSETS_DROP_MECHANIC_MONSTER_NAME",VLOOKUP(AT369,'LibSets constants'!$I$4:$L$1000,3,FALSE),""),"")</f>
        <v/>
      </c>
      <c r="AV369" s="3" t="str">
        <f>IF(AT369&lt;&gt;"",IF(AT369&lt;&gt;"LIBSETS_DROP_MECHANIC_MONSTER_NAME",VLOOKUP(AT369,'LibSets constants'!$I$4:$L$1000,4,FALSE),""),"")</f>
        <v/>
      </c>
      <c r="AW369" s="21" t="str">
        <f>IF(A369="???","--","")&amp;IF(F369&lt;&gt;"Not in the game (anymore)",IF(A369&lt;&gt;"",CONCATENATE("[",A369,"] = {wayshrines={")&amp;IF(K369&lt;&gt;"",CONCATENATE(K369,","),"")&amp;IF(L369&lt;&gt;"",CONCATENATE(L369,","),"")&amp;IF(M369&lt;&gt;"",CONCATENATE(M369,","),"")&amp;CONCATENATE("}")&amp;IF(VALUE(N369)&gt;0,CONCATENATE(", traitsNeeded=",N369),"")&amp;CONCATENATE(", dlcId=",IF(S369&lt;&gt;"",S369,"DLC_BASE_GAME")),""),"")</f>
        <v>[422] = {wayshrines={-1,-1,-1,}, dlcId=DLC_BASE_GAME</v>
      </c>
      <c r="AX369" s="21" t="str">
        <f>IF(F369&lt;&gt;"Not in the game (anymore)",IF(A369&lt;&gt;"",IF(P369&lt;&gt;"",CONCATENATE(", zoneIds={",P369),"")&amp;IF(X369&lt;&gt;"",CONCATENATE(",",X369),"")&amp;IF(AC369&lt;&gt;"",CONCATENATE(",",AC369),"")&amp;IF(AH369&lt;&gt;"",CONCATENATE(",",AH369),"")&amp;IF(AM369&lt;&gt;"",CONCATENATE(",",AM369),"")&amp;IF(AR369&lt;&gt;"",CONCATENATE(",",AR369),"")&amp;IF(P369&lt;&gt;"",CONCATENATE("}",""),"")&amp;IF(OR(I369="true",I369="false",I369&lt;&gt;""), CONCATENATE(", veteran=", I369), ""),""),"")</f>
        <v>, zoneIds={181}, veteran=false</v>
      </c>
      <c r="AY369" s="21" t="str">
        <f>IF(F369&lt;&gt;"Not in the game (anymore)",IF(A369&lt;&gt;"",", setType="&amp;G369,"")&amp;IF(J369="true",", multiTrialSet=true",""),"")</f>
        <v>, setType=LIBSETS_SETTYPE_CYRODIIL</v>
      </c>
      <c r="AZ369" s="21" t="str">
        <f>IF(F369&lt;&gt;"Not in the game (anymore)",IF(U369&lt;&gt;"",", dropMechanic={"&amp;U369&amp;IF(Z369&lt;&gt;"",","&amp;Z369,"")&amp;IF(AE369&lt;&gt;"",","&amp;AE369,"")&amp;IF(AJ369&lt;&gt;"",","&amp;AJ369,"")&amp;IF(AO369&lt;&gt;"",","&amp;AO369,"")&amp;IF(AT369&lt;&gt;"",","&amp;AT369,"")&amp;"}"&amp;IF(U369="LIBSETS_DROP_MECHANIC_MONSTER_NAME",", dropMechanicNames={" &amp; IF(V369&lt;&gt;"","['en']='"&amp;V369&amp;"'","") &amp; IF(W369&lt;&gt;"",", ['de']='" &amp; W369&amp;"'","") &amp; "}",""),"")&amp;"},","")</f>
        <v>, dropMechanic={LIBSETS_DROP_MECHANIC_MAIL_PVP_REWARDS_FOR_THE_WORTHY}},</v>
      </c>
      <c r="BA369" s="21" t="str">
        <f>IF(F369&lt;&gt;"Not in the game (anymore)",IF(C369&lt;&gt;"",CONCATENATE(" --",C369," / ",B369,"   [",IF(Q369&lt;&gt;"",Q369,""),IF(Y369&lt;&gt;"",", "&amp;Y369,""),IF(AD369&lt;&gt;"",", "&amp;AD369,""),IF(AI369&lt;&gt;"",", "&amp;AI369,""),IF(AN369&lt;&gt;"",", "&amp;AN369,""),IF(AS369&lt;&gt;"",", "&amp;AS369,""),"]")),"")</f>
        <v xml:space="preserve"> --Battalion Defender / Bataillonsverteidiger   [Cyrodiil]</v>
      </c>
    </row>
    <row r="370" spans="1:53" x14ac:dyDescent="0.25">
      <c r="A370" s="12">
        <v>423</v>
      </c>
      <c r="B370" t="s">
        <v>1412</v>
      </c>
      <c r="C370" t="s">
        <v>1413</v>
      </c>
      <c r="D370" s="3">
        <f>A370</f>
        <v>423</v>
      </c>
      <c r="G370" s="8" t="s">
        <v>1647</v>
      </c>
      <c r="I370" t="s">
        <v>98</v>
      </c>
      <c r="J370" t="s">
        <v>97</v>
      </c>
      <c r="K370">
        <v>-1</v>
      </c>
      <c r="L370">
        <v>-1</v>
      </c>
      <c r="M370">
        <v>-1</v>
      </c>
      <c r="N370">
        <v>0</v>
      </c>
      <c r="O370" s="70" t="s">
        <v>728</v>
      </c>
      <c r="P370" s="3">
        <f>IF(AND(G370&lt;&gt;"LIBSETS_SETTYPE_BATTLEGROUND",G370&lt;&gt;"LIBSETS_SETTYPE_SPECIAL",G370&lt;&gt;"LIBSETS_SETTYPE_MYTHIC"), IF(Q370&lt;&gt;"",VLOOKUP(Q370,'ESO zone constants'!$D$2:$H$4950,5,FALSE),""),"")</f>
        <v>1082</v>
      </c>
      <c r="Q370" t="str">
        <f>IF(OR(K370="",K370&lt;=0,ISERROR(K370)),IF(AND(O370&lt;&gt;"",NOT(ISERROR(O370))),O370, ""),VLOOKUP(K370,'ESO wayshrine node constants'!$A$3:$D$9993,4,FALSE))</f>
        <v>Blackrose Prison</v>
      </c>
      <c r="S370" s="19" t="str">
        <f>IF(AND(R370&lt;&gt;"",NOT(ISERROR(R370))),R370,IF(P370&lt;&gt;"",IF(NOT(ISERROR(VLOOKUP(P370,'ESO Dungeon constants'!$D$3:$H$9999,5,FALSE))),VLOOKUP(P370,'ESO Dungeon constants'!$D$3:$I$9999,6,FALSE),VLOOKUP(P370,'ESO zone constants'!$H$2:$K$9984,4,FALSE)),""))</f>
        <v>DLC_MURKMIRE</v>
      </c>
      <c r="T370" s="3" t="str">
        <f>IF(S370&lt;&gt;"",VLOOKUP(S370,'LibSets constants'!$B$4:$C$1000,2,FALSE),"")</f>
        <v>Murkmire</v>
      </c>
      <c r="U370" s="33" t="s">
        <v>1738</v>
      </c>
      <c r="V370" s="44" t="str">
        <f>IF(U370&lt;&gt;"",IF(U370&lt;&gt;"LIBSETS_DROP_MECHANIC_MONSTER_NAME",VLOOKUP(U370,'LibSets constants'!$I$4:$L$1000,3,FALSE),""),"")</f>
        <v>Arena stage chest</v>
      </c>
      <c r="W370" s="3" t="str">
        <f>IF(U370&lt;&gt;"",IF(U370&lt;&gt;"LIBSETS_DROP_MECHANIC_MONSTER_NAME",VLOOKUP(U370,'LibSets constants'!$I$4:$L$1000,4,FALSE),""),"")</f>
        <v>Arena-Phasen Schatztruhe</v>
      </c>
      <c r="X370" s="3" t="str">
        <f>IF(G370&lt;&gt;"LIBSETS_SETTYPE_BATTLEGROUND",IF(G370&lt;&gt;"LIBSETS_SETTYPE_SPECIAL",IF(Y370&lt;&gt;"",VLOOKUP(Y370,'ESO zone constants'!$D$2:$H$4950,5,FALSE),""),""),"")</f>
        <v/>
      </c>
      <c r="Z370" s="45"/>
      <c r="AA370" s="44" t="str">
        <f>IF(Z370&lt;&gt;"",IF(Z370&lt;&gt;"LIBSETS_DROP_MECHANIC_MONSTER_NAME",VLOOKUP(Z370,'LibSets constants'!$I$4:$L$1000,3,FALSE),""),"")</f>
        <v/>
      </c>
      <c r="AB370" s="44" t="str">
        <f>IF(Z370&lt;&gt;"",IF(Z370&lt;&gt;"LIBSETS_DROP_MECHANIC_MONSTER_NAME",VLOOKUP(Z370,'LibSets constants'!$I$4:$L$1000,4,FALSE),""),"")</f>
        <v/>
      </c>
      <c r="AC370" s="3" t="str">
        <f>IF(G370&lt;&gt;"LIBSETS_SETTYPE_BATTLEGROUND",IF(G370&lt;&gt;"LIBSETS_SETTYPE_SPECIAL",IF(AD370&lt;&gt;"",VLOOKUP(AD370,'ESO zone constants'!$D$2:$H$4950,5,FALSE),""),""),"")</f>
        <v/>
      </c>
      <c r="AE370" s="45"/>
      <c r="AF370" s="44" t="str">
        <f>IF(AE370&lt;&gt;"",IF(AE370&lt;&gt;"LIBSETS_DROP_MECHANIC_MONSTER_NAME",VLOOKUP(AE370,'LibSets constants'!$I$4:$L$1000,3,FALSE),""),"")</f>
        <v/>
      </c>
      <c r="AG370" s="44" t="str">
        <f>IF(AE370&lt;&gt;"",IF(AE370&lt;&gt;"LIBSETS_DROP_MECHANIC_MONSTER_NAME",VLOOKUP(AE370,'LibSets constants'!$I$4:$L$1000,4,FALSE),""),"")</f>
        <v/>
      </c>
      <c r="AH370" s="3" t="str">
        <f>IF(G370&lt;&gt;"LIBSETS_SETTYPE_BATTLEGROUND",IF(G370&lt;&gt;"LIBSETS_SETTYPE_SPECIAL",IF(AI370&lt;&gt;"",VLOOKUP(AI370,'ESO zone constants'!$D$2:$H$4950,5,FALSE),""),""),"")</f>
        <v/>
      </c>
      <c r="AJ370" s="45"/>
      <c r="AK370" s="44" t="str">
        <f>IF(AJ370&lt;&gt;"",IF(AJ370&lt;&gt;"LIBSETS_DROP_MECHANIC_MONSTER_NAME",VLOOKUP(AJ370,'LibSets constants'!$I$4:$L$1000,3,FALSE),""),"")</f>
        <v/>
      </c>
      <c r="AL370" s="44" t="str">
        <f>IF(AJ370&lt;&gt;"",IF(AJ370&lt;&gt;"LIBSETS_DROP_MECHANIC_MONSTER_NAME",VLOOKUP(AJ370,'LibSets constants'!$I$4:$L$1000,4,FALSE),""),"")</f>
        <v/>
      </c>
      <c r="AM370" s="3" t="str">
        <f>IF(G370&lt;&gt;"LIBSETS_SETTYPE_BATTLEGROUND",IF(G370&lt;&gt;"LIBSETS_SETTYPE_SPECIAL",IF(AN370&lt;&gt;"",VLOOKUP(AN370,'ESO zone constants'!$D$2:$H$4950,5,FALSE),""),""),"")</f>
        <v/>
      </c>
      <c r="AO370" s="45"/>
      <c r="AP370" s="44" t="str">
        <f>IF(AO370&lt;&gt;"",IF(AO370&lt;&gt;"LIBSETS_DROP_MECHANIC_MONSTER_NAME",VLOOKUP(AO370,'LibSets constants'!$I$4:$L$1000,3,FALSE),""),"")</f>
        <v/>
      </c>
      <c r="AQ370" s="44" t="str">
        <f>IF(AO370&lt;&gt;"",IF(AO370&lt;&gt;"LIBSETS_DROP_MECHANIC_MONSTER_NAME",VLOOKUP(AO370,'LibSets constants'!$I$4:$L$1000,4,FALSE),""),"")</f>
        <v/>
      </c>
      <c r="AR370" s="3" t="str">
        <f>IF(G370&lt;&gt;"LIBSETS_SETTYPE_BATTLEGROUND",IF(G370&lt;&gt;"LIBSETS_SETTYPE_SPECIAL",IF(AS370&lt;&gt;"",VLOOKUP(AS370,'ESO zone constants'!$D$2:$H$4950,5,FALSE),""),""),"")</f>
        <v/>
      </c>
      <c r="AT370" s="45"/>
      <c r="AU370" s="44" t="str">
        <f>IF(AT370&lt;&gt;"",IF(AT370&lt;&gt;"LIBSETS_DROP_MECHANIC_MONSTER_NAME",VLOOKUP(AT370,'LibSets constants'!$I$4:$L$1000,3,FALSE),""),"")</f>
        <v/>
      </c>
      <c r="AV370" s="44" t="str">
        <f>IF(AT370&lt;&gt;"",IF(AT370&lt;&gt;"LIBSETS_DROP_MECHANIC_MONSTER_NAME",VLOOKUP(AT370,'LibSets constants'!$I$4:$L$1000,4,FALSE),""),"")</f>
        <v/>
      </c>
      <c r="AW370" s="21" t="str">
        <f>IF(A370="???","--","")&amp;IF(F370&lt;&gt;"Not in the game (anymore)",IF(A370&lt;&gt;"",CONCATENATE("[",A370,"] = {wayshrines={")&amp;IF(K370&lt;&gt;"",CONCATENATE(K370,","),"")&amp;IF(L370&lt;&gt;"",CONCATENATE(L370,","),"")&amp;IF(M370&lt;&gt;"",CONCATENATE(M370,","),"")&amp;CONCATENATE("}")&amp;IF(VALUE(N370)&gt;0,CONCATENATE(", traitsNeeded=",N370),"")&amp;CONCATENATE(", dlcId=",IF(S370&lt;&gt;"",S370,"DLC_BASE_GAME")),""),"")</f>
        <v>[423] = {wayshrines={-1,-1,-1,}, dlcId=DLC_MURKMIRE</v>
      </c>
      <c r="AX370" s="21" t="str">
        <f>IF(F370&lt;&gt;"Not in the game (anymore)",IF(A370&lt;&gt;"",IF(P370&lt;&gt;"",CONCATENATE(", zoneIds={",P370),"")&amp;IF(X370&lt;&gt;"",CONCATENATE(",",X370),"")&amp;IF(AC370&lt;&gt;"",CONCATENATE(",",AC370),"")&amp;IF(AH370&lt;&gt;"",CONCATENATE(",",AH370),"")&amp;IF(AM370&lt;&gt;"",CONCATENATE(",",AM370),"")&amp;IF(AR370&lt;&gt;"",CONCATENATE(",",AR370),"")&amp;IF(P370&lt;&gt;"",CONCATENATE("}",""),"")&amp;IF(OR(I370="true",I370="false",I370&lt;&gt;""), CONCATENATE(", veteran=", I370), ""),""),"")</f>
        <v>, zoneIds={1082}, veteran=true</v>
      </c>
      <c r="AY370" s="21" t="str">
        <f>IF(F370&lt;&gt;"Not in the game (anymore)",IF(A370&lt;&gt;"",", setType="&amp;G370,"")&amp;IF(J370="true",", multiTrialSet=true",""),"")</f>
        <v>, setType=LIBSETS_SETTYPE_ARENA</v>
      </c>
      <c r="AZ370" s="21" t="str">
        <f>IF(F370&lt;&gt;"Not in the game (anymore)",IF(U370&lt;&gt;"",", dropMechanic={"&amp;U370&amp;IF(Z370&lt;&gt;"",","&amp;Z370,"")&amp;IF(AE370&lt;&gt;"",","&amp;AE370,"")&amp;IF(AJ370&lt;&gt;"",","&amp;AJ370,"")&amp;IF(AO370&lt;&gt;"",","&amp;AO370,"")&amp;IF(AT370&lt;&gt;"",","&amp;AT370,"")&amp;"}"&amp;IF(U370="LIBSETS_DROP_MECHANIC_MONSTER_NAME",", dropMechanicNames={" &amp; IF(V370&lt;&gt;"","['en']='"&amp;V370&amp;"'","") &amp; IF(W370&lt;&gt;"",", ['de']='" &amp; W370&amp;"'","") &amp; "}",""),"")&amp;"},","")</f>
        <v>, dropMechanic={LIBSETS_DROP_MECHANIC_ARENA_STAGE_CHEST}},</v>
      </c>
      <c r="BA370" s="21" t="str">
        <f>IF(F370&lt;&gt;"Not in the game (anymore)",IF(C370&lt;&gt;"",CONCATENATE(" --",C370," / ",B370,"   [",IF(Q370&lt;&gt;"",Q370,""),IF(Y370&lt;&gt;"",", "&amp;Y370,""),IF(AD370&lt;&gt;"",", "&amp;AD370,""),IF(AI370&lt;&gt;"",", "&amp;AI370,""),IF(AN370&lt;&gt;"",", "&amp;AN370,""),IF(AS370&lt;&gt;"",", "&amp;AS370,""),"]")),"")</f>
        <v xml:space="preserve"> --Perfect Gallant Charge / Perfekter galanter Ansturm   [Blackrose Prison]</v>
      </c>
    </row>
    <row r="371" spans="1:53" x14ac:dyDescent="0.25">
      <c r="A371" s="12">
        <v>424</v>
      </c>
      <c r="B371" t="s">
        <v>1414</v>
      </c>
      <c r="C371" t="s">
        <v>1415</v>
      </c>
      <c r="D371" s="3">
        <f>A371</f>
        <v>424</v>
      </c>
      <c r="G371" s="8" t="s">
        <v>1647</v>
      </c>
      <c r="I371" t="s">
        <v>98</v>
      </c>
      <c r="J371" t="s">
        <v>97</v>
      </c>
      <c r="K371">
        <v>-1</v>
      </c>
      <c r="L371">
        <v>-1</v>
      </c>
      <c r="M371">
        <v>-1</v>
      </c>
      <c r="N371">
        <v>0</v>
      </c>
      <c r="O371" s="70" t="s">
        <v>728</v>
      </c>
      <c r="P371" s="3">
        <f>IF(AND(G371&lt;&gt;"LIBSETS_SETTYPE_BATTLEGROUND",G371&lt;&gt;"LIBSETS_SETTYPE_SPECIAL",G371&lt;&gt;"LIBSETS_SETTYPE_MYTHIC"), IF(Q371&lt;&gt;"",VLOOKUP(Q371,'ESO zone constants'!$D$2:$H$4950,5,FALSE),""),"")</f>
        <v>1082</v>
      </c>
      <c r="Q371" t="str">
        <f>IF(OR(K371="",K371&lt;=0,ISERROR(K371)),IF(AND(O371&lt;&gt;"",NOT(ISERROR(O371))),O371, ""),VLOOKUP(K371,'ESO wayshrine node constants'!$A$3:$D$9993,4,FALSE))</f>
        <v>Blackrose Prison</v>
      </c>
      <c r="S371" s="19" t="str">
        <f>IF(AND(R371&lt;&gt;"",NOT(ISERROR(R371))),R371,IF(P371&lt;&gt;"",IF(NOT(ISERROR(VLOOKUP(P371,'ESO Dungeon constants'!$D$3:$H$9999,5,FALSE))),VLOOKUP(P371,'ESO Dungeon constants'!$D$3:$I$9999,6,FALSE),VLOOKUP(P371,'ESO zone constants'!$H$2:$K$9984,4,FALSE)),""))</f>
        <v>DLC_MURKMIRE</v>
      </c>
      <c r="T371" s="3" t="str">
        <f>IF(S371&lt;&gt;"",VLOOKUP(S371,'LibSets constants'!$B$4:$C$1000,2,FALSE),"")</f>
        <v>Murkmire</v>
      </c>
      <c r="U371" s="33" t="s">
        <v>1738</v>
      </c>
      <c r="V371" s="44" t="str">
        <f>IF(U371&lt;&gt;"",IF(U371&lt;&gt;"LIBSETS_DROP_MECHANIC_MONSTER_NAME",VLOOKUP(U371,'LibSets constants'!$I$4:$L$1000,3,FALSE),""),"")</f>
        <v>Arena stage chest</v>
      </c>
      <c r="W371" s="3" t="str">
        <f>IF(U371&lt;&gt;"",IF(U371&lt;&gt;"LIBSETS_DROP_MECHANIC_MONSTER_NAME",VLOOKUP(U371,'LibSets constants'!$I$4:$L$1000,4,FALSE),""),"")</f>
        <v>Arena-Phasen Schatztruhe</v>
      </c>
      <c r="X371" s="3" t="str">
        <f>IF(G371&lt;&gt;"LIBSETS_SETTYPE_BATTLEGROUND",IF(G371&lt;&gt;"LIBSETS_SETTYPE_SPECIAL",IF(Y371&lt;&gt;"",VLOOKUP(Y371,'ESO zone constants'!$D$2:$H$4950,5,FALSE),""),""),"")</f>
        <v/>
      </c>
      <c r="Z371" s="45"/>
      <c r="AA371" s="44" t="str">
        <f>IF(Z371&lt;&gt;"",IF(Z371&lt;&gt;"LIBSETS_DROP_MECHANIC_MONSTER_NAME",VLOOKUP(Z371,'LibSets constants'!$I$4:$L$1000,3,FALSE),""),"")</f>
        <v/>
      </c>
      <c r="AB371" s="44" t="str">
        <f>IF(Z371&lt;&gt;"",IF(Z371&lt;&gt;"LIBSETS_DROP_MECHANIC_MONSTER_NAME",VLOOKUP(Z371,'LibSets constants'!$I$4:$L$1000,4,FALSE),""),"")</f>
        <v/>
      </c>
      <c r="AC371" s="3" t="str">
        <f>IF(G371&lt;&gt;"LIBSETS_SETTYPE_BATTLEGROUND",IF(G371&lt;&gt;"LIBSETS_SETTYPE_SPECIAL",IF(AD371&lt;&gt;"",VLOOKUP(AD371,'ESO zone constants'!$D$2:$H$4950,5,FALSE),""),""),"")</f>
        <v/>
      </c>
      <c r="AE371" s="45"/>
      <c r="AF371" s="44" t="str">
        <f>IF(AE371&lt;&gt;"",IF(AE371&lt;&gt;"LIBSETS_DROP_MECHANIC_MONSTER_NAME",VLOOKUP(AE371,'LibSets constants'!$I$4:$L$1000,3,FALSE),""),"")</f>
        <v/>
      </c>
      <c r="AG371" s="44" t="str">
        <f>IF(AE371&lt;&gt;"",IF(AE371&lt;&gt;"LIBSETS_DROP_MECHANIC_MONSTER_NAME",VLOOKUP(AE371,'LibSets constants'!$I$4:$L$1000,4,FALSE),""),"")</f>
        <v/>
      </c>
      <c r="AH371" s="3" t="str">
        <f>IF(G371&lt;&gt;"LIBSETS_SETTYPE_BATTLEGROUND",IF(G371&lt;&gt;"LIBSETS_SETTYPE_SPECIAL",IF(AI371&lt;&gt;"",VLOOKUP(AI371,'ESO zone constants'!$D$2:$H$4950,5,FALSE),""),""),"")</f>
        <v/>
      </c>
      <c r="AJ371" s="45"/>
      <c r="AK371" s="44" t="str">
        <f>IF(AJ371&lt;&gt;"",IF(AJ371&lt;&gt;"LIBSETS_DROP_MECHANIC_MONSTER_NAME",VLOOKUP(AJ371,'LibSets constants'!$I$4:$L$1000,3,FALSE),""),"")</f>
        <v/>
      </c>
      <c r="AL371" s="44" t="str">
        <f>IF(AJ371&lt;&gt;"",IF(AJ371&lt;&gt;"LIBSETS_DROP_MECHANIC_MONSTER_NAME",VLOOKUP(AJ371,'LibSets constants'!$I$4:$L$1000,4,FALSE),""),"")</f>
        <v/>
      </c>
      <c r="AM371" s="3" t="str">
        <f>IF(G371&lt;&gt;"LIBSETS_SETTYPE_BATTLEGROUND",IF(G371&lt;&gt;"LIBSETS_SETTYPE_SPECIAL",IF(AN371&lt;&gt;"",VLOOKUP(AN371,'ESO zone constants'!$D$2:$H$4950,5,FALSE),""),""),"")</f>
        <v/>
      </c>
      <c r="AO371" s="45"/>
      <c r="AP371" s="44" t="str">
        <f>IF(AO371&lt;&gt;"",IF(AO371&lt;&gt;"LIBSETS_DROP_MECHANIC_MONSTER_NAME",VLOOKUP(AO371,'LibSets constants'!$I$4:$L$1000,3,FALSE),""),"")</f>
        <v/>
      </c>
      <c r="AQ371" s="44" t="str">
        <f>IF(AO371&lt;&gt;"",IF(AO371&lt;&gt;"LIBSETS_DROP_MECHANIC_MONSTER_NAME",VLOOKUP(AO371,'LibSets constants'!$I$4:$L$1000,4,FALSE),""),"")</f>
        <v/>
      </c>
      <c r="AR371" s="3" t="str">
        <f>IF(G371&lt;&gt;"LIBSETS_SETTYPE_BATTLEGROUND",IF(G371&lt;&gt;"LIBSETS_SETTYPE_SPECIAL",IF(AS371&lt;&gt;"",VLOOKUP(AS371,'ESO zone constants'!$D$2:$H$4950,5,FALSE),""),""),"")</f>
        <v/>
      </c>
      <c r="AT371" s="45"/>
      <c r="AU371" s="44" t="str">
        <f>IF(AT371&lt;&gt;"",IF(AT371&lt;&gt;"LIBSETS_DROP_MECHANIC_MONSTER_NAME",VLOOKUP(AT371,'LibSets constants'!$I$4:$L$1000,3,FALSE),""),"")</f>
        <v/>
      </c>
      <c r="AV371" s="44" t="str">
        <f>IF(AT371&lt;&gt;"",IF(AT371&lt;&gt;"LIBSETS_DROP_MECHANIC_MONSTER_NAME",VLOOKUP(AT371,'LibSets constants'!$I$4:$L$1000,4,FALSE),""),"")</f>
        <v/>
      </c>
      <c r="AW371" s="21" t="str">
        <f>IF(A371="???","--","")&amp;IF(F371&lt;&gt;"Not in the game (anymore)",IF(A371&lt;&gt;"",CONCATENATE("[",A371,"] = {wayshrines={")&amp;IF(K371&lt;&gt;"",CONCATENATE(K371,","),"")&amp;IF(L371&lt;&gt;"",CONCATENATE(L371,","),"")&amp;IF(M371&lt;&gt;"",CONCATENATE(M371,","),"")&amp;CONCATENATE("}")&amp;IF(VALUE(N371)&gt;0,CONCATENATE(", traitsNeeded=",N371),"")&amp;CONCATENATE(", dlcId=",IF(S371&lt;&gt;"",S371,"DLC_BASE_GAME")),""),"")</f>
        <v>[424] = {wayshrines={-1,-1,-1,}, dlcId=DLC_MURKMIRE</v>
      </c>
      <c r="AX371" s="21" t="str">
        <f>IF(F371&lt;&gt;"Not in the game (anymore)",IF(A371&lt;&gt;"",IF(P371&lt;&gt;"",CONCATENATE(", zoneIds={",P371),"")&amp;IF(X371&lt;&gt;"",CONCATENATE(",",X371),"")&amp;IF(AC371&lt;&gt;"",CONCATENATE(",",AC371),"")&amp;IF(AH371&lt;&gt;"",CONCATENATE(",",AH371),"")&amp;IF(AM371&lt;&gt;"",CONCATENATE(",",AM371),"")&amp;IF(AR371&lt;&gt;"",CONCATENATE(",",AR371),"")&amp;IF(P371&lt;&gt;"",CONCATENATE("}",""),"")&amp;IF(OR(I371="true",I371="false",I371&lt;&gt;""), CONCATENATE(", veteran=", I371), ""),""),"")</f>
        <v>, zoneIds={1082}, veteran=true</v>
      </c>
      <c r="AY371" s="21" t="str">
        <f>IF(F371&lt;&gt;"Not in the game (anymore)",IF(A371&lt;&gt;"",", setType="&amp;G371,"")&amp;IF(J371="true",", multiTrialSet=true",""),"")</f>
        <v>, setType=LIBSETS_SETTYPE_ARENA</v>
      </c>
      <c r="AZ371" s="21" t="str">
        <f>IF(F371&lt;&gt;"Not in the game (anymore)",IF(U371&lt;&gt;"",", dropMechanic={"&amp;U371&amp;IF(Z371&lt;&gt;"",","&amp;Z371,"")&amp;IF(AE371&lt;&gt;"",","&amp;AE371,"")&amp;IF(AJ371&lt;&gt;"",","&amp;AJ371,"")&amp;IF(AO371&lt;&gt;"",","&amp;AO371,"")&amp;IF(AT371&lt;&gt;"",","&amp;AT371,"")&amp;"}"&amp;IF(U371="LIBSETS_DROP_MECHANIC_MONSTER_NAME",", dropMechanicNames={" &amp; IF(V371&lt;&gt;"","['en']='"&amp;V371&amp;"'","") &amp; IF(W371&lt;&gt;"",", ['de']='" &amp; W371&amp;"'","") &amp; "}",""),"")&amp;"},","")</f>
        <v>, dropMechanic={LIBSETS_DROP_MECHANIC_ARENA_STAGE_CHEST}},</v>
      </c>
      <c r="BA371" s="21" t="str">
        <f>IF(F371&lt;&gt;"Not in the game (anymore)",IF(C371&lt;&gt;"",CONCATENATE(" --",C371," / ",B371,"   [",IF(Q371&lt;&gt;"",Q371,""),IF(Y371&lt;&gt;"",", "&amp;Y371,""),IF(AD371&lt;&gt;"",", "&amp;AD371,""),IF(AI371&lt;&gt;"",", "&amp;AI371,""),IF(AN371&lt;&gt;"",", "&amp;AN371,""),IF(AS371&lt;&gt;"",", "&amp;AS371,""),"]")),"")</f>
        <v xml:space="preserve"> --Perfect Radial Uppercut / Perfekter Rundum-Aufwärtsschnitt   [Blackrose Prison]</v>
      </c>
    </row>
    <row r="372" spans="1:53" x14ac:dyDescent="0.25">
      <c r="A372" s="12">
        <v>425</v>
      </c>
      <c r="B372" t="s">
        <v>1416</v>
      </c>
      <c r="C372" t="s">
        <v>1417</v>
      </c>
      <c r="D372" s="3">
        <f>A372</f>
        <v>425</v>
      </c>
      <c r="G372" s="8" t="s">
        <v>1647</v>
      </c>
      <c r="I372" t="s">
        <v>98</v>
      </c>
      <c r="J372" t="s">
        <v>97</v>
      </c>
      <c r="K372">
        <v>-1</v>
      </c>
      <c r="L372">
        <v>-1</v>
      </c>
      <c r="M372">
        <v>-1</v>
      </c>
      <c r="N372">
        <v>0</v>
      </c>
      <c r="O372" s="70" t="s">
        <v>728</v>
      </c>
      <c r="P372" s="3">
        <f>IF(AND(G372&lt;&gt;"LIBSETS_SETTYPE_BATTLEGROUND",G372&lt;&gt;"LIBSETS_SETTYPE_SPECIAL",G372&lt;&gt;"LIBSETS_SETTYPE_MYTHIC"), IF(Q372&lt;&gt;"",VLOOKUP(Q372,'ESO zone constants'!$D$2:$H$4950,5,FALSE),""),"")</f>
        <v>1082</v>
      </c>
      <c r="Q372" t="str">
        <f>IF(OR(K372="",K372&lt;=0,ISERROR(K372)),IF(AND(O372&lt;&gt;"",NOT(ISERROR(O372))),O372, ""),VLOOKUP(K372,'ESO wayshrine node constants'!$A$3:$D$9993,4,FALSE))</f>
        <v>Blackrose Prison</v>
      </c>
      <c r="S372" s="19" t="str">
        <f>IF(AND(R372&lt;&gt;"",NOT(ISERROR(R372))),R372,IF(P372&lt;&gt;"",IF(NOT(ISERROR(VLOOKUP(P372,'ESO Dungeon constants'!$D$3:$H$9999,5,FALSE))),VLOOKUP(P372,'ESO Dungeon constants'!$D$3:$I$9999,6,FALSE),VLOOKUP(P372,'ESO zone constants'!$H$2:$K$9984,4,FALSE)),""))</f>
        <v>DLC_MURKMIRE</v>
      </c>
      <c r="T372" s="3" t="str">
        <f>IF(S372&lt;&gt;"",VLOOKUP(S372,'LibSets constants'!$B$4:$C$1000,2,FALSE),"")</f>
        <v>Murkmire</v>
      </c>
      <c r="U372" s="33" t="s">
        <v>1738</v>
      </c>
      <c r="V372" s="44" t="str">
        <f>IF(U372&lt;&gt;"",IF(U372&lt;&gt;"LIBSETS_DROP_MECHANIC_MONSTER_NAME",VLOOKUP(U372,'LibSets constants'!$I$4:$L$1000,3,FALSE),""),"")</f>
        <v>Arena stage chest</v>
      </c>
      <c r="W372" s="3" t="str">
        <f>IF(U372&lt;&gt;"",IF(U372&lt;&gt;"LIBSETS_DROP_MECHANIC_MONSTER_NAME",VLOOKUP(U372,'LibSets constants'!$I$4:$L$1000,4,FALSE),""),"")</f>
        <v>Arena-Phasen Schatztruhe</v>
      </c>
      <c r="X372" s="3" t="str">
        <f>IF(G372&lt;&gt;"LIBSETS_SETTYPE_BATTLEGROUND",IF(G372&lt;&gt;"LIBSETS_SETTYPE_SPECIAL",IF(Y372&lt;&gt;"",VLOOKUP(Y372,'ESO zone constants'!$D$2:$H$4950,5,FALSE),""),""),"")</f>
        <v/>
      </c>
      <c r="Z372" s="45"/>
      <c r="AA372" s="44" t="str">
        <f>IF(Z372&lt;&gt;"",IF(Z372&lt;&gt;"LIBSETS_DROP_MECHANIC_MONSTER_NAME",VLOOKUP(Z372,'LibSets constants'!$I$4:$L$1000,3,FALSE),""),"")</f>
        <v/>
      </c>
      <c r="AB372" s="44" t="str">
        <f>IF(Z372&lt;&gt;"",IF(Z372&lt;&gt;"LIBSETS_DROP_MECHANIC_MONSTER_NAME",VLOOKUP(Z372,'LibSets constants'!$I$4:$L$1000,4,FALSE),""),"")</f>
        <v/>
      </c>
      <c r="AC372" s="3" t="str">
        <f>IF(G372&lt;&gt;"LIBSETS_SETTYPE_BATTLEGROUND",IF(G372&lt;&gt;"LIBSETS_SETTYPE_SPECIAL",IF(AD372&lt;&gt;"",VLOOKUP(AD372,'ESO zone constants'!$D$2:$H$4950,5,FALSE),""),""),"")</f>
        <v/>
      </c>
      <c r="AE372" s="45"/>
      <c r="AF372" s="44" t="str">
        <f>IF(AE372&lt;&gt;"",IF(AE372&lt;&gt;"LIBSETS_DROP_MECHANIC_MONSTER_NAME",VLOOKUP(AE372,'LibSets constants'!$I$4:$L$1000,3,FALSE),""),"")</f>
        <v/>
      </c>
      <c r="AG372" s="44" t="str">
        <f>IF(AE372&lt;&gt;"",IF(AE372&lt;&gt;"LIBSETS_DROP_MECHANIC_MONSTER_NAME",VLOOKUP(AE372,'LibSets constants'!$I$4:$L$1000,4,FALSE),""),"")</f>
        <v/>
      </c>
      <c r="AH372" s="3" t="str">
        <f>IF(G372&lt;&gt;"LIBSETS_SETTYPE_BATTLEGROUND",IF(G372&lt;&gt;"LIBSETS_SETTYPE_SPECIAL",IF(AI372&lt;&gt;"",VLOOKUP(AI372,'ESO zone constants'!$D$2:$H$4950,5,FALSE),""),""),"")</f>
        <v/>
      </c>
      <c r="AJ372" s="45"/>
      <c r="AK372" s="44" t="str">
        <f>IF(AJ372&lt;&gt;"",IF(AJ372&lt;&gt;"LIBSETS_DROP_MECHANIC_MONSTER_NAME",VLOOKUP(AJ372,'LibSets constants'!$I$4:$L$1000,3,FALSE),""),"")</f>
        <v/>
      </c>
      <c r="AL372" s="44" t="str">
        <f>IF(AJ372&lt;&gt;"",IF(AJ372&lt;&gt;"LIBSETS_DROP_MECHANIC_MONSTER_NAME",VLOOKUP(AJ372,'LibSets constants'!$I$4:$L$1000,4,FALSE),""),"")</f>
        <v/>
      </c>
      <c r="AM372" s="3" t="str">
        <f>IF(G372&lt;&gt;"LIBSETS_SETTYPE_BATTLEGROUND",IF(G372&lt;&gt;"LIBSETS_SETTYPE_SPECIAL",IF(AN372&lt;&gt;"",VLOOKUP(AN372,'ESO zone constants'!$D$2:$H$4950,5,FALSE),""),""),"")</f>
        <v/>
      </c>
      <c r="AO372" s="45"/>
      <c r="AP372" s="44" t="str">
        <f>IF(AO372&lt;&gt;"",IF(AO372&lt;&gt;"LIBSETS_DROP_MECHANIC_MONSTER_NAME",VLOOKUP(AO372,'LibSets constants'!$I$4:$L$1000,3,FALSE),""),"")</f>
        <v/>
      </c>
      <c r="AQ372" s="44" t="str">
        <f>IF(AO372&lt;&gt;"",IF(AO372&lt;&gt;"LIBSETS_DROP_MECHANIC_MONSTER_NAME",VLOOKUP(AO372,'LibSets constants'!$I$4:$L$1000,4,FALSE),""),"")</f>
        <v/>
      </c>
      <c r="AR372" s="3" t="str">
        <f>IF(G372&lt;&gt;"LIBSETS_SETTYPE_BATTLEGROUND",IF(G372&lt;&gt;"LIBSETS_SETTYPE_SPECIAL",IF(AS372&lt;&gt;"",VLOOKUP(AS372,'ESO zone constants'!$D$2:$H$4950,5,FALSE),""),""),"")</f>
        <v/>
      </c>
      <c r="AT372" s="45"/>
      <c r="AU372" s="44" t="str">
        <f>IF(AT372&lt;&gt;"",IF(AT372&lt;&gt;"LIBSETS_DROP_MECHANIC_MONSTER_NAME",VLOOKUP(AT372,'LibSets constants'!$I$4:$L$1000,3,FALSE),""),"")</f>
        <v/>
      </c>
      <c r="AV372" s="44" t="str">
        <f>IF(AT372&lt;&gt;"",IF(AT372&lt;&gt;"LIBSETS_DROP_MECHANIC_MONSTER_NAME",VLOOKUP(AT372,'LibSets constants'!$I$4:$L$1000,4,FALSE),""),"")</f>
        <v/>
      </c>
      <c r="AW372" s="21" t="str">
        <f>IF(A372="???","--","")&amp;IF(F372&lt;&gt;"Not in the game (anymore)",IF(A372&lt;&gt;"",CONCATENATE("[",A372,"] = {wayshrines={")&amp;IF(K372&lt;&gt;"",CONCATENATE(K372,","),"")&amp;IF(L372&lt;&gt;"",CONCATENATE(L372,","),"")&amp;IF(M372&lt;&gt;"",CONCATENATE(M372,","),"")&amp;CONCATENATE("}")&amp;IF(VALUE(N372)&gt;0,CONCATENATE(", traitsNeeded=",N372),"")&amp;CONCATENATE(", dlcId=",IF(S372&lt;&gt;"",S372,"DLC_BASE_GAME")),""),"")</f>
        <v>[425] = {wayshrines={-1,-1,-1,}, dlcId=DLC_MURKMIRE</v>
      </c>
      <c r="AX372" s="21" t="str">
        <f>IF(F372&lt;&gt;"Not in the game (anymore)",IF(A372&lt;&gt;"",IF(P372&lt;&gt;"",CONCATENATE(", zoneIds={",P372),"")&amp;IF(X372&lt;&gt;"",CONCATENATE(",",X372),"")&amp;IF(AC372&lt;&gt;"",CONCATENATE(",",AC372),"")&amp;IF(AH372&lt;&gt;"",CONCATENATE(",",AH372),"")&amp;IF(AM372&lt;&gt;"",CONCATENATE(",",AM372),"")&amp;IF(AR372&lt;&gt;"",CONCATENATE(",",AR372),"")&amp;IF(P372&lt;&gt;"",CONCATENATE("}",""),"")&amp;IF(OR(I372="true",I372="false",I372&lt;&gt;""), CONCATENATE(", veteran=", I372), ""),""),"")</f>
        <v>, zoneIds={1082}, veteran=true</v>
      </c>
      <c r="AY372" s="21" t="str">
        <f>IF(F372&lt;&gt;"Not in the game (anymore)",IF(A372&lt;&gt;"",", setType="&amp;G372,"")&amp;IF(J372="true",", multiTrialSet=true",""),"")</f>
        <v>, setType=LIBSETS_SETTYPE_ARENA</v>
      </c>
      <c r="AZ372" s="21" t="str">
        <f>IF(F372&lt;&gt;"Not in the game (anymore)",IF(U372&lt;&gt;"",", dropMechanic={"&amp;U372&amp;IF(Z372&lt;&gt;"",","&amp;Z372,"")&amp;IF(AE372&lt;&gt;"",","&amp;AE372,"")&amp;IF(AJ372&lt;&gt;"",","&amp;AJ372,"")&amp;IF(AO372&lt;&gt;"",","&amp;AO372,"")&amp;IF(AT372&lt;&gt;"",","&amp;AT372,"")&amp;"}"&amp;IF(U372="LIBSETS_DROP_MECHANIC_MONSTER_NAME",", dropMechanicNames={" &amp; IF(V372&lt;&gt;"","['en']='"&amp;V372&amp;"'","") &amp; IF(W372&lt;&gt;"",", ['de']='" &amp; W372&amp;"'","") &amp; "}",""),"")&amp;"},","")</f>
        <v>, dropMechanic={LIBSETS_DROP_MECHANIC_ARENA_STAGE_CHEST}},</v>
      </c>
      <c r="BA372" s="21" t="str">
        <f>IF(F372&lt;&gt;"Not in the game (anymore)",IF(C372&lt;&gt;"",CONCATENATE(" --",C372," / ",B372,"   [",IF(Q372&lt;&gt;"",Q372,""),IF(Y372&lt;&gt;"",", "&amp;Y372,""),IF(AD372&lt;&gt;"",", "&amp;AD372,""),IF(AI372&lt;&gt;"",", "&amp;AI372,""),IF(AN372&lt;&gt;"",", "&amp;AN372,""),IF(AS372&lt;&gt;"",", "&amp;AS372,""),"]")),"")</f>
        <v xml:space="preserve"> --Perfect Spectral Cloak / Perfekter spektraler Mantel   [Blackrose Prison]</v>
      </c>
    </row>
    <row r="373" spans="1:53" x14ac:dyDescent="0.25">
      <c r="A373" s="12">
        <v>426</v>
      </c>
      <c r="B373" t="s">
        <v>1418</v>
      </c>
      <c r="C373" t="s">
        <v>1419</v>
      </c>
      <c r="D373" s="3">
        <f>A373</f>
        <v>426</v>
      </c>
      <c r="G373" s="8" t="s">
        <v>1647</v>
      </c>
      <c r="I373" t="s">
        <v>98</v>
      </c>
      <c r="J373" t="s">
        <v>97</v>
      </c>
      <c r="K373">
        <v>-1</v>
      </c>
      <c r="L373">
        <v>-1</v>
      </c>
      <c r="M373">
        <v>-1</v>
      </c>
      <c r="N373">
        <v>0</v>
      </c>
      <c r="O373" s="70" t="s">
        <v>728</v>
      </c>
      <c r="P373" s="3">
        <f>IF(AND(G373&lt;&gt;"LIBSETS_SETTYPE_BATTLEGROUND",G373&lt;&gt;"LIBSETS_SETTYPE_SPECIAL",G373&lt;&gt;"LIBSETS_SETTYPE_MYTHIC"), IF(Q373&lt;&gt;"",VLOOKUP(Q373,'ESO zone constants'!$D$2:$H$4950,5,FALSE),""),"")</f>
        <v>1082</v>
      </c>
      <c r="Q373" t="str">
        <f>IF(OR(K373="",K373&lt;=0,ISERROR(K373)),IF(AND(O373&lt;&gt;"",NOT(ISERROR(O373))),O373, ""),VLOOKUP(K373,'ESO wayshrine node constants'!$A$3:$D$9993,4,FALSE))</f>
        <v>Blackrose Prison</v>
      </c>
      <c r="S373" s="19" t="str">
        <f>IF(AND(R373&lt;&gt;"",NOT(ISERROR(R373))),R373,IF(P373&lt;&gt;"",IF(NOT(ISERROR(VLOOKUP(P373,'ESO Dungeon constants'!$D$3:$H$9999,5,FALSE))),VLOOKUP(P373,'ESO Dungeon constants'!$D$3:$I$9999,6,FALSE),VLOOKUP(P373,'ESO zone constants'!$H$2:$K$9984,4,FALSE)),""))</f>
        <v>DLC_MURKMIRE</v>
      </c>
      <c r="T373" s="3" t="str">
        <f>IF(S373&lt;&gt;"",VLOOKUP(S373,'LibSets constants'!$B$4:$C$1000,2,FALSE),"")</f>
        <v>Murkmire</v>
      </c>
      <c r="U373" s="33" t="s">
        <v>1738</v>
      </c>
      <c r="V373" s="3" t="str">
        <f>IF(U373&lt;&gt;"",IF(U373&lt;&gt;"LIBSETS_DROP_MECHANIC_MONSTER_NAME",VLOOKUP(U373,'LibSets constants'!$I$4:$L$1000,3,FALSE),""),"")</f>
        <v>Arena stage chest</v>
      </c>
      <c r="W373" s="3" t="str">
        <f>IF(U373&lt;&gt;"",IF(U373&lt;&gt;"LIBSETS_DROP_MECHANIC_MONSTER_NAME",VLOOKUP(U373,'LibSets constants'!$I$4:$L$1000,4,FALSE),""),"")</f>
        <v>Arena-Phasen Schatztruhe</v>
      </c>
      <c r="X373" s="3" t="str">
        <f>IF(G373&lt;&gt;"LIBSETS_SETTYPE_BATTLEGROUND",IF(G373&lt;&gt;"LIBSETS_SETTYPE_SPECIAL",IF(Y373&lt;&gt;"",VLOOKUP(Y373,'ESO zone constants'!$D$2:$H$4950,5,FALSE),""),""),"")</f>
        <v/>
      </c>
      <c r="Z373" s="45"/>
      <c r="AA373" s="44" t="str">
        <f>IF(Z373&lt;&gt;"",IF(Z373&lt;&gt;"LIBSETS_DROP_MECHANIC_MONSTER_NAME",VLOOKUP(Z373,'LibSets constants'!$I$4:$L$1000,3,FALSE),""),"")</f>
        <v/>
      </c>
      <c r="AB373" s="44" t="str">
        <f>IF(Z373&lt;&gt;"",IF(Z373&lt;&gt;"LIBSETS_DROP_MECHANIC_MONSTER_NAME",VLOOKUP(Z373,'LibSets constants'!$I$4:$L$1000,4,FALSE),""),"")</f>
        <v/>
      </c>
      <c r="AC373" s="3" t="str">
        <f>IF(G373&lt;&gt;"LIBSETS_SETTYPE_BATTLEGROUND",IF(G373&lt;&gt;"LIBSETS_SETTYPE_SPECIAL",IF(AD373&lt;&gt;"",VLOOKUP(AD373,'ESO zone constants'!$D$2:$H$4950,5,FALSE),""),""),"")</f>
        <v/>
      </c>
      <c r="AE373" s="45"/>
      <c r="AF373" s="44" t="str">
        <f>IF(AE373&lt;&gt;"",IF(AE373&lt;&gt;"LIBSETS_DROP_MECHANIC_MONSTER_NAME",VLOOKUP(AE373,'LibSets constants'!$I$4:$L$1000,3,FALSE),""),"")</f>
        <v/>
      </c>
      <c r="AG373" s="44" t="str">
        <f>IF(AE373&lt;&gt;"",IF(AE373&lt;&gt;"LIBSETS_DROP_MECHANIC_MONSTER_NAME",VLOOKUP(AE373,'LibSets constants'!$I$4:$L$1000,4,FALSE),""),"")</f>
        <v/>
      </c>
      <c r="AH373" s="3" t="str">
        <f>IF(G373&lt;&gt;"LIBSETS_SETTYPE_BATTLEGROUND",IF(G373&lt;&gt;"LIBSETS_SETTYPE_SPECIAL",IF(AI373&lt;&gt;"",VLOOKUP(AI373,'ESO zone constants'!$D$2:$H$4950,5,FALSE),""),""),"")</f>
        <v/>
      </c>
      <c r="AJ373" s="45"/>
      <c r="AK373" s="44" t="str">
        <f>IF(AJ373&lt;&gt;"",IF(AJ373&lt;&gt;"LIBSETS_DROP_MECHANIC_MONSTER_NAME",VLOOKUP(AJ373,'LibSets constants'!$I$4:$L$1000,3,FALSE),""),"")</f>
        <v/>
      </c>
      <c r="AL373" s="44" t="str">
        <f>IF(AJ373&lt;&gt;"",IF(AJ373&lt;&gt;"LIBSETS_DROP_MECHANIC_MONSTER_NAME",VLOOKUP(AJ373,'LibSets constants'!$I$4:$L$1000,4,FALSE),""),"")</f>
        <v/>
      </c>
      <c r="AM373" s="3" t="str">
        <f>IF(G373&lt;&gt;"LIBSETS_SETTYPE_BATTLEGROUND",IF(G373&lt;&gt;"LIBSETS_SETTYPE_SPECIAL",IF(AN373&lt;&gt;"",VLOOKUP(AN373,'ESO zone constants'!$D$2:$H$4950,5,FALSE),""),""),"")</f>
        <v/>
      </c>
      <c r="AO373" s="45"/>
      <c r="AP373" s="44" t="str">
        <f>IF(AO373&lt;&gt;"",IF(AO373&lt;&gt;"LIBSETS_DROP_MECHANIC_MONSTER_NAME",VLOOKUP(AO373,'LibSets constants'!$I$4:$L$1000,3,FALSE),""),"")</f>
        <v/>
      </c>
      <c r="AQ373" s="44" t="str">
        <f>IF(AO373&lt;&gt;"",IF(AO373&lt;&gt;"LIBSETS_DROP_MECHANIC_MONSTER_NAME",VLOOKUP(AO373,'LibSets constants'!$I$4:$L$1000,4,FALSE),""),"")</f>
        <v/>
      </c>
      <c r="AR373" s="3" t="str">
        <f>IF(G373&lt;&gt;"LIBSETS_SETTYPE_BATTLEGROUND",IF(G373&lt;&gt;"LIBSETS_SETTYPE_SPECIAL",IF(AS373&lt;&gt;"",VLOOKUP(AS373,'ESO zone constants'!$D$2:$H$4950,5,FALSE),""),""),"")</f>
        <v/>
      </c>
      <c r="AT373" s="45"/>
      <c r="AU373" s="44" t="str">
        <f>IF(AT373&lt;&gt;"",IF(AT373&lt;&gt;"LIBSETS_DROP_MECHANIC_MONSTER_NAME",VLOOKUP(AT373,'LibSets constants'!$I$4:$L$1000,3,FALSE),""),"")</f>
        <v/>
      </c>
      <c r="AV373" s="44" t="str">
        <f>IF(AT373&lt;&gt;"",IF(AT373&lt;&gt;"LIBSETS_DROP_MECHANIC_MONSTER_NAME",VLOOKUP(AT373,'LibSets constants'!$I$4:$L$1000,4,FALSE),""),"")</f>
        <v/>
      </c>
      <c r="AW373" s="21" t="str">
        <f>IF(A373="???","--","")&amp;IF(F373&lt;&gt;"Not in the game (anymore)",IF(A373&lt;&gt;"",CONCATENATE("[",A373,"] = {wayshrines={")&amp;IF(K373&lt;&gt;"",CONCATENATE(K373,","),"")&amp;IF(L373&lt;&gt;"",CONCATENATE(L373,","),"")&amp;IF(M373&lt;&gt;"",CONCATENATE(M373,","),"")&amp;CONCATENATE("}")&amp;IF(VALUE(N373)&gt;0,CONCATENATE(", traitsNeeded=",N373),"")&amp;CONCATENATE(", dlcId=",IF(S373&lt;&gt;"",S373,"DLC_BASE_GAME")),""),"")</f>
        <v>[426] = {wayshrines={-1,-1,-1,}, dlcId=DLC_MURKMIRE</v>
      </c>
      <c r="AX373" s="21" t="str">
        <f>IF(F373&lt;&gt;"Not in the game (anymore)",IF(A373&lt;&gt;"",IF(P373&lt;&gt;"",CONCATENATE(", zoneIds={",P373),"")&amp;IF(X373&lt;&gt;"",CONCATENATE(",",X373),"")&amp;IF(AC373&lt;&gt;"",CONCATENATE(",",AC373),"")&amp;IF(AH373&lt;&gt;"",CONCATENATE(",",AH373),"")&amp;IF(AM373&lt;&gt;"",CONCATENATE(",",AM373),"")&amp;IF(AR373&lt;&gt;"",CONCATENATE(",",AR373),"")&amp;IF(P373&lt;&gt;"",CONCATENATE("}",""),"")&amp;IF(OR(I373="true",I373="false",I373&lt;&gt;""), CONCATENATE(", veteran=", I373), ""),""),"")</f>
        <v>, zoneIds={1082}, veteran=true</v>
      </c>
      <c r="AY373" s="21" t="str">
        <f>IF(F373&lt;&gt;"Not in the game (anymore)",IF(A373&lt;&gt;"",", setType="&amp;G373,"")&amp;IF(J373="true",", multiTrialSet=true",""),"")</f>
        <v>, setType=LIBSETS_SETTYPE_ARENA</v>
      </c>
      <c r="AZ373" s="21" t="str">
        <f>IF(F373&lt;&gt;"Not in the game (anymore)",IF(U373&lt;&gt;"",", dropMechanic={"&amp;U373&amp;IF(Z373&lt;&gt;"",","&amp;Z373,"")&amp;IF(AE373&lt;&gt;"",","&amp;AE373,"")&amp;IF(AJ373&lt;&gt;"",","&amp;AJ373,"")&amp;IF(AO373&lt;&gt;"",","&amp;AO373,"")&amp;IF(AT373&lt;&gt;"",","&amp;AT373,"")&amp;"}"&amp;IF(U373="LIBSETS_DROP_MECHANIC_MONSTER_NAME",", dropMechanicNames={" &amp; IF(V373&lt;&gt;"","['en']='"&amp;V373&amp;"'","") &amp; IF(W373&lt;&gt;"",", ['de']='" &amp; W373&amp;"'","") &amp; "}",""),"")&amp;"},","")</f>
        <v>, dropMechanic={LIBSETS_DROP_MECHANIC_ARENA_STAGE_CHEST}},</v>
      </c>
      <c r="BA373" s="21" t="str">
        <f>IF(F373&lt;&gt;"Not in the game (anymore)",IF(C373&lt;&gt;"",CONCATENATE(" --",C373," / ",B373,"   [",IF(Q373&lt;&gt;"",Q373,""),IF(Y373&lt;&gt;"",", "&amp;Y373,""),IF(AD373&lt;&gt;"",", "&amp;AD373,""),IF(AI373&lt;&gt;"",", "&amp;AI373,""),IF(AN373&lt;&gt;"",", "&amp;AN373,""),IF(AS373&lt;&gt;"",", "&amp;AS373,""),"]")),"")</f>
        <v xml:space="preserve"> --Perfect Virulent Shot / Perfekter virulenter Schuss   [Blackrose Prison]</v>
      </c>
    </row>
    <row r="374" spans="1:53" x14ac:dyDescent="0.25">
      <c r="A374" s="12">
        <v>427</v>
      </c>
      <c r="B374" t="s">
        <v>1420</v>
      </c>
      <c r="C374" t="s">
        <v>1421</v>
      </c>
      <c r="D374" s="3">
        <f>A374</f>
        <v>427</v>
      </c>
      <c r="G374" s="8" t="s">
        <v>1647</v>
      </c>
      <c r="I374" t="s">
        <v>98</v>
      </c>
      <c r="J374" t="s">
        <v>97</v>
      </c>
      <c r="K374">
        <v>-1</v>
      </c>
      <c r="L374">
        <v>-1</v>
      </c>
      <c r="M374">
        <v>-1</v>
      </c>
      <c r="N374">
        <v>0</v>
      </c>
      <c r="O374" s="70" t="s">
        <v>728</v>
      </c>
      <c r="P374" s="3">
        <f>IF(AND(G374&lt;&gt;"LIBSETS_SETTYPE_BATTLEGROUND",G374&lt;&gt;"LIBSETS_SETTYPE_SPECIAL",G374&lt;&gt;"LIBSETS_SETTYPE_MYTHIC"), IF(Q374&lt;&gt;"",VLOOKUP(Q374,'ESO zone constants'!$D$2:$H$4950,5,FALSE),""),"")</f>
        <v>1082</v>
      </c>
      <c r="Q374" t="str">
        <f>IF(OR(K374="",K374&lt;=0,ISERROR(K374)),IF(AND(O374&lt;&gt;"",NOT(ISERROR(O374))),O374, ""),VLOOKUP(K374,'ESO wayshrine node constants'!$A$3:$D$9993,4,FALSE))</f>
        <v>Blackrose Prison</v>
      </c>
      <c r="S374" s="19" t="str">
        <f>IF(AND(R374&lt;&gt;"",NOT(ISERROR(R374))),R374,IF(P374&lt;&gt;"",IF(NOT(ISERROR(VLOOKUP(P374,'ESO Dungeon constants'!$D$3:$H$9999,5,FALSE))),VLOOKUP(P374,'ESO Dungeon constants'!$D$3:$I$9999,6,FALSE),VLOOKUP(P374,'ESO zone constants'!$H$2:$K$9984,4,FALSE)),""))</f>
        <v>DLC_MURKMIRE</v>
      </c>
      <c r="T374" s="3" t="str">
        <f>IF(S374&lt;&gt;"",VLOOKUP(S374,'LibSets constants'!$B$4:$C$1000,2,FALSE),"")</f>
        <v>Murkmire</v>
      </c>
      <c r="U374" s="33" t="s">
        <v>1738</v>
      </c>
      <c r="V374" s="44" t="str">
        <f>IF(U374&lt;&gt;"",IF(U374&lt;&gt;"LIBSETS_DROP_MECHANIC_MONSTER_NAME",VLOOKUP(U374,'LibSets constants'!$I$4:$L$1000,3,FALSE),""),"")</f>
        <v>Arena stage chest</v>
      </c>
      <c r="W374" s="44" t="str">
        <f>IF(U374&lt;&gt;"",IF(U374&lt;&gt;"LIBSETS_DROP_MECHANIC_MONSTER_NAME",VLOOKUP(U374,'LibSets constants'!$I$4:$L$1000,4,FALSE),""),"")</f>
        <v>Arena-Phasen Schatztruhe</v>
      </c>
      <c r="X374" s="3" t="str">
        <f>IF(G374&lt;&gt;"LIBSETS_SETTYPE_BATTLEGROUND",IF(G374&lt;&gt;"LIBSETS_SETTYPE_SPECIAL",IF(Y374&lt;&gt;"",VLOOKUP(Y374,'ESO zone constants'!$D$2:$H$4950,5,FALSE),""),""),"")</f>
        <v/>
      </c>
      <c r="Z374" s="45"/>
      <c r="AA374" s="44" t="str">
        <f>IF(Z374&lt;&gt;"",IF(Z374&lt;&gt;"LIBSETS_DROP_MECHANIC_MONSTER_NAME",VLOOKUP(Z374,'LibSets constants'!$I$4:$L$1000,3,FALSE),""),"")</f>
        <v/>
      </c>
      <c r="AB374" s="44" t="str">
        <f>IF(Z374&lt;&gt;"",IF(Z374&lt;&gt;"LIBSETS_DROP_MECHANIC_MONSTER_NAME",VLOOKUP(Z374,'LibSets constants'!$I$4:$L$1000,4,FALSE),""),"")</f>
        <v/>
      </c>
      <c r="AC374" s="3" t="str">
        <f>IF(G374&lt;&gt;"LIBSETS_SETTYPE_BATTLEGROUND",IF(G374&lt;&gt;"LIBSETS_SETTYPE_SPECIAL",IF(AD374&lt;&gt;"",VLOOKUP(AD374,'ESO zone constants'!$D$2:$H$4950,5,FALSE),""),""),"")</f>
        <v/>
      </c>
      <c r="AE374" s="45"/>
      <c r="AF374" s="44" t="str">
        <f>IF(AE374&lt;&gt;"",IF(AE374&lt;&gt;"LIBSETS_DROP_MECHANIC_MONSTER_NAME",VLOOKUP(AE374,'LibSets constants'!$I$4:$L$1000,3,FALSE),""),"")</f>
        <v/>
      </c>
      <c r="AG374" s="44" t="str">
        <f>IF(AE374&lt;&gt;"",IF(AE374&lt;&gt;"LIBSETS_DROP_MECHANIC_MONSTER_NAME",VLOOKUP(AE374,'LibSets constants'!$I$4:$L$1000,4,FALSE),""),"")</f>
        <v/>
      </c>
      <c r="AH374" s="3" t="str">
        <f>IF(G374&lt;&gt;"LIBSETS_SETTYPE_BATTLEGROUND",IF(G374&lt;&gt;"LIBSETS_SETTYPE_SPECIAL",IF(AI374&lt;&gt;"",VLOOKUP(AI374,'ESO zone constants'!$D$2:$H$4950,5,FALSE),""),""),"")</f>
        <v/>
      </c>
      <c r="AJ374" s="45"/>
      <c r="AK374" s="44" t="str">
        <f>IF(AJ374&lt;&gt;"",IF(AJ374&lt;&gt;"LIBSETS_DROP_MECHANIC_MONSTER_NAME",VLOOKUP(AJ374,'LibSets constants'!$I$4:$L$1000,3,FALSE),""),"")</f>
        <v/>
      </c>
      <c r="AL374" s="44" t="str">
        <f>IF(AJ374&lt;&gt;"",IF(AJ374&lt;&gt;"LIBSETS_DROP_MECHANIC_MONSTER_NAME",VLOOKUP(AJ374,'LibSets constants'!$I$4:$L$1000,4,FALSE),""),"")</f>
        <v/>
      </c>
      <c r="AM374" s="3" t="str">
        <f>IF(G374&lt;&gt;"LIBSETS_SETTYPE_BATTLEGROUND",IF(G374&lt;&gt;"LIBSETS_SETTYPE_SPECIAL",IF(AN374&lt;&gt;"",VLOOKUP(AN374,'ESO zone constants'!$D$2:$H$4950,5,FALSE),""),""),"")</f>
        <v/>
      </c>
      <c r="AO374" s="45"/>
      <c r="AP374" s="44" t="str">
        <f>IF(AO374&lt;&gt;"",IF(AO374&lt;&gt;"LIBSETS_DROP_MECHANIC_MONSTER_NAME",VLOOKUP(AO374,'LibSets constants'!$I$4:$L$1000,3,FALSE),""),"")</f>
        <v/>
      </c>
      <c r="AQ374" s="44" t="str">
        <f>IF(AO374&lt;&gt;"",IF(AO374&lt;&gt;"LIBSETS_DROP_MECHANIC_MONSTER_NAME",VLOOKUP(AO374,'LibSets constants'!$I$4:$L$1000,4,FALSE),""),"")</f>
        <v/>
      </c>
      <c r="AR374" s="3" t="str">
        <f>IF(G374&lt;&gt;"LIBSETS_SETTYPE_BATTLEGROUND",IF(G374&lt;&gt;"LIBSETS_SETTYPE_SPECIAL",IF(AS374&lt;&gt;"",VLOOKUP(AS374,'ESO zone constants'!$D$2:$H$4950,5,FALSE),""),""),"")</f>
        <v/>
      </c>
      <c r="AT374" s="45"/>
      <c r="AU374" s="44" t="str">
        <f>IF(AT374&lt;&gt;"",IF(AT374&lt;&gt;"LIBSETS_DROP_MECHANIC_MONSTER_NAME",VLOOKUP(AT374,'LibSets constants'!$I$4:$L$1000,3,FALSE),""),"")</f>
        <v/>
      </c>
      <c r="AV374" s="44" t="str">
        <f>IF(AT374&lt;&gt;"",IF(AT374&lt;&gt;"LIBSETS_DROP_MECHANIC_MONSTER_NAME",VLOOKUP(AT374,'LibSets constants'!$I$4:$L$1000,4,FALSE),""),"")</f>
        <v/>
      </c>
      <c r="AW374" s="21" t="str">
        <f>IF(A374="???","--","")&amp;IF(F374&lt;&gt;"Not in the game (anymore)",IF(A374&lt;&gt;"",CONCATENATE("[",A374,"] = {wayshrines={")&amp;IF(K374&lt;&gt;"",CONCATENATE(K374,","),"")&amp;IF(L374&lt;&gt;"",CONCATENATE(L374,","),"")&amp;IF(M374&lt;&gt;"",CONCATENATE(M374,","),"")&amp;CONCATENATE("}")&amp;IF(VALUE(N374)&gt;0,CONCATENATE(", traitsNeeded=",N374),"")&amp;CONCATENATE(", dlcId=",IF(S374&lt;&gt;"",S374,"DLC_BASE_GAME")),""),"")</f>
        <v>[427] = {wayshrines={-1,-1,-1,}, dlcId=DLC_MURKMIRE</v>
      </c>
      <c r="AX374" s="21" t="str">
        <f>IF(F374&lt;&gt;"Not in the game (anymore)",IF(A374&lt;&gt;"",IF(P374&lt;&gt;"",CONCATENATE(", zoneIds={",P374),"")&amp;IF(X374&lt;&gt;"",CONCATENATE(",",X374),"")&amp;IF(AC374&lt;&gt;"",CONCATENATE(",",AC374),"")&amp;IF(AH374&lt;&gt;"",CONCATENATE(",",AH374),"")&amp;IF(AM374&lt;&gt;"",CONCATENATE(",",AM374),"")&amp;IF(AR374&lt;&gt;"",CONCATENATE(",",AR374),"")&amp;IF(P374&lt;&gt;"",CONCATENATE("}",""),"")&amp;IF(OR(I374="true",I374="false",I374&lt;&gt;""), CONCATENATE(", veteran=", I374), ""),""),"")</f>
        <v>, zoneIds={1082}, veteran=true</v>
      </c>
      <c r="AY374" s="21" t="str">
        <f>IF(F374&lt;&gt;"Not in the game (anymore)",IF(A374&lt;&gt;"",", setType="&amp;G374,"")&amp;IF(J374="true",", multiTrialSet=true",""),"")</f>
        <v>, setType=LIBSETS_SETTYPE_ARENA</v>
      </c>
      <c r="AZ374" s="21" t="str">
        <f>IF(F374&lt;&gt;"Not in the game (anymore)",IF(U374&lt;&gt;"",", dropMechanic={"&amp;U374&amp;IF(Z374&lt;&gt;"",","&amp;Z374,"")&amp;IF(AE374&lt;&gt;"",","&amp;AE374,"")&amp;IF(AJ374&lt;&gt;"",","&amp;AJ374,"")&amp;IF(AO374&lt;&gt;"",","&amp;AO374,"")&amp;IF(AT374&lt;&gt;"",","&amp;AT374,"")&amp;"}"&amp;IF(U374="LIBSETS_DROP_MECHANIC_MONSTER_NAME",", dropMechanicNames={" &amp; IF(V374&lt;&gt;"","['en']='"&amp;V374&amp;"'","") &amp; IF(W374&lt;&gt;"",", ['de']='" &amp; W374&amp;"'","") &amp; "}",""),"")&amp;"},","")</f>
        <v>, dropMechanic={LIBSETS_DROP_MECHANIC_ARENA_STAGE_CHEST}},</v>
      </c>
      <c r="BA374" s="21" t="str">
        <f>IF(F374&lt;&gt;"Not in the game (anymore)",IF(C374&lt;&gt;"",CONCATENATE(" --",C374," / ",B374,"   [",IF(Q374&lt;&gt;"",Q374,""),IF(Y374&lt;&gt;"",", "&amp;Y374,""),IF(AD374&lt;&gt;"",", "&amp;AD374,""),IF(AI374&lt;&gt;"",", "&amp;AI374,""),IF(AN374&lt;&gt;"",", "&amp;AN374,""),IF(AS374&lt;&gt;"",", "&amp;AS374,""),"]")),"")</f>
        <v xml:space="preserve"> --Perfect Wild Impulse / Perfekter wilder Impuls   [Blackrose Prison]</v>
      </c>
    </row>
    <row r="375" spans="1:53" x14ac:dyDescent="0.25">
      <c r="A375" s="12">
        <v>428</v>
      </c>
      <c r="B375" t="s">
        <v>1422</v>
      </c>
      <c r="C375" t="s">
        <v>1423</v>
      </c>
      <c r="D375" s="3">
        <f>A375</f>
        <v>428</v>
      </c>
      <c r="G375" s="8" t="s">
        <v>1647</v>
      </c>
      <c r="I375" t="s">
        <v>98</v>
      </c>
      <c r="J375" t="s">
        <v>97</v>
      </c>
      <c r="K375">
        <v>-1</v>
      </c>
      <c r="L375">
        <v>-1</v>
      </c>
      <c r="M375">
        <v>-1</v>
      </c>
      <c r="N375">
        <v>0</v>
      </c>
      <c r="O375" s="70" t="s">
        <v>728</v>
      </c>
      <c r="P375" s="3">
        <f>IF(AND(G375&lt;&gt;"LIBSETS_SETTYPE_BATTLEGROUND",G375&lt;&gt;"LIBSETS_SETTYPE_SPECIAL",G375&lt;&gt;"LIBSETS_SETTYPE_MYTHIC"), IF(Q375&lt;&gt;"",VLOOKUP(Q375,'ESO zone constants'!$D$2:$H$4950,5,FALSE),""),"")</f>
        <v>1082</v>
      </c>
      <c r="Q375" t="str">
        <f>IF(OR(K375="",K375&lt;=0,ISERROR(K375)),IF(AND(O375&lt;&gt;"",NOT(ISERROR(O375))),O375, ""),VLOOKUP(K375,'ESO wayshrine node constants'!$A$3:$D$9993,4,FALSE))</f>
        <v>Blackrose Prison</v>
      </c>
      <c r="S375" s="19" t="str">
        <f>IF(AND(R375&lt;&gt;"",NOT(ISERROR(R375))),R375,IF(P375&lt;&gt;"",IF(NOT(ISERROR(VLOOKUP(P375,'ESO Dungeon constants'!$D$3:$H$9999,5,FALSE))),VLOOKUP(P375,'ESO Dungeon constants'!$D$3:$I$9999,6,FALSE),VLOOKUP(P375,'ESO zone constants'!$H$2:$K$9984,4,FALSE)),""))</f>
        <v>DLC_MURKMIRE</v>
      </c>
      <c r="T375" s="3" t="str">
        <f>IF(S375&lt;&gt;"",VLOOKUP(S375,'LibSets constants'!$B$4:$C$1000,2,FALSE),"")</f>
        <v>Murkmire</v>
      </c>
      <c r="U375" s="33" t="s">
        <v>1738</v>
      </c>
      <c r="V375" s="44" t="str">
        <f>IF(U375&lt;&gt;"",IF(U375&lt;&gt;"LIBSETS_DROP_MECHANIC_MONSTER_NAME",VLOOKUP(U375,'LibSets constants'!$I$4:$L$1000,3,FALSE),""),"")</f>
        <v>Arena stage chest</v>
      </c>
      <c r="W375" s="3" t="str">
        <f>IF(U375&lt;&gt;"",IF(U375&lt;&gt;"LIBSETS_DROP_MECHANIC_MONSTER_NAME",VLOOKUP(U375,'LibSets constants'!$I$4:$L$1000,4,FALSE),""),"")</f>
        <v>Arena-Phasen Schatztruhe</v>
      </c>
      <c r="X375" s="3" t="str">
        <f>IF(G375&lt;&gt;"LIBSETS_SETTYPE_BATTLEGROUND",IF(G375&lt;&gt;"LIBSETS_SETTYPE_SPECIAL",IF(Y375&lt;&gt;"",VLOOKUP(Y375,'ESO zone constants'!$D$2:$H$4950,5,FALSE),""),""),"")</f>
        <v/>
      </c>
      <c r="Z375" s="45"/>
      <c r="AA375" s="44" t="str">
        <f>IF(Z375&lt;&gt;"",IF(Z375&lt;&gt;"LIBSETS_DROP_MECHANIC_MONSTER_NAME",VLOOKUP(Z375,'LibSets constants'!$I$4:$L$1000,3,FALSE),""),"")</f>
        <v/>
      </c>
      <c r="AB375" s="44" t="str">
        <f>IF(Z375&lt;&gt;"",IF(Z375&lt;&gt;"LIBSETS_DROP_MECHANIC_MONSTER_NAME",VLOOKUP(Z375,'LibSets constants'!$I$4:$L$1000,4,FALSE),""),"")</f>
        <v/>
      </c>
      <c r="AC375" s="3" t="str">
        <f>IF(G375&lt;&gt;"LIBSETS_SETTYPE_BATTLEGROUND",IF(G375&lt;&gt;"LIBSETS_SETTYPE_SPECIAL",IF(AD375&lt;&gt;"",VLOOKUP(AD375,'ESO zone constants'!$D$2:$H$4950,5,FALSE),""),""),"")</f>
        <v/>
      </c>
      <c r="AE375" s="45"/>
      <c r="AF375" s="44" t="str">
        <f>IF(AE375&lt;&gt;"",IF(AE375&lt;&gt;"LIBSETS_DROP_MECHANIC_MONSTER_NAME",VLOOKUP(AE375,'LibSets constants'!$I$4:$L$1000,3,FALSE),""),"")</f>
        <v/>
      </c>
      <c r="AG375" s="44" t="str">
        <f>IF(AE375&lt;&gt;"",IF(AE375&lt;&gt;"LIBSETS_DROP_MECHANIC_MONSTER_NAME",VLOOKUP(AE375,'LibSets constants'!$I$4:$L$1000,4,FALSE),""),"")</f>
        <v/>
      </c>
      <c r="AH375" s="3" t="str">
        <f>IF(G375&lt;&gt;"LIBSETS_SETTYPE_BATTLEGROUND",IF(G375&lt;&gt;"LIBSETS_SETTYPE_SPECIAL",IF(AI375&lt;&gt;"",VLOOKUP(AI375,'ESO zone constants'!$D$2:$H$4950,5,FALSE),""),""),"")</f>
        <v/>
      </c>
      <c r="AJ375" s="45"/>
      <c r="AK375" s="44" t="str">
        <f>IF(AJ375&lt;&gt;"",IF(AJ375&lt;&gt;"LIBSETS_DROP_MECHANIC_MONSTER_NAME",VLOOKUP(AJ375,'LibSets constants'!$I$4:$L$1000,3,FALSE),""),"")</f>
        <v/>
      </c>
      <c r="AL375" s="44" t="str">
        <f>IF(AJ375&lt;&gt;"",IF(AJ375&lt;&gt;"LIBSETS_DROP_MECHANIC_MONSTER_NAME",VLOOKUP(AJ375,'LibSets constants'!$I$4:$L$1000,4,FALSE),""),"")</f>
        <v/>
      </c>
      <c r="AM375" s="3" t="str">
        <f>IF(G375&lt;&gt;"LIBSETS_SETTYPE_BATTLEGROUND",IF(G375&lt;&gt;"LIBSETS_SETTYPE_SPECIAL",IF(AN375&lt;&gt;"",VLOOKUP(AN375,'ESO zone constants'!$D$2:$H$4950,5,FALSE),""),""),"")</f>
        <v/>
      </c>
      <c r="AO375" s="45"/>
      <c r="AP375" s="44" t="str">
        <f>IF(AO375&lt;&gt;"",IF(AO375&lt;&gt;"LIBSETS_DROP_MECHANIC_MONSTER_NAME",VLOOKUP(AO375,'LibSets constants'!$I$4:$L$1000,3,FALSE),""),"")</f>
        <v/>
      </c>
      <c r="AQ375" s="44" t="str">
        <f>IF(AO375&lt;&gt;"",IF(AO375&lt;&gt;"LIBSETS_DROP_MECHANIC_MONSTER_NAME",VLOOKUP(AO375,'LibSets constants'!$I$4:$L$1000,4,FALSE),""),"")</f>
        <v/>
      </c>
      <c r="AR375" s="3" t="str">
        <f>IF(G375&lt;&gt;"LIBSETS_SETTYPE_BATTLEGROUND",IF(G375&lt;&gt;"LIBSETS_SETTYPE_SPECIAL",IF(AS375&lt;&gt;"",VLOOKUP(AS375,'ESO zone constants'!$D$2:$H$4950,5,FALSE),""),""),"")</f>
        <v/>
      </c>
      <c r="AT375" s="45"/>
      <c r="AU375" s="44" t="str">
        <f>IF(AT375&lt;&gt;"",IF(AT375&lt;&gt;"LIBSETS_DROP_MECHANIC_MONSTER_NAME",VLOOKUP(AT375,'LibSets constants'!$I$4:$L$1000,3,FALSE),""),"")</f>
        <v/>
      </c>
      <c r="AV375" s="44" t="str">
        <f>IF(AT375&lt;&gt;"",IF(AT375&lt;&gt;"LIBSETS_DROP_MECHANIC_MONSTER_NAME",VLOOKUP(AT375,'LibSets constants'!$I$4:$L$1000,4,FALSE),""),"")</f>
        <v/>
      </c>
      <c r="AW375" s="21" t="str">
        <f>IF(A375="???","--","")&amp;IF(F375&lt;&gt;"Not in the game (anymore)",IF(A375&lt;&gt;"",CONCATENATE("[",A375,"] = {wayshrines={")&amp;IF(K375&lt;&gt;"",CONCATENATE(K375,","),"")&amp;IF(L375&lt;&gt;"",CONCATENATE(L375,","),"")&amp;IF(M375&lt;&gt;"",CONCATENATE(M375,","),"")&amp;CONCATENATE("}")&amp;IF(VALUE(N375)&gt;0,CONCATENATE(", traitsNeeded=",N375),"")&amp;CONCATENATE(", dlcId=",IF(S375&lt;&gt;"",S375,"DLC_BASE_GAME")),""),"")</f>
        <v>[428] = {wayshrines={-1,-1,-1,}, dlcId=DLC_MURKMIRE</v>
      </c>
      <c r="AX375" s="21" t="str">
        <f>IF(F375&lt;&gt;"Not in the game (anymore)",IF(A375&lt;&gt;"",IF(P375&lt;&gt;"",CONCATENATE(", zoneIds={",P375),"")&amp;IF(X375&lt;&gt;"",CONCATENATE(",",X375),"")&amp;IF(AC375&lt;&gt;"",CONCATENATE(",",AC375),"")&amp;IF(AH375&lt;&gt;"",CONCATENATE(",",AH375),"")&amp;IF(AM375&lt;&gt;"",CONCATENATE(",",AM375),"")&amp;IF(AR375&lt;&gt;"",CONCATENATE(",",AR375),"")&amp;IF(P375&lt;&gt;"",CONCATENATE("}",""),"")&amp;IF(OR(I375="true",I375="false",I375&lt;&gt;""), CONCATENATE(", veteran=", I375), ""),""),"")</f>
        <v>, zoneIds={1082}, veteran=true</v>
      </c>
      <c r="AY375" s="21" t="str">
        <f>IF(F375&lt;&gt;"Not in the game (anymore)",IF(A375&lt;&gt;"",", setType="&amp;G375,"")&amp;IF(J375="true",", multiTrialSet=true",""),"")</f>
        <v>, setType=LIBSETS_SETTYPE_ARENA</v>
      </c>
      <c r="AZ375" s="21" t="str">
        <f>IF(F375&lt;&gt;"Not in the game (anymore)",IF(U375&lt;&gt;"",", dropMechanic={"&amp;U375&amp;IF(Z375&lt;&gt;"",","&amp;Z375,"")&amp;IF(AE375&lt;&gt;"",","&amp;AE375,"")&amp;IF(AJ375&lt;&gt;"",","&amp;AJ375,"")&amp;IF(AO375&lt;&gt;"",","&amp;AO375,"")&amp;IF(AT375&lt;&gt;"",","&amp;AT375,"")&amp;"}"&amp;IF(U375="LIBSETS_DROP_MECHANIC_MONSTER_NAME",", dropMechanicNames={" &amp; IF(V375&lt;&gt;"","['en']='"&amp;V375&amp;"'","") &amp; IF(W375&lt;&gt;"",", ['de']='" &amp; W375&amp;"'","") &amp; "}",""),"")&amp;"},","")</f>
        <v>, dropMechanic={LIBSETS_DROP_MECHANIC_ARENA_STAGE_CHEST}},</v>
      </c>
      <c r="BA375" s="21" t="str">
        <f>IF(F375&lt;&gt;"Not in the game (anymore)",IF(C375&lt;&gt;"",CONCATENATE(" --",C375," / ",B375,"   [",IF(Q375&lt;&gt;"",Q375,""),IF(Y375&lt;&gt;"",", "&amp;Y375,""),IF(AD375&lt;&gt;"",", "&amp;AD375,""),IF(AI375&lt;&gt;"",", "&amp;AI375,""),IF(AN375&lt;&gt;"",", "&amp;AN375,""),IF(AS375&lt;&gt;"",", "&amp;AS375,""),"]")),"")</f>
        <v xml:space="preserve"> --Perfect Mender's Ward / Perfekter Schutz des Pflegers   [Blackrose Prison]</v>
      </c>
    </row>
    <row r="376" spans="1:53" x14ac:dyDescent="0.25">
      <c r="A376" s="12">
        <v>429</v>
      </c>
      <c r="B376" t="s">
        <v>1424</v>
      </c>
      <c r="C376" t="s">
        <v>1425</v>
      </c>
      <c r="D376" s="3">
        <f>A376</f>
        <v>429</v>
      </c>
      <c r="G376" s="8" t="s">
        <v>1652</v>
      </c>
      <c r="I376" t="s">
        <v>97</v>
      </c>
      <c r="J376" t="s">
        <v>97</v>
      </c>
      <c r="K376">
        <v>-1</v>
      </c>
      <c r="L376">
        <v>-1</v>
      </c>
      <c r="M376">
        <v>-1</v>
      </c>
      <c r="N376">
        <v>0</v>
      </c>
      <c r="O376" s="70" t="s">
        <v>64</v>
      </c>
      <c r="P376" s="3">
        <f>IF(AND(G376&lt;&gt;"LIBSETS_SETTYPE_BATTLEGROUND",G376&lt;&gt;"LIBSETS_SETTYPE_SPECIAL",G376&lt;&gt;"LIBSETS_SETTYPE_MYTHIC"), IF(Q376&lt;&gt;"",VLOOKUP(Q376,'ESO zone constants'!$D$2:$H$4950,5,FALSE),""),"")</f>
        <v>1080</v>
      </c>
      <c r="Q376" t="str">
        <f>IF(OR(K376="",K376&lt;=0,ISERROR(K376)),IF(AND(O376&lt;&gt;"",NOT(ISERROR(O376))),O376, ""),VLOOKUP(K376,'ESO wayshrine node constants'!$A$3:$D$9993,4,FALSE))</f>
        <v>Frostvault</v>
      </c>
      <c r="S376" s="19" t="str">
        <f>IF(AND(R376&lt;&gt;"",NOT(ISERROR(R376))),R376,IF(P376&lt;&gt;"",IF(NOT(ISERROR(VLOOKUP(P376,'ESO Dungeon constants'!$D$3:$H$9999,5,FALSE))),VLOOKUP(P376,'ESO Dungeon constants'!$D$3:$I$9999,6,FALSE),VLOOKUP(P376,'ESO zone constants'!$H$2:$K$9984,4,FALSE)),""))</f>
        <v>DLC_WRATHSTONE</v>
      </c>
      <c r="T376" s="3" t="str">
        <f>IF(S376&lt;&gt;"",VLOOKUP(S376,'LibSets constants'!$B$4:$C$1000,2,FALSE),"")</f>
        <v>Wrathstone</v>
      </c>
      <c r="V376" s="41" t="str">
        <f>IF(U376&lt;&gt;"",IF(U376&lt;&gt;"LIBSETS_DROP_MECHANIC_MONSTER_NAME",VLOOKUP(U376,'LibSets constants'!$I$4:$L$1000,3,FALSE),""),"")</f>
        <v/>
      </c>
      <c r="W376" s="41" t="str">
        <f>IF(U376&lt;&gt;"",IF(U376&lt;&gt;"LIBSETS_DROP_MECHANIC_MONSTER_NAME",VLOOKUP(U376,'LibSets constants'!$I$4:$L$1000,4,FALSE),""),"")</f>
        <v/>
      </c>
      <c r="X376" s="3" t="str">
        <f>IF(G376&lt;&gt;"LIBSETS_SETTYPE_BATTLEGROUND",IF(G376&lt;&gt;"LIBSETS_SETTYPE_SPECIAL",IF(Y376&lt;&gt;"",VLOOKUP(Y376,'ESO zone constants'!$D$2:$H$4950,5,FALSE),""),""),"")</f>
        <v/>
      </c>
      <c r="Z376" s="42"/>
      <c r="AA376" s="41" t="str">
        <f>IF(Z376&lt;&gt;"",IF(Z376&lt;&gt;"LIBSETS_DROP_MECHANIC_MONSTER_NAME",VLOOKUP(Z376,'LibSets constants'!$I$4:$L$1000,3,FALSE),""),"")</f>
        <v/>
      </c>
      <c r="AB376" s="41" t="str">
        <f>IF(Z376&lt;&gt;"",IF(Z376&lt;&gt;"LIBSETS_DROP_MECHANIC_MONSTER_NAME",VLOOKUP(Z376,'LibSets constants'!$I$4:$L$1000,4,FALSE),""),"")</f>
        <v/>
      </c>
      <c r="AC376" s="3" t="str">
        <f>IF(G376&lt;&gt;"LIBSETS_SETTYPE_BATTLEGROUND",IF(G376&lt;&gt;"LIBSETS_SETTYPE_SPECIAL",IF(AD376&lt;&gt;"",VLOOKUP(AD376,'ESO zone constants'!$D$2:$H$4950,5,FALSE),""),""),"")</f>
        <v/>
      </c>
      <c r="AE376" s="42"/>
      <c r="AF376" s="41" t="str">
        <f>IF(AE376&lt;&gt;"",IF(AE376&lt;&gt;"LIBSETS_DROP_MECHANIC_MONSTER_NAME",VLOOKUP(AE376,'LibSets constants'!$I$4:$L$1000,3,FALSE),""),"")</f>
        <v/>
      </c>
      <c r="AG376" s="41" t="str">
        <f>IF(AE376&lt;&gt;"",IF(AE376&lt;&gt;"LIBSETS_DROP_MECHANIC_MONSTER_NAME",VLOOKUP(AE376,'LibSets constants'!$I$4:$L$1000,4,FALSE),""),"")</f>
        <v/>
      </c>
      <c r="AH376" s="3" t="str">
        <f>IF(G376&lt;&gt;"LIBSETS_SETTYPE_BATTLEGROUND",IF(G376&lt;&gt;"LIBSETS_SETTYPE_SPECIAL",IF(AI376&lt;&gt;"",VLOOKUP(AI376,'ESO zone constants'!$D$2:$H$4950,5,FALSE),""),""),"")</f>
        <v/>
      </c>
      <c r="AJ376" s="42"/>
      <c r="AK376" s="41" t="str">
        <f>IF(AJ376&lt;&gt;"",IF(AJ376&lt;&gt;"LIBSETS_DROP_MECHANIC_MONSTER_NAME",VLOOKUP(AJ376,'LibSets constants'!$I$4:$L$1000,3,FALSE),""),"")</f>
        <v/>
      </c>
      <c r="AL376" s="41" t="str">
        <f>IF(AJ376&lt;&gt;"",IF(AJ376&lt;&gt;"LIBSETS_DROP_MECHANIC_MONSTER_NAME",VLOOKUP(AJ376,'LibSets constants'!$I$4:$L$1000,4,FALSE),""),"")</f>
        <v/>
      </c>
      <c r="AM376" s="3" t="str">
        <f>IF(G376&lt;&gt;"LIBSETS_SETTYPE_BATTLEGROUND",IF(G376&lt;&gt;"LIBSETS_SETTYPE_SPECIAL",IF(AN376&lt;&gt;"",VLOOKUP(AN376,'ESO zone constants'!$D$2:$H$4950,5,FALSE),""),""),"")</f>
        <v/>
      </c>
      <c r="AO376" s="42"/>
      <c r="AP376" s="41" t="str">
        <f>IF(AO376&lt;&gt;"",IF(AO376&lt;&gt;"LIBSETS_DROP_MECHANIC_MONSTER_NAME",VLOOKUP(AO376,'LibSets constants'!$I$4:$L$1000,3,FALSE),""),"")</f>
        <v/>
      </c>
      <c r="AQ376" s="41" t="str">
        <f>IF(AO376&lt;&gt;"",IF(AO376&lt;&gt;"LIBSETS_DROP_MECHANIC_MONSTER_NAME",VLOOKUP(AO376,'LibSets constants'!$I$4:$L$1000,4,FALSE),""),"")</f>
        <v/>
      </c>
      <c r="AR376" s="3" t="str">
        <f>IF(G376&lt;&gt;"LIBSETS_SETTYPE_BATTLEGROUND",IF(G376&lt;&gt;"LIBSETS_SETTYPE_SPECIAL",IF(AS376&lt;&gt;"",VLOOKUP(AS376,'ESO zone constants'!$D$2:$H$4950,5,FALSE),""),""),"")</f>
        <v/>
      </c>
      <c r="AT376" s="42"/>
      <c r="AU376" s="41" t="str">
        <f>IF(AT376&lt;&gt;"",IF(AT376&lt;&gt;"LIBSETS_DROP_MECHANIC_MONSTER_NAME",VLOOKUP(AT376,'LibSets constants'!$I$4:$L$1000,3,FALSE),""),"")</f>
        <v/>
      </c>
      <c r="AV376" s="41" t="str">
        <f>IF(AT376&lt;&gt;"",IF(AT376&lt;&gt;"LIBSETS_DROP_MECHANIC_MONSTER_NAME",VLOOKUP(AT376,'LibSets constants'!$I$4:$L$1000,4,FALSE),""),"")</f>
        <v/>
      </c>
      <c r="AW376" s="21" t="str">
        <f>IF(A376="???","--","")&amp;IF(F376&lt;&gt;"Not in the game (anymore)",IF(A376&lt;&gt;"",CONCATENATE("[",A376,"] = {wayshrines={")&amp;IF(K376&lt;&gt;"",CONCATENATE(K376,","),"")&amp;IF(L376&lt;&gt;"",CONCATENATE(L376,","),"")&amp;IF(M376&lt;&gt;"",CONCATENATE(M376,","),"")&amp;CONCATENATE("}")&amp;IF(VALUE(N376)&gt;0,CONCATENATE(", traitsNeeded=",N376),"")&amp;CONCATENATE(", dlcId=",IF(S376&lt;&gt;"",S376,"DLC_BASE_GAME")),""),"")</f>
        <v>[429] = {wayshrines={-1,-1,-1,}, dlcId=DLC_WRATHSTONE</v>
      </c>
      <c r="AX376" s="21" t="str">
        <f>IF(F376&lt;&gt;"Not in the game (anymore)",IF(A376&lt;&gt;"",IF(P376&lt;&gt;"",CONCATENATE(", zoneIds={",P376),"")&amp;IF(X376&lt;&gt;"",CONCATENATE(",",X376),"")&amp;IF(AC376&lt;&gt;"",CONCATENATE(",",AC376),"")&amp;IF(AH376&lt;&gt;"",CONCATENATE(",",AH376),"")&amp;IF(AM376&lt;&gt;"",CONCATENATE(",",AM376),"")&amp;IF(AR376&lt;&gt;"",CONCATENATE(",",AR376),"")&amp;IF(P376&lt;&gt;"",CONCATENATE("}",""),"")&amp;IF(OR(I376="true",I376="false",I376&lt;&gt;""), CONCATENATE(", veteran=", I376), ""),""),"")</f>
        <v>, zoneIds={1080}, veteran=false</v>
      </c>
      <c r="AY376" s="21" t="str">
        <f>IF(F376&lt;&gt;"Not in the game (anymore)",IF(A376&lt;&gt;"",", setType="&amp;G376,"")&amp;IF(J376="true",", multiTrialSet=true",""),"")</f>
        <v>, setType=LIBSETS_SETTYPE_DUNGEON</v>
      </c>
      <c r="AZ376" s="21" t="str">
        <f>IF(F376&lt;&gt;"Not in the game (anymore)",IF(U376&lt;&gt;"",", dropMechanic={"&amp;U376&amp;IF(Z376&lt;&gt;"",","&amp;Z376,"")&amp;IF(AE376&lt;&gt;"",","&amp;AE376,"")&amp;IF(AJ376&lt;&gt;"",","&amp;AJ376,"")&amp;IF(AO376&lt;&gt;"",","&amp;AO376,"")&amp;IF(AT376&lt;&gt;"",","&amp;AT376,"")&amp;"}"&amp;IF(U376="LIBSETS_DROP_MECHANIC_MONSTER_NAME",", dropMechanicNames={" &amp; IF(V376&lt;&gt;"","['en']='"&amp;V376&amp;"'","") &amp; IF(W376&lt;&gt;"",", ['de']='" &amp; W376&amp;"'","") &amp; "}",""),"")&amp;"},","")</f>
        <v>},</v>
      </c>
      <c r="BA376" s="21" t="str">
        <f>IF(F376&lt;&gt;"Not in the game (anymore)",IF(C376&lt;&gt;"",CONCATENATE(" --",C376," / ",B376,"   [",IF(Q376&lt;&gt;"",Q376,""),IF(Y376&lt;&gt;"",", "&amp;Y376,""),IF(AD376&lt;&gt;"",", "&amp;AD376,""),IF(AI376&lt;&gt;"",", "&amp;AI376,""),IF(AN376&lt;&gt;"",", "&amp;AN376,""),IF(AS376&lt;&gt;"",", "&amp;AS376,""),"]")),"")</f>
        <v xml:space="preserve"> --Mighty Glacier / Mächtiger Gletscher   [Frostvault]</v>
      </c>
    </row>
    <row r="377" spans="1:53" x14ac:dyDescent="0.25">
      <c r="A377" s="12">
        <v>430</v>
      </c>
      <c r="B377" t="s">
        <v>1426</v>
      </c>
      <c r="C377" t="s">
        <v>1427</v>
      </c>
      <c r="D377" s="3">
        <f>A377</f>
        <v>430</v>
      </c>
      <c r="G377" s="8" t="s">
        <v>1652</v>
      </c>
      <c r="I377" t="s">
        <v>97</v>
      </c>
      <c r="J377" t="s">
        <v>97</v>
      </c>
      <c r="K377">
        <v>-1</v>
      </c>
      <c r="L377">
        <v>-1</v>
      </c>
      <c r="M377">
        <v>-1</v>
      </c>
      <c r="N377">
        <v>0</v>
      </c>
      <c r="O377" s="70" t="s">
        <v>64</v>
      </c>
      <c r="P377" s="3">
        <f>IF(AND(G377&lt;&gt;"LIBSETS_SETTYPE_BATTLEGROUND",G377&lt;&gt;"LIBSETS_SETTYPE_SPECIAL",G377&lt;&gt;"LIBSETS_SETTYPE_MYTHIC"), IF(Q377&lt;&gt;"",VLOOKUP(Q377,'ESO zone constants'!$D$2:$H$4950,5,FALSE),""),"")</f>
        <v>1080</v>
      </c>
      <c r="Q377" t="str">
        <f>IF(OR(K377="",K377&lt;=0,ISERROR(K377)),IF(AND(O377&lt;&gt;"",NOT(ISERROR(O377))),O377, ""),VLOOKUP(K377,'ESO wayshrine node constants'!$A$3:$D$9993,4,FALSE))</f>
        <v>Frostvault</v>
      </c>
      <c r="S377" s="19" t="str">
        <f>IF(AND(R377&lt;&gt;"",NOT(ISERROR(R377))),R377,IF(P377&lt;&gt;"",IF(NOT(ISERROR(VLOOKUP(P377,'ESO Dungeon constants'!$D$3:$H$9999,5,FALSE))),VLOOKUP(P377,'ESO Dungeon constants'!$D$3:$I$9999,6,FALSE),VLOOKUP(P377,'ESO zone constants'!$H$2:$K$9984,4,FALSE)),""))</f>
        <v>DLC_WRATHSTONE</v>
      </c>
      <c r="T377" s="3" t="str">
        <f>IF(S377&lt;&gt;"",VLOOKUP(S377,'LibSets constants'!$B$4:$C$1000,2,FALSE),"")</f>
        <v>Wrathstone</v>
      </c>
      <c r="V377" s="41" t="str">
        <f>IF(U377&lt;&gt;"",IF(U377&lt;&gt;"LIBSETS_DROP_MECHANIC_MONSTER_NAME",VLOOKUP(U377,'LibSets constants'!$I$4:$L$1000,3,FALSE),""),"")</f>
        <v/>
      </c>
      <c r="W377" s="41" t="str">
        <f>IF(U377&lt;&gt;"",IF(U377&lt;&gt;"LIBSETS_DROP_MECHANIC_MONSTER_NAME",VLOOKUP(U377,'LibSets constants'!$I$4:$L$1000,4,FALSE),""),"")</f>
        <v/>
      </c>
      <c r="X377" s="3" t="str">
        <f>IF(G377&lt;&gt;"LIBSETS_SETTYPE_BATTLEGROUND",IF(G377&lt;&gt;"LIBSETS_SETTYPE_SPECIAL",IF(Y377&lt;&gt;"",VLOOKUP(Y377,'ESO zone constants'!$D$2:$H$4950,5,FALSE),""),""),"")</f>
        <v/>
      </c>
      <c r="Z377" s="42"/>
      <c r="AA377" s="41" t="str">
        <f>IF(Z377&lt;&gt;"",IF(Z377&lt;&gt;"LIBSETS_DROP_MECHANIC_MONSTER_NAME",VLOOKUP(Z377,'LibSets constants'!$I$4:$L$1000,3,FALSE),""),"")</f>
        <v/>
      </c>
      <c r="AB377" s="41" t="str">
        <f>IF(Z377&lt;&gt;"",IF(Z377&lt;&gt;"LIBSETS_DROP_MECHANIC_MONSTER_NAME",VLOOKUP(Z377,'LibSets constants'!$I$4:$L$1000,4,FALSE),""),"")</f>
        <v/>
      </c>
      <c r="AC377" s="3" t="str">
        <f>IF(G377&lt;&gt;"LIBSETS_SETTYPE_BATTLEGROUND",IF(G377&lt;&gt;"LIBSETS_SETTYPE_SPECIAL",IF(AD377&lt;&gt;"",VLOOKUP(AD377,'ESO zone constants'!$D$2:$H$4950,5,FALSE),""),""),"")</f>
        <v/>
      </c>
      <c r="AE377" s="42"/>
      <c r="AF377" s="41" t="str">
        <f>IF(AE377&lt;&gt;"",IF(AE377&lt;&gt;"LIBSETS_DROP_MECHANIC_MONSTER_NAME",VLOOKUP(AE377,'LibSets constants'!$I$4:$L$1000,3,FALSE),""),"")</f>
        <v/>
      </c>
      <c r="AG377" s="41" t="str">
        <f>IF(AE377&lt;&gt;"",IF(AE377&lt;&gt;"LIBSETS_DROP_MECHANIC_MONSTER_NAME",VLOOKUP(AE377,'LibSets constants'!$I$4:$L$1000,4,FALSE),""),"")</f>
        <v/>
      </c>
      <c r="AH377" s="3" t="str">
        <f>IF(G377&lt;&gt;"LIBSETS_SETTYPE_BATTLEGROUND",IF(G377&lt;&gt;"LIBSETS_SETTYPE_SPECIAL",IF(AI377&lt;&gt;"",VLOOKUP(AI377,'ESO zone constants'!$D$2:$H$4950,5,FALSE),""),""),"")</f>
        <v/>
      </c>
      <c r="AJ377" s="42"/>
      <c r="AK377" s="41" t="str">
        <f>IF(AJ377&lt;&gt;"",IF(AJ377&lt;&gt;"LIBSETS_DROP_MECHANIC_MONSTER_NAME",VLOOKUP(AJ377,'LibSets constants'!$I$4:$L$1000,3,FALSE),""),"")</f>
        <v/>
      </c>
      <c r="AL377" s="41" t="str">
        <f>IF(AJ377&lt;&gt;"",IF(AJ377&lt;&gt;"LIBSETS_DROP_MECHANIC_MONSTER_NAME",VLOOKUP(AJ377,'LibSets constants'!$I$4:$L$1000,4,FALSE),""),"")</f>
        <v/>
      </c>
      <c r="AM377" s="3" t="str">
        <f>IF(G377&lt;&gt;"LIBSETS_SETTYPE_BATTLEGROUND",IF(G377&lt;&gt;"LIBSETS_SETTYPE_SPECIAL",IF(AN377&lt;&gt;"",VLOOKUP(AN377,'ESO zone constants'!$D$2:$H$4950,5,FALSE),""),""),"")</f>
        <v/>
      </c>
      <c r="AO377" s="42"/>
      <c r="AP377" s="41" t="str">
        <f>IF(AO377&lt;&gt;"",IF(AO377&lt;&gt;"LIBSETS_DROP_MECHANIC_MONSTER_NAME",VLOOKUP(AO377,'LibSets constants'!$I$4:$L$1000,3,FALSE),""),"")</f>
        <v/>
      </c>
      <c r="AQ377" s="41" t="str">
        <f>IF(AO377&lt;&gt;"",IF(AO377&lt;&gt;"LIBSETS_DROP_MECHANIC_MONSTER_NAME",VLOOKUP(AO377,'LibSets constants'!$I$4:$L$1000,4,FALSE),""),"")</f>
        <v/>
      </c>
      <c r="AR377" s="3" t="str">
        <f>IF(G377&lt;&gt;"LIBSETS_SETTYPE_BATTLEGROUND",IF(G377&lt;&gt;"LIBSETS_SETTYPE_SPECIAL",IF(AS377&lt;&gt;"",VLOOKUP(AS377,'ESO zone constants'!$D$2:$H$4950,5,FALSE),""),""),"")</f>
        <v/>
      </c>
      <c r="AT377" s="42"/>
      <c r="AU377" s="41" t="str">
        <f>IF(AT377&lt;&gt;"",IF(AT377&lt;&gt;"LIBSETS_DROP_MECHANIC_MONSTER_NAME",VLOOKUP(AT377,'LibSets constants'!$I$4:$L$1000,3,FALSE),""),"")</f>
        <v/>
      </c>
      <c r="AV377" s="41" t="str">
        <f>IF(AT377&lt;&gt;"",IF(AT377&lt;&gt;"LIBSETS_DROP_MECHANIC_MONSTER_NAME",VLOOKUP(AT377,'LibSets constants'!$I$4:$L$1000,4,FALSE),""),"")</f>
        <v/>
      </c>
      <c r="AW377" s="21" t="str">
        <f>IF(A377="???","--","")&amp;IF(F377&lt;&gt;"Not in the game (anymore)",IF(A377&lt;&gt;"",CONCATENATE("[",A377,"] = {wayshrines={")&amp;IF(K377&lt;&gt;"",CONCATENATE(K377,","),"")&amp;IF(L377&lt;&gt;"",CONCATENATE(L377,","),"")&amp;IF(M377&lt;&gt;"",CONCATENATE(M377,","),"")&amp;CONCATENATE("}")&amp;IF(VALUE(N377)&gt;0,CONCATENATE(", traitsNeeded=",N377),"")&amp;CONCATENATE(", dlcId=",IF(S377&lt;&gt;"",S377,"DLC_BASE_GAME")),""),"")</f>
        <v>[430] = {wayshrines={-1,-1,-1,}, dlcId=DLC_WRATHSTONE</v>
      </c>
      <c r="AX377" s="21" t="str">
        <f>IF(F377&lt;&gt;"Not in the game (anymore)",IF(A377&lt;&gt;"",IF(P377&lt;&gt;"",CONCATENATE(", zoneIds={",P377),"")&amp;IF(X377&lt;&gt;"",CONCATENATE(",",X377),"")&amp;IF(AC377&lt;&gt;"",CONCATENATE(",",AC377),"")&amp;IF(AH377&lt;&gt;"",CONCATENATE(",",AH377),"")&amp;IF(AM377&lt;&gt;"",CONCATENATE(",",AM377),"")&amp;IF(AR377&lt;&gt;"",CONCATENATE(",",AR377),"")&amp;IF(P377&lt;&gt;"",CONCATENATE("}",""),"")&amp;IF(OR(I377="true",I377="false",I377&lt;&gt;""), CONCATENATE(", veteran=", I377), ""),""),"")</f>
        <v>, zoneIds={1080}, veteran=false</v>
      </c>
      <c r="AY377" s="21" t="str">
        <f>IF(F377&lt;&gt;"Not in the game (anymore)",IF(A377&lt;&gt;"",", setType="&amp;G377,"")&amp;IF(J377="true",", multiTrialSet=true",""),"")</f>
        <v>, setType=LIBSETS_SETTYPE_DUNGEON</v>
      </c>
      <c r="AZ377" s="21" t="str">
        <f>IF(F377&lt;&gt;"Not in the game (anymore)",IF(U377&lt;&gt;"",", dropMechanic={"&amp;U377&amp;IF(Z377&lt;&gt;"",","&amp;Z377,"")&amp;IF(AE377&lt;&gt;"",","&amp;AE377,"")&amp;IF(AJ377&lt;&gt;"",","&amp;AJ377,"")&amp;IF(AO377&lt;&gt;"",","&amp;AO377,"")&amp;IF(AT377&lt;&gt;"",","&amp;AT377,"")&amp;"}"&amp;IF(U377="LIBSETS_DROP_MECHANIC_MONSTER_NAME",", dropMechanicNames={" &amp; IF(V377&lt;&gt;"","['en']='"&amp;V377&amp;"'","") &amp; IF(W377&lt;&gt;"",", ['de']='" &amp; W377&amp;"'","") &amp; "}",""),"")&amp;"},","")</f>
        <v>},</v>
      </c>
      <c r="BA377" s="21" t="str">
        <f>IF(F377&lt;&gt;"Not in the game (anymore)",IF(C377&lt;&gt;"",CONCATENATE(" --",C377," / ",B377,"   [",IF(Q377&lt;&gt;"",Q377,""),IF(Y377&lt;&gt;"",", "&amp;Y377,""),IF(AD377&lt;&gt;"",", "&amp;AD377,""),IF(AI377&lt;&gt;"",", "&amp;AI377,""),IF(AN377&lt;&gt;"",", "&amp;AN377,""),IF(AS377&lt;&gt;"",", "&amp;AS377,""),"]")),"")</f>
        <v xml:space="preserve"> --Tzogvin's Warband / Tzogvins Kriegstrupp   [Frostvault]</v>
      </c>
    </row>
    <row r="378" spans="1:53" x14ac:dyDescent="0.25">
      <c r="A378" s="12">
        <v>431</v>
      </c>
      <c r="B378" t="s">
        <v>1428</v>
      </c>
      <c r="C378" t="s">
        <v>1429</v>
      </c>
      <c r="D378" s="3">
        <f>A378</f>
        <v>431</v>
      </c>
      <c r="G378" s="8" t="s">
        <v>1652</v>
      </c>
      <c r="I378" t="s">
        <v>97</v>
      </c>
      <c r="J378" t="s">
        <v>97</v>
      </c>
      <c r="K378">
        <v>-1</v>
      </c>
      <c r="L378">
        <v>-1</v>
      </c>
      <c r="M378">
        <v>-1</v>
      </c>
      <c r="N378">
        <v>0</v>
      </c>
      <c r="O378" s="70" t="s">
        <v>64</v>
      </c>
      <c r="P378" s="3">
        <f>IF(AND(G378&lt;&gt;"LIBSETS_SETTYPE_BATTLEGROUND",G378&lt;&gt;"LIBSETS_SETTYPE_SPECIAL",G378&lt;&gt;"LIBSETS_SETTYPE_MYTHIC"), IF(Q378&lt;&gt;"",VLOOKUP(Q378,'ESO zone constants'!$D$2:$H$4950,5,FALSE),""),"")</f>
        <v>1080</v>
      </c>
      <c r="Q378" t="str">
        <f>IF(OR(K378="",K378&lt;=0,ISERROR(K378)),IF(AND(O378&lt;&gt;"",NOT(ISERROR(O378))),O378, ""),VLOOKUP(K378,'ESO wayshrine node constants'!$A$3:$D$9993,4,FALSE))</f>
        <v>Frostvault</v>
      </c>
      <c r="S378" s="19" t="str">
        <f>IF(AND(R378&lt;&gt;"",NOT(ISERROR(R378))),R378,IF(P378&lt;&gt;"",IF(NOT(ISERROR(VLOOKUP(P378,'ESO Dungeon constants'!$D$3:$H$9999,5,FALSE))),VLOOKUP(P378,'ESO Dungeon constants'!$D$3:$I$9999,6,FALSE),VLOOKUP(P378,'ESO zone constants'!$H$2:$K$9984,4,FALSE)),""))</f>
        <v>DLC_WRATHSTONE</v>
      </c>
      <c r="T378" s="3" t="str">
        <f>IF(S378&lt;&gt;"",VLOOKUP(S378,'LibSets constants'!$B$4:$C$1000,2,FALSE),"")</f>
        <v>Wrathstone</v>
      </c>
      <c r="V378" s="41" t="str">
        <f>IF(U378&lt;&gt;"",IF(U378&lt;&gt;"LIBSETS_DROP_MECHANIC_MONSTER_NAME",VLOOKUP(U378,'LibSets constants'!$I$4:$L$1000,3,FALSE),""),"")</f>
        <v/>
      </c>
      <c r="W378" s="41" t="str">
        <f>IF(U378&lt;&gt;"",IF(U378&lt;&gt;"LIBSETS_DROP_MECHANIC_MONSTER_NAME",VLOOKUP(U378,'LibSets constants'!$I$4:$L$1000,4,FALSE),""),"")</f>
        <v/>
      </c>
      <c r="X378" s="3" t="str">
        <f>IF(G378&lt;&gt;"LIBSETS_SETTYPE_BATTLEGROUND",IF(G378&lt;&gt;"LIBSETS_SETTYPE_SPECIAL",IF(Y378&lt;&gt;"",VLOOKUP(Y378,'ESO zone constants'!$D$2:$H$4950,5,FALSE),""),""),"")</f>
        <v/>
      </c>
      <c r="Z378" s="42"/>
      <c r="AA378" s="41" t="str">
        <f>IF(Z378&lt;&gt;"",IF(Z378&lt;&gt;"LIBSETS_DROP_MECHANIC_MONSTER_NAME",VLOOKUP(Z378,'LibSets constants'!$I$4:$L$1000,3,FALSE),""),"")</f>
        <v/>
      </c>
      <c r="AB378" s="41" t="str">
        <f>IF(Z378&lt;&gt;"",IF(Z378&lt;&gt;"LIBSETS_DROP_MECHANIC_MONSTER_NAME",VLOOKUP(Z378,'LibSets constants'!$I$4:$L$1000,4,FALSE),""),"")</f>
        <v/>
      </c>
      <c r="AC378" s="3" t="str">
        <f>IF(G378&lt;&gt;"LIBSETS_SETTYPE_BATTLEGROUND",IF(G378&lt;&gt;"LIBSETS_SETTYPE_SPECIAL",IF(AD378&lt;&gt;"",VLOOKUP(AD378,'ESO zone constants'!$D$2:$H$4950,5,FALSE),""),""),"")</f>
        <v/>
      </c>
      <c r="AE378" s="42"/>
      <c r="AF378" s="41" t="str">
        <f>IF(AE378&lt;&gt;"",IF(AE378&lt;&gt;"LIBSETS_DROP_MECHANIC_MONSTER_NAME",VLOOKUP(AE378,'LibSets constants'!$I$4:$L$1000,3,FALSE),""),"")</f>
        <v/>
      </c>
      <c r="AG378" s="41" t="str">
        <f>IF(AE378&lt;&gt;"",IF(AE378&lt;&gt;"LIBSETS_DROP_MECHANIC_MONSTER_NAME",VLOOKUP(AE378,'LibSets constants'!$I$4:$L$1000,4,FALSE),""),"")</f>
        <v/>
      </c>
      <c r="AH378" s="3" t="str">
        <f>IF(G378&lt;&gt;"LIBSETS_SETTYPE_BATTLEGROUND",IF(G378&lt;&gt;"LIBSETS_SETTYPE_SPECIAL",IF(AI378&lt;&gt;"",VLOOKUP(AI378,'ESO zone constants'!$D$2:$H$4950,5,FALSE),""),""),"")</f>
        <v/>
      </c>
      <c r="AJ378" s="42"/>
      <c r="AK378" s="41" t="str">
        <f>IF(AJ378&lt;&gt;"",IF(AJ378&lt;&gt;"LIBSETS_DROP_MECHANIC_MONSTER_NAME",VLOOKUP(AJ378,'LibSets constants'!$I$4:$L$1000,3,FALSE),""),"")</f>
        <v/>
      </c>
      <c r="AL378" s="41" t="str">
        <f>IF(AJ378&lt;&gt;"",IF(AJ378&lt;&gt;"LIBSETS_DROP_MECHANIC_MONSTER_NAME",VLOOKUP(AJ378,'LibSets constants'!$I$4:$L$1000,4,FALSE),""),"")</f>
        <v/>
      </c>
      <c r="AM378" s="3" t="str">
        <f>IF(G378&lt;&gt;"LIBSETS_SETTYPE_BATTLEGROUND",IF(G378&lt;&gt;"LIBSETS_SETTYPE_SPECIAL",IF(AN378&lt;&gt;"",VLOOKUP(AN378,'ESO zone constants'!$D$2:$H$4950,5,FALSE),""),""),"")</f>
        <v/>
      </c>
      <c r="AO378" s="42"/>
      <c r="AP378" s="41" t="str">
        <f>IF(AO378&lt;&gt;"",IF(AO378&lt;&gt;"LIBSETS_DROP_MECHANIC_MONSTER_NAME",VLOOKUP(AO378,'LibSets constants'!$I$4:$L$1000,3,FALSE),""),"")</f>
        <v/>
      </c>
      <c r="AQ378" s="41" t="str">
        <f>IF(AO378&lt;&gt;"",IF(AO378&lt;&gt;"LIBSETS_DROP_MECHANIC_MONSTER_NAME",VLOOKUP(AO378,'LibSets constants'!$I$4:$L$1000,4,FALSE),""),"")</f>
        <v/>
      </c>
      <c r="AR378" s="3" t="str">
        <f>IF(G378&lt;&gt;"LIBSETS_SETTYPE_BATTLEGROUND",IF(G378&lt;&gt;"LIBSETS_SETTYPE_SPECIAL",IF(AS378&lt;&gt;"",VLOOKUP(AS378,'ESO zone constants'!$D$2:$H$4950,5,FALSE),""),""),"")</f>
        <v/>
      </c>
      <c r="AT378" s="42"/>
      <c r="AU378" s="41" t="str">
        <f>IF(AT378&lt;&gt;"",IF(AT378&lt;&gt;"LIBSETS_DROP_MECHANIC_MONSTER_NAME",VLOOKUP(AT378,'LibSets constants'!$I$4:$L$1000,3,FALSE),""),"")</f>
        <v/>
      </c>
      <c r="AV378" s="41" t="str">
        <f>IF(AT378&lt;&gt;"",IF(AT378&lt;&gt;"LIBSETS_DROP_MECHANIC_MONSTER_NAME",VLOOKUP(AT378,'LibSets constants'!$I$4:$L$1000,4,FALSE),""),"")</f>
        <v/>
      </c>
      <c r="AW378" s="21" t="str">
        <f>IF(A378="???","--","")&amp;IF(F378&lt;&gt;"Not in the game (anymore)",IF(A378&lt;&gt;"",CONCATENATE("[",A378,"] = {wayshrines={")&amp;IF(K378&lt;&gt;"",CONCATENATE(K378,","),"")&amp;IF(L378&lt;&gt;"",CONCATENATE(L378,","),"")&amp;IF(M378&lt;&gt;"",CONCATENATE(M378,","),"")&amp;CONCATENATE("}")&amp;IF(VALUE(N378)&gt;0,CONCATENATE(", traitsNeeded=",N378),"")&amp;CONCATENATE(", dlcId=",IF(S378&lt;&gt;"",S378,"DLC_BASE_GAME")),""),"")</f>
        <v>[431] = {wayshrines={-1,-1,-1,}, dlcId=DLC_WRATHSTONE</v>
      </c>
      <c r="AX378" s="21" t="str">
        <f>IF(F378&lt;&gt;"Not in the game (anymore)",IF(A378&lt;&gt;"",IF(P378&lt;&gt;"",CONCATENATE(", zoneIds={",P378),"")&amp;IF(X378&lt;&gt;"",CONCATENATE(",",X378),"")&amp;IF(AC378&lt;&gt;"",CONCATENATE(",",AC378),"")&amp;IF(AH378&lt;&gt;"",CONCATENATE(",",AH378),"")&amp;IF(AM378&lt;&gt;"",CONCATENATE(",",AM378),"")&amp;IF(AR378&lt;&gt;"",CONCATENATE(",",AR378),"")&amp;IF(P378&lt;&gt;"",CONCATENATE("}",""),"")&amp;IF(OR(I378="true",I378="false",I378&lt;&gt;""), CONCATENATE(", veteran=", I378), ""),""),"")</f>
        <v>, zoneIds={1080}, veteran=false</v>
      </c>
      <c r="AY378" s="21" t="str">
        <f>IF(F378&lt;&gt;"Not in the game (anymore)",IF(A378&lt;&gt;"",", setType="&amp;G378,"")&amp;IF(J378="true",", multiTrialSet=true",""),"")</f>
        <v>, setType=LIBSETS_SETTYPE_DUNGEON</v>
      </c>
      <c r="AZ378" s="21" t="str">
        <f>IF(F378&lt;&gt;"Not in the game (anymore)",IF(U378&lt;&gt;"",", dropMechanic={"&amp;U378&amp;IF(Z378&lt;&gt;"",","&amp;Z378,"")&amp;IF(AE378&lt;&gt;"",","&amp;AE378,"")&amp;IF(AJ378&lt;&gt;"",","&amp;AJ378,"")&amp;IF(AO378&lt;&gt;"",","&amp;AO378,"")&amp;IF(AT378&lt;&gt;"",","&amp;AT378,"")&amp;"}"&amp;IF(U378="LIBSETS_DROP_MECHANIC_MONSTER_NAME",", dropMechanicNames={" &amp; IF(V378&lt;&gt;"","['en']='"&amp;V378&amp;"'","") &amp; IF(W378&lt;&gt;"",", ['de']='" &amp; W378&amp;"'","") &amp; "}",""),"")&amp;"},","")</f>
        <v>},</v>
      </c>
      <c r="BA378" s="21" t="str">
        <f>IF(F378&lt;&gt;"Not in the game (anymore)",IF(C378&lt;&gt;"",CONCATENATE(" --",C378," / ",B378,"   [",IF(Q378&lt;&gt;"",Q378,""),IF(Y378&lt;&gt;"",", "&amp;Y378,""),IF(AD378&lt;&gt;"",", "&amp;AD378,""),IF(AI378&lt;&gt;"",", "&amp;AI378,""),IF(AN378&lt;&gt;"",", "&amp;AN378,""),IF(AS378&lt;&gt;"",", "&amp;AS378,""),"]")),"")</f>
        <v xml:space="preserve"> --Icy Conjuror / Eisiger Anrufer   [Frostvault]</v>
      </c>
    </row>
    <row r="379" spans="1:53" x14ac:dyDescent="0.25">
      <c r="A379" s="5">
        <v>432</v>
      </c>
      <c r="B379" t="s">
        <v>1430</v>
      </c>
      <c r="C379" t="s">
        <v>25</v>
      </c>
      <c r="D379" s="3">
        <f>A379</f>
        <v>432</v>
      </c>
      <c r="G379" s="8" t="s">
        <v>1654</v>
      </c>
      <c r="H379">
        <v>3</v>
      </c>
      <c r="I379" t="s">
        <v>1641</v>
      </c>
      <c r="J379" t="s">
        <v>97</v>
      </c>
      <c r="K379">
        <v>-1</v>
      </c>
      <c r="L379">
        <v>-1</v>
      </c>
      <c r="M379">
        <v>-1</v>
      </c>
      <c r="N379">
        <v>0</v>
      </c>
      <c r="O379" s="70" t="s">
        <v>64</v>
      </c>
      <c r="P379" s="3">
        <f>IF(AND(G379&lt;&gt;"LIBSETS_SETTYPE_BATTLEGROUND",G379&lt;&gt;"LIBSETS_SETTYPE_SPECIAL",G379&lt;&gt;"LIBSETS_SETTYPE_MYTHIC"), IF(Q379&lt;&gt;"",VLOOKUP(Q379,'ESO zone constants'!$D$2:$H$4950,5,FALSE),""),"")</f>
        <v>1080</v>
      </c>
      <c r="Q379" t="str">
        <f>IF(OR(K379="",K379&lt;=0,ISERROR(K379)),IF(AND(O379&lt;&gt;"",NOT(ISERROR(O379))),O379, ""),VLOOKUP(K379,'ESO wayshrine node constants'!$A$3:$D$9993,4,FALSE))</f>
        <v>Frostvault</v>
      </c>
      <c r="S379" s="19" t="str">
        <f>IF(AND(R379&lt;&gt;"",NOT(ISERROR(R379))),R379,IF(P379&lt;&gt;"",IF(NOT(ISERROR(VLOOKUP(P379,'ESO Dungeon constants'!$D$3:$H$9999,5,FALSE))),VLOOKUP(P379,'ESO Dungeon constants'!$D$3:$I$9999,6,FALSE),VLOOKUP(P379,'ESO zone constants'!$H$2:$K$9984,4,FALSE)),""))</f>
        <v>DLC_WRATHSTONE</v>
      </c>
      <c r="T379" s="3" t="str">
        <f>IF(S379&lt;&gt;"",VLOOKUP(S379,'LibSets constants'!$B$4:$C$1000,2,FALSE),"")</f>
        <v>Wrathstone</v>
      </c>
      <c r="U379" s="33" t="s">
        <v>1726</v>
      </c>
      <c r="V379" s="43" t="s">
        <v>1737</v>
      </c>
      <c r="W379" s="43" t="s">
        <v>1830</v>
      </c>
      <c r="X379" s="3" t="str">
        <f>IF(G379&lt;&gt;"LIBSETS_SETTYPE_BATTLEGROUND",IF(G379&lt;&gt;"LIBSETS_SETTYPE_SPECIAL",IF(Y379&lt;&gt;"",VLOOKUP(Y379,'ESO zone constants'!$D$2:$H$4950,5,FALSE),""),""),"")</f>
        <v/>
      </c>
      <c r="Z379" s="43"/>
      <c r="AA379" s="43"/>
      <c r="AB379" s="43"/>
      <c r="AC379" s="3" t="str">
        <f>IF(G379&lt;&gt;"LIBSETS_SETTYPE_BATTLEGROUND",IF(G379&lt;&gt;"LIBSETS_SETTYPE_SPECIAL",IF(AD379&lt;&gt;"",VLOOKUP(AD379,'ESO zone constants'!$D$2:$H$4950,5,FALSE),""),""),"")</f>
        <v/>
      </c>
      <c r="AE379" s="43"/>
      <c r="AF379" s="43"/>
      <c r="AG379" s="43"/>
      <c r="AH379" s="3" t="str">
        <f>IF(G379&lt;&gt;"LIBSETS_SETTYPE_BATTLEGROUND",IF(G379&lt;&gt;"LIBSETS_SETTYPE_SPECIAL",IF(AI379&lt;&gt;"",VLOOKUP(AI379,'ESO zone constants'!$D$2:$H$4950,5,FALSE),""),""),"")</f>
        <v/>
      </c>
      <c r="AJ379" s="43"/>
      <c r="AK379" s="43"/>
      <c r="AL379" s="43"/>
      <c r="AM379" s="3" t="str">
        <f>IF(G379&lt;&gt;"LIBSETS_SETTYPE_BATTLEGROUND",IF(G379&lt;&gt;"LIBSETS_SETTYPE_SPECIAL",IF(AN379&lt;&gt;"",VLOOKUP(AN379,'ESO zone constants'!$D$2:$H$4950,5,FALSE),""),""),"")</f>
        <v/>
      </c>
      <c r="AO379" s="43"/>
      <c r="AP379" s="43"/>
      <c r="AQ379" s="43"/>
      <c r="AR379" s="3" t="str">
        <f>IF(G379&lt;&gt;"LIBSETS_SETTYPE_BATTLEGROUND",IF(G379&lt;&gt;"LIBSETS_SETTYPE_SPECIAL",IF(AS379&lt;&gt;"",VLOOKUP(AS379,'ESO zone constants'!$D$2:$H$4950,5,FALSE),""),""),"")</f>
        <v/>
      </c>
      <c r="AT379" s="43"/>
      <c r="AU379" s="43"/>
      <c r="AV379" s="43"/>
      <c r="AW379" s="21" t="str">
        <f>IF(A379="???","--","")&amp;IF(F379&lt;&gt;"Not in the game (anymore)",IF(A379&lt;&gt;"",CONCATENATE("[",A379,"] = {wayshrines={")&amp;IF(K379&lt;&gt;"",CONCATENATE(K379,","),"")&amp;IF(L379&lt;&gt;"",CONCATENATE(L379,","),"")&amp;IF(M379&lt;&gt;"",CONCATENATE(M379,","),"")&amp;CONCATENATE("}")&amp;IF(VALUE(N379)&gt;0,CONCATENATE(", traitsNeeded=",N379),"")&amp;CONCATENATE(", dlcId=",IF(S379&lt;&gt;"",S379,"DLC_BASE_GAME")),""),"")</f>
        <v>[432] = {wayshrines={-1,-1,-1,}, dlcId=DLC_WRATHSTONE</v>
      </c>
      <c r="AX379" s="21" t="str">
        <f>IF(F379&lt;&gt;"Not in the game (anymore)",IF(A379&lt;&gt;"",IF(P379&lt;&gt;"",CONCATENATE(", zoneIds={",P379),"")&amp;IF(X379&lt;&gt;"",CONCATENATE(",",X379),"")&amp;IF(AC379&lt;&gt;"",CONCATENATE(",",AC379),"")&amp;IF(AH379&lt;&gt;"",CONCATENATE(",",AH379),"")&amp;IF(AM379&lt;&gt;"",CONCATENATE(",",AM379),"")&amp;IF(AR379&lt;&gt;"",CONCATENATE(",",AR379),"")&amp;IF(P379&lt;&gt;"",CONCATENATE("}",""),"")&amp;IF(OR(I379="true",I379="false",I379&lt;&gt;""), CONCATENATE(", veteran=", I379), ""),""),"")</f>
        <v>, zoneIds={1080}, veteran={[EQUIP_TYPE_HEAD]=true, [EQUIP_TYPE_SHOULDERS]=false}</v>
      </c>
      <c r="AY379" s="21" t="str">
        <f>IF(F379&lt;&gt;"Not in the game (anymore)",IF(A379&lt;&gt;"",", setType="&amp;G379,"")&amp;IF(J379="true",", multiTrialSet=true",""),"")</f>
        <v>, setType=LIBSETS_SETTYPE_MONSTER</v>
      </c>
      <c r="AZ379" s="21" t="str">
        <f>IF(F379&lt;&gt;"Not in the game (anymore)",IF(U379&lt;&gt;"",", dropMechanic={"&amp;U379&amp;IF(Z379&lt;&gt;"",","&amp;Z379,"")&amp;IF(AE379&lt;&gt;"",","&amp;AE379,"")&amp;IF(AJ379&lt;&gt;"",","&amp;AJ379,"")&amp;IF(AO379&lt;&gt;"",","&amp;AO379,"")&amp;IF(AT379&lt;&gt;"",","&amp;AT379,"")&amp;"}"&amp;IF(U379="LIBSETS_DROP_MECHANIC_MONSTER_NAME",", dropMechanicNames={" &amp; IF(V379&lt;&gt;"","['en']='"&amp;V379&amp;"'","") &amp; IF(W379&lt;&gt;"",", ['de']='" &amp; W379&amp;"'","") &amp; "}",""),"")&amp;"},","")</f>
        <v>, dropMechanic={LIBSETS_DROP_MECHANIC_MONSTER_NAME}, dropMechanicNames={['en']='The Stonekeeper', ['de']='Der Steinwahrer'}},</v>
      </c>
      <c r="BA379" s="21" t="str">
        <f>IF(F379&lt;&gt;"Not in the game (anymore)",IF(C379&lt;&gt;"",CONCATENATE(" --",C379," / ",B379,"   [",IF(Q379&lt;&gt;"",Q379,""),IF(Y379&lt;&gt;"",", "&amp;Y379,""),IF(AD379&lt;&gt;"",", "&amp;AD379,""),IF(AI379&lt;&gt;"",", "&amp;AI379,""),IF(AN379&lt;&gt;"",", "&amp;AN379,""),IF(AS379&lt;&gt;"",", "&amp;AS379,""),"]")),"")</f>
        <v xml:space="preserve"> --Stonekeeper / Steinwahrer   [Frostvault]</v>
      </c>
    </row>
    <row r="380" spans="1:53" x14ac:dyDescent="0.25">
      <c r="A380" s="12">
        <v>433</v>
      </c>
      <c r="B380" t="s">
        <v>1431</v>
      </c>
      <c r="C380" t="s">
        <v>1432</v>
      </c>
      <c r="D380" s="3">
        <f>A380</f>
        <v>433</v>
      </c>
      <c r="G380" s="8" t="s">
        <v>1652</v>
      </c>
      <c r="I380" t="s">
        <v>97</v>
      </c>
      <c r="J380" t="s">
        <v>97</v>
      </c>
      <c r="K380">
        <v>-1</v>
      </c>
      <c r="L380">
        <v>-1</v>
      </c>
      <c r="M380">
        <v>-1</v>
      </c>
      <c r="N380">
        <v>0</v>
      </c>
      <c r="O380" s="70" t="s">
        <v>67</v>
      </c>
      <c r="P380" s="3">
        <f>IF(AND(G380&lt;&gt;"LIBSETS_SETTYPE_BATTLEGROUND",G380&lt;&gt;"LIBSETS_SETTYPE_SPECIAL",G380&lt;&gt;"LIBSETS_SETTYPE_MYTHIC"), IF(Q380&lt;&gt;"",VLOOKUP(Q380,'ESO zone constants'!$D$2:$H$4950,5,FALSE),""),"")</f>
        <v>1081</v>
      </c>
      <c r="Q380" t="str">
        <f>IF(OR(K380="",K380&lt;=0,ISERROR(K380)),IF(AND(O380&lt;&gt;"",NOT(ISERROR(O380))),O380, ""),VLOOKUP(K380,'ESO wayshrine node constants'!$A$3:$D$9993,4,FALSE))</f>
        <v>Depths of Malatar</v>
      </c>
      <c r="S380" s="19" t="str">
        <f>IF(AND(R380&lt;&gt;"",NOT(ISERROR(R380))),R380,IF(P380&lt;&gt;"",IF(NOT(ISERROR(VLOOKUP(P380,'ESO Dungeon constants'!$D$3:$H$9999,5,FALSE))),VLOOKUP(P380,'ESO Dungeon constants'!$D$3:$I$9999,6,FALSE),VLOOKUP(P380,'ESO zone constants'!$H$2:$K$9984,4,FALSE)),""))</f>
        <v>DLC_WRATHSTONE</v>
      </c>
      <c r="T380" s="3" t="str">
        <f>IF(S380&lt;&gt;"",VLOOKUP(S380,'LibSets constants'!$B$4:$C$1000,2,FALSE),"")</f>
        <v>Wrathstone</v>
      </c>
      <c r="V380" s="41" t="str">
        <f>IF(U380&lt;&gt;"",IF(U380&lt;&gt;"LIBSETS_DROP_MECHANIC_MONSTER_NAME",VLOOKUP(U380,'LibSets constants'!$I$4:$L$1000,3,FALSE),""),"")</f>
        <v/>
      </c>
      <c r="W380" s="43" t="s">
        <v>1832</v>
      </c>
      <c r="X380" s="3" t="str">
        <f>IF(G380&lt;&gt;"LIBSETS_SETTYPE_BATTLEGROUND",IF(G380&lt;&gt;"LIBSETS_SETTYPE_SPECIAL",IF(Y380&lt;&gt;"",VLOOKUP(Y380,'ESO zone constants'!$D$2:$H$4950,5,FALSE),""),""),"")</f>
        <v/>
      </c>
      <c r="Z380" s="42"/>
      <c r="AA380" s="41" t="str">
        <f>IF(Z380&lt;&gt;"",IF(Z380&lt;&gt;"LIBSETS_DROP_MECHANIC_MONSTER_NAME",VLOOKUP(Z380,'LibSets constants'!$I$4:$L$1000,3,FALSE),""),"")</f>
        <v/>
      </c>
      <c r="AB380" s="41" t="str">
        <f>IF(Z380&lt;&gt;"",IF(Z380&lt;&gt;"LIBSETS_DROP_MECHANIC_MONSTER_NAME",VLOOKUP(Z380,'LibSets constants'!$I$4:$L$1000,4,FALSE),""),"")</f>
        <v/>
      </c>
      <c r="AC380" s="3" t="str">
        <f>IF(G380&lt;&gt;"LIBSETS_SETTYPE_BATTLEGROUND",IF(G380&lt;&gt;"LIBSETS_SETTYPE_SPECIAL",IF(AD380&lt;&gt;"",VLOOKUP(AD380,'ESO zone constants'!$D$2:$H$4950,5,FALSE),""),""),"")</f>
        <v/>
      </c>
      <c r="AE380" s="42"/>
      <c r="AF380" s="41" t="str">
        <f>IF(AE380&lt;&gt;"",IF(AE380&lt;&gt;"LIBSETS_DROP_MECHANIC_MONSTER_NAME",VLOOKUP(AE380,'LibSets constants'!$I$4:$L$1000,3,FALSE),""),"")</f>
        <v/>
      </c>
      <c r="AG380" s="41" t="str">
        <f>IF(AE380&lt;&gt;"",IF(AE380&lt;&gt;"LIBSETS_DROP_MECHANIC_MONSTER_NAME",VLOOKUP(AE380,'LibSets constants'!$I$4:$L$1000,4,FALSE),""),"")</f>
        <v/>
      </c>
      <c r="AH380" s="3" t="str">
        <f>IF(G380&lt;&gt;"LIBSETS_SETTYPE_BATTLEGROUND",IF(G380&lt;&gt;"LIBSETS_SETTYPE_SPECIAL",IF(AI380&lt;&gt;"",VLOOKUP(AI380,'ESO zone constants'!$D$2:$H$4950,5,FALSE),""),""),"")</f>
        <v/>
      </c>
      <c r="AJ380" s="42"/>
      <c r="AK380" s="41" t="str">
        <f>IF(AJ380&lt;&gt;"",IF(AJ380&lt;&gt;"LIBSETS_DROP_MECHANIC_MONSTER_NAME",VLOOKUP(AJ380,'LibSets constants'!$I$4:$L$1000,3,FALSE),""),"")</f>
        <v/>
      </c>
      <c r="AL380" s="41" t="str">
        <f>IF(AJ380&lt;&gt;"",IF(AJ380&lt;&gt;"LIBSETS_DROP_MECHANIC_MONSTER_NAME",VLOOKUP(AJ380,'LibSets constants'!$I$4:$L$1000,4,FALSE),""),"")</f>
        <v/>
      </c>
      <c r="AM380" s="3" t="str">
        <f>IF(G380&lt;&gt;"LIBSETS_SETTYPE_BATTLEGROUND",IF(G380&lt;&gt;"LIBSETS_SETTYPE_SPECIAL",IF(AN380&lt;&gt;"",VLOOKUP(AN380,'ESO zone constants'!$D$2:$H$4950,5,FALSE),""),""),"")</f>
        <v/>
      </c>
      <c r="AO380" s="42"/>
      <c r="AP380" s="41" t="str">
        <f>IF(AO380&lt;&gt;"",IF(AO380&lt;&gt;"LIBSETS_DROP_MECHANIC_MONSTER_NAME",VLOOKUP(AO380,'LibSets constants'!$I$4:$L$1000,3,FALSE),""),"")</f>
        <v/>
      </c>
      <c r="AQ380" s="41" t="str">
        <f>IF(AO380&lt;&gt;"",IF(AO380&lt;&gt;"LIBSETS_DROP_MECHANIC_MONSTER_NAME",VLOOKUP(AO380,'LibSets constants'!$I$4:$L$1000,4,FALSE),""),"")</f>
        <v/>
      </c>
      <c r="AR380" s="3" t="str">
        <f>IF(G380&lt;&gt;"LIBSETS_SETTYPE_BATTLEGROUND",IF(G380&lt;&gt;"LIBSETS_SETTYPE_SPECIAL",IF(AS380&lt;&gt;"",VLOOKUP(AS380,'ESO zone constants'!$D$2:$H$4950,5,FALSE),""),""),"")</f>
        <v/>
      </c>
      <c r="AT380" s="42"/>
      <c r="AU380" s="41" t="str">
        <f>IF(AT380&lt;&gt;"",IF(AT380&lt;&gt;"LIBSETS_DROP_MECHANIC_MONSTER_NAME",VLOOKUP(AT380,'LibSets constants'!$I$4:$L$1000,3,FALSE),""),"")</f>
        <v/>
      </c>
      <c r="AV380" s="41" t="str">
        <f>IF(AT380&lt;&gt;"",IF(AT380&lt;&gt;"LIBSETS_DROP_MECHANIC_MONSTER_NAME",VLOOKUP(AT380,'LibSets constants'!$I$4:$L$1000,4,FALSE),""),"")</f>
        <v/>
      </c>
      <c r="AW380" s="21" t="str">
        <f>IF(A380="???","--","")&amp;IF(F380&lt;&gt;"Not in the game (anymore)",IF(A380&lt;&gt;"",CONCATENATE("[",A380,"] = {wayshrines={")&amp;IF(K380&lt;&gt;"",CONCATENATE(K380,","),"")&amp;IF(L380&lt;&gt;"",CONCATENATE(L380,","),"")&amp;IF(M380&lt;&gt;"",CONCATENATE(M380,","),"")&amp;CONCATENATE("}")&amp;IF(VALUE(N380)&gt;0,CONCATENATE(", traitsNeeded=",N380),"")&amp;CONCATENATE(", dlcId=",IF(S380&lt;&gt;"",S380,"DLC_BASE_GAME")),""),"")</f>
        <v>[433] = {wayshrines={-1,-1,-1,}, dlcId=DLC_WRATHSTONE</v>
      </c>
      <c r="AX380" s="21" t="str">
        <f>IF(F380&lt;&gt;"Not in the game (anymore)",IF(A380&lt;&gt;"",IF(P380&lt;&gt;"",CONCATENATE(", zoneIds={",P380),"")&amp;IF(X380&lt;&gt;"",CONCATENATE(",",X380),"")&amp;IF(AC380&lt;&gt;"",CONCATENATE(",",AC380),"")&amp;IF(AH380&lt;&gt;"",CONCATENATE(",",AH380),"")&amp;IF(AM380&lt;&gt;"",CONCATENATE(",",AM380),"")&amp;IF(AR380&lt;&gt;"",CONCATENATE(",",AR380),"")&amp;IF(P380&lt;&gt;"",CONCATENATE("}",""),"")&amp;IF(OR(I380="true",I380="false",I380&lt;&gt;""), CONCATENATE(", veteran=", I380), ""),""),"")</f>
        <v>, zoneIds={1081}, veteran=false</v>
      </c>
      <c r="AY380" s="21" t="str">
        <f>IF(F380&lt;&gt;"Not in the game (anymore)",IF(A380&lt;&gt;"",", setType="&amp;G380,"")&amp;IF(J380="true",", multiTrialSet=true",""),"")</f>
        <v>, setType=LIBSETS_SETTYPE_DUNGEON</v>
      </c>
      <c r="AZ380" s="21" t="str">
        <f>IF(F380&lt;&gt;"Not in the game (anymore)",IF(U380&lt;&gt;"",", dropMechanic={"&amp;U380&amp;IF(Z380&lt;&gt;"",","&amp;Z380,"")&amp;IF(AE380&lt;&gt;"",","&amp;AE380,"")&amp;IF(AJ380&lt;&gt;"",","&amp;AJ380,"")&amp;IF(AO380&lt;&gt;"",","&amp;AO380,"")&amp;IF(AT380&lt;&gt;"",","&amp;AT380,"")&amp;"}"&amp;IF(U380="LIBSETS_DROP_MECHANIC_MONSTER_NAME",", dropMechanicNames={" &amp; IF(V380&lt;&gt;"","['en']='"&amp;V380&amp;"'","") &amp; IF(W380&lt;&gt;"",", ['de']='" &amp; W380&amp;"'","") &amp; "}",""),"")&amp;"},","")</f>
        <v>},</v>
      </c>
      <c r="BA380" s="21" t="str">
        <f>IF(F380&lt;&gt;"Not in the game (anymore)",IF(C380&lt;&gt;"",CONCATENATE(" --",C380," / ",B380,"   [",IF(Q380&lt;&gt;"",Q380,""),IF(Y380&lt;&gt;"",", "&amp;Y380,""),IF(AD380&lt;&gt;"",", "&amp;AD380,""),IF(AI380&lt;&gt;"",", "&amp;AI380,""),IF(AN380&lt;&gt;"",", "&amp;AN380,""),IF(AS380&lt;&gt;"",", "&amp;AS380,""),"]")),"")</f>
        <v xml:space="preserve"> --Frozen Watcher / Gefrorener Beobachter   [Depths of Malatar]</v>
      </c>
    </row>
    <row r="381" spans="1:53" x14ac:dyDescent="0.25">
      <c r="A381" s="12">
        <v>434</v>
      </c>
      <c r="B381" t="s">
        <v>1433</v>
      </c>
      <c r="C381" t="s">
        <v>1434</v>
      </c>
      <c r="D381" s="3">
        <f>A381</f>
        <v>434</v>
      </c>
      <c r="G381" s="8" t="s">
        <v>1652</v>
      </c>
      <c r="I381" t="s">
        <v>97</v>
      </c>
      <c r="J381" t="s">
        <v>97</v>
      </c>
      <c r="K381">
        <v>-1</v>
      </c>
      <c r="L381">
        <v>-1</v>
      </c>
      <c r="M381">
        <v>-1</v>
      </c>
      <c r="N381">
        <v>0</v>
      </c>
      <c r="O381" s="70" t="s">
        <v>67</v>
      </c>
      <c r="P381" s="3">
        <f>IF(AND(G381&lt;&gt;"LIBSETS_SETTYPE_BATTLEGROUND",G381&lt;&gt;"LIBSETS_SETTYPE_SPECIAL",G381&lt;&gt;"LIBSETS_SETTYPE_MYTHIC"), IF(Q381&lt;&gt;"",VLOOKUP(Q381,'ESO zone constants'!$D$2:$H$4950,5,FALSE),""),"")</f>
        <v>1081</v>
      </c>
      <c r="Q381" t="str">
        <f>IF(OR(K381="",K381&lt;=0,ISERROR(K381)),IF(AND(O381&lt;&gt;"",NOT(ISERROR(O381))),O381, ""),VLOOKUP(K381,'ESO wayshrine node constants'!$A$3:$D$9993,4,FALSE))</f>
        <v>Depths of Malatar</v>
      </c>
      <c r="S381" s="19" t="str">
        <f>IF(AND(R381&lt;&gt;"",NOT(ISERROR(R381))),R381,IF(P381&lt;&gt;"",IF(NOT(ISERROR(VLOOKUP(P381,'ESO Dungeon constants'!$D$3:$H$9999,5,FALSE))),VLOOKUP(P381,'ESO Dungeon constants'!$D$3:$I$9999,6,FALSE),VLOOKUP(P381,'ESO zone constants'!$H$2:$K$9984,4,FALSE)),""))</f>
        <v>DLC_WRATHSTONE</v>
      </c>
      <c r="T381" s="3" t="str">
        <f>IF(S381&lt;&gt;"",VLOOKUP(S381,'LibSets constants'!$B$4:$C$1000,2,FALSE),"")</f>
        <v>Wrathstone</v>
      </c>
      <c r="V381" s="41" t="str">
        <f>IF(U381&lt;&gt;"",IF(U381&lt;&gt;"LIBSETS_DROP_MECHANIC_MONSTER_NAME",VLOOKUP(U381,'LibSets constants'!$I$4:$L$1000,3,FALSE),""),"")</f>
        <v/>
      </c>
      <c r="W381" s="41" t="str">
        <f>IF(U381&lt;&gt;"",IF(U381&lt;&gt;"LIBSETS_DROP_MECHANIC_MONSTER_NAME",VLOOKUP(U381,'LibSets constants'!$I$4:$L$1000,4,FALSE),""),"")</f>
        <v/>
      </c>
      <c r="X381" s="3" t="str">
        <f>IF(G381&lt;&gt;"LIBSETS_SETTYPE_BATTLEGROUND",IF(G381&lt;&gt;"LIBSETS_SETTYPE_SPECIAL",IF(Y381&lt;&gt;"",VLOOKUP(Y381,'ESO zone constants'!$D$2:$H$4950,5,FALSE),""),""),"")</f>
        <v/>
      </c>
      <c r="Z381" s="42"/>
      <c r="AA381" s="41" t="str">
        <f>IF(Z381&lt;&gt;"",IF(Z381&lt;&gt;"LIBSETS_DROP_MECHANIC_MONSTER_NAME",VLOOKUP(Z381,'LibSets constants'!$I$4:$L$1000,3,FALSE),""),"")</f>
        <v/>
      </c>
      <c r="AB381" s="41" t="str">
        <f>IF(Z381&lt;&gt;"",IF(Z381&lt;&gt;"LIBSETS_DROP_MECHANIC_MONSTER_NAME",VLOOKUP(Z381,'LibSets constants'!$I$4:$L$1000,4,FALSE),""),"")</f>
        <v/>
      </c>
      <c r="AC381" s="3" t="str">
        <f>IF(G381&lt;&gt;"LIBSETS_SETTYPE_BATTLEGROUND",IF(G381&lt;&gt;"LIBSETS_SETTYPE_SPECIAL",IF(AD381&lt;&gt;"",VLOOKUP(AD381,'ESO zone constants'!$D$2:$H$4950,5,FALSE),""),""),"")</f>
        <v/>
      </c>
      <c r="AE381" s="42"/>
      <c r="AF381" s="41" t="str">
        <f>IF(AE381&lt;&gt;"",IF(AE381&lt;&gt;"LIBSETS_DROP_MECHANIC_MONSTER_NAME",VLOOKUP(AE381,'LibSets constants'!$I$4:$L$1000,3,FALSE),""),"")</f>
        <v/>
      </c>
      <c r="AG381" s="41" t="str">
        <f>IF(AE381&lt;&gt;"",IF(AE381&lt;&gt;"LIBSETS_DROP_MECHANIC_MONSTER_NAME",VLOOKUP(AE381,'LibSets constants'!$I$4:$L$1000,4,FALSE),""),"")</f>
        <v/>
      </c>
      <c r="AH381" s="3" t="str">
        <f>IF(G381&lt;&gt;"LIBSETS_SETTYPE_BATTLEGROUND",IF(G381&lt;&gt;"LIBSETS_SETTYPE_SPECIAL",IF(AI381&lt;&gt;"",VLOOKUP(AI381,'ESO zone constants'!$D$2:$H$4950,5,FALSE),""),""),"")</f>
        <v/>
      </c>
      <c r="AJ381" s="42"/>
      <c r="AK381" s="41" t="str">
        <f>IF(AJ381&lt;&gt;"",IF(AJ381&lt;&gt;"LIBSETS_DROP_MECHANIC_MONSTER_NAME",VLOOKUP(AJ381,'LibSets constants'!$I$4:$L$1000,3,FALSE),""),"")</f>
        <v/>
      </c>
      <c r="AL381" s="41" t="str">
        <f>IF(AJ381&lt;&gt;"",IF(AJ381&lt;&gt;"LIBSETS_DROP_MECHANIC_MONSTER_NAME",VLOOKUP(AJ381,'LibSets constants'!$I$4:$L$1000,4,FALSE),""),"")</f>
        <v/>
      </c>
      <c r="AM381" s="3" t="str">
        <f>IF(G381&lt;&gt;"LIBSETS_SETTYPE_BATTLEGROUND",IF(G381&lt;&gt;"LIBSETS_SETTYPE_SPECIAL",IF(AN381&lt;&gt;"",VLOOKUP(AN381,'ESO zone constants'!$D$2:$H$4950,5,FALSE),""),""),"")</f>
        <v/>
      </c>
      <c r="AO381" s="42"/>
      <c r="AP381" s="41" t="str">
        <f>IF(AO381&lt;&gt;"",IF(AO381&lt;&gt;"LIBSETS_DROP_MECHANIC_MONSTER_NAME",VLOOKUP(AO381,'LibSets constants'!$I$4:$L$1000,3,FALSE),""),"")</f>
        <v/>
      </c>
      <c r="AQ381" s="41" t="str">
        <f>IF(AO381&lt;&gt;"",IF(AO381&lt;&gt;"LIBSETS_DROP_MECHANIC_MONSTER_NAME",VLOOKUP(AO381,'LibSets constants'!$I$4:$L$1000,4,FALSE),""),"")</f>
        <v/>
      </c>
      <c r="AR381" s="3" t="str">
        <f>IF(G381&lt;&gt;"LIBSETS_SETTYPE_BATTLEGROUND",IF(G381&lt;&gt;"LIBSETS_SETTYPE_SPECIAL",IF(AS381&lt;&gt;"",VLOOKUP(AS381,'ESO zone constants'!$D$2:$H$4950,5,FALSE),""),""),"")</f>
        <v/>
      </c>
      <c r="AT381" s="42"/>
      <c r="AU381" s="41" t="str">
        <f>IF(AT381&lt;&gt;"",IF(AT381&lt;&gt;"LIBSETS_DROP_MECHANIC_MONSTER_NAME",VLOOKUP(AT381,'LibSets constants'!$I$4:$L$1000,3,FALSE),""),"")</f>
        <v/>
      </c>
      <c r="AV381" s="41" t="str">
        <f>IF(AT381&lt;&gt;"",IF(AT381&lt;&gt;"LIBSETS_DROP_MECHANIC_MONSTER_NAME",VLOOKUP(AT381,'LibSets constants'!$I$4:$L$1000,4,FALSE),""),"")</f>
        <v/>
      </c>
      <c r="AW381" s="21" t="str">
        <f>IF(A381="???","--","")&amp;IF(F381&lt;&gt;"Not in the game (anymore)",IF(A381&lt;&gt;"",CONCATENATE("[",A381,"] = {wayshrines={")&amp;IF(K381&lt;&gt;"",CONCATENATE(K381,","),"")&amp;IF(L381&lt;&gt;"",CONCATENATE(L381,","),"")&amp;IF(M381&lt;&gt;"",CONCATENATE(M381,","),"")&amp;CONCATENATE("}")&amp;IF(VALUE(N381)&gt;0,CONCATENATE(", traitsNeeded=",N381),"")&amp;CONCATENATE(", dlcId=",IF(S381&lt;&gt;"",S381,"DLC_BASE_GAME")),""),"")</f>
        <v>[434] = {wayshrines={-1,-1,-1,}, dlcId=DLC_WRATHSTONE</v>
      </c>
      <c r="AX381" s="21" t="str">
        <f>IF(F381&lt;&gt;"Not in the game (anymore)",IF(A381&lt;&gt;"",IF(P381&lt;&gt;"",CONCATENATE(", zoneIds={",P381),"")&amp;IF(X381&lt;&gt;"",CONCATENATE(",",X381),"")&amp;IF(AC381&lt;&gt;"",CONCATENATE(",",AC381),"")&amp;IF(AH381&lt;&gt;"",CONCATENATE(",",AH381),"")&amp;IF(AM381&lt;&gt;"",CONCATENATE(",",AM381),"")&amp;IF(AR381&lt;&gt;"",CONCATENATE(",",AR381),"")&amp;IF(P381&lt;&gt;"",CONCATENATE("}",""),"")&amp;IF(OR(I381="true",I381="false",I381&lt;&gt;""), CONCATENATE(", veteran=", I381), ""),""),"")</f>
        <v>, zoneIds={1081}, veteran=false</v>
      </c>
      <c r="AY381" s="21" t="str">
        <f>IF(F381&lt;&gt;"Not in the game (anymore)",IF(A381&lt;&gt;"",", setType="&amp;G381,"")&amp;IF(J381="true",", multiTrialSet=true",""),"")</f>
        <v>, setType=LIBSETS_SETTYPE_DUNGEON</v>
      </c>
      <c r="AZ381" s="21" t="str">
        <f>IF(F381&lt;&gt;"Not in the game (anymore)",IF(U381&lt;&gt;"",", dropMechanic={"&amp;U381&amp;IF(Z381&lt;&gt;"",","&amp;Z381,"")&amp;IF(AE381&lt;&gt;"",","&amp;AE381,"")&amp;IF(AJ381&lt;&gt;"",","&amp;AJ381,"")&amp;IF(AO381&lt;&gt;"",","&amp;AO381,"")&amp;IF(AT381&lt;&gt;"",","&amp;AT381,"")&amp;"}"&amp;IF(U381="LIBSETS_DROP_MECHANIC_MONSTER_NAME",", dropMechanicNames={" &amp; IF(V381&lt;&gt;"","['en']='"&amp;V381&amp;"'","") &amp; IF(W381&lt;&gt;"",", ['de']='" &amp; W381&amp;"'","") &amp; "}",""),"")&amp;"},","")</f>
        <v>},</v>
      </c>
      <c r="BA381" s="21" t="str">
        <f>IF(F381&lt;&gt;"Not in the game (anymore)",IF(C381&lt;&gt;"",CONCATENATE(" --",C381," / ",B381,"   [",IF(Q381&lt;&gt;"",Q381,""),IF(Y381&lt;&gt;"",", "&amp;Y381,""),IF(AD381&lt;&gt;"",", "&amp;AD381,""),IF(AI381&lt;&gt;"",", "&amp;AI381,""),IF(AN381&lt;&gt;"",", "&amp;AN381,""),IF(AS381&lt;&gt;"",", "&amp;AS381,""),"]")),"")</f>
        <v xml:space="preserve"> --Scavenging Demise / Ausbeutender Niedergang   [Depths of Malatar]</v>
      </c>
    </row>
    <row r="382" spans="1:53" x14ac:dyDescent="0.25">
      <c r="A382" s="12">
        <v>435</v>
      </c>
      <c r="B382" t="s">
        <v>1435</v>
      </c>
      <c r="C382" t="s">
        <v>1436</v>
      </c>
      <c r="D382" s="3">
        <f>A382</f>
        <v>435</v>
      </c>
      <c r="G382" s="8" t="s">
        <v>1652</v>
      </c>
      <c r="I382" t="s">
        <v>97</v>
      </c>
      <c r="J382" t="s">
        <v>97</v>
      </c>
      <c r="K382">
        <v>-1</v>
      </c>
      <c r="L382">
        <v>-1</v>
      </c>
      <c r="M382">
        <v>-1</v>
      </c>
      <c r="N382">
        <v>0</v>
      </c>
      <c r="O382" s="70" t="s">
        <v>67</v>
      </c>
      <c r="P382" s="3">
        <f>IF(AND(G382&lt;&gt;"LIBSETS_SETTYPE_BATTLEGROUND",G382&lt;&gt;"LIBSETS_SETTYPE_SPECIAL",G382&lt;&gt;"LIBSETS_SETTYPE_MYTHIC"), IF(Q382&lt;&gt;"",VLOOKUP(Q382,'ESO zone constants'!$D$2:$H$4950,5,FALSE),""),"")</f>
        <v>1081</v>
      </c>
      <c r="Q382" t="str">
        <f>IF(OR(K382="",K382&lt;=0,ISERROR(K382)),IF(AND(O382&lt;&gt;"",NOT(ISERROR(O382))),O382, ""),VLOOKUP(K382,'ESO wayshrine node constants'!$A$3:$D$9993,4,FALSE))</f>
        <v>Depths of Malatar</v>
      </c>
      <c r="S382" s="19" t="str">
        <f>IF(AND(R382&lt;&gt;"",NOT(ISERROR(R382))),R382,IF(P382&lt;&gt;"",IF(NOT(ISERROR(VLOOKUP(P382,'ESO Dungeon constants'!$D$3:$H$9999,5,FALSE))),VLOOKUP(P382,'ESO Dungeon constants'!$D$3:$I$9999,6,FALSE),VLOOKUP(P382,'ESO zone constants'!$H$2:$K$9984,4,FALSE)),""))</f>
        <v>DLC_WRATHSTONE</v>
      </c>
      <c r="T382" s="3" t="str">
        <f>IF(S382&lt;&gt;"",VLOOKUP(S382,'LibSets constants'!$B$4:$C$1000,2,FALSE),"")</f>
        <v>Wrathstone</v>
      </c>
      <c r="V382" s="41" t="str">
        <f>IF(U382&lt;&gt;"",IF(U382&lt;&gt;"LIBSETS_DROP_MECHANIC_MONSTER_NAME",VLOOKUP(U382,'LibSets constants'!$I$4:$L$1000,3,FALSE),""),"")</f>
        <v/>
      </c>
      <c r="W382" s="41" t="str">
        <f>IF(U382&lt;&gt;"",IF(U382&lt;&gt;"LIBSETS_DROP_MECHANIC_MONSTER_NAME",VLOOKUP(U382,'LibSets constants'!$I$4:$L$1000,4,FALSE),""),"")</f>
        <v/>
      </c>
      <c r="X382" s="3" t="str">
        <f>IF(G382&lt;&gt;"LIBSETS_SETTYPE_BATTLEGROUND",IF(G382&lt;&gt;"LIBSETS_SETTYPE_SPECIAL",IF(Y382&lt;&gt;"",VLOOKUP(Y382,'ESO zone constants'!$D$2:$H$4950,5,FALSE),""),""),"")</f>
        <v/>
      </c>
      <c r="Z382" s="42"/>
      <c r="AA382" s="41" t="str">
        <f>IF(Z382&lt;&gt;"",IF(Z382&lt;&gt;"LIBSETS_DROP_MECHANIC_MONSTER_NAME",VLOOKUP(Z382,'LibSets constants'!$I$4:$L$1000,3,FALSE),""),"")</f>
        <v/>
      </c>
      <c r="AB382" s="41" t="str">
        <f>IF(Z382&lt;&gt;"",IF(Z382&lt;&gt;"LIBSETS_DROP_MECHANIC_MONSTER_NAME",VLOOKUP(Z382,'LibSets constants'!$I$4:$L$1000,4,FALSE),""),"")</f>
        <v/>
      </c>
      <c r="AC382" s="3" t="str">
        <f>IF(G382&lt;&gt;"LIBSETS_SETTYPE_BATTLEGROUND",IF(G382&lt;&gt;"LIBSETS_SETTYPE_SPECIAL",IF(AD382&lt;&gt;"",VLOOKUP(AD382,'ESO zone constants'!$D$2:$H$4950,5,FALSE),""),""),"")</f>
        <v/>
      </c>
      <c r="AE382" s="42"/>
      <c r="AF382" s="41" t="str">
        <f>IF(AE382&lt;&gt;"",IF(AE382&lt;&gt;"LIBSETS_DROP_MECHANIC_MONSTER_NAME",VLOOKUP(AE382,'LibSets constants'!$I$4:$L$1000,3,FALSE),""),"")</f>
        <v/>
      </c>
      <c r="AG382" s="41" t="str">
        <f>IF(AE382&lt;&gt;"",IF(AE382&lt;&gt;"LIBSETS_DROP_MECHANIC_MONSTER_NAME",VLOOKUP(AE382,'LibSets constants'!$I$4:$L$1000,4,FALSE),""),"")</f>
        <v/>
      </c>
      <c r="AH382" s="3" t="str">
        <f>IF(G382&lt;&gt;"LIBSETS_SETTYPE_BATTLEGROUND",IF(G382&lt;&gt;"LIBSETS_SETTYPE_SPECIAL",IF(AI382&lt;&gt;"",VLOOKUP(AI382,'ESO zone constants'!$D$2:$H$4950,5,FALSE),""),""),"")</f>
        <v/>
      </c>
      <c r="AJ382" s="42"/>
      <c r="AK382" s="41" t="str">
        <f>IF(AJ382&lt;&gt;"",IF(AJ382&lt;&gt;"LIBSETS_DROP_MECHANIC_MONSTER_NAME",VLOOKUP(AJ382,'LibSets constants'!$I$4:$L$1000,3,FALSE),""),"")</f>
        <v/>
      </c>
      <c r="AL382" s="41" t="str">
        <f>IF(AJ382&lt;&gt;"",IF(AJ382&lt;&gt;"LIBSETS_DROP_MECHANIC_MONSTER_NAME",VLOOKUP(AJ382,'LibSets constants'!$I$4:$L$1000,4,FALSE),""),"")</f>
        <v/>
      </c>
      <c r="AM382" s="3" t="str">
        <f>IF(G382&lt;&gt;"LIBSETS_SETTYPE_BATTLEGROUND",IF(G382&lt;&gt;"LIBSETS_SETTYPE_SPECIAL",IF(AN382&lt;&gt;"",VLOOKUP(AN382,'ESO zone constants'!$D$2:$H$4950,5,FALSE),""),""),"")</f>
        <v/>
      </c>
      <c r="AO382" s="42"/>
      <c r="AP382" s="41" t="str">
        <f>IF(AO382&lt;&gt;"",IF(AO382&lt;&gt;"LIBSETS_DROP_MECHANIC_MONSTER_NAME",VLOOKUP(AO382,'LibSets constants'!$I$4:$L$1000,3,FALSE),""),"")</f>
        <v/>
      </c>
      <c r="AQ382" s="41" t="str">
        <f>IF(AO382&lt;&gt;"",IF(AO382&lt;&gt;"LIBSETS_DROP_MECHANIC_MONSTER_NAME",VLOOKUP(AO382,'LibSets constants'!$I$4:$L$1000,4,FALSE),""),"")</f>
        <v/>
      </c>
      <c r="AR382" s="3" t="str">
        <f>IF(G382&lt;&gt;"LIBSETS_SETTYPE_BATTLEGROUND",IF(G382&lt;&gt;"LIBSETS_SETTYPE_SPECIAL",IF(AS382&lt;&gt;"",VLOOKUP(AS382,'ESO zone constants'!$D$2:$H$4950,5,FALSE),""),""),"")</f>
        <v/>
      </c>
      <c r="AT382" s="42"/>
      <c r="AU382" s="41" t="str">
        <f>IF(AT382&lt;&gt;"",IF(AT382&lt;&gt;"LIBSETS_DROP_MECHANIC_MONSTER_NAME",VLOOKUP(AT382,'LibSets constants'!$I$4:$L$1000,3,FALSE),""),"")</f>
        <v/>
      </c>
      <c r="AV382" s="41" t="str">
        <f>IF(AT382&lt;&gt;"",IF(AT382&lt;&gt;"LIBSETS_DROP_MECHANIC_MONSTER_NAME",VLOOKUP(AT382,'LibSets constants'!$I$4:$L$1000,4,FALSE),""),"")</f>
        <v/>
      </c>
      <c r="AW382" s="21" t="str">
        <f>IF(A382="???","--","")&amp;IF(F382&lt;&gt;"Not in the game (anymore)",IF(A382&lt;&gt;"",CONCATENATE("[",A382,"] = {wayshrines={")&amp;IF(K382&lt;&gt;"",CONCATENATE(K382,","),"")&amp;IF(L382&lt;&gt;"",CONCATENATE(L382,","),"")&amp;IF(M382&lt;&gt;"",CONCATENATE(M382,","),"")&amp;CONCATENATE("}")&amp;IF(VALUE(N382)&gt;0,CONCATENATE(", traitsNeeded=",N382),"")&amp;CONCATENATE(", dlcId=",IF(S382&lt;&gt;"",S382,"DLC_BASE_GAME")),""),"")</f>
        <v>[435] = {wayshrines={-1,-1,-1,}, dlcId=DLC_WRATHSTONE</v>
      </c>
      <c r="AX382" s="21" t="str">
        <f>IF(F382&lt;&gt;"Not in the game (anymore)",IF(A382&lt;&gt;"",IF(P382&lt;&gt;"",CONCATENATE(", zoneIds={",P382),"")&amp;IF(X382&lt;&gt;"",CONCATENATE(",",X382),"")&amp;IF(AC382&lt;&gt;"",CONCATENATE(",",AC382),"")&amp;IF(AH382&lt;&gt;"",CONCATENATE(",",AH382),"")&amp;IF(AM382&lt;&gt;"",CONCATENATE(",",AM382),"")&amp;IF(AR382&lt;&gt;"",CONCATENATE(",",AR382),"")&amp;IF(P382&lt;&gt;"",CONCATENATE("}",""),"")&amp;IF(OR(I382="true",I382="false",I382&lt;&gt;""), CONCATENATE(", veteran=", I382), ""),""),"")</f>
        <v>, zoneIds={1081}, veteran=false</v>
      </c>
      <c r="AY382" s="21" t="str">
        <f>IF(F382&lt;&gt;"Not in the game (anymore)",IF(A382&lt;&gt;"",", setType="&amp;G382,"")&amp;IF(J382="true",", multiTrialSet=true",""),"")</f>
        <v>, setType=LIBSETS_SETTYPE_DUNGEON</v>
      </c>
      <c r="AZ382" s="21" t="str">
        <f>IF(F382&lt;&gt;"Not in the game (anymore)",IF(U382&lt;&gt;"",", dropMechanic={"&amp;U382&amp;IF(Z382&lt;&gt;"",","&amp;Z382,"")&amp;IF(AE382&lt;&gt;"",","&amp;AE382,"")&amp;IF(AJ382&lt;&gt;"",","&amp;AJ382,"")&amp;IF(AO382&lt;&gt;"",","&amp;AO382,"")&amp;IF(AT382&lt;&gt;"",","&amp;AT382,"")&amp;"}"&amp;IF(U382="LIBSETS_DROP_MECHANIC_MONSTER_NAME",", dropMechanicNames={" &amp; IF(V382&lt;&gt;"","['en']='"&amp;V382&amp;"'","") &amp; IF(W382&lt;&gt;"",", ['de']='" &amp; W382&amp;"'","") &amp; "}",""),"")&amp;"},","")</f>
        <v>},</v>
      </c>
      <c r="BA382" s="21" t="str">
        <f>IF(F382&lt;&gt;"Not in the game (anymore)",IF(C382&lt;&gt;"",CONCATENATE(" --",C382," / ",B382,"   [",IF(Q382&lt;&gt;"",Q382,""),IF(Y382&lt;&gt;"",", "&amp;Y382,""),IF(AD382&lt;&gt;"",", "&amp;AD382,""),IF(AI382&lt;&gt;"",", "&amp;AI382,""),IF(AN382&lt;&gt;"",", "&amp;AN382,""),IF(AS382&lt;&gt;"",", "&amp;AS382,""),"]")),"")</f>
        <v xml:space="preserve"> --Auroran's Thunder / Donner des Auroraners   [Depths of Malatar]</v>
      </c>
    </row>
    <row r="383" spans="1:53" x14ac:dyDescent="0.25">
      <c r="A383" s="5">
        <v>436</v>
      </c>
      <c r="B383" t="s">
        <v>1437</v>
      </c>
      <c r="C383" t="s">
        <v>28</v>
      </c>
      <c r="D383" s="3">
        <f>A383</f>
        <v>436</v>
      </c>
      <c r="G383" s="8" t="s">
        <v>1654</v>
      </c>
      <c r="H383">
        <v>3</v>
      </c>
      <c r="I383" t="s">
        <v>1641</v>
      </c>
      <c r="J383" t="s">
        <v>97</v>
      </c>
      <c r="K383">
        <v>-1</v>
      </c>
      <c r="L383">
        <v>-1</v>
      </c>
      <c r="M383">
        <v>-1</v>
      </c>
      <c r="N383">
        <v>0</v>
      </c>
      <c r="O383" s="70" t="s">
        <v>67</v>
      </c>
      <c r="P383" s="3">
        <f>IF(AND(G383&lt;&gt;"LIBSETS_SETTYPE_BATTLEGROUND",G383&lt;&gt;"LIBSETS_SETTYPE_SPECIAL",G383&lt;&gt;"LIBSETS_SETTYPE_MYTHIC"), IF(Q383&lt;&gt;"",VLOOKUP(Q383,'ESO zone constants'!$D$2:$H$4950,5,FALSE),""),"")</f>
        <v>1081</v>
      </c>
      <c r="Q383" t="str">
        <f>IF(OR(K383="",K383&lt;=0,ISERROR(K383)),IF(AND(O383&lt;&gt;"",NOT(ISERROR(O383))),O383, ""),VLOOKUP(K383,'ESO wayshrine node constants'!$A$3:$D$9993,4,FALSE))</f>
        <v>Depths of Malatar</v>
      </c>
      <c r="S383" s="19" t="str">
        <f>IF(AND(R383&lt;&gt;"",NOT(ISERROR(R383))),R383,IF(P383&lt;&gt;"",IF(NOT(ISERROR(VLOOKUP(P383,'ESO Dungeon constants'!$D$3:$H$9999,5,FALSE))),VLOOKUP(P383,'ESO Dungeon constants'!$D$3:$I$9999,6,FALSE),VLOOKUP(P383,'ESO zone constants'!$H$2:$K$9984,4,FALSE)),""))</f>
        <v>DLC_WRATHSTONE</v>
      </c>
      <c r="T383" s="3" t="str">
        <f>IF(S383&lt;&gt;"",VLOOKUP(S383,'LibSets constants'!$B$4:$C$1000,2,FALSE),"")</f>
        <v>Wrathstone</v>
      </c>
      <c r="U383" s="33" t="s">
        <v>1726</v>
      </c>
      <c r="V383" s="43" t="s">
        <v>28</v>
      </c>
      <c r="W383" s="43" t="s">
        <v>1828</v>
      </c>
      <c r="X383" s="3" t="str">
        <f>IF(G383&lt;&gt;"LIBSETS_SETTYPE_BATTLEGROUND",IF(G383&lt;&gt;"LIBSETS_SETTYPE_SPECIAL",IF(Y383&lt;&gt;"",VLOOKUP(Y383,'ESO zone constants'!$D$2:$H$4950,5,FALSE),""),""),"")</f>
        <v/>
      </c>
      <c r="Z383" s="43"/>
      <c r="AA383" s="43"/>
      <c r="AB383" s="43"/>
      <c r="AC383" s="3" t="str">
        <f>IF(G383&lt;&gt;"LIBSETS_SETTYPE_BATTLEGROUND",IF(G383&lt;&gt;"LIBSETS_SETTYPE_SPECIAL",IF(AD383&lt;&gt;"",VLOOKUP(AD383,'ESO zone constants'!$D$2:$H$4950,5,FALSE),""),""),"")</f>
        <v/>
      </c>
      <c r="AE383" s="43"/>
      <c r="AF383" s="43"/>
      <c r="AG383" s="43"/>
      <c r="AH383" s="3" t="str">
        <f>IF(G383&lt;&gt;"LIBSETS_SETTYPE_BATTLEGROUND",IF(G383&lt;&gt;"LIBSETS_SETTYPE_SPECIAL",IF(AI383&lt;&gt;"",VLOOKUP(AI383,'ESO zone constants'!$D$2:$H$4950,5,FALSE),""),""),"")</f>
        <v/>
      </c>
      <c r="AJ383" s="43"/>
      <c r="AK383" s="43"/>
      <c r="AL383" s="43"/>
      <c r="AM383" s="3" t="str">
        <f>IF(G383&lt;&gt;"LIBSETS_SETTYPE_BATTLEGROUND",IF(G383&lt;&gt;"LIBSETS_SETTYPE_SPECIAL",IF(AN383&lt;&gt;"",VLOOKUP(AN383,'ESO zone constants'!$D$2:$H$4950,5,FALSE),""),""),"")</f>
        <v/>
      </c>
      <c r="AO383" s="43"/>
      <c r="AP383" s="43"/>
      <c r="AQ383" s="43"/>
      <c r="AR383" s="3" t="str">
        <f>IF(G383&lt;&gt;"LIBSETS_SETTYPE_BATTLEGROUND",IF(G383&lt;&gt;"LIBSETS_SETTYPE_SPECIAL",IF(AS383&lt;&gt;"",VLOOKUP(AS383,'ESO zone constants'!$D$2:$H$4950,5,FALSE),""),""),"")</f>
        <v/>
      </c>
      <c r="AT383" s="43"/>
      <c r="AU383" s="43"/>
      <c r="AV383" s="43"/>
      <c r="AW383" s="21" t="str">
        <f>IF(A383="???","--","")&amp;IF(F383&lt;&gt;"Not in the game (anymore)",IF(A383&lt;&gt;"",CONCATENATE("[",A383,"] = {wayshrines={")&amp;IF(K383&lt;&gt;"",CONCATENATE(K383,","),"")&amp;IF(L383&lt;&gt;"",CONCATENATE(L383,","),"")&amp;IF(M383&lt;&gt;"",CONCATENATE(M383,","),"")&amp;CONCATENATE("}")&amp;IF(VALUE(N383)&gt;0,CONCATENATE(", traitsNeeded=",N383),"")&amp;CONCATENATE(", dlcId=",IF(S383&lt;&gt;"",S383,"DLC_BASE_GAME")),""),"")</f>
        <v>[436] = {wayshrines={-1,-1,-1,}, dlcId=DLC_WRATHSTONE</v>
      </c>
      <c r="AX383" s="21" t="str">
        <f>IF(F383&lt;&gt;"Not in the game (anymore)",IF(A383&lt;&gt;"",IF(P383&lt;&gt;"",CONCATENATE(", zoneIds={",P383),"")&amp;IF(X383&lt;&gt;"",CONCATENATE(",",X383),"")&amp;IF(AC383&lt;&gt;"",CONCATENATE(",",AC383),"")&amp;IF(AH383&lt;&gt;"",CONCATENATE(",",AH383),"")&amp;IF(AM383&lt;&gt;"",CONCATENATE(",",AM383),"")&amp;IF(AR383&lt;&gt;"",CONCATENATE(",",AR383),"")&amp;IF(P383&lt;&gt;"",CONCATENATE("}",""),"")&amp;IF(OR(I383="true",I383="false",I383&lt;&gt;""), CONCATENATE(", veteran=", I383), ""),""),"")</f>
        <v>, zoneIds={1081}, veteran={[EQUIP_TYPE_HEAD]=true, [EQUIP_TYPE_SHOULDERS]=false}</v>
      </c>
      <c r="AY383" s="21" t="str">
        <f>IF(F383&lt;&gt;"Not in the game (anymore)",IF(A383&lt;&gt;"",", setType="&amp;G383,"")&amp;IF(J383="true",", multiTrialSet=true",""),"")</f>
        <v>, setType=LIBSETS_SETTYPE_MONSTER</v>
      </c>
      <c r="AZ383" s="21" t="str">
        <f>IF(F383&lt;&gt;"Not in the game (anymore)",IF(U383&lt;&gt;"",", dropMechanic={"&amp;U383&amp;IF(Z383&lt;&gt;"",","&amp;Z383,"")&amp;IF(AE383&lt;&gt;"",","&amp;AE383,"")&amp;IF(AJ383&lt;&gt;"",","&amp;AJ383,"")&amp;IF(AO383&lt;&gt;"",","&amp;AO383,"")&amp;IF(AT383&lt;&gt;"",","&amp;AT383,"")&amp;"}"&amp;IF(U383="LIBSETS_DROP_MECHANIC_MONSTER_NAME",", dropMechanicNames={" &amp; IF(V383&lt;&gt;"","['en']='"&amp;V383&amp;"'","") &amp; IF(W383&lt;&gt;"",", ['de']='" &amp; W383&amp;"'","") &amp; "}",""),"")&amp;"},","")</f>
        <v>, dropMechanic={LIBSETS_DROP_MECHANIC_MONSTER_NAME}, dropMechanicNames={['en']='Symphony of Blades', ['de']='Die Sinfonie der Klingen'}},</v>
      </c>
      <c r="BA383" s="21" t="str">
        <f>IF(F383&lt;&gt;"Not in the game (anymore)",IF(C383&lt;&gt;"",CONCATENATE(" --",C383," / ",B383,"   [",IF(Q383&lt;&gt;"",Q383,""),IF(Y383&lt;&gt;"",", "&amp;Y383,""),IF(AD383&lt;&gt;"",", "&amp;AD383,""),IF(AI383&lt;&gt;"",", "&amp;AI383,""),IF(AN383&lt;&gt;"",", "&amp;AN383,""),IF(AS383&lt;&gt;"",", "&amp;AS383,""),"]")),"")</f>
        <v xml:space="preserve"> --Symphony of Blades / Sinfonie der Klingen   [Depths of Malatar]</v>
      </c>
    </row>
    <row r="384" spans="1:53" x14ac:dyDescent="0.25">
      <c r="A384" s="12">
        <v>437</v>
      </c>
      <c r="B384" t="s">
        <v>1604</v>
      </c>
      <c r="C384" t="s">
        <v>1515</v>
      </c>
      <c r="D384" s="3">
        <f>A384</f>
        <v>437</v>
      </c>
      <c r="G384" s="8" t="s">
        <v>1649</v>
      </c>
      <c r="I384" t="s">
        <v>97</v>
      </c>
      <c r="J384" t="s">
        <v>97</v>
      </c>
      <c r="K384">
        <v>386</v>
      </c>
      <c r="L384">
        <v>386</v>
      </c>
      <c r="M384">
        <v>386</v>
      </c>
      <c r="N384">
        <v>8</v>
      </c>
      <c r="P384" s="3">
        <f>IF(AND(G384&lt;&gt;"LIBSETS_SETTYPE_BATTLEGROUND",G384&lt;&gt;"LIBSETS_SETTYPE_SPECIAL",G384&lt;&gt;"LIBSETS_SETTYPE_MYTHIC"), IF(Q384&lt;&gt;"",VLOOKUP(Q384,'ESO zone constants'!$D$2:$H$4950,5,FALSE),""),"")</f>
        <v>1086</v>
      </c>
      <c r="Q384" t="str">
        <f>IF(OR(K384="",K384&lt;=0,ISERROR(K384)),IF(AND(O384&lt;&gt;"",NOT(ISERROR(O384))),O384, ""),VLOOKUP(K384,'ESO wayshrine node constants'!$A$3:$D$9993,4,FALSE))</f>
        <v>Northern Elsweyr</v>
      </c>
      <c r="S384" s="19" t="str">
        <f>IF(AND(R384&lt;&gt;"",NOT(ISERROR(R384))),R384,IF(P384&lt;&gt;"",IF(NOT(ISERROR(VLOOKUP(P384,'ESO Dungeon constants'!$D$3:$H$9999,5,FALSE))),VLOOKUP(P384,'ESO Dungeon constants'!$D$3:$I$9999,6,FALSE),VLOOKUP(P384,'ESO zone constants'!$H$2:$K$9984,4,FALSE)),""))</f>
        <v>DLC_ELSWEYR</v>
      </c>
      <c r="T384" s="3" t="str">
        <f>IF(S384&lt;&gt;"",VLOOKUP(S384,'LibSets constants'!$B$4:$C$1000,2,FALSE),"")</f>
        <v>Elsweyr</v>
      </c>
      <c r="V384" s="41" t="str">
        <f>IF(U384&lt;&gt;"",IF(U384&lt;&gt;"LIBSETS_DROP_MECHANIC_MONSTER_NAME",VLOOKUP(U384,'LibSets constants'!$I$4:$L$1000,3,FALSE),""),"")</f>
        <v/>
      </c>
      <c r="W384" s="41" t="str">
        <f>IF(U384&lt;&gt;"",IF(U384&lt;&gt;"LIBSETS_DROP_MECHANIC_MONSTER_NAME",VLOOKUP(U384,'LibSets constants'!$I$4:$L$1000,4,FALSE),""),"")</f>
        <v/>
      </c>
      <c r="X384" s="3">
        <f>IF(G384&lt;&gt;"LIBSETS_SETTYPE_BATTLEGROUND",IF(G384&lt;&gt;"LIBSETS_SETTYPE_SPECIAL",IF(Y384&lt;&gt;"",VLOOKUP(Y384,'ESO zone constants'!$D$2:$H$4950,5,FALSE),""),""),"")</f>
        <v>1086</v>
      </c>
      <c r="Y384" t="s">
        <v>1559</v>
      </c>
      <c r="Z384" s="42"/>
      <c r="AA384" s="41" t="str">
        <f>IF(Z384&lt;&gt;"",IF(Z384&lt;&gt;"LIBSETS_DROP_MECHANIC_MONSTER_NAME",VLOOKUP(Z384,'LibSets constants'!$I$4:$L$1000,3,FALSE),""),"")</f>
        <v/>
      </c>
      <c r="AB384" s="41" t="str">
        <f>IF(Z384&lt;&gt;"",IF(Z384&lt;&gt;"LIBSETS_DROP_MECHANIC_MONSTER_NAME",VLOOKUP(Z384,'LibSets constants'!$I$4:$L$1000,4,FALSE),""),"")</f>
        <v/>
      </c>
      <c r="AC384" s="3">
        <f>IF(G384&lt;&gt;"LIBSETS_SETTYPE_BATTLEGROUND",IF(G384&lt;&gt;"LIBSETS_SETTYPE_SPECIAL",IF(AD384&lt;&gt;"",VLOOKUP(AD384,'ESO zone constants'!$D$2:$H$4950,5,FALSE),""),""),"")</f>
        <v>1086</v>
      </c>
      <c r="AD384" t="s">
        <v>1559</v>
      </c>
      <c r="AE384" s="42"/>
      <c r="AF384" s="41" t="str">
        <f>IF(AE384&lt;&gt;"",IF(AE384&lt;&gt;"LIBSETS_DROP_MECHANIC_MONSTER_NAME",VLOOKUP(AE384,'LibSets constants'!$I$4:$L$1000,3,FALSE),""),"")</f>
        <v/>
      </c>
      <c r="AG384" s="41" t="str">
        <f>IF(AE384&lt;&gt;"",IF(AE384&lt;&gt;"LIBSETS_DROP_MECHANIC_MONSTER_NAME",VLOOKUP(AE384,'LibSets constants'!$I$4:$L$1000,4,FALSE),""),"")</f>
        <v/>
      </c>
      <c r="AH384" s="3" t="str">
        <f>IF(G384&lt;&gt;"LIBSETS_SETTYPE_BATTLEGROUND",IF(G384&lt;&gt;"LIBSETS_SETTYPE_SPECIAL",IF(AI384&lt;&gt;"",VLOOKUP(AI384,'ESO zone constants'!$D$2:$H$4950,5,FALSE),""),""),"")</f>
        <v/>
      </c>
      <c r="AJ384" s="42"/>
      <c r="AK384" s="41" t="str">
        <f>IF(AJ384&lt;&gt;"",IF(AJ384&lt;&gt;"LIBSETS_DROP_MECHANIC_MONSTER_NAME",VLOOKUP(AJ384,'LibSets constants'!$I$4:$L$1000,3,FALSE),""),"")</f>
        <v/>
      </c>
      <c r="AL384" s="41" t="str">
        <f>IF(AJ384&lt;&gt;"",IF(AJ384&lt;&gt;"LIBSETS_DROP_MECHANIC_MONSTER_NAME",VLOOKUP(AJ384,'LibSets constants'!$I$4:$L$1000,4,FALSE),""),"")</f>
        <v/>
      </c>
      <c r="AM384" s="3" t="str">
        <f>IF(G384&lt;&gt;"LIBSETS_SETTYPE_BATTLEGROUND",IF(G384&lt;&gt;"LIBSETS_SETTYPE_SPECIAL",IF(AN384&lt;&gt;"",VLOOKUP(AN384,'ESO zone constants'!$D$2:$H$4950,5,FALSE),""),""),"")</f>
        <v/>
      </c>
      <c r="AO384" s="42"/>
      <c r="AP384" s="41" t="str">
        <f>IF(AO384&lt;&gt;"",IF(AO384&lt;&gt;"LIBSETS_DROP_MECHANIC_MONSTER_NAME",VLOOKUP(AO384,'LibSets constants'!$I$4:$L$1000,3,FALSE),""),"")</f>
        <v/>
      </c>
      <c r="AQ384" s="41" t="str">
        <f>IF(AO384&lt;&gt;"",IF(AO384&lt;&gt;"LIBSETS_DROP_MECHANIC_MONSTER_NAME",VLOOKUP(AO384,'LibSets constants'!$I$4:$L$1000,4,FALSE),""),"")</f>
        <v/>
      </c>
      <c r="AR384" s="3" t="str">
        <f>IF(G384&lt;&gt;"LIBSETS_SETTYPE_BATTLEGROUND",IF(G384&lt;&gt;"LIBSETS_SETTYPE_SPECIAL",IF(AS384&lt;&gt;"",VLOOKUP(AS384,'ESO zone constants'!$D$2:$H$4950,5,FALSE),""),""),"")</f>
        <v/>
      </c>
      <c r="AT384" s="42"/>
      <c r="AU384" s="41" t="str">
        <f>IF(AT384&lt;&gt;"",IF(AT384&lt;&gt;"LIBSETS_DROP_MECHANIC_MONSTER_NAME",VLOOKUP(AT384,'LibSets constants'!$I$4:$L$1000,3,FALSE),""),"")</f>
        <v/>
      </c>
      <c r="AV384" s="41" t="str">
        <f>IF(AT384&lt;&gt;"",IF(AT384&lt;&gt;"LIBSETS_DROP_MECHANIC_MONSTER_NAME",VLOOKUP(AT384,'LibSets constants'!$I$4:$L$1000,4,FALSE),""),"")</f>
        <v/>
      </c>
      <c r="AW384" s="21" t="str">
        <f>IF(A384="???","--","")&amp;IF(F384&lt;&gt;"Not in the game (anymore)",IF(A384&lt;&gt;"",CONCATENATE("[",A384,"] = {wayshrines={")&amp;IF(K384&lt;&gt;"",CONCATENATE(K384,","),"")&amp;IF(L384&lt;&gt;"",CONCATENATE(L384,","),"")&amp;IF(M384&lt;&gt;"",CONCATENATE(M384,","),"")&amp;CONCATENATE("}")&amp;IF(VALUE(N384)&gt;0,CONCATENATE(", traitsNeeded=",N384),"")&amp;CONCATENATE(", dlcId=",IF(S384&lt;&gt;"",S384,"DLC_BASE_GAME")),""),"")</f>
        <v>[437] = {wayshrines={386,386,386,}, traitsNeeded=8, dlcId=DLC_ELSWEYR</v>
      </c>
      <c r="AX384" s="21" t="str">
        <f>IF(F384&lt;&gt;"Not in the game (anymore)",IF(A384&lt;&gt;"",IF(P384&lt;&gt;"",CONCATENATE(", zoneIds={",P384),"")&amp;IF(X384&lt;&gt;"",CONCATENATE(",",X384),"")&amp;IF(AC384&lt;&gt;"",CONCATENATE(",",AC384),"")&amp;IF(AH384&lt;&gt;"",CONCATENATE(",",AH384),"")&amp;IF(AM384&lt;&gt;"",CONCATENATE(",",AM384),"")&amp;IF(AR384&lt;&gt;"",CONCATENATE(",",AR384),"")&amp;IF(P384&lt;&gt;"",CONCATENATE("}",""),"")&amp;IF(OR(I384="true",I384="false",I384&lt;&gt;""), CONCATENATE(", veteran=", I384), ""),""),"")</f>
        <v>, zoneIds={1086,1086,1086}, veteran=false</v>
      </c>
      <c r="AY384" s="21" t="str">
        <f>IF(F384&lt;&gt;"Not in the game (anymore)",IF(A384&lt;&gt;"",", setType="&amp;G384,"")&amp;IF(J384="true",", multiTrialSet=true",""),"")</f>
        <v>, setType=LIBSETS_SETTYPE_CRAFTED</v>
      </c>
      <c r="AZ384" s="21" t="str">
        <f>IF(F384&lt;&gt;"Not in the game (anymore)",IF(U384&lt;&gt;"",", dropMechanic={"&amp;U384&amp;IF(Z384&lt;&gt;"",","&amp;Z384,"")&amp;IF(AE384&lt;&gt;"",","&amp;AE384,"")&amp;IF(AJ384&lt;&gt;"",","&amp;AJ384,"")&amp;IF(AO384&lt;&gt;"",","&amp;AO384,"")&amp;IF(AT384&lt;&gt;"",","&amp;AT384,"")&amp;"}"&amp;IF(U384="LIBSETS_DROP_MECHANIC_MONSTER_NAME",", dropMechanicNames={" &amp; IF(V384&lt;&gt;"","['en']='"&amp;V384&amp;"'","") &amp; IF(W384&lt;&gt;"",", ['de']='" &amp; W384&amp;"'","") &amp; "}",""),"")&amp;"},","")</f>
        <v>},</v>
      </c>
      <c r="BA384" s="21" t="str">
        <f>IF(F384&lt;&gt;"Not in the game (anymore)",IF(C384&lt;&gt;"",CONCATENATE(" --",C384," / ",B384,"   [",IF(Q384&lt;&gt;"",Q384,""),IF(Y384&lt;&gt;"",", "&amp;Y384,""),IF(AD384&lt;&gt;"",", "&amp;AD384,""),IF(AI384&lt;&gt;"",", "&amp;AI384,""),IF(AN384&lt;&gt;"",", "&amp;AN384,""),IF(AS384&lt;&gt;"",", "&amp;AS384,""),"]")),"")</f>
        <v xml:space="preserve"> --Coldharbour's Favorite / Kalthafens Günstling   [Northern Elsweyr, Northern Elsweyr, Northern Elsweyr]</v>
      </c>
    </row>
    <row r="385" spans="1:53" x14ac:dyDescent="0.25">
      <c r="A385" s="12">
        <v>438</v>
      </c>
      <c r="B385" t="s">
        <v>1605</v>
      </c>
      <c r="C385" t="s">
        <v>1513</v>
      </c>
      <c r="D385" s="3">
        <f>A385</f>
        <v>438</v>
      </c>
      <c r="G385" s="8" t="s">
        <v>1649</v>
      </c>
      <c r="I385" t="s">
        <v>97</v>
      </c>
      <c r="J385" t="s">
        <v>97</v>
      </c>
      <c r="K385">
        <v>397</v>
      </c>
      <c r="L385">
        <v>397</v>
      </c>
      <c r="M385">
        <v>397</v>
      </c>
      <c r="N385">
        <v>5</v>
      </c>
      <c r="P385" s="3">
        <f>IF(AND(G385&lt;&gt;"LIBSETS_SETTYPE_BATTLEGROUND",G385&lt;&gt;"LIBSETS_SETTYPE_SPECIAL",G385&lt;&gt;"LIBSETS_SETTYPE_MYTHIC"), IF(Q385&lt;&gt;"",VLOOKUP(Q385,'ESO zone constants'!$D$2:$H$4950,5,FALSE),""),"")</f>
        <v>1086</v>
      </c>
      <c r="Q385" t="str">
        <f>IF(OR(K385="",K385&lt;=0,ISERROR(K385)),IF(AND(O385&lt;&gt;"",NOT(ISERROR(O385))),O385, ""),VLOOKUP(K385,'ESO wayshrine node constants'!$A$3:$D$9993,4,FALSE))</f>
        <v>Northern Elsweyr</v>
      </c>
      <c r="S385" s="19" t="str">
        <f>IF(AND(R385&lt;&gt;"",NOT(ISERROR(R385))),R385,IF(P385&lt;&gt;"",IF(NOT(ISERROR(VLOOKUP(P385,'ESO Dungeon constants'!$D$3:$H$9999,5,FALSE))),VLOOKUP(P385,'ESO Dungeon constants'!$D$3:$I$9999,6,FALSE),VLOOKUP(P385,'ESO zone constants'!$H$2:$K$9984,4,FALSE)),""))</f>
        <v>DLC_ELSWEYR</v>
      </c>
      <c r="T385" s="3" t="str">
        <f>IF(S385&lt;&gt;"",VLOOKUP(S385,'LibSets constants'!$B$4:$C$1000,2,FALSE),"")</f>
        <v>Elsweyr</v>
      </c>
      <c r="V385" s="41" t="str">
        <f>IF(U385&lt;&gt;"",IF(U385&lt;&gt;"LIBSETS_DROP_MECHANIC_MONSTER_NAME",VLOOKUP(U385,'LibSets constants'!$I$4:$L$1000,3,FALSE),""),"")</f>
        <v/>
      </c>
      <c r="W385" s="41" t="str">
        <f>IF(U385&lt;&gt;"",IF(U385&lt;&gt;"LIBSETS_DROP_MECHANIC_MONSTER_NAME",VLOOKUP(U385,'LibSets constants'!$I$4:$L$1000,4,FALSE),""),"")</f>
        <v/>
      </c>
      <c r="X385" s="3">
        <f>IF(G385&lt;&gt;"LIBSETS_SETTYPE_BATTLEGROUND",IF(G385&lt;&gt;"LIBSETS_SETTYPE_SPECIAL",IF(Y385&lt;&gt;"",VLOOKUP(Y385,'ESO zone constants'!$D$2:$H$4950,5,FALSE),""),""),"")</f>
        <v>1086</v>
      </c>
      <c r="Y385" t="s">
        <v>1559</v>
      </c>
      <c r="Z385" s="42"/>
      <c r="AA385" s="41" t="str">
        <f>IF(Z385&lt;&gt;"",IF(Z385&lt;&gt;"LIBSETS_DROP_MECHANIC_MONSTER_NAME",VLOOKUP(Z385,'LibSets constants'!$I$4:$L$1000,3,FALSE),""),"")</f>
        <v/>
      </c>
      <c r="AB385" s="41" t="str">
        <f>IF(Z385&lt;&gt;"",IF(Z385&lt;&gt;"LIBSETS_DROP_MECHANIC_MONSTER_NAME",VLOOKUP(Z385,'LibSets constants'!$I$4:$L$1000,4,FALSE),""),"")</f>
        <v/>
      </c>
      <c r="AC385" s="3">
        <f>IF(G385&lt;&gt;"LIBSETS_SETTYPE_BATTLEGROUND",IF(G385&lt;&gt;"LIBSETS_SETTYPE_SPECIAL",IF(AD385&lt;&gt;"",VLOOKUP(AD385,'ESO zone constants'!$D$2:$H$4950,5,FALSE),""),""),"")</f>
        <v>1086</v>
      </c>
      <c r="AD385" t="s">
        <v>1559</v>
      </c>
      <c r="AE385" s="42"/>
      <c r="AF385" s="41" t="str">
        <f>IF(AE385&lt;&gt;"",IF(AE385&lt;&gt;"LIBSETS_DROP_MECHANIC_MONSTER_NAME",VLOOKUP(AE385,'LibSets constants'!$I$4:$L$1000,3,FALSE),""),"")</f>
        <v/>
      </c>
      <c r="AG385" s="41" t="str">
        <f>IF(AE385&lt;&gt;"",IF(AE385&lt;&gt;"LIBSETS_DROP_MECHANIC_MONSTER_NAME",VLOOKUP(AE385,'LibSets constants'!$I$4:$L$1000,4,FALSE),""),"")</f>
        <v/>
      </c>
      <c r="AH385" s="3" t="str">
        <f>IF(G385&lt;&gt;"LIBSETS_SETTYPE_BATTLEGROUND",IF(G385&lt;&gt;"LIBSETS_SETTYPE_SPECIAL",IF(AI385&lt;&gt;"",VLOOKUP(AI385,'ESO zone constants'!$D$2:$H$4950,5,FALSE),""),""),"")</f>
        <v/>
      </c>
      <c r="AJ385" s="42"/>
      <c r="AK385" s="41" t="str">
        <f>IF(AJ385&lt;&gt;"",IF(AJ385&lt;&gt;"LIBSETS_DROP_MECHANIC_MONSTER_NAME",VLOOKUP(AJ385,'LibSets constants'!$I$4:$L$1000,3,FALSE),""),"")</f>
        <v/>
      </c>
      <c r="AL385" s="41" t="str">
        <f>IF(AJ385&lt;&gt;"",IF(AJ385&lt;&gt;"LIBSETS_DROP_MECHANIC_MONSTER_NAME",VLOOKUP(AJ385,'LibSets constants'!$I$4:$L$1000,4,FALSE),""),"")</f>
        <v/>
      </c>
      <c r="AM385" s="3" t="str">
        <f>IF(G385&lt;&gt;"LIBSETS_SETTYPE_BATTLEGROUND",IF(G385&lt;&gt;"LIBSETS_SETTYPE_SPECIAL",IF(AN385&lt;&gt;"",VLOOKUP(AN385,'ESO zone constants'!$D$2:$H$4950,5,FALSE),""),""),"")</f>
        <v/>
      </c>
      <c r="AO385" s="42"/>
      <c r="AP385" s="41" t="str">
        <f>IF(AO385&lt;&gt;"",IF(AO385&lt;&gt;"LIBSETS_DROP_MECHANIC_MONSTER_NAME",VLOOKUP(AO385,'LibSets constants'!$I$4:$L$1000,3,FALSE),""),"")</f>
        <v/>
      </c>
      <c r="AQ385" s="41" t="str">
        <f>IF(AO385&lt;&gt;"",IF(AO385&lt;&gt;"LIBSETS_DROP_MECHANIC_MONSTER_NAME",VLOOKUP(AO385,'LibSets constants'!$I$4:$L$1000,4,FALSE),""),"")</f>
        <v/>
      </c>
      <c r="AR385" s="3" t="str">
        <f>IF(G385&lt;&gt;"LIBSETS_SETTYPE_BATTLEGROUND",IF(G385&lt;&gt;"LIBSETS_SETTYPE_SPECIAL",IF(AS385&lt;&gt;"",VLOOKUP(AS385,'ESO zone constants'!$D$2:$H$4950,5,FALSE),""),""),"")</f>
        <v/>
      </c>
      <c r="AT385" s="42"/>
      <c r="AU385" s="41" t="str">
        <f>IF(AT385&lt;&gt;"",IF(AT385&lt;&gt;"LIBSETS_DROP_MECHANIC_MONSTER_NAME",VLOOKUP(AT385,'LibSets constants'!$I$4:$L$1000,3,FALSE),""),"")</f>
        <v/>
      </c>
      <c r="AV385" s="41" t="str">
        <f>IF(AT385&lt;&gt;"",IF(AT385&lt;&gt;"LIBSETS_DROP_MECHANIC_MONSTER_NAME",VLOOKUP(AT385,'LibSets constants'!$I$4:$L$1000,4,FALSE),""),"")</f>
        <v/>
      </c>
      <c r="AW385" s="21" t="str">
        <f>IF(A385="???","--","")&amp;IF(F385&lt;&gt;"Not in the game (anymore)",IF(A385&lt;&gt;"",CONCATENATE("[",A385,"] = {wayshrines={")&amp;IF(K385&lt;&gt;"",CONCATENATE(K385,","),"")&amp;IF(L385&lt;&gt;"",CONCATENATE(L385,","),"")&amp;IF(M385&lt;&gt;"",CONCATENATE(M385,","),"")&amp;CONCATENATE("}")&amp;IF(VALUE(N385)&gt;0,CONCATENATE(", traitsNeeded=",N385),"")&amp;CONCATENATE(", dlcId=",IF(S385&lt;&gt;"",S385,"DLC_BASE_GAME")),""),"")</f>
        <v>[438] = {wayshrines={397,397,397,}, traitsNeeded=5, dlcId=DLC_ELSWEYR</v>
      </c>
      <c r="AX385" s="21" t="str">
        <f>IF(F385&lt;&gt;"Not in the game (anymore)",IF(A385&lt;&gt;"",IF(P385&lt;&gt;"",CONCATENATE(", zoneIds={",P385),"")&amp;IF(X385&lt;&gt;"",CONCATENATE(",",X385),"")&amp;IF(AC385&lt;&gt;"",CONCATENATE(",",AC385),"")&amp;IF(AH385&lt;&gt;"",CONCATENATE(",",AH385),"")&amp;IF(AM385&lt;&gt;"",CONCATENATE(",",AM385),"")&amp;IF(AR385&lt;&gt;"",CONCATENATE(",",AR385),"")&amp;IF(P385&lt;&gt;"",CONCATENATE("}",""),"")&amp;IF(OR(I385="true",I385="false",I385&lt;&gt;""), CONCATENATE(", veteran=", I385), ""),""),"")</f>
        <v>, zoneIds={1086,1086,1086}, veteran=false</v>
      </c>
      <c r="AY385" s="21" t="str">
        <f>IF(F385&lt;&gt;"Not in the game (anymore)",IF(A385&lt;&gt;"",", setType="&amp;G385,"")&amp;IF(J385="true",", multiTrialSet=true",""),"")</f>
        <v>, setType=LIBSETS_SETTYPE_CRAFTED</v>
      </c>
      <c r="AZ385" s="21" t="str">
        <f>IF(F385&lt;&gt;"Not in the game (anymore)",IF(U385&lt;&gt;"",", dropMechanic={"&amp;U385&amp;IF(Z385&lt;&gt;"",","&amp;Z385,"")&amp;IF(AE385&lt;&gt;"",","&amp;AE385,"")&amp;IF(AJ385&lt;&gt;"",","&amp;AJ385,"")&amp;IF(AO385&lt;&gt;"",","&amp;AO385,"")&amp;IF(AT385&lt;&gt;"",","&amp;AT385,"")&amp;"}"&amp;IF(U385="LIBSETS_DROP_MECHANIC_MONSTER_NAME",", dropMechanicNames={" &amp; IF(V385&lt;&gt;"","['en']='"&amp;V385&amp;"'","") &amp; IF(W385&lt;&gt;"",", ['de']='" &amp; W385&amp;"'","") &amp; "}",""),"")&amp;"},","")</f>
        <v>},</v>
      </c>
      <c r="BA385" s="21" t="str">
        <f>IF(F385&lt;&gt;"Not in the game (anymore)",IF(C385&lt;&gt;"",CONCATENATE(" --",C385," / ",B385,"   [",IF(Q385&lt;&gt;"",Q385,""),IF(Y385&lt;&gt;"",", "&amp;Y385,""),IF(AD385&lt;&gt;"",", "&amp;AD385,""),IF(AI385&lt;&gt;"",", "&amp;AI385,""),IF(AN385&lt;&gt;"",", "&amp;AN385,""),IF(AS385&lt;&gt;"",", "&amp;AS385,""),"]")),"")</f>
        <v xml:space="preserve"> --Senche-raht's Grit / Mut des Senche-raht   [Northern Elsweyr, Northern Elsweyr, Northern Elsweyr]</v>
      </c>
    </row>
    <row r="386" spans="1:53" x14ac:dyDescent="0.25">
      <c r="A386" s="5">
        <v>439</v>
      </c>
      <c r="B386" t="s">
        <v>1606</v>
      </c>
      <c r="C386" t="s">
        <v>1514</v>
      </c>
      <c r="D386" s="3">
        <f>A386</f>
        <v>439</v>
      </c>
      <c r="G386" s="8" t="s">
        <v>1649</v>
      </c>
      <c r="I386" t="s">
        <v>97</v>
      </c>
      <c r="J386" t="s">
        <v>97</v>
      </c>
      <c r="K386">
        <v>382</v>
      </c>
      <c r="L386">
        <v>382</v>
      </c>
      <c r="M386">
        <v>382</v>
      </c>
      <c r="N386">
        <v>3</v>
      </c>
      <c r="P386" s="3">
        <f>IF(AND(G386&lt;&gt;"LIBSETS_SETTYPE_BATTLEGROUND",G386&lt;&gt;"LIBSETS_SETTYPE_SPECIAL",G386&lt;&gt;"LIBSETS_SETTYPE_MYTHIC"), IF(Q386&lt;&gt;"",VLOOKUP(Q386,'ESO zone constants'!$D$2:$H$4950,5,FALSE),""),"")</f>
        <v>1086</v>
      </c>
      <c r="Q386" t="str">
        <f>IF(OR(K386="",K386&lt;=0,ISERROR(K386)),IF(AND(O386&lt;&gt;"",NOT(ISERROR(O386))),O386, ""),VLOOKUP(K386,'ESO wayshrine node constants'!$A$3:$D$9993,4,FALSE))</f>
        <v>Northern Elsweyr</v>
      </c>
      <c r="S386" s="19" t="str">
        <f>IF(AND(R386&lt;&gt;"",NOT(ISERROR(R386))),R386,IF(P386&lt;&gt;"",IF(NOT(ISERROR(VLOOKUP(P386,'ESO Dungeon constants'!$D$3:$H$9999,5,FALSE))),VLOOKUP(P386,'ESO Dungeon constants'!$D$3:$I$9999,6,FALSE),VLOOKUP(P386,'ESO zone constants'!$H$2:$K$9984,4,FALSE)),""))</f>
        <v>DLC_ELSWEYR</v>
      </c>
      <c r="T386" s="3" t="str">
        <f>IF(S386&lt;&gt;"",VLOOKUP(S386,'LibSets constants'!$B$4:$C$1000,2,FALSE),"")</f>
        <v>Elsweyr</v>
      </c>
      <c r="V386" s="41" t="str">
        <f>IF(U386&lt;&gt;"",IF(U386&lt;&gt;"LIBSETS_DROP_MECHANIC_MONSTER_NAME",VLOOKUP(U386,'LibSets constants'!$I$4:$L$1000,3,FALSE),""),"")</f>
        <v/>
      </c>
      <c r="W386" s="41" t="str">
        <f>IF(U386&lt;&gt;"",IF(U386&lt;&gt;"LIBSETS_DROP_MECHANIC_MONSTER_NAME",VLOOKUP(U386,'LibSets constants'!$I$4:$L$1000,4,FALSE),""),"")</f>
        <v/>
      </c>
      <c r="X386" s="3">
        <f>IF(G386&lt;&gt;"LIBSETS_SETTYPE_BATTLEGROUND",IF(G386&lt;&gt;"LIBSETS_SETTYPE_SPECIAL",IF(Y386&lt;&gt;"",VLOOKUP(Y386,'ESO zone constants'!$D$2:$H$4950,5,FALSE),""),""),"")</f>
        <v>1086</v>
      </c>
      <c r="Y386" t="s">
        <v>1559</v>
      </c>
      <c r="Z386" s="42"/>
      <c r="AA386" s="41" t="str">
        <f>IF(Z386&lt;&gt;"",IF(Z386&lt;&gt;"LIBSETS_DROP_MECHANIC_MONSTER_NAME",VLOOKUP(Z386,'LibSets constants'!$I$4:$L$1000,3,FALSE),""),"")</f>
        <v/>
      </c>
      <c r="AB386" s="41" t="str">
        <f>IF(Z386&lt;&gt;"",IF(Z386&lt;&gt;"LIBSETS_DROP_MECHANIC_MONSTER_NAME",VLOOKUP(Z386,'LibSets constants'!$I$4:$L$1000,4,FALSE),""),"")</f>
        <v/>
      </c>
      <c r="AC386" s="3">
        <f>IF(G386&lt;&gt;"LIBSETS_SETTYPE_BATTLEGROUND",IF(G386&lt;&gt;"LIBSETS_SETTYPE_SPECIAL",IF(AD386&lt;&gt;"",VLOOKUP(AD386,'ESO zone constants'!$D$2:$H$4950,5,FALSE),""),""),"")</f>
        <v>1086</v>
      </c>
      <c r="AD386" t="s">
        <v>1559</v>
      </c>
      <c r="AE386" s="42"/>
      <c r="AF386" s="41" t="str">
        <f>IF(AE386&lt;&gt;"",IF(AE386&lt;&gt;"LIBSETS_DROP_MECHANIC_MONSTER_NAME",VLOOKUP(AE386,'LibSets constants'!$I$4:$L$1000,3,FALSE),""),"")</f>
        <v/>
      </c>
      <c r="AG386" s="41" t="str">
        <f>IF(AE386&lt;&gt;"",IF(AE386&lt;&gt;"LIBSETS_DROP_MECHANIC_MONSTER_NAME",VLOOKUP(AE386,'LibSets constants'!$I$4:$L$1000,4,FALSE),""),"")</f>
        <v/>
      </c>
      <c r="AH386" s="3" t="str">
        <f>IF(G386&lt;&gt;"LIBSETS_SETTYPE_BATTLEGROUND",IF(G386&lt;&gt;"LIBSETS_SETTYPE_SPECIAL",IF(AI386&lt;&gt;"",VLOOKUP(AI386,'ESO zone constants'!$D$2:$H$4950,5,FALSE),""),""),"")</f>
        <v/>
      </c>
      <c r="AJ386" s="42"/>
      <c r="AK386" s="41" t="str">
        <f>IF(AJ386&lt;&gt;"",IF(AJ386&lt;&gt;"LIBSETS_DROP_MECHANIC_MONSTER_NAME",VLOOKUP(AJ386,'LibSets constants'!$I$4:$L$1000,3,FALSE),""),"")</f>
        <v/>
      </c>
      <c r="AL386" s="41" t="str">
        <f>IF(AJ386&lt;&gt;"",IF(AJ386&lt;&gt;"LIBSETS_DROP_MECHANIC_MONSTER_NAME",VLOOKUP(AJ386,'LibSets constants'!$I$4:$L$1000,4,FALSE),""),"")</f>
        <v/>
      </c>
      <c r="AM386" s="3" t="str">
        <f>IF(G386&lt;&gt;"LIBSETS_SETTYPE_BATTLEGROUND",IF(G386&lt;&gt;"LIBSETS_SETTYPE_SPECIAL",IF(AN386&lt;&gt;"",VLOOKUP(AN386,'ESO zone constants'!$D$2:$H$4950,5,FALSE),""),""),"")</f>
        <v/>
      </c>
      <c r="AO386" s="42"/>
      <c r="AP386" s="41" t="str">
        <f>IF(AO386&lt;&gt;"",IF(AO386&lt;&gt;"LIBSETS_DROP_MECHANIC_MONSTER_NAME",VLOOKUP(AO386,'LibSets constants'!$I$4:$L$1000,3,FALSE),""),"")</f>
        <v/>
      </c>
      <c r="AQ386" s="41" t="str">
        <f>IF(AO386&lt;&gt;"",IF(AO386&lt;&gt;"LIBSETS_DROP_MECHANIC_MONSTER_NAME",VLOOKUP(AO386,'LibSets constants'!$I$4:$L$1000,4,FALSE),""),"")</f>
        <v/>
      </c>
      <c r="AR386" s="3" t="str">
        <f>IF(G386&lt;&gt;"LIBSETS_SETTYPE_BATTLEGROUND",IF(G386&lt;&gt;"LIBSETS_SETTYPE_SPECIAL",IF(AS386&lt;&gt;"",VLOOKUP(AS386,'ESO zone constants'!$D$2:$H$4950,5,FALSE),""),""),"")</f>
        <v/>
      </c>
      <c r="AT386" s="42"/>
      <c r="AU386" s="41" t="str">
        <f>IF(AT386&lt;&gt;"",IF(AT386&lt;&gt;"LIBSETS_DROP_MECHANIC_MONSTER_NAME",VLOOKUP(AT386,'LibSets constants'!$I$4:$L$1000,3,FALSE),""),"")</f>
        <v/>
      </c>
      <c r="AV386" s="41" t="str">
        <f>IF(AT386&lt;&gt;"",IF(AT386&lt;&gt;"LIBSETS_DROP_MECHANIC_MONSTER_NAME",VLOOKUP(AT386,'LibSets constants'!$I$4:$L$1000,4,FALSE),""),"")</f>
        <v/>
      </c>
      <c r="AW386" s="21" t="str">
        <f>IF(A386="???","--","")&amp;IF(F386&lt;&gt;"Not in the game (anymore)",IF(A386&lt;&gt;"",CONCATENATE("[",A386,"] = {wayshrines={")&amp;IF(K386&lt;&gt;"",CONCATENATE(K386,","),"")&amp;IF(L386&lt;&gt;"",CONCATENATE(L386,","),"")&amp;IF(M386&lt;&gt;"",CONCATENATE(M386,","),"")&amp;CONCATENATE("}")&amp;IF(VALUE(N386)&gt;0,CONCATENATE(", traitsNeeded=",N386),"")&amp;CONCATENATE(", dlcId=",IF(S386&lt;&gt;"",S386,"DLC_BASE_GAME")),""),"")</f>
        <v>[439] = {wayshrines={382,382,382,}, traitsNeeded=3, dlcId=DLC_ELSWEYR</v>
      </c>
      <c r="AX386" s="21" t="str">
        <f>IF(F386&lt;&gt;"Not in the game (anymore)",IF(A386&lt;&gt;"",IF(P386&lt;&gt;"",CONCATENATE(", zoneIds={",P386),"")&amp;IF(X386&lt;&gt;"",CONCATENATE(",",X386),"")&amp;IF(AC386&lt;&gt;"",CONCATENATE(",",AC386),"")&amp;IF(AH386&lt;&gt;"",CONCATENATE(",",AH386),"")&amp;IF(AM386&lt;&gt;"",CONCATENATE(",",AM386),"")&amp;IF(AR386&lt;&gt;"",CONCATENATE(",",AR386),"")&amp;IF(P386&lt;&gt;"",CONCATENATE("}",""),"")&amp;IF(OR(I386="true",I386="false",I386&lt;&gt;""), CONCATENATE(", veteran=", I386), ""),""),"")</f>
        <v>, zoneIds={1086,1086,1086}, veteran=false</v>
      </c>
      <c r="AY386" s="21" t="str">
        <f>IF(F386&lt;&gt;"Not in the game (anymore)",IF(A386&lt;&gt;"",", setType="&amp;G386,"")&amp;IF(J386="true",", multiTrialSet=true",""),"")</f>
        <v>, setType=LIBSETS_SETTYPE_CRAFTED</v>
      </c>
      <c r="AZ386" s="21" t="str">
        <f>IF(F386&lt;&gt;"Not in the game (anymore)",IF(U386&lt;&gt;"",", dropMechanic={"&amp;U386&amp;IF(Z386&lt;&gt;"",","&amp;Z386,"")&amp;IF(AE386&lt;&gt;"",","&amp;AE386,"")&amp;IF(AJ386&lt;&gt;"",","&amp;AJ386,"")&amp;IF(AO386&lt;&gt;"",","&amp;AO386,"")&amp;IF(AT386&lt;&gt;"",","&amp;AT386,"")&amp;"}"&amp;IF(U386="LIBSETS_DROP_MECHANIC_MONSTER_NAME",", dropMechanicNames={" &amp; IF(V386&lt;&gt;"","['en']='"&amp;V386&amp;"'","") &amp; IF(W386&lt;&gt;"",", ['de']='" &amp; W386&amp;"'","") &amp; "}",""),"")&amp;"},","")</f>
        <v>},</v>
      </c>
      <c r="BA386" s="21" t="str">
        <f>IF(F386&lt;&gt;"Not in the game (anymore)",IF(C386&lt;&gt;"",CONCATENATE(" --",C386," / ",B386,"   [",IF(Q386&lt;&gt;"",Q386,""),IF(Y386&lt;&gt;"",", "&amp;Y386,""),IF(AD386&lt;&gt;"",", "&amp;AD386,""),IF(AI386&lt;&gt;"",", "&amp;AI386,""),IF(AN386&lt;&gt;"",", "&amp;AN386,""),IF(AS386&lt;&gt;"",", "&amp;AS386,""),"]")),"")</f>
        <v xml:space="preserve"> --Vastarie's Tutelage / Vastaries Vormundschaft   [Northern Elsweyr, Northern Elsweyr, Northern Elsweyr]</v>
      </c>
    </row>
    <row r="387" spans="1:53" x14ac:dyDescent="0.25">
      <c r="A387" s="5">
        <v>440</v>
      </c>
      <c r="B387" t="s">
        <v>1612</v>
      </c>
      <c r="C387" t="s">
        <v>1509</v>
      </c>
      <c r="D387" s="3">
        <f>A387</f>
        <v>440</v>
      </c>
      <c r="G387" s="8" t="s">
        <v>1655</v>
      </c>
      <c r="I387" t="s">
        <v>97</v>
      </c>
      <c r="J387" t="s">
        <v>97</v>
      </c>
      <c r="K387">
        <v>382</v>
      </c>
      <c r="L387">
        <v>382</v>
      </c>
      <c r="M387">
        <v>382</v>
      </c>
      <c r="N387">
        <v>0</v>
      </c>
      <c r="P387" s="3">
        <f>IF(AND(G387&lt;&gt;"LIBSETS_SETTYPE_BATTLEGROUND",G387&lt;&gt;"LIBSETS_SETTYPE_SPECIAL",G387&lt;&gt;"LIBSETS_SETTYPE_MYTHIC"), IF(Q387&lt;&gt;"",VLOOKUP(Q387,'ESO zone constants'!$D$2:$H$4950,5,FALSE),""),"")</f>
        <v>1086</v>
      </c>
      <c r="Q387" t="str">
        <f>IF(OR(K387="",K387&lt;=0,ISERROR(K387)),IF(AND(O387&lt;&gt;"",NOT(ISERROR(O387))),O387, ""),VLOOKUP(K387,'ESO wayshrine node constants'!$A$3:$D$9993,4,FALSE))</f>
        <v>Northern Elsweyr</v>
      </c>
      <c r="S387" s="19" t="str">
        <f>IF(AND(R387&lt;&gt;"",NOT(ISERROR(R387))),R387,IF(P387&lt;&gt;"",IF(NOT(ISERROR(VLOOKUP(P387,'ESO Dungeon constants'!$D$3:$H$9999,5,FALSE))),VLOOKUP(P387,'ESO Dungeon constants'!$D$3:$I$9999,6,FALSE),VLOOKUP(P387,'ESO zone constants'!$H$2:$K$9984,4,FALSE)),""))</f>
        <v>DLC_ELSWEYR</v>
      </c>
      <c r="T387" s="3" t="str">
        <f>IF(S387&lt;&gt;"",VLOOKUP(S387,'LibSets constants'!$B$4:$C$1000,2,FALSE),"")</f>
        <v>Elsweyr</v>
      </c>
      <c r="U387" s="33" t="s">
        <v>1742</v>
      </c>
      <c r="V387" s="41" t="str">
        <f>IF(U387&lt;&gt;"",IF(U387&lt;&gt;"LIBSETS_DROP_MECHANIC_MONSTER_NAME",VLOOKUP(U387,'LibSets constants'!$I$4:$L$1000,3,FALSE),""),"")</f>
        <v>Delve bosses have a chance to drop a waist or feet.</v>
      </c>
      <c r="W387" s="41" t="str">
        <f>IF(U387&lt;&gt;"",IF(U387&lt;&gt;"LIBSETS_DROP_MECHANIC_MONSTER_NAME",VLOOKUP(U387,'LibSets constants'!$I$4:$L$1000,4,FALSE),""),"")</f>
        <v>Bosse in Gewölben haben die Chance, eine Taille oder Füße fallen zu lassen.</v>
      </c>
      <c r="X387" s="3" t="str">
        <f>IF(G387&lt;&gt;"LIBSETS_SETTYPE_BATTLEGROUND",IF(G387&lt;&gt;"LIBSETS_SETTYPE_SPECIAL",IF(Y387&lt;&gt;"",VLOOKUP(Y387,'ESO zone constants'!$D$2:$H$4950,5,FALSE),""),""),"")</f>
        <v/>
      </c>
      <c r="Z387" s="42" t="s">
        <v>1743</v>
      </c>
      <c r="AA387" s="41" t="str">
        <f>IF(Z387&lt;&gt;"",IF(Z387&lt;&gt;"LIBSETS_DROP_MECHANIC_MONSTER_NAME",VLOOKUP(Z387,'LibSets constants'!$I$4:$L$1000,3,FALSE),""),"")</f>
        <v>Overland group bosses have a 100% chance to drop head, chest, legs, or weapon.</v>
      </c>
      <c r="AB387" s="41" t="str">
        <f>IF(Z387&lt;&gt;"",IF(Z387&lt;&gt;"LIBSETS_DROP_MECHANIC_MONSTER_NAME",VLOOKUP(Z387,'LibSets constants'!$I$4:$L$1000,4,FALSE),""),"")</f>
        <v>Überland Gruppenbosse haben eine Chance von 100%, Kopf, Brust, Beine oder Waffen fallen zu lassen.</v>
      </c>
      <c r="AC387" s="3" t="str">
        <f>IF(G387&lt;&gt;"LIBSETS_SETTYPE_BATTLEGROUND",IF(G387&lt;&gt;"LIBSETS_SETTYPE_SPECIAL",IF(AD387&lt;&gt;"",VLOOKUP(AD387,'ESO zone constants'!$D$2:$H$4950,5,FALSE),""),""),"")</f>
        <v/>
      </c>
      <c r="AE387" s="42" t="s">
        <v>1744</v>
      </c>
      <c r="AF387" s="41" t="str">
        <f>IF(AE387&lt;&gt;"",IF(AE387&lt;&gt;"LIBSETS_DROP_MECHANIC_MONSTER_NAME",VLOOKUP(AE387,'LibSets constants'!$I$4:$L$1000,3,FALSE),""),"")</f>
        <v>Public dungeon bosses have a chance to drop a shoulder, hand, or weapon.</v>
      </c>
      <c r="AG387" s="41" t="str">
        <f>IF(AE387&lt;&gt;"",IF(AE387&lt;&gt;"LIBSETS_DROP_MECHANIC_MONSTER_NAME",VLOOKUP(AE387,'LibSets constants'!$I$4:$L$1000,4,FALSE),""),"")</f>
        <v>Öffentliche Dungeon-Bosse haben die Möglichkeit, eine Schulter, Handschuhe oder eine Waffe fallen zu lassen.</v>
      </c>
      <c r="AH387" s="3" t="str">
        <f>IF(G387&lt;&gt;"LIBSETS_SETTYPE_BATTLEGROUND",IF(G387&lt;&gt;"LIBSETS_SETTYPE_SPECIAL",IF(AI387&lt;&gt;"",VLOOKUP(AI387,'ESO zone constants'!$D$2:$H$4950,5,FALSE),""),""),"")</f>
        <v/>
      </c>
      <c r="AJ387" s="42" t="s">
        <v>1745</v>
      </c>
      <c r="AK387" s="41" t="str">
        <f>IF(AJ387&lt;&gt;"",IF(AJ387&lt;&gt;"LIBSETS_DROP_MECHANIC_MONSTER_NAME",VLOOKUP(AJ387,'LibSets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1" t="str">
        <f>IF(AJ387&lt;&gt;"",IF(AJ387&lt;&gt;"LIBSETS_DROP_MECHANIC_MONSTER_NAME",VLOOKUP(AJ387,'LibSets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constants'!$D$2:$H$4950,5,FALSE),""),""),"")</f>
        <v/>
      </c>
      <c r="AO387" s="42"/>
      <c r="AP387" s="41" t="str">
        <f>IF(AO387&lt;&gt;"",IF(AO387&lt;&gt;"LIBSETS_DROP_MECHANIC_MONSTER_NAME",VLOOKUP(AO387,'LibSets constants'!$I$4:$L$1000,3,FALSE),""),"")</f>
        <v/>
      </c>
      <c r="AQ387" s="41" t="str">
        <f>IF(AO387&lt;&gt;"",IF(AO387&lt;&gt;"LIBSETS_DROP_MECHANIC_MONSTER_NAME",VLOOKUP(AO387,'LibSets constants'!$I$4:$L$1000,4,FALSE),""),"")</f>
        <v/>
      </c>
      <c r="AR387" s="3" t="str">
        <f>IF(G387&lt;&gt;"LIBSETS_SETTYPE_BATTLEGROUND",IF(G387&lt;&gt;"LIBSETS_SETTYPE_SPECIAL",IF(AS387&lt;&gt;"",VLOOKUP(AS387,'ESO zone constants'!$D$2:$H$4950,5,FALSE),""),""),"")</f>
        <v/>
      </c>
      <c r="AT387" s="42"/>
      <c r="AU387" s="41" t="str">
        <f>IF(AT387&lt;&gt;"",IF(AT387&lt;&gt;"LIBSETS_DROP_MECHANIC_MONSTER_NAME",VLOOKUP(AT387,'LibSets constants'!$I$4:$L$1000,3,FALSE),""),"")</f>
        <v/>
      </c>
      <c r="AV387" s="41" t="str">
        <f>IF(AT387&lt;&gt;"",IF(AT387&lt;&gt;"LIBSETS_DROP_MECHANIC_MONSTER_NAME",VLOOKUP(AT387,'LibSets constants'!$I$4:$L$1000,4,FALSE),""),"")</f>
        <v/>
      </c>
      <c r="AW387" s="21" t="str">
        <f>IF(A387="???","--","")&amp;IF(F387&lt;&gt;"Not in the game (anymore)",IF(A387&lt;&gt;"",CONCATENATE("[",A387,"] = {wayshrines={")&amp;IF(K387&lt;&gt;"",CONCATENATE(K387,","),"")&amp;IF(L387&lt;&gt;"",CONCATENATE(L387,","),"")&amp;IF(M387&lt;&gt;"",CONCATENATE(M387,","),"")&amp;CONCATENATE("}")&amp;IF(VALUE(N387)&gt;0,CONCATENATE(", traitsNeeded=",N387),"")&amp;CONCATENATE(", dlcId=",IF(S387&lt;&gt;"",S387,"DLC_BASE_GAME")),""),"")</f>
        <v>[440] = {wayshrines={382,382,382,}, dlcId=DLC_ELSWEYR</v>
      </c>
      <c r="AX387" s="21" t="str">
        <f>IF(F387&lt;&gt;"Not in the game (anymore)",IF(A387&lt;&gt;"",IF(P387&lt;&gt;"",CONCATENATE(", zoneIds={",P387),"")&amp;IF(X387&lt;&gt;"",CONCATENATE(",",X387),"")&amp;IF(AC387&lt;&gt;"",CONCATENATE(",",AC387),"")&amp;IF(AH387&lt;&gt;"",CONCATENATE(",",AH387),"")&amp;IF(AM387&lt;&gt;"",CONCATENATE(",",AM387),"")&amp;IF(AR387&lt;&gt;"",CONCATENATE(",",AR387),"")&amp;IF(P387&lt;&gt;"",CONCATENATE("}",""),"")&amp;IF(OR(I387="true",I387="false",I387&lt;&gt;""), CONCATENATE(", veteran=", I387), ""),""),"")</f>
        <v>, zoneIds={1086}, veteran=false</v>
      </c>
      <c r="AY387" s="21" t="str">
        <f>IF(F387&lt;&gt;"Not in the game (anymore)",IF(A387&lt;&gt;"",", setType="&amp;G387,"")&amp;IF(J387="true",", multiTrialSet=true",""),"")</f>
        <v>, setType=LIBSETS_SETTYPE_OVERLAND</v>
      </c>
      <c r="AZ387" s="21" t="str">
        <f>IF(F387&lt;&gt;"Not in the game (anymore)",IF(U387&lt;&gt;"",", dropMechanic={"&amp;U387&amp;IF(Z387&lt;&gt;"",","&amp;Z387,"")&amp;IF(AE387&lt;&gt;"",","&amp;AE387,"")&amp;IF(AJ387&lt;&gt;"",","&amp;AJ387,"")&amp;IF(AO387&lt;&gt;"",","&amp;AO387,"")&amp;IF(AT387&lt;&gt;"",","&amp;AT387,"")&amp;"}"&amp;IF(U387="LIBSETS_DROP_MECHANIC_MONSTER_NAME",", dropMechanicNames={" &amp; IF(V387&lt;&gt;"","['en']='"&amp;V387&amp;"'","") &amp; IF(W387&lt;&gt;"",", ['de']='" &amp; W387&amp;"'","") &amp; "}",""),"")&amp;"},","")</f>
        <v>, dropMechanic={LIBSETS_DROP_MECHANIC_OVERLAND_BOSS_DELVE,LIBSETS_DROP_MECHANIC_OVERLAND_WORLDBOSS,LIBSETS_DROP_MECHANIC_OVERLAND_BOSS_PUBLIC_DUNGEON,LIBSETS_DROP_MECHANIC_OVERLAND_CHEST}},</v>
      </c>
      <c r="BA387" s="21" t="str">
        <f>IF(F387&lt;&gt;"Not in the game (anymore)",IF(C387&lt;&gt;"",CONCATENATE(" --",C387," / ",B387,"   [",IF(Q387&lt;&gt;"",Q387,""),IF(Y387&lt;&gt;"",", "&amp;Y387,""),IF(AD387&lt;&gt;"",", "&amp;AD387,""),IF(AI387&lt;&gt;"",", "&amp;AI387,""),IF(AN387&lt;&gt;"",", "&amp;AN387,""),IF(AS387&lt;&gt;"",", "&amp;AS387,""),"]")),"")</f>
        <v xml:space="preserve"> --Crafty Alfiq / Listiger Alfiq   [Northern Elsweyr]</v>
      </c>
    </row>
    <row r="388" spans="1:53" x14ac:dyDescent="0.25">
      <c r="A388" s="5">
        <v>441</v>
      </c>
      <c r="B388" t="s">
        <v>1611</v>
      </c>
      <c r="C388" t="s">
        <v>1510</v>
      </c>
      <c r="D388" s="3">
        <f>A388</f>
        <v>441</v>
      </c>
      <c r="G388" s="8" t="s">
        <v>1655</v>
      </c>
      <c r="I388" t="s">
        <v>97</v>
      </c>
      <c r="J388" t="s">
        <v>97</v>
      </c>
      <c r="K388">
        <v>382</v>
      </c>
      <c r="L388">
        <v>382</v>
      </c>
      <c r="M388">
        <v>382</v>
      </c>
      <c r="N388">
        <v>0</v>
      </c>
      <c r="P388" s="3">
        <f>IF(AND(G388&lt;&gt;"LIBSETS_SETTYPE_BATTLEGROUND",G388&lt;&gt;"LIBSETS_SETTYPE_SPECIAL",G388&lt;&gt;"LIBSETS_SETTYPE_MYTHIC"), IF(Q388&lt;&gt;"",VLOOKUP(Q388,'ESO zone constants'!$D$2:$H$4950,5,FALSE),""),"")</f>
        <v>1086</v>
      </c>
      <c r="Q388" t="str">
        <f>IF(OR(K388="",K388&lt;=0,ISERROR(K388)),IF(AND(O388&lt;&gt;"",NOT(ISERROR(O388))),O388, ""),VLOOKUP(K388,'ESO wayshrine node constants'!$A$3:$D$9993,4,FALSE))</f>
        <v>Northern Elsweyr</v>
      </c>
      <c r="S388" s="19" t="str">
        <f>IF(AND(R388&lt;&gt;"",NOT(ISERROR(R388))),R388,IF(P388&lt;&gt;"",IF(NOT(ISERROR(VLOOKUP(P388,'ESO Dungeon constants'!$D$3:$H$9999,5,FALSE))),VLOOKUP(P388,'ESO Dungeon constants'!$D$3:$I$9999,6,FALSE),VLOOKUP(P388,'ESO zone constants'!$H$2:$K$9984,4,FALSE)),""))</f>
        <v>DLC_ELSWEYR</v>
      </c>
      <c r="T388" s="3" t="str">
        <f>IF(S388&lt;&gt;"",VLOOKUP(S388,'LibSets constants'!$B$4:$C$1000,2,FALSE),"")</f>
        <v>Elsweyr</v>
      </c>
      <c r="U388" s="33" t="s">
        <v>1742</v>
      </c>
      <c r="V388" s="41" t="str">
        <f>IF(U388&lt;&gt;"",IF(U388&lt;&gt;"LIBSETS_DROP_MECHANIC_MONSTER_NAME",VLOOKUP(U388,'LibSets constants'!$I$4:$L$1000,3,FALSE),""),"")</f>
        <v>Delve bosses have a chance to drop a waist or feet.</v>
      </c>
      <c r="W388" s="41" t="str">
        <f>IF(U388&lt;&gt;"",IF(U388&lt;&gt;"LIBSETS_DROP_MECHANIC_MONSTER_NAME",VLOOKUP(U388,'LibSets constants'!$I$4:$L$1000,4,FALSE),""),"")</f>
        <v>Bosse in Gewölben haben die Chance, eine Taille oder Füße fallen zu lassen.</v>
      </c>
      <c r="X388" s="3" t="str">
        <f>IF(G388&lt;&gt;"LIBSETS_SETTYPE_BATTLEGROUND",IF(G388&lt;&gt;"LIBSETS_SETTYPE_SPECIAL",IF(Y388&lt;&gt;"",VLOOKUP(Y388,'ESO zone constants'!$D$2:$H$4950,5,FALSE),""),""),"")</f>
        <v/>
      </c>
      <c r="Z388" s="42" t="s">
        <v>1743</v>
      </c>
      <c r="AA388" s="41" t="str">
        <f>IF(Z388&lt;&gt;"",IF(Z388&lt;&gt;"LIBSETS_DROP_MECHANIC_MONSTER_NAME",VLOOKUP(Z388,'LibSets constants'!$I$4:$L$1000,3,FALSE),""),"")</f>
        <v>Overland group bosses have a 100% chance to drop head, chest, legs, or weapon.</v>
      </c>
      <c r="AB388" s="41" t="str">
        <f>IF(Z388&lt;&gt;"",IF(Z388&lt;&gt;"LIBSETS_DROP_MECHANIC_MONSTER_NAME",VLOOKUP(Z388,'LibSets constants'!$I$4:$L$1000,4,FALSE),""),"")</f>
        <v>Überland Gruppenbosse haben eine Chance von 100%, Kopf, Brust, Beine oder Waffen fallen zu lassen.</v>
      </c>
      <c r="AC388" s="3" t="str">
        <f>IF(G388&lt;&gt;"LIBSETS_SETTYPE_BATTLEGROUND",IF(G388&lt;&gt;"LIBSETS_SETTYPE_SPECIAL",IF(AD388&lt;&gt;"",VLOOKUP(AD388,'ESO zone constants'!$D$2:$H$4950,5,FALSE),""),""),"")</f>
        <v/>
      </c>
      <c r="AE388" s="42" t="s">
        <v>1744</v>
      </c>
      <c r="AF388" s="41" t="str">
        <f>IF(AE388&lt;&gt;"",IF(AE388&lt;&gt;"LIBSETS_DROP_MECHANIC_MONSTER_NAME",VLOOKUP(AE388,'LibSets constants'!$I$4:$L$1000,3,FALSE),""),"")</f>
        <v>Public dungeon bosses have a chance to drop a shoulder, hand, or weapon.</v>
      </c>
      <c r="AG388" s="41" t="str">
        <f>IF(AE388&lt;&gt;"",IF(AE388&lt;&gt;"LIBSETS_DROP_MECHANIC_MONSTER_NAME",VLOOKUP(AE388,'LibSets constants'!$I$4:$L$1000,4,FALSE),""),"")</f>
        <v>Öffentliche Dungeon-Bosse haben die Möglichkeit, eine Schulter, Handschuhe oder eine Waffe fallen zu lassen.</v>
      </c>
      <c r="AH388" s="3" t="str">
        <f>IF(G388&lt;&gt;"LIBSETS_SETTYPE_BATTLEGROUND",IF(G388&lt;&gt;"LIBSETS_SETTYPE_SPECIAL",IF(AI388&lt;&gt;"",VLOOKUP(AI388,'ESO zone constants'!$D$2:$H$4950,5,FALSE),""),""),"")</f>
        <v/>
      </c>
      <c r="AJ388" s="42" t="s">
        <v>1745</v>
      </c>
      <c r="AK388" s="41" t="str">
        <f>IF(AJ388&lt;&gt;"",IF(AJ388&lt;&gt;"LIBSETS_DROP_MECHANIC_MONSTER_NAME",VLOOKUP(AJ388,'LibSets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1" t="str">
        <f>IF(AJ388&lt;&gt;"",IF(AJ388&lt;&gt;"LIBSETS_DROP_MECHANIC_MONSTER_NAME",VLOOKUP(AJ388,'LibSets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constants'!$D$2:$H$4950,5,FALSE),""),""),"")</f>
        <v/>
      </c>
      <c r="AO388" s="42"/>
      <c r="AP388" s="41" t="str">
        <f>IF(AO388&lt;&gt;"",IF(AO388&lt;&gt;"LIBSETS_DROP_MECHANIC_MONSTER_NAME",VLOOKUP(AO388,'LibSets constants'!$I$4:$L$1000,3,FALSE),""),"")</f>
        <v/>
      </c>
      <c r="AQ388" s="41" t="str">
        <f>IF(AO388&lt;&gt;"",IF(AO388&lt;&gt;"LIBSETS_DROP_MECHANIC_MONSTER_NAME",VLOOKUP(AO388,'LibSets constants'!$I$4:$L$1000,4,FALSE),""),"")</f>
        <v/>
      </c>
      <c r="AR388" s="3" t="str">
        <f>IF(G388&lt;&gt;"LIBSETS_SETTYPE_BATTLEGROUND",IF(G388&lt;&gt;"LIBSETS_SETTYPE_SPECIAL",IF(AS388&lt;&gt;"",VLOOKUP(AS388,'ESO zone constants'!$D$2:$H$4950,5,FALSE),""),""),"")</f>
        <v/>
      </c>
      <c r="AT388" s="42"/>
      <c r="AU388" s="41" t="str">
        <f>IF(AT388&lt;&gt;"",IF(AT388&lt;&gt;"LIBSETS_DROP_MECHANIC_MONSTER_NAME",VLOOKUP(AT388,'LibSets constants'!$I$4:$L$1000,3,FALSE),""),"")</f>
        <v/>
      </c>
      <c r="AV388" s="41" t="str">
        <f>IF(AT388&lt;&gt;"",IF(AT388&lt;&gt;"LIBSETS_DROP_MECHANIC_MONSTER_NAME",VLOOKUP(AT388,'LibSets constants'!$I$4:$L$1000,4,FALSE),""),"")</f>
        <v/>
      </c>
      <c r="AW388" s="21" t="str">
        <f>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 veteran=false</v>
      </c>
      <c r="AY388" s="21" t="str">
        <f>IF(F388&lt;&gt;"Not in the game (anymore)",IF(A388&lt;&gt;"",", setType="&amp;G388,"")&amp;IF(J388="true",", multiTrialSet=true",""),"")</f>
        <v>, setType=LIBSETS_SETTYPE_OVERLAND</v>
      </c>
      <c r="AZ388" s="21" t="str">
        <f>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IF(F388&lt;&gt;"Not in the game (anymore)",IF(C388&lt;&gt;"",CONCATENATE(" --",C388," / ",B388,"   [",IF(Q388&lt;&gt;"",Q388,""),IF(Y388&lt;&gt;"",", "&amp;Y388,""),IF(AD388&lt;&gt;"",", "&amp;AD388,""),IF(AI388&lt;&gt;"",", "&amp;AI388,""),IF(AN388&lt;&gt;"",", "&amp;AN388,""),IF(AS388&lt;&gt;"",", "&amp;AS388,""),"]")),"")</f>
        <v xml:space="preserve"> --Vesture of Darloc Brae / Gewandung von Darloc Brae   [Northern Elsweyr]</v>
      </c>
    </row>
    <row r="389" spans="1:53" x14ac:dyDescent="0.25">
      <c r="A389" s="5">
        <v>442</v>
      </c>
      <c r="B389" t="s">
        <v>1610</v>
      </c>
      <c r="C389" t="s">
        <v>1511</v>
      </c>
      <c r="D389" s="3">
        <f>A389</f>
        <v>442</v>
      </c>
      <c r="G389" s="8" t="s">
        <v>1655</v>
      </c>
      <c r="I389" t="s">
        <v>97</v>
      </c>
      <c r="J389" t="s">
        <v>97</v>
      </c>
      <c r="K389">
        <v>382</v>
      </c>
      <c r="L389">
        <v>382</v>
      </c>
      <c r="M389">
        <v>382</v>
      </c>
      <c r="N389">
        <v>0</v>
      </c>
      <c r="P389" s="3">
        <f>IF(AND(G389&lt;&gt;"LIBSETS_SETTYPE_BATTLEGROUND",G389&lt;&gt;"LIBSETS_SETTYPE_SPECIAL",G389&lt;&gt;"LIBSETS_SETTYPE_MYTHIC"), IF(Q389&lt;&gt;"",VLOOKUP(Q389,'ESO zone constants'!$D$2:$H$4950,5,FALSE),""),"")</f>
        <v>1086</v>
      </c>
      <c r="Q389" t="str">
        <f>IF(OR(K389="",K389&lt;=0,ISERROR(K389)),IF(AND(O389&lt;&gt;"",NOT(ISERROR(O389))),O389, ""),VLOOKUP(K389,'ESO wayshrine node constants'!$A$3:$D$9993,4,FALSE))</f>
        <v>Northern Elsweyr</v>
      </c>
      <c r="S389" s="19" t="str">
        <f>IF(AND(R389&lt;&gt;"",NOT(ISERROR(R389))),R389,IF(P389&lt;&gt;"",IF(NOT(ISERROR(VLOOKUP(P389,'ESO Dungeon constants'!$D$3:$H$9999,5,FALSE))),VLOOKUP(P389,'ESO Dungeon constants'!$D$3:$I$9999,6,FALSE),VLOOKUP(P389,'ESO zone constants'!$H$2:$K$9984,4,FALSE)),""))</f>
        <v>DLC_ELSWEYR</v>
      </c>
      <c r="T389" s="3" t="str">
        <f>IF(S389&lt;&gt;"",VLOOKUP(S389,'LibSets constants'!$B$4:$C$1000,2,FALSE),"")</f>
        <v>Elsweyr</v>
      </c>
      <c r="U389" s="33" t="s">
        <v>1742</v>
      </c>
      <c r="V389" s="41" t="str">
        <f>IF(U389&lt;&gt;"",IF(U389&lt;&gt;"LIBSETS_DROP_MECHANIC_MONSTER_NAME",VLOOKUP(U389,'LibSets constants'!$I$4:$L$1000,3,FALSE),""),"")</f>
        <v>Delve bosses have a chance to drop a waist or feet.</v>
      </c>
      <c r="W389" s="41" t="str">
        <f>IF(U389&lt;&gt;"",IF(U389&lt;&gt;"LIBSETS_DROP_MECHANIC_MONSTER_NAME",VLOOKUP(U389,'LibSets constants'!$I$4:$L$1000,4,FALSE),""),"")</f>
        <v>Bosse in Gewölben haben die Chance, eine Taille oder Füße fallen zu lassen.</v>
      </c>
      <c r="X389" s="3" t="str">
        <f>IF(G389&lt;&gt;"LIBSETS_SETTYPE_BATTLEGROUND",IF(G389&lt;&gt;"LIBSETS_SETTYPE_SPECIAL",IF(Y389&lt;&gt;"",VLOOKUP(Y389,'ESO zone constants'!$D$2:$H$4950,5,FALSE),""),""),"")</f>
        <v/>
      </c>
      <c r="Z389" s="42" t="s">
        <v>1743</v>
      </c>
      <c r="AA389" s="41" t="str">
        <f>IF(Z389&lt;&gt;"",IF(Z389&lt;&gt;"LIBSETS_DROP_MECHANIC_MONSTER_NAME",VLOOKUP(Z389,'LibSets constants'!$I$4:$L$1000,3,FALSE),""),"")</f>
        <v>Overland group bosses have a 100% chance to drop head, chest, legs, or weapon.</v>
      </c>
      <c r="AB389" s="41" t="str">
        <f>IF(Z389&lt;&gt;"",IF(Z389&lt;&gt;"LIBSETS_DROP_MECHANIC_MONSTER_NAME",VLOOKUP(Z389,'LibSets constants'!$I$4:$L$1000,4,FALSE),""),"")</f>
        <v>Überland Gruppenbosse haben eine Chance von 100%, Kopf, Brust, Beine oder Waffen fallen zu lassen.</v>
      </c>
      <c r="AC389" s="3" t="str">
        <f>IF(G389&lt;&gt;"LIBSETS_SETTYPE_BATTLEGROUND",IF(G389&lt;&gt;"LIBSETS_SETTYPE_SPECIAL",IF(AD389&lt;&gt;"",VLOOKUP(AD389,'ESO zone constants'!$D$2:$H$4950,5,FALSE),""),""),"")</f>
        <v/>
      </c>
      <c r="AE389" s="42" t="s">
        <v>1744</v>
      </c>
      <c r="AF389" s="41" t="str">
        <f>IF(AE389&lt;&gt;"",IF(AE389&lt;&gt;"LIBSETS_DROP_MECHANIC_MONSTER_NAME",VLOOKUP(AE389,'LibSets constants'!$I$4:$L$1000,3,FALSE),""),"")</f>
        <v>Public dungeon bosses have a chance to drop a shoulder, hand, or weapon.</v>
      </c>
      <c r="AG389" s="41" t="str">
        <f>IF(AE389&lt;&gt;"",IF(AE389&lt;&gt;"LIBSETS_DROP_MECHANIC_MONSTER_NAME",VLOOKUP(AE389,'LibSets constants'!$I$4:$L$1000,4,FALSE),""),"")</f>
        <v>Öffentliche Dungeon-Bosse haben die Möglichkeit, eine Schulter, Handschuhe oder eine Waffe fallen zu lassen.</v>
      </c>
      <c r="AH389" s="3" t="str">
        <f>IF(G389&lt;&gt;"LIBSETS_SETTYPE_BATTLEGROUND",IF(G389&lt;&gt;"LIBSETS_SETTYPE_SPECIAL",IF(AI389&lt;&gt;"",VLOOKUP(AI389,'ESO zone constants'!$D$2:$H$4950,5,FALSE),""),""),"")</f>
        <v/>
      </c>
      <c r="AJ389" s="42" t="s">
        <v>1745</v>
      </c>
      <c r="AK389" s="41" t="str">
        <f>IF(AJ389&lt;&gt;"",IF(AJ389&lt;&gt;"LIBSETS_DROP_MECHANIC_MONSTER_NAME",VLOOKUP(AJ389,'LibSets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1" t="str">
        <f>IF(AJ389&lt;&gt;"",IF(AJ389&lt;&gt;"LIBSETS_DROP_MECHANIC_MONSTER_NAME",VLOOKUP(AJ389,'LibSets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constants'!$D$2:$H$4950,5,FALSE),""),""),"")</f>
        <v/>
      </c>
      <c r="AO389" s="42"/>
      <c r="AP389" s="41" t="str">
        <f>IF(AO389&lt;&gt;"",IF(AO389&lt;&gt;"LIBSETS_DROP_MECHANIC_MONSTER_NAME",VLOOKUP(AO389,'LibSets constants'!$I$4:$L$1000,3,FALSE),""),"")</f>
        <v/>
      </c>
      <c r="AQ389" s="41" t="str">
        <f>IF(AO389&lt;&gt;"",IF(AO389&lt;&gt;"LIBSETS_DROP_MECHANIC_MONSTER_NAME",VLOOKUP(AO389,'LibSets constants'!$I$4:$L$1000,4,FALSE),""),"")</f>
        <v/>
      </c>
      <c r="AR389" s="3" t="str">
        <f>IF(G389&lt;&gt;"LIBSETS_SETTYPE_BATTLEGROUND",IF(G389&lt;&gt;"LIBSETS_SETTYPE_SPECIAL",IF(AS389&lt;&gt;"",VLOOKUP(AS389,'ESO zone constants'!$D$2:$H$4950,5,FALSE),""),""),"")</f>
        <v/>
      </c>
      <c r="AT389" s="42"/>
      <c r="AU389" s="41" t="str">
        <f>IF(AT389&lt;&gt;"",IF(AT389&lt;&gt;"LIBSETS_DROP_MECHANIC_MONSTER_NAME",VLOOKUP(AT389,'LibSets constants'!$I$4:$L$1000,3,FALSE),""),"")</f>
        <v/>
      </c>
      <c r="AV389" s="41" t="str">
        <f>IF(AT389&lt;&gt;"",IF(AT389&lt;&gt;"LIBSETS_DROP_MECHANIC_MONSTER_NAME",VLOOKUP(AT389,'LibSets constants'!$I$4:$L$1000,4,FALSE),""),"")</f>
        <v/>
      </c>
      <c r="AW389" s="21" t="str">
        <f>IF(A389="???","--","")&amp;IF(F389&lt;&gt;"Not in the game (anymore)",IF(A389&lt;&gt;"",CONCATENATE("[",A389,"] = {wayshrines={")&amp;IF(K389&lt;&gt;"",CONCATENATE(K389,","),"")&amp;IF(L389&lt;&gt;"",CONCATENATE(L389,","),"")&amp;IF(M389&lt;&gt;"",CONCATENATE(M389,","),"")&amp;CONCATENATE("}")&amp;IF(VALUE(N389)&gt;0,CONCATENATE(", traitsNeeded=",N389),"")&amp;CONCATENATE(", dlcId=",IF(S389&lt;&gt;"",S389,"DLC_BASE_GAME")),""),"")</f>
        <v>[442] = {wayshrines={382,382,382,}, dlcId=DLC_ELSWEYR</v>
      </c>
      <c r="AX389" s="21" t="str">
        <f>IF(F389&lt;&gt;"Not in the game (anymore)",IF(A389&lt;&gt;"",IF(P389&lt;&gt;"",CONCATENATE(", zoneIds={",P389),"")&amp;IF(X389&lt;&gt;"",CONCATENATE(",",X389),"")&amp;IF(AC389&lt;&gt;"",CONCATENATE(",",AC389),"")&amp;IF(AH389&lt;&gt;"",CONCATENATE(",",AH389),"")&amp;IF(AM389&lt;&gt;"",CONCATENATE(",",AM389),"")&amp;IF(AR389&lt;&gt;"",CONCATENATE(",",AR389),"")&amp;IF(P389&lt;&gt;"",CONCATENATE("}",""),"")&amp;IF(OR(I389="true",I389="false",I389&lt;&gt;""), CONCATENATE(", veteran=", I389), ""),""),"")</f>
        <v>, zoneIds={1086}, veteran=false</v>
      </c>
      <c r="AY389" s="21" t="str">
        <f>IF(F389&lt;&gt;"Not in the game (anymore)",IF(A389&lt;&gt;"",", setType="&amp;G389,"")&amp;IF(J389="true",", multiTrialSet=true",""),"")</f>
        <v>, setType=LIBSETS_SETTYPE_OVERLAND</v>
      </c>
      <c r="AZ389" s="21" t="str">
        <f>IF(F389&lt;&gt;"Not in the game (anymore)",IF(U389&lt;&gt;"",", dropMechanic={"&amp;U389&amp;IF(Z389&lt;&gt;"",","&amp;Z389,"")&amp;IF(AE389&lt;&gt;"",","&amp;AE389,"")&amp;IF(AJ389&lt;&gt;"",","&amp;AJ389,"")&amp;IF(AO389&lt;&gt;"",","&amp;AO389,"")&amp;IF(AT389&lt;&gt;"",","&amp;AT389,"")&amp;"}"&amp;IF(U389="LIBSETS_DROP_MECHANIC_MONSTER_NAME",", dropMechanicNames={" &amp; IF(V389&lt;&gt;"","['en']='"&amp;V389&amp;"'","") &amp; IF(W389&lt;&gt;"",", ['de']='" &amp; W389&amp;"'","") &amp; "}",""),"")&amp;"},","")</f>
        <v>, dropMechanic={LIBSETS_DROP_MECHANIC_OVERLAND_BOSS_DELVE,LIBSETS_DROP_MECHANIC_OVERLAND_WORLDBOSS,LIBSETS_DROP_MECHANIC_OVERLAND_BOSS_PUBLIC_DUNGEON,LIBSETS_DROP_MECHANIC_OVERLAND_CHEST}},</v>
      </c>
      <c r="BA389" s="21" t="str">
        <f>IF(F389&lt;&gt;"Not in the game (anymore)",IF(C389&lt;&gt;"",CONCATENATE(" --",C389," / ",B389,"   [",IF(Q389&lt;&gt;"",Q389,""),IF(Y389&lt;&gt;"",", "&amp;Y389,""),IF(AD389&lt;&gt;"",", "&amp;AD389,""),IF(AI389&lt;&gt;"",", "&amp;AI389,""),IF(AN389&lt;&gt;"",", "&amp;AN389,""),IF(AS389&lt;&gt;"",", "&amp;AS389,""),"]")),"")</f>
        <v xml:space="preserve"> --Call of the Undertaker / Ruf des Totengräbers   [Northern Elsweyr]</v>
      </c>
    </row>
    <row r="390" spans="1:53" x14ac:dyDescent="0.25">
      <c r="A390" s="5">
        <v>443</v>
      </c>
      <c r="B390" t="s">
        <v>1637</v>
      </c>
      <c r="C390" t="s">
        <v>1518</v>
      </c>
      <c r="D390" s="3">
        <f>A390</f>
        <v>443</v>
      </c>
      <c r="G390" s="8" t="s">
        <v>1656</v>
      </c>
      <c r="I390" t="s">
        <v>97</v>
      </c>
      <c r="J390" t="s">
        <v>97</v>
      </c>
      <c r="K390">
        <v>399</v>
      </c>
      <c r="L390">
        <v>399</v>
      </c>
      <c r="M390">
        <v>399</v>
      </c>
      <c r="N390">
        <v>0</v>
      </c>
      <c r="P390" s="3">
        <f>IF(AND(G390&lt;&gt;"LIBSETS_SETTYPE_BATTLEGROUND",G390&lt;&gt;"LIBSETS_SETTYPE_SPECIAL",G390&lt;&gt;"LIBSETS_SETTYPE_MYTHIC"), IF(Q390&lt;&gt;"",VLOOKUP(Q390,'ESO zone constants'!$D$2:$H$4950,5,FALSE),""),"")</f>
        <v>1086</v>
      </c>
      <c r="Q390" t="str">
        <f>IF(OR(K390="",K390&lt;=0,ISERROR(K390)),IF(AND(O390&lt;&gt;"",NOT(ISERROR(O390))),O390, ""),VLOOKUP(K390,'ESO wayshrine node constants'!$A$3:$D$9993,4,FALSE))</f>
        <v>Northern Elsweyr</v>
      </c>
      <c r="S390" s="19" t="str">
        <f>IF(AND(R390&lt;&gt;"",NOT(ISERROR(R390))),R390,IF(P390&lt;&gt;"",IF(NOT(ISERROR(VLOOKUP(P390,'ESO Dungeon constants'!$D$3:$H$9999,5,FALSE))),VLOOKUP(P390,'ESO Dungeon constants'!$D$3:$I$9999,6,FALSE),VLOOKUP(P390,'ESO zone constants'!$H$2:$K$9984,4,FALSE)),""))</f>
        <v>DLC_ELSWEYR</v>
      </c>
      <c r="T390" s="3" t="str">
        <f>IF(S390&lt;&gt;"",VLOOKUP(S390,'LibSets constants'!$B$4:$C$1000,2,FALSE),"")</f>
        <v>Elsweyr</v>
      </c>
      <c r="U390" s="33" t="s">
        <v>1726</v>
      </c>
      <c r="V390" s="43"/>
      <c r="W390" s="43"/>
      <c r="X390" s="3" t="str">
        <f>IF(G390&lt;&gt;"LIBSETS_SETTYPE_BATTLEGROUND",IF(G390&lt;&gt;"LIBSETS_SETTYPE_SPECIAL",IF(Y390&lt;&gt;"",VLOOKUP(Y390,'ESO zone constants'!$D$2:$H$4950,5,FALSE),""),""),"")</f>
        <v/>
      </c>
      <c r="Z390" s="43"/>
      <c r="AA390" s="43"/>
      <c r="AB390" s="43"/>
      <c r="AC390" s="3" t="str">
        <f>IF(G390&lt;&gt;"LIBSETS_SETTYPE_BATTLEGROUND",IF(G390&lt;&gt;"LIBSETS_SETTYPE_SPECIAL",IF(AD390&lt;&gt;"",VLOOKUP(AD390,'ESO zone constants'!$D$2:$H$4950,5,FALSE),""),""),"")</f>
        <v/>
      </c>
      <c r="AE390" s="43"/>
      <c r="AF390" s="43"/>
      <c r="AG390" s="43"/>
      <c r="AH390" s="3" t="str">
        <f>IF(G390&lt;&gt;"LIBSETS_SETTYPE_BATTLEGROUND",IF(G390&lt;&gt;"LIBSETS_SETTYPE_SPECIAL",IF(AI390&lt;&gt;"",VLOOKUP(AI390,'ESO zone constants'!$D$2:$H$4950,5,FALSE),""),""),"")</f>
        <v/>
      </c>
      <c r="AJ390" s="43"/>
      <c r="AK390" s="43"/>
      <c r="AL390" s="43"/>
      <c r="AM390" s="3" t="str">
        <f>IF(G390&lt;&gt;"LIBSETS_SETTYPE_BATTLEGROUND",IF(G390&lt;&gt;"LIBSETS_SETTYPE_SPECIAL",IF(AN390&lt;&gt;"",VLOOKUP(AN390,'ESO zone constants'!$D$2:$H$4950,5,FALSE),""),""),"")</f>
        <v/>
      </c>
      <c r="AO390" s="43"/>
      <c r="AP390" s="43"/>
      <c r="AQ390" s="43"/>
      <c r="AR390" s="3" t="str">
        <f>IF(G390&lt;&gt;"LIBSETS_SETTYPE_BATTLEGROUND",IF(G390&lt;&gt;"LIBSETS_SETTYPE_SPECIAL",IF(AS390&lt;&gt;"",VLOOKUP(AS390,'ESO zone constants'!$D$2:$H$4950,5,FALSE),""),""),"")</f>
        <v/>
      </c>
      <c r="AT390" s="43"/>
      <c r="AU390" s="43"/>
      <c r="AV390" s="43"/>
      <c r="AW390" s="21" t="str">
        <f>IF(A390="???","--","")&amp;IF(F390&lt;&gt;"Not in the game (anymore)",IF(A390&lt;&gt;"",CONCATENATE("[",A390,"] = {wayshrines={")&amp;IF(K390&lt;&gt;"",CONCATENATE(K390,","),"")&amp;IF(L390&lt;&gt;"",CONCATENATE(L390,","),"")&amp;IF(M390&lt;&gt;"",CONCATENATE(M390,","),"")&amp;CONCATENATE("}")&amp;IF(VALUE(N390)&gt;0,CONCATENATE(", traitsNeeded=",N390),"")&amp;CONCATENATE(", dlcId=",IF(S390&lt;&gt;"",S390,"DLC_BASE_GAME")),""),"")</f>
        <v>[443] = {wayshrines={399,399,399,}, dlcId=DLC_ELSWEYR</v>
      </c>
      <c r="AX390" s="21" t="str">
        <f>IF(F390&lt;&gt;"Not in the game (anymore)",IF(A390&lt;&gt;"",IF(P390&lt;&gt;"",CONCATENATE(", zoneIds={",P390),"")&amp;IF(X390&lt;&gt;"",CONCATENATE(",",X390),"")&amp;IF(AC390&lt;&gt;"",CONCATENATE(",",AC390),"")&amp;IF(AH390&lt;&gt;"",CONCATENATE(",",AH390),"")&amp;IF(AM390&lt;&gt;"",CONCATENATE(",",AM390),"")&amp;IF(AR390&lt;&gt;"",CONCATENATE(",",AR390),"")&amp;IF(P390&lt;&gt;"",CONCATENATE("}",""),"")&amp;IF(OR(I390="true",I390="false",I390&lt;&gt;""), CONCATENATE(", veteran=", I390), ""),""),"")</f>
        <v>, zoneIds={1086}, veteran=false</v>
      </c>
      <c r="AY390" s="21" t="str">
        <f>IF(F390&lt;&gt;"Not in the game (anymore)",IF(A390&lt;&gt;"",", setType="&amp;G390,"")&amp;IF(J390="true",", multiTrialSet=true",""),"")</f>
        <v>, setType=LIBSETS_SETTYPE_TRIAL</v>
      </c>
      <c r="AZ390" s="21" t="str">
        <f>IF(F390&lt;&gt;"Not in the game (anymore)",IF(U390&lt;&gt;"",", dropMechanic={"&amp;U390&amp;IF(Z390&lt;&gt;"",","&amp;Z390,"")&amp;IF(AE390&lt;&gt;"",","&amp;AE390,"")&amp;IF(AJ390&lt;&gt;"",","&amp;AJ390,"")&amp;IF(AO390&lt;&gt;"",","&amp;AO390,"")&amp;IF(AT390&lt;&gt;"",","&amp;AT390,"")&amp;"}"&amp;IF(U390="LIBSETS_DROP_MECHANIC_MONSTER_NAME",", dropMechanicNames={" &amp; IF(V390&lt;&gt;"","['en']='"&amp;V390&amp;"'","") &amp; IF(W390&lt;&gt;"",", ['de']='" &amp; W390&amp;"'","") &amp; "}",""),"")&amp;"},","")</f>
        <v>, dropMechanic={LIBSETS_DROP_MECHANIC_MONSTER_NAME}, dropMechanicNames={}},</v>
      </c>
      <c r="BA390" s="21" t="str">
        <f>IF(F390&lt;&gt;"Not in the game (anymore)",IF(C390&lt;&gt;"",CONCATENATE(" --",C390," / ",B390,"   [",IF(Q390&lt;&gt;"",Q390,""),IF(Y390&lt;&gt;"",", "&amp;Y390,""),IF(AD390&lt;&gt;"",", "&amp;AD390,""),IF(AI390&lt;&gt;"",", "&amp;AI390,""),IF(AN390&lt;&gt;"",", "&amp;AN390,""),IF(AS390&lt;&gt;"",", "&amp;AS390,""),"]")),"")</f>
        <v xml:space="preserve"> --Eye of Nahviintaas / Auge von Nahviintaas   [Northern Elsweyr]</v>
      </c>
    </row>
    <row r="391" spans="1:53" x14ac:dyDescent="0.25">
      <c r="A391" s="5">
        <v>444</v>
      </c>
      <c r="B391" t="s">
        <v>1609</v>
      </c>
      <c r="C391" t="s">
        <v>1517</v>
      </c>
      <c r="D391" s="3">
        <f>A391</f>
        <v>444</v>
      </c>
      <c r="G391" s="8" t="s">
        <v>1656</v>
      </c>
      <c r="I391" t="s">
        <v>97</v>
      </c>
      <c r="J391" t="s">
        <v>97</v>
      </c>
      <c r="K391">
        <v>399</v>
      </c>
      <c r="L391">
        <v>399</v>
      </c>
      <c r="M391">
        <v>399</v>
      </c>
      <c r="N391">
        <v>0</v>
      </c>
      <c r="P391" s="3">
        <f>IF(AND(G391&lt;&gt;"LIBSETS_SETTYPE_BATTLEGROUND",G391&lt;&gt;"LIBSETS_SETTYPE_SPECIAL",G391&lt;&gt;"LIBSETS_SETTYPE_MYTHIC"), IF(Q391&lt;&gt;"",VLOOKUP(Q391,'ESO zone constants'!$D$2:$H$4950,5,FALSE),""),"")</f>
        <v>1086</v>
      </c>
      <c r="Q391" t="str">
        <f>IF(OR(K391="",K391&lt;=0,ISERROR(K391)),IF(AND(O391&lt;&gt;"",NOT(ISERROR(O391))),O391, ""),VLOOKUP(K391,'ESO wayshrine node constants'!$A$3:$D$9993,4,FALSE))</f>
        <v>Northern Elsweyr</v>
      </c>
      <c r="S391" s="19" t="str">
        <f>IF(AND(R391&lt;&gt;"",NOT(ISERROR(R391))),R391,IF(P391&lt;&gt;"",IF(NOT(ISERROR(VLOOKUP(P391,'ESO Dungeon constants'!$D$3:$H$9999,5,FALSE))),VLOOKUP(P391,'ESO Dungeon constants'!$D$3:$I$9999,6,FALSE),VLOOKUP(P391,'ESO zone constants'!$H$2:$K$9984,4,FALSE)),""))</f>
        <v>DLC_ELSWEYR</v>
      </c>
      <c r="T391" s="3" t="str">
        <f>IF(S391&lt;&gt;"",VLOOKUP(S391,'LibSets constants'!$B$4:$C$1000,2,FALSE),"")</f>
        <v>Elsweyr</v>
      </c>
      <c r="U391" s="33" t="s">
        <v>1726</v>
      </c>
      <c r="V391" s="43"/>
      <c r="W391" s="43"/>
      <c r="X391" s="3" t="str">
        <f>IF(G391&lt;&gt;"LIBSETS_SETTYPE_BATTLEGROUND",IF(G391&lt;&gt;"LIBSETS_SETTYPE_SPECIAL",IF(Y391&lt;&gt;"",VLOOKUP(Y391,'ESO zone constants'!$D$2:$H$4950,5,FALSE),""),""),"")</f>
        <v/>
      </c>
      <c r="Z391" s="43"/>
      <c r="AA391" s="43"/>
      <c r="AB391" s="43"/>
      <c r="AC391" s="3" t="str">
        <f>IF(G391&lt;&gt;"LIBSETS_SETTYPE_BATTLEGROUND",IF(G391&lt;&gt;"LIBSETS_SETTYPE_SPECIAL",IF(AD391&lt;&gt;"",VLOOKUP(AD391,'ESO zone constants'!$D$2:$H$4950,5,FALSE),""),""),"")</f>
        <v/>
      </c>
      <c r="AE391" s="43"/>
      <c r="AF391" s="43"/>
      <c r="AG391" s="43"/>
      <c r="AH391" s="3" t="str">
        <f>IF(G391&lt;&gt;"LIBSETS_SETTYPE_BATTLEGROUND",IF(G391&lt;&gt;"LIBSETS_SETTYPE_SPECIAL",IF(AI391&lt;&gt;"",VLOOKUP(AI391,'ESO zone constants'!$D$2:$H$4950,5,FALSE),""),""),"")</f>
        <v/>
      </c>
      <c r="AJ391" s="43"/>
      <c r="AK391" s="43"/>
      <c r="AL391" s="43"/>
      <c r="AM391" s="3" t="str">
        <f>IF(G391&lt;&gt;"LIBSETS_SETTYPE_BATTLEGROUND",IF(G391&lt;&gt;"LIBSETS_SETTYPE_SPECIAL",IF(AN391&lt;&gt;"",VLOOKUP(AN391,'ESO zone constants'!$D$2:$H$4950,5,FALSE),""),""),"")</f>
        <v/>
      </c>
      <c r="AO391" s="43"/>
      <c r="AP391" s="43"/>
      <c r="AQ391" s="43"/>
      <c r="AR391" s="3" t="str">
        <f>IF(G391&lt;&gt;"LIBSETS_SETTYPE_BATTLEGROUND",IF(G391&lt;&gt;"LIBSETS_SETTYPE_SPECIAL",IF(AS391&lt;&gt;"",VLOOKUP(AS391,'ESO zone constants'!$D$2:$H$4950,5,FALSE),""),""),"")</f>
        <v/>
      </c>
      <c r="AT391" s="43"/>
      <c r="AU391" s="43"/>
      <c r="AV391" s="43"/>
      <c r="AW391" s="21" t="str">
        <f>IF(A391="???","--","")&amp;IF(F391&lt;&gt;"Not in the game (anymore)",IF(A391&lt;&gt;"",CONCATENATE("[",A391,"] = {wayshrines={")&amp;IF(K391&lt;&gt;"",CONCATENATE(K391,","),"")&amp;IF(L391&lt;&gt;"",CONCATENATE(L391,","),"")&amp;IF(M391&lt;&gt;"",CONCATENATE(M391,","),"")&amp;CONCATENATE("}")&amp;IF(VALUE(N391)&gt;0,CONCATENATE(", traitsNeeded=",N391),"")&amp;CONCATENATE(", dlcId=",IF(S391&lt;&gt;"",S391,"DLC_BASE_GAME")),""),"")</f>
        <v>[444] = {wayshrines={399,399,399,}, dlcId=DLC_ELSWEYR</v>
      </c>
      <c r="AX391" s="21" t="str">
        <f>IF(F391&lt;&gt;"Not in the game (anymore)",IF(A391&lt;&gt;"",IF(P391&lt;&gt;"",CONCATENATE(", zoneIds={",P391),"")&amp;IF(X391&lt;&gt;"",CONCATENATE(",",X391),"")&amp;IF(AC391&lt;&gt;"",CONCATENATE(",",AC391),"")&amp;IF(AH391&lt;&gt;"",CONCATENATE(",",AH391),"")&amp;IF(AM391&lt;&gt;"",CONCATENATE(",",AM391),"")&amp;IF(AR391&lt;&gt;"",CONCATENATE(",",AR391),"")&amp;IF(P391&lt;&gt;"",CONCATENATE("}",""),"")&amp;IF(OR(I391="true",I391="false",I391&lt;&gt;""), CONCATENATE(", veteran=", I391), ""),""),"")</f>
        <v>, zoneIds={1086}, veteran=false</v>
      </c>
      <c r="AY391" s="21" t="str">
        <f>IF(F391&lt;&gt;"Not in the game (anymore)",IF(A391&lt;&gt;"",", setType="&amp;G391,"")&amp;IF(J391="true",", multiTrialSet=true",""),"")</f>
        <v>, setType=LIBSETS_SETTYPE_TRIAL</v>
      </c>
      <c r="AZ391" s="21" t="str">
        <f>IF(F391&lt;&gt;"Not in the game (anymore)",IF(U391&lt;&gt;"",", dropMechanic={"&amp;U391&amp;IF(Z391&lt;&gt;"",","&amp;Z391,"")&amp;IF(AE391&lt;&gt;"",","&amp;AE391,"")&amp;IF(AJ391&lt;&gt;"",","&amp;AJ391,"")&amp;IF(AO391&lt;&gt;"",","&amp;AO391,"")&amp;IF(AT391&lt;&gt;"",","&amp;AT391,"")&amp;"}"&amp;IF(U391="LIBSETS_DROP_MECHANIC_MONSTER_NAME",", dropMechanicNames={" &amp; IF(V391&lt;&gt;"","['en']='"&amp;V391&amp;"'","") &amp; IF(W391&lt;&gt;"",", ['de']='" &amp; W391&amp;"'","") &amp; "}",""),"")&amp;"},","")</f>
        <v>, dropMechanic={LIBSETS_DROP_MECHANIC_MONSTER_NAME}, dropMechanicNames={}},</v>
      </c>
      <c r="BA391" s="21" t="str">
        <f>IF(F391&lt;&gt;"Not in the game (anymore)",IF(C391&lt;&gt;"",CONCATENATE(" --",C391," / ",B391,"   [",IF(Q391&lt;&gt;"",Q391,""),IF(Y391&lt;&gt;"",", "&amp;Y391,""),IF(AD391&lt;&gt;"",", "&amp;AD391,""),IF(AI391&lt;&gt;"",", "&amp;AI391,""),IF(AN391&lt;&gt;"",", "&amp;AN391,""),IF(AS391&lt;&gt;"",", "&amp;AS391,""),"]")),"")</f>
        <v xml:space="preserve"> --False God's Devotion / Ergebenheit des falschen Gottes   [Northern Elsweyr]</v>
      </c>
    </row>
    <row r="392" spans="1:53" x14ac:dyDescent="0.25">
      <c r="A392" s="5">
        <v>445</v>
      </c>
      <c r="B392" t="s">
        <v>1608</v>
      </c>
      <c r="C392" t="s">
        <v>1519</v>
      </c>
      <c r="D392" s="3">
        <f>A392</f>
        <v>445</v>
      </c>
      <c r="G392" s="8" t="s">
        <v>1656</v>
      </c>
      <c r="I392" t="s">
        <v>97</v>
      </c>
      <c r="J392" t="s">
        <v>97</v>
      </c>
      <c r="K392">
        <v>399</v>
      </c>
      <c r="L392">
        <v>399</v>
      </c>
      <c r="M392">
        <v>399</v>
      </c>
      <c r="N392">
        <v>0</v>
      </c>
      <c r="P392" s="3">
        <f>IF(AND(G392&lt;&gt;"LIBSETS_SETTYPE_BATTLEGROUND",G392&lt;&gt;"LIBSETS_SETTYPE_SPECIAL",G392&lt;&gt;"LIBSETS_SETTYPE_MYTHIC"), IF(Q392&lt;&gt;"",VLOOKUP(Q392,'ESO zone constants'!$D$2:$H$4950,5,FALSE),""),"")</f>
        <v>1086</v>
      </c>
      <c r="Q392" t="str">
        <f>IF(OR(K392="",K392&lt;=0,ISERROR(K392)),IF(AND(O392&lt;&gt;"",NOT(ISERROR(O392))),O392, ""),VLOOKUP(K392,'ESO wayshrine node constants'!$A$3:$D$9993,4,FALSE))</f>
        <v>Northern Elsweyr</v>
      </c>
      <c r="S392" s="19" t="str">
        <f>IF(AND(R392&lt;&gt;"",NOT(ISERROR(R392))),R392,IF(P392&lt;&gt;"",IF(NOT(ISERROR(VLOOKUP(P392,'ESO Dungeon constants'!$D$3:$H$9999,5,FALSE))),VLOOKUP(P392,'ESO Dungeon constants'!$D$3:$I$9999,6,FALSE),VLOOKUP(P392,'ESO zone constants'!$H$2:$K$9984,4,FALSE)),""))</f>
        <v>DLC_ELSWEYR</v>
      </c>
      <c r="T392" s="3" t="str">
        <f>IF(S392&lt;&gt;"",VLOOKUP(S392,'LibSets constants'!$B$4:$C$1000,2,FALSE),"")</f>
        <v>Elsweyr</v>
      </c>
      <c r="U392" s="33" t="s">
        <v>1726</v>
      </c>
      <c r="V392" s="43"/>
      <c r="W392" s="43"/>
      <c r="X392" s="3" t="str">
        <f>IF(G392&lt;&gt;"LIBSETS_SETTYPE_BATTLEGROUND",IF(G392&lt;&gt;"LIBSETS_SETTYPE_SPECIAL",IF(Y392&lt;&gt;"",VLOOKUP(Y392,'ESO zone constants'!$D$2:$H$4950,5,FALSE),""),""),"")</f>
        <v/>
      </c>
      <c r="Z392" s="43"/>
      <c r="AA392" s="43"/>
      <c r="AB392" s="43"/>
      <c r="AC392" s="3" t="str">
        <f>IF(G392&lt;&gt;"LIBSETS_SETTYPE_BATTLEGROUND",IF(G392&lt;&gt;"LIBSETS_SETTYPE_SPECIAL",IF(AD392&lt;&gt;"",VLOOKUP(AD392,'ESO zone constants'!$D$2:$H$4950,5,FALSE),""),""),"")</f>
        <v/>
      </c>
      <c r="AE392" s="43"/>
      <c r="AF392" s="43"/>
      <c r="AG392" s="43"/>
      <c r="AH392" s="3" t="str">
        <f>IF(G392&lt;&gt;"LIBSETS_SETTYPE_BATTLEGROUND",IF(G392&lt;&gt;"LIBSETS_SETTYPE_SPECIAL",IF(AI392&lt;&gt;"",VLOOKUP(AI392,'ESO zone constants'!$D$2:$H$4950,5,FALSE),""),""),"")</f>
        <v/>
      </c>
      <c r="AJ392" s="43"/>
      <c r="AK392" s="43"/>
      <c r="AL392" s="43"/>
      <c r="AM392" s="3" t="str">
        <f>IF(G392&lt;&gt;"LIBSETS_SETTYPE_BATTLEGROUND",IF(G392&lt;&gt;"LIBSETS_SETTYPE_SPECIAL",IF(AN392&lt;&gt;"",VLOOKUP(AN392,'ESO zone constants'!$D$2:$H$4950,5,FALSE),""),""),"")</f>
        <v/>
      </c>
      <c r="AO392" s="43"/>
      <c r="AP392" s="43"/>
      <c r="AQ392" s="43"/>
      <c r="AR392" s="3" t="str">
        <f>IF(G392&lt;&gt;"LIBSETS_SETTYPE_BATTLEGROUND",IF(G392&lt;&gt;"LIBSETS_SETTYPE_SPECIAL",IF(AS392&lt;&gt;"",VLOOKUP(AS392,'ESO zone constants'!$D$2:$H$4950,5,FALSE),""),""),"")</f>
        <v/>
      </c>
      <c r="AT392" s="43"/>
      <c r="AU392" s="43"/>
      <c r="AV392" s="43"/>
      <c r="AW392" s="21" t="str">
        <f>IF(A392="???","--","")&amp;IF(F392&lt;&gt;"Not in the game (anymore)",IF(A392&lt;&gt;"",CONCATENATE("[",A392,"] = {wayshrines={")&amp;IF(K392&lt;&gt;"",CONCATENATE(K392,","),"")&amp;IF(L392&lt;&gt;"",CONCATENATE(L392,","),"")&amp;IF(M392&lt;&gt;"",CONCATENATE(M392,","),"")&amp;CONCATENATE("}")&amp;IF(VALUE(N392)&gt;0,CONCATENATE(", traitsNeeded=",N392),"")&amp;CONCATENATE(", dlcId=",IF(S392&lt;&gt;"",S392,"DLC_BASE_GAME")),""),"")</f>
        <v>[445] = {wayshrines={399,399,399,}, dlcId=DLC_ELSWEYR</v>
      </c>
      <c r="AX392" s="21" t="str">
        <f>IF(F392&lt;&gt;"Not in the game (anymore)",IF(A392&lt;&gt;"",IF(P392&lt;&gt;"",CONCATENATE(", zoneIds={",P392),"")&amp;IF(X392&lt;&gt;"",CONCATENATE(",",X392),"")&amp;IF(AC392&lt;&gt;"",CONCATENATE(",",AC392),"")&amp;IF(AH392&lt;&gt;"",CONCATENATE(",",AH392),"")&amp;IF(AM392&lt;&gt;"",CONCATENATE(",",AM392),"")&amp;IF(AR392&lt;&gt;"",CONCATENATE(",",AR392),"")&amp;IF(P392&lt;&gt;"",CONCATENATE("}",""),"")&amp;IF(OR(I392="true",I392="false",I392&lt;&gt;""), CONCATENATE(", veteran=", I392), ""),""),"")</f>
        <v>, zoneIds={1086}, veteran=false</v>
      </c>
      <c r="AY392" s="21" t="str">
        <f>IF(F392&lt;&gt;"Not in the game (anymore)",IF(A392&lt;&gt;"",", setType="&amp;G392,"")&amp;IF(J392="true",", multiTrialSet=true",""),"")</f>
        <v>, setType=LIBSETS_SETTYPE_TRIAL</v>
      </c>
      <c r="AZ392" s="21" t="str">
        <f>IF(F392&lt;&gt;"Not in the game (anymore)",IF(U392&lt;&gt;"",", dropMechanic={"&amp;U392&amp;IF(Z392&lt;&gt;"",","&amp;Z392,"")&amp;IF(AE392&lt;&gt;"",","&amp;AE392,"")&amp;IF(AJ392&lt;&gt;"",","&amp;AJ392,"")&amp;IF(AO392&lt;&gt;"",","&amp;AO392,"")&amp;IF(AT392&lt;&gt;"",","&amp;AT392,"")&amp;"}"&amp;IF(U392="LIBSETS_DROP_MECHANIC_MONSTER_NAME",", dropMechanicNames={" &amp; IF(V392&lt;&gt;"","['en']='"&amp;V392&amp;"'","") &amp; IF(W392&lt;&gt;"",", ['de']='" &amp; W392&amp;"'","") &amp; "}",""),"")&amp;"},","")</f>
        <v>, dropMechanic={LIBSETS_DROP_MECHANIC_MONSTER_NAME}, dropMechanicNames={}},</v>
      </c>
      <c r="BA392" s="21" t="str">
        <f>IF(F392&lt;&gt;"Not in the game (anymore)",IF(C392&lt;&gt;"",CONCATENATE(" --",C392," / ",B392,"   [",IF(Q392&lt;&gt;"",Q392,""),IF(Y392&lt;&gt;"",", "&amp;Y392,""),IF(AD392&lt;&gt;"",", "&amp;AD392,""),IF(AI392&lt;&gt;"",", "&amp;AI392,""),IF(AN392&lt;&gt;"",", "&amp;AN392,""),IF(AS392&lt;&gt;"",", "&amp;AS392,""),"]")),"")</f>
        <v xml:space="preserve"> --Tooth of Lokkestiiz / Zahn von Lokkestiiz   [Northern Elsweyr]</v>
      </c>
    </row>
    <row r="393" spans="1:53" x14ac:dyDescent="0.25">
      <c r="A393" s="12">
        <v>446</v>
      </c>
      <c r="B393" t="s">
        <v>1607</v>
      </c>
      <c r="C393" t="s">
        <v>1520</v>
      </c>
      <c r="D393" s="3">
        <f>A393</f>
        <v>446</v>
      </c>
      <c r="G393" s="8" t="s">
        <v>1656</v>
      </c>
      <c r="I393" t="s">
        <v>97</v>
      </c>
      <c r="J393" t="s">
        <v>97</v>
      </c>
      <c r="K393">
        <v>399</v>
      </c>
      <c r="L393">
        <v>399</v>
      </c>
      <c r="M393">
        <v>399</v>
      </c>
      <c r="N393">
        <v>0</v>
      </c>
      <c r="P393" s="3">
        <f>IF(AND(G393&lt;&gt;"LIBSETS_SETTYPE_BATTLEGROUND",G393&lt;&gt;"LIBSETS_SETTYPE_SPECIAL",G393&lt;&gt;"LIBSETS_SETTYPE_MYTHIC"), IF(Q393&lt;&gt;"",VLOOKUP(Q393,'ESO zone constants'!$D$2:$H$4950,5,FALSE),""),"")</f>
        <v>1086</v>
      </c>
      <c r="Q393" t="str">
        <f>IF(OR(K393="",K393&lt;=0,ISERROR(K393)),IF(AND(O393&lt;&gt;"",NOT(ISERROR(O393))),O393, ""),VLOOKUP(K393,'ESO wayshrine node constants'!$A$3:$D$9993,4,FALSE))</f>
        <v>Northern Elsweyr</v>
      </c>
      <c r="S393" s="19" t="str">
        <f>IF(AND(R393&lt;&gt;"",NOT(ISERROR(R393))),R393,IF(P393&lt;&gt;"",IF(NOT(ISERROR(VLOOKUP(P393,'ESO Dungeon constants'!$D$3:$H$9999,5,FALSE))),VLOOKUP(P393,'ESO Dungeon constants'!$D$3:$I$9999,6,FALSE),VLOOKUP(P393,'ESO zone constants'!$H$2:$K$9984,4,FALSE)),""))</f>
        <v>DLC_ELSWEYR</v>
      </c>
      <c r="T393" s="3" t="str">
        <f>IF(S393&lt;&gt;"",VLOOKUP(S393,'LibSets constants'!$B$4:$C$1000,2,FALSE),"")</f>
        <v>Elsweyr</v>
      </c>
      <c r="U393" s="33" t="s">
        <v>1726</v>
      </c>
      <c r="V393" s="43"/>
      <c r="W393" s="43"/>
      <c r="X393" s="3" t="str">
        <f>IF(G393&lt;&gt;"LIBSETS_SETTYPE_BATTLEGROUND",IF(G393&lt;&gt;"LIBSETS_SETTYPE_SPECIAL",IF(Y393&lt;&gt;"",VLOOKUP(Y393,'ESO zone constants'!$D$2:$H$4950,5,FALSE),""),""),"")</f>
        <v/>
      </c>
      <c r="Z393" s="43"/>
      <c r="AA393" s="43"/>
      <c r="AB393" s="43"/>
      <c r="AC393" s="3" t="str">
        <f>IF(G393&lt;&gt;"LIBSETS_SETTYPE_BATTLEGROUND",IF(G393&lt;&gt;"LIBSETS_SETTYPE_SPECIAL",IF(AD393&lt;&gt;"",VLOOKUP(AD393,'ESO zone constants'!$D$2:$H$4950,5,FALSE),""),""),"")</f>
        <v/>
      </c>
      <c r="AE393" s="43"/>
      <c r="AF393" s="43"/>
      <c r="AG393" s="43"/>
      <c r="AH393" s="3" t="str">
        <f>IF(G393&lt;&gt;"LIBSETS_SETTYPE_BATTLEGROUND",IF(G393&lt;&gt;"LIBSETS_SETTYPE_SPECIAL",IF(AI393&lt;&gt;"",VLOOKUP(AI393,'ESO zone constants'!$D$2:$H$4950,5,FALSE),""),""),"")</f>
        <v/>
      </c>
      <c r="AJ393" s="43"/>
      <c r="AK393" s="43"/>
      <c r="AL393" s="43"/>
      <c r="AM393" s="3" t="str">
        <f>IF(G393&lt;&gt;"LIBSETS_SETTYPE_BATTLEGROUND",IF(G393&lt;&gt;"LIBSETS_SETTYPE_SPECIAL",IF(AN393&lt;&gt;"",VLOOKUP(AN393,'ESO zone constants'!$D$2:$H$4950,5,FALSE),""),""),"")</f>
        <v/>
      </c>
      <c r="AO393" s="43"/>
      <c r="AP393" s="43"/>
      <c r="AQ393" s="43"/>
      <c r="AR393" s="3" t="str">
        <f>IF(G393&lt;&gt;"LIBSETS_SETTYPE_BATTLEGROUND",IF(G393&lt;&gt;"LIBSETS_SETTYPE_SPECIAL",IF(AS393&lt;&gt;"",VLOOKUP(AS393,'ESO zone constants'!$D$2:$H$4950,5,FALSE),""),""),"")</f>
        <v/>
      </c>
      <c r="AT393" s="43"/>
      <c r="AU393" s="43"/>
      <c r="AV393" s="43"/>
      <c r="AW393" s="21" t="str">
        <f>IF(A393="???","--","")&amp;IF(F393&lt;&gt;"Not in the game (anymore)",IF(A393&lt;&gt;"",CONCATENATE("[",A393,"] = {wayshrines={")&amp;IF(K393&lt;&gt;"",CONCATENATE(K393,","),"")&amp;IF(L393&lt;&gt;"",CONCATENATE(L393,","),"")&amp;IF(M393&lt;&gt;"",CONCATENATE(M393,","),"")&amp;CONCATENATE("}")&amp;IF(VALUE(N393)&gt;0,CONCATENATE(", traitsNeeded=",N393),"")&amp;CONCATENATE(", dlcId=",IF(S393&lt;&gt;"",S393,"DLC_BASE_GAME")),""),"")</f>
        <v>[446] = {wayshrines={399,399,399,}, dlcId=DLC_ELSWEYR</v>
      </c>
      <c r="AX393" s="21" t="str">
        <f>IF(F393&lt;&gt;"Not in the game (anymore)",IF(A393&lt;&gt;"",IF(P393&lt;&gt;"",CONCATENATE(", zoneIds={",P393),"")&amp;IF(X393&lt;&gt;"",CONCATENATE(",",X393),"")&amp;IF(AC393&lt;&gt;"",CONCATENATE(",",AC393),"")&amp;IF(AH393&lt;&gt;"",CONCATENATE(",",AH393),"")&amp;IF(AM393&lt;&gt;"",CONCATENATE(",",AM393),"")&amp;IF(AR393&lt;&gt;"",CONCATENATE(",",AR393),"")&amp;IF(P393&lt;&gt;"",CONCATENATE("}",""),"")&amp;IF(OR(I393="true",I393="false",I393&lt;&gt;""), CONCATENATE(", veteran=", I393), ""),""),"")</f>
        <v>, zoneIds={1086}, veteran=false</v>
      </c>
      <c r="AY393" s="21" t="str">
        <f>IF(F393&lt;&gt;"Not in the game (anymore)",IF(A393&lt;&gt;"",", setType="&amp;G393,"")&amp;IF(J393="true",", multiTrialSet=true",""),"")</f>
        <v>, setType=LIBSETS_SETTYPE_TRIAL</v>
      </c>
      <c r="AZ393" s="21" t="str">
        <f>IF(F393&lt;&gt;"Not in the game (anymore)",IF(U393&lt;&gt;"",", dropMechanic={"&amp;U393&amp;IF(Z393&lt;&gt;"",","&amp;Z393,"")&amp;IF(AE393&lt;&gt;"",","&amp;AE393,"")&amp;IF(AJ393&lt;&gt;"",","&amp;AJ393,"")&amp;IF(AO393&lt;&gt;"",","&amp;AO393,"")&amp;IF(AT393&lt;&gt;"",","&amp;AT393,"")&amp;"}"&amp;IF(U393="LIBSETS_DROP_MECHANIC_MONSTER_NAME",", dropMechanicNames={" &amp; IF(V393&lt;&gt;"","['en']='"&amp;V393&amp;"'","") &amp; IF(W393&lt;&gt;"",", ['de']='" &amp; W393&amp;"'","") &amp; "}",""),"")&amp;"},","")</f>
        <v>, dropMechanic={LIBSETS_DROP_MECHANIC_MONSTER_NAME}, dropMechanicNames={}},</v>
      </c>
      <c r="BA393" s="21" t="str">
        <f>IF(F393&lt;&gt;"Not in the game (anymore)",IF(C393&lt;&gt;"",CONCATENATE(" --",C393," / ",B393,"   [",IF(Q393&lt;&gt;"",Q393,""),IF(Y393&lt;&gt;"",", "&amp;Y393,""),IF(AD393&lt;&gt;"",", "&amp;AD393,""),IF(AI393&lt;&gt;"",", "&amp;AI393,""),IF(AN393&lt;&gt;"",", "&amp;AN393,""),IF(AS393&lt;&gt;"",", "&amp;AS393,""),"]")),"")</f>
        <v xml:space="preserve"> --Claw of Yolnakhriin / Kralle von Yolnahkriin   [Northern Elsweyr]</v>
      </c>
    </row>
    <row r="394" spans="1:53" x14ac:dyDescent="0.25">
      <c r="A394" s="5">
        <v>448</v>
      </c>
      <c r="B394" t="s">
        <v>1638</v>
      </c>
      <c r="C394" t="s">
        <v>1518</v>
      </c>
      <c r="D394" s="3">
        <f>A394</f>
        <v>448</v>
      </c>
      <c r="G394" s="8" t="s">
        <v>1656</v>
      </c>
      <c r="I394" t="s">
        <v>98</v>
      </c>
      <c r="J394" t="s">
        <v>97</v>
      </c>
      <c r="K394">
        <v>399</v>
      </c>
      <c r="L394">
        <v>399</v>
      </c>
      <c r="M394">
        <v>399</v>
      </c>
      <c r="N394">
        <v>0</v>
      </c>
      <c r="P394" s="3">
        <f>IF(AND(G394&lt;&gt;"LIBSETS_SETTYPE_BATTLEGROUND",G394&lt;&gt;"LIBSETS_SETTYPE_SPECIAL",G394&lt;&gt;"LIBSETS_SETTYPE_MYTHIC"), IF(Q394&lt;&gt;"",VLOOKUP(Q394,'ESO zone constants'!$D$2:$H$4950,5,FALSE),""),"")</f>
        <v>1086</v>
      </c>
      <c r="Q394" t="str">
        <f>IF(OR(K394="",K394&lt;=0,ISERROR(K394)),IF(AND(O394&lt;&gt;"",NOT(ISERROR(O394))),O394, ""),VLOOKUP(K394,'ESO wayshrine node constants'!$A$3:$D$9993,4,FALSE))</f>
        <v>Northern Elsweyr</v>
      </c>
      <c r="S394" s="19" t="str">
        <f>IF(AND(R394&lt;&gt;"",NOT(ISERROR(R394))),R394,IF(P394&lt;&gt;"",IF(NOT(ISERROR(VLOOKUP(P394,'ESO Dungeon constants'!$D$3:$H$9999,5,FALSE))),VLOOKUP(P394,'ESO Dungeon constants'!$D$3:$I$9999,6,FALSE),VLOOKUP(P394,'ESO zone constants'!$H$2:$K$9984,4,FALSE)),""))</f>
        <v>DLC_ELSWEYR</v>
      </c>
      <c r="T394" s="3" t="str">
        <f>IF(S394&lt;&gt;"",VLOOKUP(S394,'LibSets constants'!$B$4:$C$1000,2,FALSE),"")</f>
        <v>Elsweyr</v>
      </c>
      <c r="U394" s="33" t="s">
        <v>1726</v>
      </c>
      <c r="V394" s="43"/>
      <c r="W394" s="43"/>
      <c r="X394" s="3" t="str">
        <f>IF(G394&lt;&gt;"LIBSETS_SETTYPE_BATTLEGROUND",IF(G394&lt;&gt;"LIBSETS_SETTYPE_SPECIAL",IF(Y394&lt;&gt;"",VLOOKUP(Y394,'ESO zone constants'!$D$2:$H$4950,5,FALSE),""),""),"")</f>
        <v/>
      </c>
      <c r="Z394" s="43"/>
      <c r="AA394" s="43"/>
      <c r="AB394" s="43"/>
      <c r="AC394" s="3" t="str">
        <f>IF(G394&lt;&gt;"LIBSETS_SETTYPE_BATTLEGROUND",IF(G394&lt;&gt;"LIBSETS_SETTYPE_SPECIAL",IF(AD394&lt;&gt;"",VLOOKUP(AD394,'ESO zone constants'!$D$2:$H$4950,5,FALSE),""),""),"")</f>
        <v/>
      </c>
      <c r="AE394" s="43"/>
      <c r="AF394" s="43"/>
      <c r="AG394" s="43"/>
      <c r="AH394" s="3" t="str">
        <f>IF(G394&lt;&gt;"LIBSETS_SETTYPE_BATTLEGROUND",IF(G394&lt;&gt;"LIBSETS_SETTYPE_SPECIAL",IF(AI394&lt;&gt;"",VLOOKUP(AI394,'ESO zone constants'!$D$2:$H$4950,5,FALSE),""),""),"")</f>
        <v/>
      </c>
      <c r="AJ394" s="43"/>
      <c r="AK394" s="43"/>
      <c r="AL394" s="43"/>
      <c r="AM394" s="3" t="str">
        <f>IF(G394&lt;&gt;"LIBSETS_SETTYPE_BATTLEGROUND",IF(G394&lt;&gt;"LIBSETS_SETTYPE_SPECIAL",IF(AN394&lt;&gt;"",VLOOKUP(AN394,'ESO zone constants'!$D$2:$H$4950,5,FALSE),""),""),"")</f>
        <v/>
      </c>
      <c r="AO394" s="43"/>
      <c r="AP394" s="43"/>
      <c r="AQ394" s="43"/>
      <c r="AR394" s="3" t="str">
        <f>IF(G394&lt;&gt;"LIBSETS_SETTYPE_BATTLEGROUND",IF(G394&lt;&gt;"LIBSETS_SETTYPE_SPECIAL",IF(AS394&lt;&gt;"",VLOOKUP(AS394,'ESO zone constants'!$D$2:$H$4950,5,FALSE),""),""),"")</f>
        <v/>
      </c>
      <c r="AT394" s="43"/>
      <c r="AU394" s="43"/>
      <c r="AV394" s="43"/>
      <c r="AW394" s="21" t="str">
        <f>IF(A394="???","--","")&amp;IF(F394&lt;&gt;"Not in the game (anymore)",IF(A394&lt;&gt;"",CONCATENATE("[",A394,"] = {wayshrines={")&amp;IF(K394&lt;&gt;"",CONCATENATE(K394,","),"")&amp;IF(L394&lt;&gt;"",CONCATENATE(L394,","),"")&amp;IF(M394&lt;&gt;"",CONCATENATE(M394,","),"")&amp;CONCATENATE("}")&amp;IF(VALUE(N394)&gt;0,CONCATENATE(", traitsNeeded=",N394),"")&amp;CONCATENATE(", dlcId=",IF(S394&lt;&gt;"",S394,"DLC_BASE_GAME")),""),"")</f>
        <v>[448] = {wayshrines={399,399,399,}, dlcId=DLC_ELSWEYR</v>
      </c>
      <c r="AX394" s="21" t="str">
        <f>IF(F394&lt;&gt;"Not in the game (anymore)",IF(A394&lt;&gt;"",IF(P394&lt;&gt;"",CONCATENATE(", zoneIds={",P394),"")&amp;IF(X394&lt;&gt;"",CONCATENATE(",",X394),"")&amp;IF(AC394&lt;&gt;"",CONCATENATE(",",AC394),"")&amp;IF(AH394&lt;&gt;"",CONCATENATE(",",AH394),"")&amp;IF(AM394&lt;&gt;"",CONCATENATE(",",AM394),"")&amp;IF(AR394&lt;&gt;"",CONCATENATE(",",AR394),"")&amp;IF(P394&lt;&gt;"",CONCATENATE("}",""),"")&amp;IF(OR(I394="true",I394="false",I394&lt;&gt;""), CONCATENATE(", veteran=", I394), ""),""),"")</f>
        <v>, zoneIds={1086}, veteran=true</v>
      </c>
      <c r="AY394" s="21" t="str">
        <f>IF(F394&lt;&gt;"Not in the game (anymore)",IF(A394&lt;&gt;"",", setType="&amp;G394,"")&amp;IF(J394="true",", multiTrialSet=true",""),"")</f>
        <v>, setType=LIBSETS_SETTYPE_TRIAL</v>
      </c>
      <c r="AZ394" s="21" t="str">
        <f>IF(F394&lt;&gt;"Not in the game (anymore)",IF(U394&lt;&gt;"",", dropMechanic={"&amp;U394&amp;IF(Z394&lt;&gt;"",","&amp;Z394,"")&amp;IF(AE394&lt;&gt;"",","&amp;AE394,"")&amp;IF(AJ394&lt;&gt;"",","&amp;AJ394,"")&amp;IF(AO394&lt;&gt;"",","&amp;AO394,"")&amp;IF(AT394&lt;&gt;"",","&amp;AT394,"")&amp;"}"&amp;IF(U394="LIBSETS_DROP_MECHANIC_MONSTER_NAME",", dropMechanicNames={" &amp; IF(V394&lt;&gt;"","['en']='"&amp;V394&amp;"'","") &amp; IF(W394&lt;&gt;"",", ['de']='" &amp; W394&amp;"'","") &amp; "}",""),"")&amp;"},","")</f>
        <v>, dropMechanic={LIBSETS_DROP_MECHANIC_MONSTER_NAME}, dropMechanicNames={}},</v>
      </c>
      <c r="BA394" s="21" t="str">
        <f>IF(F394&lt;&gt;"Not in the game (anymore)",IF(C394&lt;&gt;"",CONCATENATE(" --",C394," / ",B394,"   [",IF(Q394&lt;&gt;"",Q394,""),IF(Y394&lt;&gt;"",", "&amp;Y394,""),IF(AD394&lt;&gt;"",", "&amp;AD394,""),IF(AI394&lt;&gt;"",", "&amp;AI394,""),IF(AN394&lt;&gt;"",", "&amp;AN394,""),IF(AS394&lt;&gt;"",", "&amp;AS394,""),"]")),"")</f>
        <v xml:space="preserve"> --Eye of Nahviintaas / Perfektioniertes Auge von Nahviintaas   [Northern Elsweyr]</v>
      </c>
    </row>
    <row r="395" spans="1:53" x14ac:dyDescent="0.25">
      <c r="A395" s="5">
        <v>449</v>
      </c>
      <c r="B395" t="s">
        <v>1635</v>
      </c>
      <c r="C395" t="s">
        <v>1521</v>
      </c>
      <c r="D395" s="3">
        <f>A395</f>
        <v>449</v>
      </c>
      <c r="G395" s="8" t="s">
        <v>1656</v>
      </c>
      <c r="I395" t="s">
        <v>98</v>
      </c>
      <c r="J395" t="s">
        <v>97</v>
      </c>
      <c r="K395">
        <v>399</v>
      </c>
      <c r="L395">
        <v>399</v>
      </c>
      <c r="M395">
        <v>399</v>
      </c>
      <c r="N395">
        <v>0</v>
      </c>
      <c r="P395" s="3">
        <f>IF(AND(G395&lt;&gt;"LIBSETS_SETTYPE_BATTLEGROUND",G395&lt;&gt;"LIBSETS_SETTYPE_SPECIAL",G395&lt;&gt;"LIBSETS_SETTYPE_MYTHIC"), IF(Q395&lt;&gt;"",VLOOKUP(Q395,'ESO zone constants'!$D$2:$H$4950,5,FALSE),""),"")</f>
        <v>1086</v>
      </c>
      <c r="Q395" t="str">
        <f>IF(OR(K395="",K395&lt;=0,ISERROR(K395)),IF(AND(O395&lt;&gt;"",NOT(ISERROR(O395))),O395, ""),VLOOKUP(K395,'ESO wayshrine node constants'!$A$3:$D$9993,4,FALSE))</f>
        <v>Northern Elsweyr</v>
      </c>
      <c r="S395" s="19" t="str">
        <f>IF(AND(R395&lt;&gt;"",NOT(ISERROR(R395))),R395,IF(P395&lt;&gt;"",IF(NOT(ISERROR(VLOOKUP(P395,'ESO Dungeon constants'!$D$3:$H$9999,5,FALSE))),VLOOKUP(P395,'ESO Dungeon constants'!$D$3:$I$9999,6,FALSE),VLOOKUP(P395,'ESO zone constants'!$H$2:$K$9984,4,FALSE)),""))</f>
        <v>DLC_ELSWEYR</v>
      </c>
      <c r="T395" s="3" t="str">
        <f>IF(S395&lt;&gt;"",VLOOKUP(S395,'LibSets constants'!$B$4:$C$1000,2,FALSE),"")</f>
        <v>Elsweyr</v>
      </c>
      <c r="U395" s="33" t="s">
        <v>1726</v>
      </c>
      <c r="V395"/>
      <c r="W395" s="43"/>
      <c r="X395" s="3" t="str">
        <f>IF(G395&lt;&gt;"LIBSETS_SETTYPE_BATTLEGROUND",IF(G395&lt;&gt;"LIBSETS_SETTYPE_SPECIAL",IF(Y395&lt;&gt;"",VLOOKUP(Y395,'ESO zone constants'!$D$2:$H$4950,5,FALSE),""),""),"")</f>
        <v/>
      </c>
      <c r="Z395" s="43"/>
      <c r="AA395" s="43"/>
      <c r="AB395" s="43"/>
      <c r="AC395" s="3" t="str">
        <f>IF(G395&lt;&gt;"LIBSETS_SETTYPE_BATTLEGROUND",IF(G395&lt;&gt;"LIBSETS_SETTYPE_SPECIAL",IF(AD395&lt;&gt;"",VLOOKUP(AD395,'ESO zone constants'!$D$2:$H$4950,5,FALSE),""),""),"")</f>
        <v/>
      </c>
      <c r="AE395" s="43"/>
      <c r="AF395" s="43"/>
      <c r="AG395" s="43"/>
      <c r="AH395" s="3" t="str">
        <f>IF(G395&lt;&gt;"LIBSETS_SETTYPE_BATTLEGROUND",IF(G395&lt;&gt;"LIBSETS_SETTYPE_SPECIAL",IF(AI395&lt;&gt;"",VLOOKUP(AI395,'ESO zone constants'!$D$2:$H$4950,5,FALSE),""),""),"")</f>
        <v/>
      </c>
      <c r="AJ395" s="43"/>
      <c r="AK395" s="43"/>
      <c r="AL395" s="43"/>
      <c r="AM395" s="3" t="str">
        <f>IF(G395&lt;&gt;"LIBSETS_SETTYPE_BATTLEGROUND",IF(G395&lt;&gt;"LIBSETS_SETTYPE_SPECIAL",IF(AN395&lt;&gt;"",VLOOKUP(AN395,'ESO zone constants'!$D$2:$H$4950,5,FALSE),""),""),"")</f>
        <v/>
      </c>
      <c r="AO395" s="43"/>
      <c r="AP395" s="43"/>
      <c r="AQ395" s="43"/>
      <c r="AR395" s="3" t="str">
        <f>IF(G395&lt;&gt;"LIBSETS_SETTYPE_BATTLEGROUND",IF(G395&lt;&gt;"LIBSETS_SETTYPE_SPECIAL",IF(AS395&lt;&gt;"",VLOOKUP(AS395,'ESO zone constants'!$D$2:$H$4950,5,FALSE),""),""),"")</f>
        <v/>
      </c>
      <c r="AT395" s="43"/>
      <c r="AU395" s="43"/>
      <c r="AV395" s="43"/>
      <c r="AW395" s="21" t="str">
        <f>IF(A395="???","--","")&amp;IF(F395&lt;&gt;"Not in the game (anymore)",IF(A395&lt;&gt;"",CONCATENATE("[",A395,"] = {wayshrines={")&amp;IF(K395&lt;&gt;"",CONCATENATE(K395,","),"")&amp;IF(L395&lt;&gt;"",CONCATENATE(L395,","),"")&amp;IF(M395&lt;&gt;"",CONCATENATE(M395,","),"")&amp;CONCATENATE("}")&amp;IF(VALUE(N395)&gt;0,CONCATENATE(", traitsNeeded=",N395),"")&amp;CONCATENATE(", dlcId=",IF(S395&lt;&gt;"",S395,"DLC_BASE_GAME")),""),"")</f>
        <v>[449] = {wayshrines={399,399,399,}, dlcId=DLC_ELSWEYR</v>
      </c>
      <c r="AX395" s="21" t="str">
        <f>IF(F395&lt;&gt;"Not in the game (anymore)",IF(A395&lt;&gt;"",IF(P395&lt;&gt;"",CONCATENATE(", zoneIds={",P395),"")&amp;IF(X395&lt;&gt;"",CONCATENATE(",",X395),"")&amp;IF(AC395&lt;&gt;"",CONCATENATE(",",AC395),"")&amp;IF(AH395&lt;&gt;"",CONCATENATE(",",AH395),"")&amp;IF(AM395&lt;&gt;"",CONCATENATE(",",AM395),"")&amp;IF(AR395&lt;&gt;"",CONCATENATE(",",AR395),"")&amp;IF(P395&lt;&gt;"",CONCATENATE("}",""),"")&amp;IF(OR(I395="true",I395="false",I395&lt;&gt;""), CONCATENATE(", veteran=", I395), ""),""),"")</f>
        <v>, zoneIds={1086}, veteran=true</v>
      </c>
      <c r="AY395" s="21" t="str">
        <f>IF(F395&lt;&gt;"Not in the game (anymore)",IF(A395&lt;&gt;"",", setType="&amp;G395,"")&amp;IF(J395="true",", multiTrialSet=true",""),"")</f>
        <v>, setType=LIBSETS_SETTYPE_TRIAL</v>
      </c>
      <c r="AZ395" s="21" t="str">
        <f>IF(F395&lt;&gt;"Not in the game (anymore)",IF(U395&lt;&gt;"",", dropMechanic={"&amp;U395&amp;IF(Z395&lt;&gt;"",","&amp;Z395,"")&amp;IF(AE395&lt;&gt;"",","&amp;AE395,"")&amp;IF(AJ395&lt;&gt;"",","&amp;AJ395,"")&amp;IF(AO395&lt;&gt;"",","&amp;AO395,"")&amp;IF(AT395&lt;&gt;"",","&amp;AT395,"")&amp;"}"&amp;IF(U395="LIBSETS_DROP_MECHANIC_MONSTER_NAME",", dropMechanicNames={" &amp; IF(V395&lt;&gt;"","['en']='"&amp;V395&amp;"'","") &amp; IF(W395&lt;&gt;"",", ['de']='" &amp; W395&amp;"'","") &amp; "}",""),"")&amp;"},","")</f>
        <v>, dropMechanic={LIBSETS_DROP_MECHANIC_MONSTER_NAME}, dropMechanicNames={}},</v>
      </c>
      <c r="BA395" s="21" t="str">
        <f>IF(F395&lt;&gt;"Not in the game (anymore)",IF(C395&lt;&gt;"",CONCATENATE(" --",C395," / ",B395,"   [",IF(Q395&lt;&gt;"",Q395,""),IF(Y395&lt;&gt;"",", "&amp;Y395,""),IF(AD395&lt;&gt;"",", "&amp;AD395,""),IF(AI395&lt;&gt;"",", "&amp;AI395,""),IF(AN395&lt;&gt;"",", "&amp;AN395,""),IF(AS395&lt;&gt;"",", "&amp;AS395,""),"]")),"")</f>
        <v xml:space="preserve"> --Perfected False God's Devotion / Perfektionierte Ergebenheit zum falschen Gott   [Northern Elsweyr]</v>
      </c>
    </row>
    <row r="396" spans="1:53" x14ac:dyDescent="0.25">
      <c r="A396" s="5">
        <v>450</v>
      </c>
      <c r="B396" t="s">
        <v>1636</v>
      </c>
      <c r="C396" t="s">
        <v>1522</v>
      </c>
      <c r="D396" s="3">
        <f>A396</f>
        <v>450</v>
      </c>
      <c r="G396" s="8" t="s">
        <v>1656</v>
      </c>
      <c r="I396" t="s">
        <v>98</v>
      </c>
      <c r="J396" t="s">
        <v>97</v>
      </c>
      <c r="K396">
        <v>399</v>
      </c>
      <c r="L396">
        <v>399</v>
      </c>
      <c r="M396">
        <v>399</v>
      </c>
      <c r="N396">
        <v>0</v>
      </c>
      <c r="P396" s="3">
        <f>IF(AND(G396&lt;&gt;"LIBSETS_SETTYPE_BATTLEGROUND",G396&lt;&gt;"LIBSETS_SETTYPE_SPECIAL",G396&lt;&gt;"LIBSETS_SETTYPE_MYTHIC"), IF(Q396&lt;&gt;"",VLOOKUP(Q396,'ESO zone constants'!$D$2:$H$4950,5,FALSE),""),"")</f>
        <v>1086</v>
      </c>
      <c r="Q396" t="str">
        <f>IF(OR(K396="",K396&lt;=0,ISERROR(K396)),IF(AND(O396&lt;&gt;"",NOT(ISERROR(O396))),O396, ""),VLOOKUP(K396,'ESO wayshrine node constants'!$A$3:$D$9993,4,FALSE))</f>
        <v>Northern Elsweyr</v>
      </c>
      <c r="S396" s="19" t="str">
        <f>IF(AND(R396&lt;&gt;"",NOT(ISERROR(R396))),R396,IF(P396&lt;&gt;"",IF(NOT(ISERROR(VLOOKUP(P396,'ESO Dungeon constants'!$D$3:$H$9999,5,FALSE))),VLOOKUP(P396,'ESO Dungeon constants'!$D$3:$I$9999,6,FALSE),VLOOKUP(P396,'ESO zone constants'!$H$2:$K$9984,4,FALSE)),""))</f>
        <v>DLC_ELSWEYR</v>
      </c>
      <c r="T396" s="3" t="str">
        <f>IF(S396&lt;&gt;"",VLOOKUP(S396,'LibSets constants'!$B$4:$C$1000,2,FALSE),"")</f>
        <v>Elsweyr</v>
      </c>
      <c r="U396" s="33" t="s">
        <v>1726</v>
      </c>
      <c r="V396"/>
      <c r="W396" s="43"/>
      <c r="X396" s="3" t="str">
        <f>IF(G396&lt;&gt;"LIBSETS_SETTYPE_BATTLEGROUND",IF(G396&lt;&gt;"LIBSETS_SETTYPE_SPECIAL",IF(Y396&lt;&gt;"",VLOOKUP(Y396,'ESO zone constants'!$D$2:$H$4950,5,FALSE),""),""),"")</f>
        <v/>
      </c>
      <c r="Z396" s="43"/>
      <c r="AA396" s="43"/>
      <c r="AB396" s="43"/>
      <c r="AC396" s="3" t="str">
        <f>IF(G396&lt;&gt;"LIBSETS_SETTYPE_BATTLEGROUND",IF(G396&lt;&gt;"LIBSETS_SETTYPE_SPECIAL",IF(AD396&lt;&gt;"",VLOOKUP(AD396,'ESO zone constants'!$D$2:$H$4950,5,FALSE),""),""),"")</f>
        <v/>
      </c>
      <c r="AE396" s="43"/>
      <c r="AF396" s="43"/>
      <c r="AG396" s="43"/>
      <c r="AH396" s="3" t="str">
        <f>IF(G396&lt;&gt;"LIBSETS_SETTYPE_BATTLEGROUND",IF(G396&lt;&gt;"LIBSETS_SETTYPE_SPECIAL",IF(AI396&lt;&gt;"",VLOOKUP(AI396,'ESO zone constants'!$D$2:$H$4950,5,FALSE),""),""),"")</f>
        <v/>
      </c>
      <c r="AJ396" s="43"/>
      <c r="AK396" s="43"/>
      <c r="AL396" s="43"/>
      <c r="AM396" s="3" t="str">
        <f>IF(G396&lt;&gt;"LIBSETS_SETTYPE_BATTLEGROUND",IF(G396&lt;&gt;"LIBSETS_SETTYPE_SPECIAL",IF(AN396&lt;&gt;"",VLOOKUP(AN396,'ESO zone constants'!$D$2:$H$4950,5,FALSE),""),""),"")</f>
        <v/>
      </c>
      <c r="AO396" s="43"/>
      <c r="AP396" s="43"/>
      <c r="AQ396" s="43"/>
      <c r="AR396" s="3" t="str">
        <f>IF(G396&lt;&gt;"LIBSETS_SETTYPE_BATTLEGROUND",IF(G396&lt;&gt;"LIBSETS_SETTYPE_SPECIAL",IF(AS396&lt;&gt;"",VLOOKUP(AS396,'ESO zone constants'!$D$2:$H$4950,5,FALSE),""),""),"")</f>
        <v/>
      </c>
      <c r="AT396" s="43"/>
      <c r="AU396" s="43"/>
      <c r="AV396" s="43"/>
      <c r="AW396" s="21" t="str">
        <f>IF(A396="???","--","")&amp;IF(F396&lt;&gt;"Not in the game (anymore)",IF(A396&lt;&gt;"",CONCATENATE("[",A396,"] = {wayshrines={")&amp;IF(K396&lt;&gt;"",CONCATENATE(K396,","),"")&amp;IF(L396&lt;&gt;"",CONCATENATE(L396,","),"")&amp;IF(M396&lt;&gt;"",CONCATENATE(M396,","),"")&amp;CONCATENATE("}")&amp;IF(VALUE(N396)&gt;0,CONCATENATE(", traitsNeeded=",N396),"")&amp;CONCATENATE(", dlcId=",IF(S396&lt;&gt;"",S396,"DLC_BASE_GAME")),""),"")</f>
        <v>[450] = {wayshrines={399,399,399,}, dlcId=DLC_ELSWEYR</v>
      </c>
      <c r="AX396" s="21" t="str">
        <f>IF(F396&lt;&gt;"Not in the game (anymore)",IF(A396&lt;&gt;"",IF(P396&lt;&gt;"",CONCATENATE(", zoneIds={",P396),"")&amp;IF(X396&lt;&gt;"",CONCATENATE(",",X396),"")&amp;IF(AC396&lt;&gt;"",CONCATENATE(",",AC396),"")&amp;IF(AH396&lt;&gt;"",CONCATENATE(",",AH396),"")&amp;IF(AM396&lt;&gt;"",CONCATENATE(",",AM396),"")&amp;IF(AR396&lt;&gt;"",CONCATENATE(",",AR396),"")&amp;IF(P396&lt;&gt;"",CONCATENATE("}",""),"")&amp;IF(OR(I396="true",I396="false",I396&lt;&gt;""), CONCATENATE(", veteran=", I396), ""),""),"")</f>
        <v>, zoneIds={1086}, veteran=true</v>
      </c>
      <c r="AY396" s="21" t="str">
        <f>IF(F396&lt;&gt;"Not in the game (anymore)",IF(A396&lt;&gt;"",", setType="&amp;G396,"")&amp;IF(J396="true",", multiTrialSet=true",""),"")</f>
        <v>, setType=LIBSETS_SETTYPE_TRIAL</v>
      </c>
      <c r="AZ396" s="21" t="str">
        <f>IF(F396&lt;&gt;"Not in the game (anymore)",IF(U396&lt;&gt;"",", dropMechanic={"&amp;U396&amp;IF(Z396&lt;&gt;"",","&amp;Z396,"")&amp;IF(AE396&lt;&gt;"",","&amp;AE396,"")&amp;IF(AJ396&lt;&gt;"",","&amp;AJ396,"")&amp;IF(AO396&lt;&gt;"",","&amp;AO396,"")&amp;IF(AT396&lt;&gt;"",","&amp;AT396,"")&amp;"}"&amp;IF(U396="LIBSETS_DROP_MECHANIC_MONSTER_NAME",", dropMechanicNames={" &amp; IF(V396&lt;&gt;"","['en']='"&amp;V396&amp;"'","") &amp; IF(W396&lt;&gt;"",", ['de']='" &amp; W396&amp;"'","") &amp; "}",""),"")&amp;"},","")</f>
        <v>, dropMechanic={LIBSETS_DROP_MECHANIC_MONSTER_NAME}, dropMechanicNames={}},</v>
      </c>
      <c r="BA396" s="21" t="str">
        <f>IF(F396&lt;&gt;"Not in the game (anymore)",IF(C396&lt;&gt;"",CONCATENATE(" --",C396," / ",B396,"   [",IF(Q396&lt;&gt;"",Q396,""),IF(Y396&lt;&gt;"",", "&amp;Y396,""),IF(AD396&lt;&gt;"",", "&amp;AD396,""),IF(AI396&lt;&gt;"",", "&amp;AI396,""),IF(AN396&lt;&gt;"",", "&amp;AN396,""),IF(AS396&lt;&gt;"",", "&amp;AS396,""),"]")),"")</f>
        <v xml:space="preserve"> --Perfected Tooth of Lokkestiiz / Perfektionierter Zahn von Lokkestiiz   [Northern Elsweyr]</v>
      </c>
    </row>
    <row r="397" spans="1:53" x14ac:dyDescent="0.25">
      <c r="A397" s="5">
        <v>451</v>
      </c>
      <c r="B397" t="s">
        <v>1634</v>
      </c>
      <c r="C397" t="s">
        <v>1523</v>
      </c>
      <c r="D397" s="3">
        <f>A397</f>
        <v>451</v>
      </c>
      <c r="G397" s="8" t="s">
        <v>1656</v>
      </c>
      <c r="I397" t="s">
        <v>98</v>
      </c>
      <c r="J397" t="s">
        <v>97</v>
      </c>
      <c r="K397">
        <v>399</v>
      </c>
      <c r="L397">
        <v>399</v>
      </c>
      <c r="M397">
        <v>399</v>
      </c>
      <c r="N397">
        <v>0</v>
      </c>
      <c r="P397" s="3">
        <f>IF(AND(G397&lt;&gt;"LIBSETS_SETTYPE_BATTLEGROUND",G397&lt;&gt;"LIBSETS_SETTYPE_SPECIAL",G397&lt;&gt;"LIBSETS_SETTYPE_MYTHIC"), IF(Q397&lt;&gt;"",VLOOKUP(Q397,'ESO zone constants'!$D$2:$H$4950,5,FALSE),""),"")</f>
        <v>1086</v>
      </c>
      <c r="Q397" t="str">
        <f>IF(OR(K397="",K397&lt;=0,ISERROR(K397)),IF(AND(O397&lt;&gt;"",NOT(ISERROR(O397))),O397, ""),VLOOKUP(K397,'ESO wayshrine node constants'!$A$3:$D$9993,4,FALSE))</f>
        <v>Northern Elsweyr</v>
      </c>
      <c r="S397" s="19" t="str">
        <f>IF(AND(R397&lt;&gt;"",NOT(ISERROR(R397))),R397,IF(P397&lt;&gt;"",IF(NOT(ISERROR(VLOOKUP(P397,'ESO Dungeon constants'!$D$3:$H$9999,5,FALSE))),VLOOKUP(P397,'ESO Dungeon constants'!$D$3:$I$9999,6,FALSE),VLOOKUP(P397,'ESO zone constants'!$H$2:$K$9984,4,FALSE)),""))</f>
        <v>DLC_ELSWEYR</v>
      </c>
      <c r="T397" s="3" t="str">
        <f>IF(S397&lt;&gt;"",VLOOKUP(S397,'LibSets constants'!$B$4:$C$1000,2,FALSE),"")</f>
        <v>Elsweyr</v>
      </c>
      <c r="U397" s="33" t="s">
        <v>1726</v>
      </c>
      <c r="V397"/>
      <c r="W397" s="43"/>
      <c r="X397" s="3" t="str">
        <f>IF(G397&lt;&gt;"LIBSETS_SETTYPE_BATTLEGROUND",IF(G397&lt;&gt;"LIBSETS_SETTYPE_SPECIAL",IF(Y397&lt;&gt;"",VLOOKUP(Y397,'ESO zone constants'!$D$2:$H$4950,5,FALSE),""),""),"")</f>
        <v/>
      </c>
      <c r="Z397" s="43"/>
      <c r="AA397" s="43"/>
      <c r="AB397" s="43"/>
      <c r="AC397" s="3" t="str">
        <f>IF(G397&lt;&gt;"LIBSETS_SETTYPE_BATTLEGROUND",IF(G397&lt;&gt;"LIBSETS_SETTYPE_SPECIAL",IF(AD397&lt;&gt;"",VLOOKUP(AD397,'ESO zone constants'!$D$2:$H$4950,5,FALSE),""),""),"")</f>
        <v/>
      </c>
      <c r="AE397" s="43"/>
      <c r="AF397" s="43"/>
      <c r="AG397" s="43"/>
      <c r="AH397" s="3" t="str">
        <f>IF(G397&lt;&gt;"LIBSETS_SETTYPE_BATTLEGROUND",IF(G397&lt;&gt;"LIBSETS_SETTYPE_SPECIAL",IF(AI397&lt;&gt;"",VLOOKUP(AI397,'ESO zone constants'!$D$2:$H$4950,5,FALSE),""),""),"")</f>
        <v/>
      </c>
      <c r="AJ397" s="43"/>
      <c r="AK397" s="43"/>
      <c r="AL397" s="43"/>
      <c r="AM397" s="3" t="str">
        <f>IF(G397&lt;&gt;"LIBSETS_SETTYPE_BATTLEGROUND",IF(G397&lt;&gt;"LIBSETS_SETTYPE_SPECIAL",IF(AN397&lt;&gt;"",VLOOKUP(AN397,'ESO zone constants'!$D$2:$H$4950,5,FALSE),""),""),"")</f>
        <v/>
      </c>
      <c r="AO397" s="43"/>
      <c r="AP397" s="43"/>
      <c r="AQ397" s="43"/>
      <c r="AR397" s="3" t="str">
        <f>IF(G397&lt;&gt;"LIBSETS_SETTYPE_BATTLEGROUND",IF(G397&lt;&gt;"LIBSETS_SETTYPE_SPECIAL",IF(AS397&lt;&gt;"",VLOOKUP(AS397,'ESO zone constants'!$D$2:$H$4950,5,FALSE),""),""),"")</f>
        <v/>
      </c>
      <c r="AT397" s="43"/>
      <c r="AU397" s="43"/>
      <c r="AV397" s="43"/>
      <c r="AW397" s="21" t="str">
        <f>IF(A397="???","--","")&amp;IF(F397&lt;&gt;"Not in the game (anymore)",IF(A397&lt;&gt;"",CONCATENATE("[",A397,"] = {wayshrines={")&amp;IF(K397&lt;&gt;"",CONCATENATE(K397,","),"")&amp;IF(L397&lt;&gt;"",CONCATENATE(L397,","),"")&amp;IF(M397&lt;&gt;"",CONCATENATE(M397,","),"")&amp;CONCATENATE("}")&amp;IF(VALUE(N397)&gt;0,CONCATENATE(", traitsNeeded=",N397),"")&amp;CONCATENATE(", dlcId=",IF(S397&lt;&gt;"",S397,"DLC_BASE_GAME")),""),"")</f>
        <v>[451] = {wayshrines={399,399,399,}, dlcId=DLC_ELSWEYR</v>
      </c>
      <c r="AX397" s="21" t="str">
        <f>IF(F397&lt;&gt;"Not in the game (anymore)",IF(A397&lt;&gt;"",IF(P397&lt;&gt;"",CONCATENATE(", zoneIds={",P397),"")&amp;IF(X397&lt;&gt;"",CONCATENATE(",",X397),"")&amp;IF(AC397&lt;&gt;"",CONCATENATE(",",AC397),"")&amp;IF(AH397&lt;&gt;"",CONCATENATE(",",AH397),"")&amp;IF(AM397&lt;&gt;"",CONCATENATE(",",AM397),"")&amp;IF(AR397&lt;&gt;"",CONCATENATE(",",AR397),"")&amp;IF(P397&lt;&gt;"",CONCATENATE("}",""),"")&amp;IF(OR(I397="true",I397="false",I397&lt;&gt;""), CONCATENATE(", veteran=", I397), ""),""),"")</f>
        <v>, zoneIds={1086}, veteran=true</v>
      </c>
      <c r="AY397" s="21" t="str">
        <f>IF(F397&lt;&gt;"Not in the game (anymore)",IF(A397&lt;&gt;"",", setType="&amp;G397,"")&amp;IF(J397="true",", multiTrialSet=true",""),"")</f>
        <v>, setType=LIBSETS_SETTYPE_TRIAL</v>
      </c>
      <c r="AZ397" s="21" t="str">
        <f>IF(F397&lt;&gt;"Not in the game (anymore)",IF(U397&lt;&gt;"",", dropMechanic={"&amp;U397&amp;IF(Z397&lt;&gt;"",","&amp;Z397,"")&amp;IF(AE397&lt;&gt;"",","&amp;AE397,"")&amp;IF(AJ397&lt;&gt;"",","&amp;AJ397,"")&amp;IF(AO397&lt;&gt;"",","&amp;AO397,"")&amp;IF(AT397&lt;&gt;"",","&amp;AT397,"")&amp;"}"&amp;IF(U397="LIBSETS_DROP_MECHANIC_MONSTER_NAME",", dropMechanicNames={" &amp; IF(V397&lt;&gt;"","['en']='"&amp;V397&amp;"'","") &amp; IF(W397&lt;&gt;"",", ['de']='" &amp; W397&amp;"'","") &amp; "}",""),"")&amp;"},","")</f>
        <v>, dropMechanic={LIBSETS_DROP_MECHANIC_MONSTER_NAME}, dropMechanicNames={}},</v>
      </c>
      <c r="BA397" s="21" t="str">
        <f>IF(F397&lt;&gt;"Not in the game (anymore)",IF(C397&lt;&gt;"",CONCATENATE(" --",C397," / ",B397,"   [",IF(Q397&lt;&gt;"",Q397,""),IF(Y397&lt;&gt;"",", "&amp;Y397,""),IF(AD397&lt;&gt;"",", "&amp;AD397,""),IF(AI397&lt;&gt;"",", "&amp;AI397,""),IF(AN397&lt;&gt;"",", "&amp;AN397,""),IF(AS397&lt;&gt;"",", "&amp;AS397,""),"]")),"")</f>
        <v xml:space="preserve"> --Perfected Claw of Yolnakhriin / Perfektionierte Kralle von Yolnahkriin   [Northern Elsweyr]</v>
      </c>
    </row>
    <row r="398" spans="1:53" x14ac:dyDescent="0.25">
      <c r="A398" s="5">
        <v>452</v>
      </c>
      <c r="B398" t="s">
        <v>1677</v>
      </c>
      <c r="C398" t="s">
        <v>1676</v>
      </c>
      <c r="D398" s="3">
        <f>A398</f>
        <v>452</v>
      </c>
      <c r="G398" s="3" t="s">
        <v>1652</v>
      </c>
      <c r="I398" t="s">
        <v>97</v>
      </c>
      <c r="J398" t="s">
        <v>97</v>
      </c>
      <c r="K398">
        <v>-1</v>
      </c>
      <c r="L398">
        <v>-1</v>
      </c>
      <c r="M398">
        <v>-1</v>
      </c>
      <c r="N398">
        <v>0</v>
      </c>
      <c r="O398" s="70" t="s">
        <v>1661</v>
      </c>
      <c r="P398" s="3">
        <f>IF(AND(G398&lt;&gt;"LIBSETS_SETTYPE_BATTLEGROUND",G398&lt;&gt;"LIBSETS_SETTYPE_SPECIAL",G398&lt;&gt;"LIBSETS_SETTYPE_MYTHIC"), IF(Q398&lt;&gt;"",VLOOKUP(Q398,'ESO zone constants'!$D$2:$H$4950,5,FALSE),""),"")</f>
        <v>1122</v>
      </c>
      <c r="Q398" t="str">
        <f>IF(OR(K398="",K398&lt;=0,ISERROR(K398)),IF(AND(O398&lt;&gt;"",NOT(ISERROR(O398))),O398, ""),VLOOKUP(K398,'ESO wayshrine node constants'!$A$3:$D$9993,4,FALSE))</f>
        <v>Moongrave Fane</v>
      </c>
      <c r="S398" s="19" t="str">
        <f>IF(AND(R398&lt;&gt;"",NOT(ISERROR(R398))),R398,IF(P398&lt;&gt;"",IF(NOT(ISERROR(VLOOKUP(P398,'ESO Dungeon constants'!$D$3:$H$9999,5,FALSE))),VLOOKUP(P398,'ESO Dungeon constants'!$D$3:$I$9999,6,FALSE),VLOOKUP(P398,'ESO zone constants'!$H$2:$K$9984,4,FALSE)),""))</f>
        <v>DLC_SCALEBREAKER</v>
      </c>
      <c r="T398" s="3" t="str">
        <f>IF(S398&lt;&gt;"",VLOOKUP(S398,'LibSets constants'!$B$4:$C$1000,2,FALSE),"")</f>
        <v>Scalebraker</v>
      </c>
      <c r="V398" s="41" t="str">
        <f>IF(U398&lt;&gt;"",IF(U398&lt;&gt;"LIBSETS_DROP_MECHANIC_MONSTER_NAME",VLOOKUP(U398,'LibSets constants'!$I$4:$L$1000,3,FALSE),""),"")</f>
        <v/>
      </c>
      <c r="W398" s="41" t="str">
        <f>IF(U398&lt;&gt;"",IF(U398&lt;&gt;"LIBSETS_DROP_MECHANIC_MONSTER_NAME",VLOOKUP(U398,'LibSets constants'!$I$4:$L$1000,4,FALSE),""),"")</f>
        <v/>
      </c>
      <c r="X398" s="3" t="str">
        <f>IF(G398&lt;&gt;"LIBSETS_SETTYPE_BATTLEGROUND",IF(G398&lt;&gt;"LIBSETS_SETTYPE_SPECIAL",IF(Y398&lt;&gt;"",VLOOKUP(Y398,'ESO zone constants'!$D$2:$H$4950,5,FALSE),""),""),"")</f>
        <v/>
      </c>
      <c r="Z398" s="42"/>
      <c r="AA398" s="41" t="str">
        <f>IF(Z398&lt;&gt;"",IF(Z398&lt;&gt;"LIBSETS_DROP_MECHANIC_MONSTER_NAME",VLOOKUP(Z398,'LibSets constants'!$I$4:$L$1000,3,FALSE),""),"")</f>
        <v/>
      </c>
      <c r="AB398" s="41" t="str">
        <f>IF(Z398&lt;&gt;"",IF(Z398&lt;&gt;"LIBSETS_DROP_MECHANIC_MONSTER_NAME",VLOOKUP(Z398,'LibSets constants'!$I$4:$L$1000,4,FALSE),""),"")</f>
        <v/>
      </c>
      <c r="AC398" s="3" t="str">
        <f>IF(G398&lt;&gt;"LIBSETS_SETTYPE_BATTLEGROUND",IF(G398&lt;&gt;"LIBSETS_SETTYPE_SPECIAL",IF(AD398&lt;&gt;"",VLOOKUP(AD398,'ESO zone constants'!$D$2:$H$4950,5,FALSE),""),""),"")</f>
        <v/>
      </c>
      <c r="AE398" s="42"/>
      <c r="AF398" s="41" t="str">
        <f>IF(AE398&lt;&gt;"",IF(AE398&lt;&gt;"LIBSETS_DROP_MECHANIC_MONSTER_NAME",VLOOKUP(AE398,'LibSets constants'!$I$4:$L$1000,3,FALSE),""),"")</f>
        <v/>
      </c>
      <c r="AG398" s="41" t="str">
        <f>IF(AE398&lt;&gt;"",IF(AE398&lt;&gt;"LIBSETS_DROP_MECHANIC_MONSTER_NAME",VLOOKUP(AE398,'LibSets constants'!$I$4:$L$1000,4,FALSE),""),"")</f>
        <v/>
      </c>
      <c r="AH398" s="3" t="str">
        <f>IF(G398&lt;&gt;"LIBSETS_SETTYPE_BATTLEGROUND",IF(G398&lt;&gt;"LIBSETS_SETTYPE_SPECIAL",IF(AI398&lt;&gt;"",VLOOKUP(AI398,'ESO zone constants'!$D$2:$H$4950,5,FALSE),""),""),"")</f>
        <v/>
      </c>
      <c r="AJ398" s="42"/>
      <c r="AK398" s="41" t="str">
        <f>IF(AJ398&lt;&gt;"",IF(AJ398&lt;&gt;"LIBSETS_DROP_MECHANIC_MONSTER_NAME",VLOOKUP(AJ398,'LibSets constants'!$I$4:$L$1000,3,FALSE),""),"")</f>
        <v/>
      </c>
      <c r="AL398" s="41" t="str">
        <f>IF(AJ398&lt;&gt;"",IF(AJ398&lt;&gt;"LIBSETS_DROP_MECHANIC_MONSTER_NAME",VLOOKUP(AJ398,'LibSets constants'!$I$4:$L$1000,4,FALSE),""),"")</f>
        <v/>
      </c>
      <c r="AM398" s="3" t="str">
        <f>IF(G398&lt;&gt;"LIBSETS_SETTYPE_BATTLEGROUND",IF(G398&lt;&gt;"LIBSETS_SETTYPE_SPECIAL",IF(AN398&lt;&gt;"",VLOOKUP(AN398,'ESO zone constants'!$D$2:$H$4950,5,FALSE),""),""),"")</f>
        <v/>
      </c>
      <c r="AO398" s="42"/>
      <c r="AP398" s="41" t="str">
        <f>IF(AO398&lt;&gt;"",IF(AO398&lt;&gt;"LIBSETS_DROP_MECHANIC_MONSTER_NAME",VLOOKUP(AO398,'LibSets constants'!$I$4:$L$1000,3,FALSE),""),"")</f>
        <v/>
      </c>
      <c r="AQ398" s="41" t="str">
        <f>IF(AO398&lt;&gt;"",IF(AO398&lt;&gt;"LIBSETS_DROP_MECHANIC_MONSTER_NAME",VLOOKUP(AO398,'LibSets constants'!$I$4:$L$1000,4,FALSE),""),"")</f>
        <v/>
      </c>
      <c r="AR398" s="3" t="str">
        <f>IF(G398&lt;&gt;"LIBSETS_SETTYPE_BATTLEGROUND",IF(G398&lt;&gt;"LIBSETS_SETTYPE_SPECIAL",IF(AS398&lt;&gt;"",VLOOKUP(AS398,'ESO zone constants'!$D$2:$H$4950,5,FALSE),""),""),"")</f>
        <v/>
      </c>
      <c r="AT398" s="42"/>
      <c r="AU398" s="41" t="str">
        <f>IF(AT398&lt;&gt;"",IF(AT398&lt;&gt;"LIBSETS_DROP_MECHANIC_MONSTER_NAME",VLOOKUP(AT398,'LibSets constants'!$I$4:$L$1000,3,FALSE),""),"")</f>
        <v/>
      </c>
      <c r="AV398" s="41" t="str">
        <f>IF(AT398&lt;&gt;"",IF(AT398&lt;&gt;"LIBSETS_DROP_MECHANIC_MONSTER_NAME",VLOOKUP(AT398,'LibSets constants'!$I$4:$L$1000,4,FALSE),""),"")</f>
        <v/>
      </c>
      <c r="AW398" s="21" t="str">
        <f>IF(A398="???","--","")&amp;IF(F398&lt;&gt;"Not in the game (anymore)",IF(A398&lt;&gt;"",CONCATENATE("[",A398,"] = {wayshrines={")&amp;IF(K398&lt;&gt;"",CONCATENATE(K398,","),"")&amp;IF(L398&lt;&gt;"",CONCATENATE(L398,","),"")&amp;IF(M398&lt;&gt;"",CONCATENATE(M398,","),"")&amp;CONCATENATE("}")&amp;IF(VALUE(N398)&gt;0,CONCATENATE(", traitsNeeded=",N398),"")&amp;CONCATENATE(", dlcId=",IF(S398&lt;&gt;"",S398,"DLC_BASE_GAME")),""),"")</f>
        <v>[452] = {wayshrines={-1,-1,-1,}, dlcId=DLC_SCALEBREAKER</v>
      </c>
      <c r="AX398" s="21" t="str">
        <f>IF(F398&lt;&gt;"Not in the game (anymore)",IF(A398&lt;&gt;"",IF(P398&lt;&gt;"",CONCATENATE(", zoneIds={",P398),"")&amp;IF(X398&lt;&gt;"",CONCATENATE(",",X398),"")&amp;IF(AC398&lt;&gt;"",CONCATENATE(",",AC398),"")&amp;IF(AH398&lt;&gt;"",CONCATENATE(",",AH398),"")&amp;IF(AM398&lt;&gt;"",CONCATENATE(",",AM398),"")&amp;IF(AR398&lt;&gt;"",CONCATENATE(",",AR398),"")&amp;IF(P398&lt;&gt;"",CONCATENATE("}",""),"")&amp;IF(OR(I398="true",I398="false",I398&lt;&gt;""), CONCATENATE(", veteran=", I398), ""),""),"")</f>
        <v>, zoneIds={1122}, veteran=false</v>
      </c>
      <c r="AY398" s="21" t="str">
        <f>IF(F398&lt;&gt;"Not in the game (anymore)",IF(A398&lt;&gt;"",", setType="&amp;G398,"")&amp;IF(J398="true",", multiTrialSet=true",""),"")</f>
        <v>, setType=LIBSETS_SETTYPE_DUNGEON</v>
      </c>
      <c r="AZ398" s="21" t="str">
        <f>IF(F398&lt;&gt;"Not in the game (anymore)",IF(U398&lt;&gt;"",", dropMechanic={"&amp;U398&amp;IF(Z398&lt;&gt;"",","&amp;Z398,"")&amp;IF(AE398&lt;&gt;"",","&amp;AE398,"")&amp;IF(AJ398&lt;&gt;"",","&amp;AJ398,"")&amp;IF(AO398&lt;&gt;"",","&amp;AO398,"")&amp;IF(AT398&lt;&gt;"",","&amp;AT398,"")&amp;"}"&amp;IF(U398="LIBSETS_DROP_MECHANIC_MONSTER_NAME",", dropMechanicNames={" &amp; IF(V398&lt;&gt;"","['en']='"&amp;V398&amp;"'","") &amp; IF(W398&lt;&gt;"",", ['de']='" &amp; W398&amp;"'","") &amp; "}",""),"")&amp;"},","")</f>
        <v>},</v>
      </c>
      <c r="BA398" s="21" t="str">
        <f>IF(F398&lt;&gt;"Not in the game (anymore)",IF(C398&lt;&gt;"",CONCATENATE(" --",C398," / ",B398,"   [",IF(Q398&lt;&gt;"",Q398,""),IF(Y398&lt;&gt;"",", "&amp;Y398,""),IF(AD398&lt;&gt;"",", "&amp;AD398,""),IF(AI398&lt;&gt;"",", "&amp;AI398,""),IF(AN398&lt;&gt;"",", "&amp;AN398,""),IF(AS398&lt;&gt;"",", "&amp;AS398,""),"]")),"")</f>
        <v xml:space="preserve"> --Hollowfang Thirst / Hohlzahndurst   [Moongrave Fane]</v>
      </c>
    </row>
    <row r="399" spans="1:53" x14ac:dyDescent="0.25">
      <c r="A399" s="5">
        <v>453</v>
      </c>
      <c r="B399" t="s">
        <v>1679</v>
      </c>
      <c r="C399" t="s">
        <v>1678</v>
      </c>
      <c r="D399" s="3">
        <f>A399</f>
        <v>453</v>
      </c>
      <c r="G399" s="3" t="s">
        <v>1652</v>
      </c>
      <c r="I399" t="s">
        <v>97</v>
      </c>
      <c r="J399" t="s">
        <v>97</v>
      </c>
      <c r="K399">
        <v>-1</v>
      </c>
      <c r="L399">
        <v>-1</v>
      </c>
      <c r="M399">
        <v>-1</v>
      </c>
      <c r="N399">
        <v>0</v>
      </c>
      <c r="O399" s="70" t="s">
        <v>1661</v>
      </c>
      <c r="P399" s="3">
        <f>IF(AND(G399&lt;&gt;"LIBSETS_SETTYPE_BATTLEGROUND",G399&lt;&gt;"LIBSETS_SETTYPE_SPECIAL",G399&lt;&gt;"LIBSETS_SETTYPE_MYTHIC"), IF(Q399&lt;&gt;"",VLOOKUP(Q399,'ESO zone constants'!$D$2:$H$4950,5,FALSE),""),"")</f>
        <v>1122</v>
      </c>
      <c r="Q399" t="str">
        <f>IF(OR(K399="",K399&lt;=0,ISERROR(K399)),IF(AND(O399&lt;&gt;"",NOT(ISERROR(O399))),O399, ""),VLOOKUP(K399,'ESO wayshrine node constants'!$A$3:$D$9993,4,FALSE))</f>
        <v>Moongrave Fane</v>
      </c>
      <c r="S399" s="19" t="str">
        <f>IF(AND(R399&lt;&gt;"",NOT(ISERROR(R399))),R399,IF(P399&lt;&gt;"",IF(NOT(ISERROR(VLOOKUP(P399,'ESO Dungeon constants'!$D$3:$H$9999,5,FALSE))),VLOOKUP(P399,'ESO Dungeon constants'!$D$3:$I$9999,6,FALSE),VLOOKUP(P399,'ESO zone constants'!$H$2:$K$9984,4,FALSE)),""))</f>
        <v>DLC_SCALEBREAKER</v>
      </c>
      <c r="T399" s="3" t="str">
        <f>IF(S399&lt;&gt;"",VLOOKUP(S399,'LibSets constants'!$B$4:$C$1000,2,FALSE),"")</f>
        <v>Scalebraker</v>
      </c>
      <c r="V399" s="41" t="str">
        <f>IF(U399&lt;&gt;"",IF(U399&lt;&gt;"LIBSETS_DROP_MECHANIC_MONSTER_NAME",VLOOKUP(U399,'LibSets constants'!$I$4:$L$1000,3,FALSE),""),"")</f>
        <v/>
      </c>
      <c r="W399" s="41" t="str">
        <f>IF(U399&lt;&gt;"",IF(U399&lt;&gt;"LIBSETS_DROP_MECHANIC_MONSTER_NAME",VLOOKUP(U399,'LibSets constants'!$I$4:$L$1000,4,FALSE),""),"")</f>
        <v/>
      </c>
      <c r="X399" s="3" t="str">
        <f>IF(G399&lt;&gt;"LIBSETS_SETTYPE_BATTLEGROUND",IF(G399&lt;&gt;"LIBSETS_SETTYPE_SPECIAL",IF(Y399&lt;&gt;"",VLOOKUP(Y399,'ESO zone constants'!$D$2:$H$4950,5,FALSE),""),""),"")</f>
        <v/>
      </c>
      <c r="Z399" s="42"/>
      <c r="AA399" s="41" t="str">
        <f>IF(Z399&lt;&gt;"",IF(Z399&lt;&gt;"LIBSETS_DROP_MECHANIC_MONSTER_NAME",VLOOKUP(Z399,'LibSets constants'!$I$4:$L$1000,3,FALSE),""),"")</f>
        <v/>
      </c>
      <c r="AB399" s="41" t="str">
        <f>IF(Z399&lt;&gt;"",IF(Z399&lt;&gt;"LIBSETS_DROP_MECHANIC_MONSTER_NAME",VLOOKUP(Z399,'LibSets constants'!$I$4:$L$1000,4,FALSE),""),"")</f>
        <v/>
      </c>
      <c r="AC399" s="3" t="str">
        <f>IF(G399&lt;&gt;"LIBSETS_SETTYPE_BATTLEGROUND",IF(G399&lt;&gt;"LIBSETS_SETTYPE_SPECIAL",IF(AD399&lt;&gt;"",VLOOKUP(AD399,'ESO zone constants'!$D$2:$H$4950,5,FALSE),""),""),"")</f>
        <v/>
      </c>
      <c r="AE399" s="42"/>
      <c r="AF399" s="41" t="str">
        <f>IF(AE399&lt;&gt;"",IF(AE399&lt;&gt;"LIBSETS_DROP_MECHANIC_MONSTER_NAME",VLOOKUP(AE399,'LibSets constants'!$I$4:$L$1000,3,FALSE),""),"")</f>
        <v/>
      </c>
      <c r="AG399" s="41" t="str">
        <f>IF(AE399&lt;&gt;"",IF(AE399&lt;&gt;"LIBSETS_DROP_MECHANIC_MONSTER_NAME",VLOOKUP(AE399,'LibSets constants'!$I$4:$L$1000,4,FALSE),""),"")</f>
        <v/>
      </c>
      <c r="AH399" s="3" t="str">
        <f>IF(G399&lt;&gt;"LIBSETS_SETTYPE_BATTLEGROUND",IF(G399&lt;&gt;"LIBSETS_SETTYPE_SPECIAL",IF(AI399&lt;&gt;"",VLOOKUP(AI399,'ESO zone constants'!$D$2:$H$4950,5,FALSE),""),""),"")</f>
        <v/>
      </c>
      <c r="AJ399" s="42"/>
      <c r="AK399" s="41" t="str">
        <f>IF(AJ399&lt;&gt;"",IF(AJ399&lt;&gt;"LIBSETS_DROP_MECHANIC_MONSTER_NAME",VLOOKUP(AJ399,'LibSets constants'!$I$4:$L$1000,3,FALSE),""),"")</f>
        <v/>
      </c>
      <c r="AL399" s="41" t="str">
        <f>IF(AJ399&lt;&gt;"",IF(AJ399&lt;&gt;"LIBSETS_DROP_MECHANIC_MONSTER_NAME",VLOOKUP(AJ399,'LibSets constants'!$I$4:$L$1000,4,FALSE),""),"")</f>
        <v/>
      </c>
      <c r="AM399" s="3" t="str">
        <f>IF(G399&lt;&gt;"LIBSETS_SETTYPE_BATTLEGROUND",IF(G399&lt;&gt;"LIBSETS_SETTYPE_SPECIAL",IF(AN399&lt;&gt;"",VLOOKUP(AN399,'ESO zone constants'!$D$2:$H$4950,5,FALSE),""),""),"")</f>
        <v/>
      </c>
      <c r="AO399" s="42"/>
      <c r="AP399" s="41" t="str">
        <f>IF(AO399&lt;&gt;"",IF(AO399&lt;&gt;"LIBSETS_DROP_MECHANIC_MONSTER_NAME",VLOOKUP(AO399,'LibSets constants'!$I$4:$L$1000,3,FALSE),""),"")</f>
        <v/>
      </c>
      <c r="AQ399" s="41" t="str">
        <f>IF(AO399&lt;&gt;"",IF(AO399&lt;&gt;"LIBSETS_DROP_MECHANIC_MONSTER_NAME",VLOOKUP(AO399,'LibSets constants'!$I$4:$L$1000,4,FALSE),""),"")</f>
        <v/>
      </c>
      <c r="AR399" s="3" t="str">
        <f>IF(G399&lt;&gt;"LIBSETS_SETTYPE_BATTLEGROUND",IF(G399&lt;&gt;"LIBSETS_SETTYPE_SPECIAL",IF(AS399&lt;&gt;"",VLOOKUP(AS399,'ESO zone constants'!$D$2:$H$4950,5,FALSE),""),""),"")</f>
        <v/>
      </c>
      <c r="AT399" s="42"/>
      <c r="AU399" s="41" t="str">
        <f>IF(AT399&lt;&gt;"",IF(AT399&lt;&gt;"LIBSETS_DROP_MECHANIC_MONSTER_NAME",VLOOKUP(AT399,'LibSets constants'!$I$4:$L$1000,3,FALSE),""),"")</f>
        <v/>
      </c>
      <c r="AV399" s="41" t="str">
        <f>IF(AT399&lt;&gt;"",IF(AT399&lt;&gt;"LIBSETS_DROP_MECHANIC_MONSTER_NAME",VLOOKUP(AT399,'LibSets constants'!$I$4:$L$1000,4,FALSE),""),"")</f>
        <v/>
      </c>
      <c r="AW399" s="21" t="str">
        <f>IF(A399="???","--","")&amp;IF(F399&lt;&gt;"Not in the game (anymore)",IF(A399&lt;&gt;"",CONCATENATE("[",A399,"] = {wayshrines={")&amp;IF(K399&lt;&gt;"",CONCATENATE(K399,","),"")&amp;IF(L399&lt;&gt;"",CONCATENATE(L399,","),"")&amp;IF(M399&lt;&gt;"",CONCATENATE(M399,","),"")&amp;CONCATENATE("}")&amp;IF(VALUE(N399)&gt;0,CONCATENATE(", traitsNeeded=",N399),"")&amp;CONCATENATE(", dlcId=",IF(S399&lt;&gt;"",S399,"DLC_BASE_GAME")),""),"")</f>
        <v>[453] = {wayshrines={-1,-1,-1,}, dlcId=DLC_SCALEBREAKER</v>
      </c>
      <c r="AX399" s="21" t="str">
        <f>IF(F399&lt;&gt;"Not in the game (anymore)",IF(A399&lt;&gt;"",IF(P399&lt;&gt;"",CONCATENATE(", zoneIds={",P399),"")&amp;IF(X399&lt;&gt;"",CONCATENATE(",",X399),"")&amp;IF(AC399&lt;&gt;"",CONCATENATE(",",AC399),"")&amp;IF(AH399&lt;&gt;"",CONCATENATE(",",AH399),"")&amp;IF(AM399&lt;&gt;"",CONCATENATE(",",AM399),"")&amp;IF(AR399&lt;&gt;"",CONCATENATE(",",AR399),"")&amp;IF(P399&lt;&gt;"",CONCATENATE("}",""),"")&amp;IF(OR(I399="true",I399="false",I399&lt;&gt;""), CONCATENATE(", veteran=", I399), ""),""),"")</f>
        <v>, zoneIds={1122}, veteran=false</v>
      </c>
      <c r="AY399" s="21" t="str">
        <f>IF(F399&lt;&gt;"Not in the game (anymore)",IF(A399&lt;&gt;"",", setType="&amp;G399,"")&amp;IF(J399="true",", multiTrialSet=true",""),"")</f>
        <v>, setType=LIBSETS_SETTYPE_DUNGEON</v>
      </c>
      <c r="AZ399" s="21" t="str">
        <f>IF(F399&lt;&gt;"Not in the game (anymore)",IF(U399&lt;&gt;"",", dropMechanic={"&amp;U399&amp;IF(Z399&lt;&gt;"",","&amp;Z399,"")&amp;IF(AE399&lt;&gt;"",","&amp;AE399,"")&amp;IF(AJ399&lt;&gt;"",","&amp;AJ399,"")&amp;IF(AO399&lt;&gt;"",","&amp;AO399,"")&amp;IF(AT399&lt;&gt;"",","&amp;AT399,"")&amp;"}"&amp;IF(U399="LIBSETS_DROP_MECHANIC_MONSTER_NAME",", dropMechanicNames={" &amp; IF(V399&lt;&gt;"","['en']='"&amp;V399&amp;"'","") &amp; IF(W399&lt;&gt;"",", ['de']='" &amp; W399&amp;"'","") &amp; "}",""),"")&amp;"},","")</f>
        <v>},</v>
      </c>
      <c r="BA399" s="21" t="str">
        <f>IF(F399&lt;&gt;"Not in the game (anymore)",IF(C399&lt;&gt;"",CONCATENATE(" --",C399," / ",B399,"   [",IF(Q399&lt;&gt;"",Q399,""),IF(Y399&lt;&gt;"",", "&amp;Y399,""),IF(AD399&lt;&gt;"",", "&amp;AD399,""),IF(AI399&lt;&gt;"",", "&amp;AI399,""),IF(AN399&lt;&gt;"",", "&amp;AN399,""),IF(AS399&lt;&gt;"",", "&amp;AS399,""),"]")),"")</f>
        <v xml:space="preserve"> --Dro'Zakar's Claws / Dro'Zakars Krallen   [Moongrave Fane]</v>
      </c>
    </row>
    <row r="400" spans="1:53" x14ac:dyDescent="0.25">
      <c r="A400" s="5">
        <v>454</v>
      </c>
      <c r="B400" t="s">
        <v>1681</v>
      </c>
      <c r="C400" t="s">
        <v>1680</v>
      </c>
      <c r="D400" s="3">
        <f>A400</f>
        <v>454</v>
      </c>
      <c r="G400" s="3" t="s">
        <v>1652</v>
      </c>
      <c r="I400" t="s">
        <v>97</v>
      </c>
      <c r="J400" t="s">
        <v>97</v>
      </c>
      <c r="K400">
        <v>-1</v>
      </c>
      <c r="L400">
        <v>-1</v>
      </c>
      <c r="M400">
        <v>-1</v>
      </c>
      <c r="N400">
        <v>0</v>
      </c>
      <c r="O400" s="70" t="s">
        <v>1661</v>
      </c>
      <c r="P400" s="3">
        <f>IF(AND(G400&lt;&gt;"LIBSETS_SETTYPE_BATTLEGROUND",G400&lt;&gt;"LIBSETS_SETTYPE_SPECIAL",G400&lt;&gt;"LIBSETS_SETTYPE_MYTHIC"), IF(Q400&lt;&gt;"",VLOOKUP(Q400,'ESO zone constants'!$D$2:$H$4950,5,FALSE),""),"")</f>
        <v>1122</v>
      </c>
      <c r="Q400" t="str">
        <f>IF(OR(K400="",K400&lt;=0,ISERROR(K400)),IF(AND(O400&lt;&gt;"",NOT(ISERROR(O400))),O400, ""),VLOOKUP(K400,'ESO wayshrine node constants'!$A$3:$D$9993,4,FALSE))</f>
        <v>Moongrave Fane</v>
      </c>
      <c r="S400" s="19" t="str">
        <f>IF(AND(R400&lt;&gt;"",NOT(ISERROR(R400))),R400,IF(P400&lt;&gt;"",IF(NOT(ISERROR(VLOOKUP(P400,'ESO Dungeon constants'!$D$3:$H$9999,5,FALSE))),VLOOKUP(P400,'ESO Dungeon constants'!$D$3:$I$9999,6,FALSE),VLOOKUP(P400,'ESO zone constants'!$H$2:$K$9984,4,FALSE)),""))</f>
        <v>DLC_SCALEBREAKER</v>
      </c>
      <c r="T400" s="3" t="str">
        <f>IF(S400&lt;&gt;"",VLOOKUP(S400,'LibSets constants'!$B$4:$C$1000,2,FALSE),"")</f>
        <v>Scalebraker</v>
      </c>
      <c r="V400" s="41" t="str">
        <f>IF(U400&lt;&gt;"",IF(U400&lt;&gt;"LIBSETS_DROP_MECHANIC_MONSTER_NAME",VLOOKUP(U400,'LibSets constants'!$I$4:$L$1000,3,FALSE),""),"")</f>
        <v/>
      </c>
      <c r="W400" s="41" t="str">
        <f>IF(U400&lt;&gt;"",IF(U400&lt;&gt;"LIBSETS_DROP_MECHANIC_MONSTER_NAME",VLOOKUP(U400,'LibSets constants'!$I$4:$L$1000,4,FALSE),""),"")</f>
        <v/>
      </c>
      <c r="X400" s="3" t="str">
        <f>IF(G400&lt;&gt;"LIBSETS_SETTYPE_BATTLEGROUND",IF(G400&lt;&gt;"LIBSETS_SETTYPE_SPECIAL",IF(Y400&lt;&gt;"",VLOOKUP(Y400,'ESO zone constants'!$D$2:$H$4950,5,FALSE),""),""),"")</f>
        <v/>
      </c>
      <c r="Z400" s="42"/>
      <c r="AA400" s="41" t="str">
        <f>IF(Z400&lt;&gt;"",IF(Z400&lt;&gt;"LIBSETS_DROP_MECHANIC_MONSTER_NAME",VLOOKUP(Z400,'LibSets constants'!$I$4:$L$1000,3,FALSE),""),"")</f>
        <v/>
      </c>
      <c r="AB400" s="41" t="str">
        <f>IF(Z400&lt;&gt;"",IF(Z400&lt;&gt;"LIBSETS_DROP_MECHANIC_MONSTER_NAME",VLOOKUP(Z400,'LibSets constants'!$I$4:$L$1000,4,FALSE),""),"")</f>
        <v/>
      </c>
      <c r="AC400" s="3" t="str">
        <f>IF(G400&lt;&gt;"LIBSETS_SETTYPE_BATTLEGROUND",IF(G400&lt;&gt;"LIBSETS_SETTYPE_SPECIAL",IF(AD400&lt;&gt;"",VLOOKUP(AD400,'ESO zone constants'!$D$2:$H$4950,5,FALSE),""),""),"")</f>
        <v/>
      </c>
      <c r="AE400" s="42"/>
      <c r="AF400" s="41" t="str">
        <f>IF(AE400&lt;&gt;"",IF(AE400&lt;&gt;"LIBSETS_DROP_MECHANIC_MONSTER_NAME",VLOOKUP(AE400,'LibSets constants'!$I$4:$L$1000,3,FALSE),""),"")</f>
        <v/>
      </c>
      <c r="AG400" s="41" t="str">
        <f>IF(AE400&lt;&gt;"",IF(AE400&lt;&gt;"LIBSETS_DROP_MECHANIC_MONSTER_NAME",VLOOKUP(AE400,'LibSets constants'!$I$4:$L$1000,4,FALSE),""),"")</f>
        <v/>
      </c>
      <c r="AH400" s="3" t="str">
        <f>IF(G400&lt;&gt;"LIBSETS_SETTYPE_BATTLEGROUND",IF(G400&lt;&gt;"LIBSETS_SETTYPE_SPECIAL",IF(AI400&lt;&gt;"",VLOOKUP(AI400,'ESO zone constants'!$D$2:$H$4950,5,FALSE),""),""),"")</f>
        <v/>
      </c>
      <c r="AJ400" s="42"/>
      <c r="AK400" s="41" t="str">
        <f>IF(AJ400&lt;&gt;"",IF(AJ400&lt;&gt;"LIBSETS_DROP_MECHANIC_MONSTER_NAME",VLOOKUP(AJ400,'LibSets constants'!$I$4:$L$1000,3,FALSE),""),"")</f>
        <v/>
      </c>
      <c r="AL400" s="41" t="str">
        <f>IF(AJ400&lt;&gt;"",IF(AJ400&lt;&gt;"LIBSETS_DROP_MECHANIC_MONSTER_NAME",VLOOKUP(AJ400,'LibSets constants'!$I$4:$L$1000,4,FALSE),""),"")</f>
        <v/>
      </c>
      <c r="AM400" s="3" t="str">
        <f>IF(G400&lt;&gt;"LIBSETS_SETTYPE_BATTLEGROUND",IF(G400&lt;&gt;"LIBSETS_SETTYPE_SPECIAL",IF(AN400&lt;&gt;"",VLOOKUP(AN400,'ESO zone constants'!$D$2:$H$4950,5,FALSE),""),""),"")</f>
        <v/>
      </c>
      <c r="AO400" s="42"/>
      <c r="AP400" s="41" t="str">
        <f>IF(AO400&lt;&gt;"",IF(AO400&lt;&gt;"LIBSETS_DROP_MECHANIC_MONSTER_NAME",VLOOKUP(AO400,'LibSets constants'!$I$4:$L$1000,3,FALSE),""),"")</f>
        <v/>
      </c>
      <c r="AQ400" s="41" t="str">
        <f>IF(AO400&lt;&gt;"",IF(AO400&lt;&gt;"LIBSETS_DROP_MECHANIC_MONSTER_NAME",VLOOKUP(AO400,'LibSets constants'!$I$4:$L$1000,4,FALSE),""),"")</f>
        <v/>
      </c>
      <c r="AR400" s="3" t="str">
        <f>IF(G400&lt;&gt;"LIBSETS_SETTYPE_BATTLEGROUND",IF(G400&lt;&gt;"LIBSETS_SETTYPE_SPECIAL",IF(AS400&lt;&gt;"",VLOOKUP(AS400,'ESO zone constants'!$D$2:$H$4950,5,FALSE),""),""),"")</f>
        <v/>
      </c>
      <c r="AT400" s="42"/>
      <c r="AU400" s="41" t="str">
        <f>IF(AT400&lt;&gt;"",IF(AT400&lt;&gt;"LIBSETS_DROP_MECHANIC_MONSTER_NAME",VLOOKUP(AT400,'LibSets constants'!$I$4:$L$1000,3,FALSE),""),"")</f>
        <v/>
      </c>
      <c r="AV400" s="41" t="str">
        <f>IF(AT400&lt;&gt;"",IF(AT400&lt;&gt;"LIBSETS_DROP_MECHANIC_MONSTER_NAME",VLOOKUP(AT400,'LibSets constants'!$I$4:$L$1000,4,FALSE),""),"")</f>
        <v/>
      </c>
      <c r="AW400" s="21" t="str">
        <f>IF(A400="???","--","")&amp;IF(F400&lt;&gt;"Not in the game (anymore)",IF(A400&lt;&gt;"",CONCATENATE("[",A400,"] = {wayshrines={")&amp;IF(K400&lt;&gt;"",CONCATENATE(K400,","),"")&amp;IF(L400&lt;&gt;"",CONCATENATE(L400,","),"")&amp;IF(M400&lt;&gt;"",CONCATENATE(M400,","),"")&amp;CONCATENATE("}")&amp;IF(VALUE(N400)&gt;0,CONCATENATE(", traitsNeeded=",N400),"")&amp;CONCATENATE(", dlcId=",IF(S400&lt;&gt;"",S400,"DLC_BASE_GAME")),""),"")</f>
        <v>[454] = {wayshrines={-1,-1,-1,}, dlcId=DLC_SCALEBREAKER</v>
      </c>
      <c r="AX400" s="21" t="str">
        <f>IF(F400&lt;&gt;"Not in the game (anymore)",IF(A400&lt;&gt;"",IF(P400&lt;&gt;"",CONCATENATE(", zoneIds={",P400),"")&amp;IF(X400&lt;&gt;"",CONCATENATE(",",X400),"")&amp;IF(AC400&lt;&gt;"",CONCATENATE(",",AC400),"")&amp;IF(AH400&lt;&gt;"",CONCATENATE(",",AH400),"")&amp;IF(AM400&lt;&gt;"",CONCATENATE(",",AM400),"")&amp;IF(AR400&lt;&gt;"",CONCATENATE(",",AR400),"")&amp;IF(P400&lt;&gt;"",CONCATENATE("}",""),"")&amp;IF(OR(I400="true",I400="false",I400&lt;&gt;""), CONCATENATE(", veteran=", I400), ""),""),"")</f>
        <v>, zoneIds={1122}, veteran=false</v>
      </c>
      <c r="AY400" s="21" t="str">
        <f>IF(F400&lt;&gt;"Not in the game (anymore)",IF(A400&lt;&gt;"",", setType="&amp;G400,"")&amp;IF(J400="true",", multiTrialSet=true",""),"")</f>
        <v>, setType=LIBSETS_SETTYPE_DUNGEON</v>
      </c>
      <c r="AZ400" s="21" t="str">
        <f>IF(F400&lt;&gt;"Not in the game (anymore)",IF(U400&lt;&gt;"",", dropMechanic={"&amp;U400&amp;IF(Z400&lt;&gt;"",","&amp;Z400,"")&amp;IF(AE400&lt;&gt;"",","&amp;AE400,"")&amp;IF(AJ400&lt;&gt;"",","&amp;AJ400,"")&amp;IF(AO400&lt;&gt;"",","&amp;AO400,"")&amp;IF(AT400&lt;&gt;"",","&amp;AT400,"")&amp;"}"&amp;IF(U400="LIBSETS_DROP_MECHANIC_MONSTER_NAME",", dropMechanicNames={" &amp; IF(V400&lt;&gt;"","['en']='"&amp;V400&amp;"'","") &amp; IF(W400&lt;&gt;"",", ['de']='" &amp; W400&amp;"'","") &amp; "}",""),"")&amp;"},","")</f>
        <v>},</v>
      </c>
      <c r="BA400" s="21" t="str">
        <f>IF(F400&lt;&gt;"Not in the game (anymore)",IF(C400&lt;&gt;"",CONCATENATE(" --",C400," / ",B400,"   [",IF(Q400&lt;&gt;"",Q400,""),IF(Y400&lt;&gt;"",", "&amp;Y400,""),IF(AD400&lt;&gt;"",", "&amp;AD400,""),IF(AI400&lt;&gt;"",", "&amp;AI400,""),IF(AN400&lt;&gt;"",", "&amp;AN400,""),IF(AS400&lt;&gt;"",", "&amp;AS400,""),"]")),"")</f>
        <v xml:space="preserve"> --Renald's Resolve / Renalds Entschlossenheit   [Moongrave Fane]</v>
      </c>
    </row>
    <row r="401" spans="1:53" x14ac:dyDescent="0.25">
      <c r="A401" s="5">
        <v>455</v>
      </c>
      <c r="B401" t="s">
        <v>1683</v>
      </c>
      <c r="C401" t="s">
        <v>1682</v>
      </c>
      <c r="D401" s="3">
        <f>A401</f>
        <v>455</v>
      </c>
      <c r="G401" s="3" t="s">
        <v>1652</v>
      </c>
      <c r="I401" t="s">
        <v>97</v>
      </c>
      <c r="J401" t="s">
        <v>97</v>
      </c>
      <c r="K401">
        <v>-1</v>
      </c>
      <c r="L401">
        <v>-1</v>
      </c>
      <c r="M401">
        <v>-1</v>
      </c>
      <c r="N401">
        <v>0</v>
      </c>
      <c r="O401" s="70" t="s">
        <v>1662</v>
      </c>
      <c r="P401" s="3">
        <f>IF(AND(G401&lt;&gt;"LIBSETS_SETTYPE_BATTLEGROUND",G401&lt;&gt;"LIBSETS_SETTYPE_SPECIAL",G401&lt;&gt;"LIBSETS_SETTYPE_MYTHIC"), IF(Q401&lt;&gt;"",VLOOKUP(Q401,'ESO zone constants'!$D$2:$H$4950,5,FALSE),""),"")</f>
        <v>1123</v>
      </c>
      <c r="Q401" t="str">
        <f>IF(OR(K401="",K401&lt;=0,ISERROR(K401)),IF(AND(O401&lt;&gt;"",NOT(ISERROR(O401))),O401, ""),VLOOKUP(K401,'ESO wayshrine node constants'!$A$3:$D$9993,4,FALSE))</f>
        <v>Lair of Maarselok</v>
      </c>
      <c r="S401" s="19" t="str">
        <f>IF(AND(R401&lt;&gt;"",NOT(ISERROR(R401))),R401,IF(P401&lt;&gt;"",IF(NOT(ISERROR(VLOOKUP(P401,'ESO Dungeon constants'!$D$3:$H$9999,5,FALSE))),VLOOKUP(P401,'ESO Dungeon constants'!$D$3:$I$9999,6,FALSE),VLOOKUP(P401,'ESO zone constants'!$H$2:$K$9984,4,FALSE)),""))</f>
        <v>DLC_SCALEBREAKER</v>
      </c>
      <c r="T401" s="3" t="str">
        <f>IF(S401&lt;&gt;"",VLOOKUP(S401,'LibSets constants'!$B$4:$C$1000,2,FALSE),"")</f>
        <v>Scalebraker</v>
      </c>
      <c r="V401" s="41" t="str">
        <f>IF(U401&lt;&gt;"",IF(U401&lt;&gt;"LIBSETS_DROP_MECHANIC_MONSTER_NAME",VLOOKUP(U401,'LibSets constants'!$I$4:$L$1000,3,FALSE),""),"")</f>
        <v/>
      </c>
      <c r="W401" s="41" t="str">
        <f>IF(U401&lt;&gt;"",IF(U401&lt;&gt;"LIBSETS_DROP_MECHANIC_MONSTER_NAME",VLOOKUP(U401,'LibSets constants'!$I$4:$L$1000,4,FALSE),""),"")</f>
        <v/>
      </c>
      <c r="X401" s="3" t="str">
        <f>IF(G401&lt;&gt;"LIBSETS_SETTYPE_BATTLEGROUND",IF(G401&lt;&gt;"LIBSETS_SETTYPE_SPECIAL",IF(Y401&lt;&gt;"",VLOOKUP(Y401,'ESO zone constants'!$D$2:$H$4950,5,FALSE),""),""),"")</f>
        <v/>
      </c>
      <c r="Z401" s="42"/>
      <c r="AA401" s="41" t="str">
        <f>IF(Z401&lt;&gt;"",IF(Z401&lt;&gt;"LIBSETS_DROP_MECHANIC_MONSTER_NAME",VLOOKUP(Z401,'LibSets constants'!$I$4:$L$1000,3,FALSE),""),"")</f>
        <v/>
      </c>
      <c r="AB401" s="41" t="str">
        <f>IF(Z401&lt;&gt;"",IF(Z401&lt;&gt;"LIBSETS_DROP_MECHANIC_MONSTER_NAME",VLOOKUP(Z401,'LibSets constants'!$I$4:$L$1000,4,FALSE),""),"")</f>
        <v/>
      </c>
      <c r="AC401" s="3" t="str">
        <f>IF(G401&lt;&gt;"LIBSETS_SETTYPE_BATTLEGROUND",IF(G401&lt;&gt;"LIBSETS_SETTYPE_SPECIAL",IF(AD401&lt;&gt;"",VLOOKUP(AD401,'ESO zone constants'!$D$2:$H$4950,5,FALSE),""),""),"")</f>
        <v/>
      </c>
      <c r="AE401" s="42"/>
      <c r="AF401" s="41" t="str">
        <f>IF(AE401&lt;&gt;"",IF(AE401&lt;&gt;"LIBSETS_DROP_MECHANIC_MONSTER_NAME",VLOOKUP(AE401,'LibSets constants'!$I$4:$L$1000,3,FALSE),""),"")</f>
        <v/>
      </c>
      <c r="AG401" s="41" t="str">
        <f>IF(AE401&lt;&gt;"",IF(AE401&lt;&gt;"LIBSETS_DROP_MECHANIC_MONSTER_NAME",VLOOKUP(AE401,'LibSets constants'!$I$4:$L$1000,4,FALSE),""),"")</f>
        <v/>
      </c>
      <c r="AH401" s="3" t="str">
        <f>IF(G401&lt;&gt;"LIBSETS_SETTYPE_BATTLEGROUND",IF(G401&lt;&gt;"LIBSETS_SETTYPE_SPECIAL",IF(AI401&lt;&gt;"",VLOOKUP(AI401,'ESO zone constants'!$D$2:$H$4950,5,FALSE),""),""),"")</f>
        <v/>
      </c>
      <c r="AJ401" s="42"/>
      <c r="AK401" s="41" t="str">
        <f>IF(AJ401&lt;&gt;"",IF(AJ401&lt;&gt;"LIBSETS_DROP_MECHANIC_MONSTER_NAME",VLOOKUP(AJ401,'LibSets constants'!$I$4:$L$1000,3,FALSE),""),"")</f>
        <v/>
      </c>
      <c r="AL401" s="41" t="str">
        <f>IF(AJ401&lt;&gt;"",IF(AJ401&lt;&gt;"LIBSETS_DROP_MECHANIC_MONSTER_NAME",VLOOKUP(AJ401,'LibSets constants'!$I$4:$L$1000,4,FALSE),""),"")</f>
        <v/>
      </c>
      <c r="AM401" s="3" t="str">
        <f>IF(G401&lt;&gt;"LIBSETS_SETTYPE_BATTLEGROUND",IF(G401&lt;&gt;"LIBSETS_SETTYPE_SPECIAL",IF(AN401&lt;&gt;"",VLOOKUP(AN401,'ESO zone constants'!$D$2:$H$4950,5,FALSE),""),""),"")</f>
        <v/>
      </c>
      <c r="AO401" s="42"/>
      <c r="AP401" s="41" t="str">
        <f>IF(AO401&lt;&gt;"",IF(AO401&lt;&gt;"LIBSETS_DROP_MECHANIC_MONSTER_NAME",VLOOKUP(AO401,'LibSets constants'!$I$4:$L$1000,3,FALSE),""),"")</f>
        <v/>
      </c>
      <c r="AQ401" s="41" t="str">
        <f>IF(AO401&lt;&gt;"",IF(AO401&lt;&gt;"LIBSETS_DROP_MECHANIC_MONSTER_NAME",VLOOKUP(AO401,'LibSets constants'!$I$4:$L$1000,4,FALSE),""),"")</f>
        <v/>
      </c>
      <c r="AR401" s="3" t="str">
        <f>IF(G401&lt;&gt;"LIBSETS_SETTYPE_BATTLEGROUND",IF(G401&lt;&gt;"LIBSETS_SETTYPE_SPECIAL",IF(AS401&lt;&gt;"",VLOOKUP(AS401,'ESO zone constants'!$D$2:$H$4950,5,FALSE),""),""),"")</f>
        <v/>
      </c>
      <c r="AT401" s="42"/>
      <c r="AU401" s="41" t="str">
        <f>IF(AT401&lt;&gt;"",IF(AT401&lt;&gt;"LIBSETS_DROP_MECHANIC_MONSTER_NAME",VLOOKUP(AT401,'LibSets constants'!$I$4:$L$1000,3,FALSE),""),"")</f>
        <v/>
      </c>
      <c r="AV401" s="41" t="str">
        <f>IF(AT401&lt;&gt;"",IF(AT401&lt;&gt;"LIBSETS_DROP_MECHANIC_MONSTER_NAME",VLOOKUP(AT401,'LibSets constants'!$I$4:$L$1000,4,FALSE),""),"")</f>
        <v/>
      </c>
      <c r="AW401" s="21" t="str">
        <f>IF(A401="???","--","")&amp;IF(F401&lt;&gt;"Not in the game (anymore)",IF(A401&lt;&gt;"",CONCATENATE("[",A401,"] = {wayshrines={")&amp;IF(K401&lt;&gt;"",CONCATENATE(K401,","),"")&amp;IF(L401&lt;&gt;"",CONCATENATE(L401,","),"")&amp;IF(M401&lt;&gt;"",CONCATENATE(M401,","),"")&amp;CONCATENATE("}")&amp;IF(VALUE(N401)&gt;0,CONCATENATE(", traitsNeeded=",N401),"")&amp;CONCATENATE(", dlcId=",IF(S401&lt;&gt;"",S401,"DLC_BASE_GAME")),""),"")</f>
        <v>[455] = {wayshrines={-1,-1,-1,}, dlcId=DLC_SCALEBREAKER</v>
      </c>
      <c r="AX401" s="21" t="str">
        <f>IF(F401&lt;&gt;"Not in the game (anymore)",IF(A401&lt;&gt;"",IF(P401&lt;&gt;"",CONCATENATE(", zoneIds={",P401),"")&amp;IF(X401&lt;&gt;"",CONCATENATE(",",X401),"")&amp;IF(AC401&lt;&gt;"",CONCATENATE(",",AC401),"")&amp;IF(AH401&lt;&gt;"",CONCATENATE(",",AH401),"")&amp;IF(AM401&lt;&gt;"",CONCATENATE(",",AM401),"")&amp;IF(AR401&lt;&gt;"",CONCATENATE(",",AR401),"")&amp;IF(P401&lt;&gt;"",CONCATENATE("}",""),"")&amp;IF(OR(I401="true",I401="false",I401&lt;&gt;""), CONCATENATE(", veteran=", I401), ""),""),"")</f>
        <v>, zoneIds={1123}, veteran=false</v>
      </c>
      <c r="AY401" s="21" t="str">
        <f>IF(F401&lt;&gt;"Not in the game (anymore)",IF(A401&lt;&gt;"",", setType="&amp;G401,"")&amp;IF(J401="true",", multiTrialSet=true",""),"")</f>
        <v>, setType=LIBSETS_SETTYPE_DUNGEON</v>
      </c>
      <c r="AZ401" s="21" t="str">
        <f>IF(F401&lt;&gt;"Not in the game (anymore)",IF(U401&lt;&gt;"",", dropMechanic={"&amp;U401&amp;IF(Z401&lt;&gt;"",","&amp;Z401,"")&amp;IF(AE401&lt;&gt;"",","&amp;AE401,"")&amp;IF(AJ401&lt;&gt;"",","&amp;AJ401,"")&amp;IF(AO401&lt;&gt;"",","&amp;AO401,"")&amp;IF(AT401&lt;&gt;"",","&amp;AT401,"")&amp;"}"&amp;IF(U401="LIBSETS_DROP_MECHANIC_MONSTER_NAME",", dropMechanicNames={" &amp; IF(V401&lt;&gt;"","['en']='"&amp;V401&amp;"'","") &amp; IF(W401&lt;&gt;"",", ['de']='" &amp; W401&amp;"'","") &amp; "}",""),"")&amp;"},","")</f>
        <v>},</v>
      </c>
      <c r="BA401" s="21" t="str">
        <f>IF(F401&lt;&gt;"Not in the game (anymore)",IF(C401&lt;&gt;"",CONCATENATE(" --",C401," / ",B401,"   [",IF(Q401&lt;&gt;"",Q401,""),IF(Y401&lt;&gt;"",", "&amp;Y401,""),IF(AD401&lt;&gt;"",", "&amp;AD401,""),IF(AI401&lt;&gt;"",", "&amp;AI401,""),IF(AN401&lt;&gt;"",", "&amp;AN401,""),IF(AS401&lt;&gt;"",", "&amp;AS401,""),"]")),"")</f>
        <v xml:space="preserve"> --Z'en's Redress / Z'ens Wiedergutmachung   [Lair of Maarselok]</v>
      </c>
    </row>
    <row r="402" spans="1:53" x14ac:dyDescent="0.25">
      <c r="A402" s="5">
        <v>456</v>
      </c>
      <c r="B402" t="s">
        <v>1685</v>
      </c>
      <c r="C402" t="s">
        <v>1684</v>
      </c>
      <c r="D402" s="3">
        <f>A402</f>
        <v>456</v>
      </c>
      <c r="G402" s="3" t="s">
        <v>1652</v>
      </c>
      <c r="I402" t="s">
        <v>97</v>
      </c>
      <c r="J402" t="s">
        <v>97</v>
      </c>
      <c r="K402">
        <v>-1</v>
      </c>
      <c r="L402">
        <v>-1</v>
      </c>
      <c r="M402">
        <v>-1</v>
      </c>
      <c r="N402">
        <v>0</v>
      </c>
      <c r="O402" s="70" t="s">
        <v>1662</v>
      </c>
      <c r="P402" s="3">
        <f>IF(AND(G402&lt;&gt;"LIBSETS_SETTYPE_BATTLEGROUND",G402&lt;&gt;"LIBSETS_SETTYPE_SPECIAL",G402&lt;&gt;"LIBSETS_SETTYPE_MYTHIC"), IF(Q402&lt;&gt;"",VLOOKUP(Q402,'ESO zone constants'!$D$2:$H$4950,5,FALSE),""),"")</f>
        <v>1123</v>
      </c>
      <c r="Q402" t="str">
        <f>IF(OR(K402="",K402&lt;=0,ISERROR(K402)),IF(AND(O402&lt;&gt;"",NOT(ISERROR(O402))),O402, ""),VLOOKUP(K402,'ESO wayshrine node constants'!$A$3:$D$9993,4,FALSE))</f>
        <v>Lair of Maarselok</v>
      </c>
      <c r="S402" s="19" t="str">
        <f>IF(AND(R402&lt;&gt;"",NOT(ISERROR(R402))),R402,IF(P402&lt;&gt;"",IF(NOT(ISERROR(VLOOKUP(P402,'ESO Dungeon constants'!$D$3:$H$9999,5,FALSE))),VLOOKUP(P402,'ESO Dungeon constants'!$D$3:$I$9999,6,FALSE),VLOOKUP(P402,'ESO zone constants'!$H$2:$K$9984,4,FALSE)),""))</f>
        <v>DLC_SCALEBREAKER</v>
      </c>
      <c r="T402" s="3" t="str">
        <f>IF(S402&lt;&gt;"",VLOOKUP(S402,'LibSets constants'!$B$4:$C$1000,2,FALSE),"")</f>
        <v>Scalebraker</v>
      </c>
      <c r="V402" s="41" t="str">
        <f>IF(U402&lt;&gt;"",IF(U402&lt;&gt;"LIBSETS_DROP_MECHANIC_MONSTER_NAME",VLOOKUP(U402,'LibSets constants'!$I$4:$L$1000,3,FALSE),""),"")</f>
        <v/>
      </c>
      <c r="W402" s="41" t="str">
        <f>IF(U402&lt;&gt;"",IF(U402&lt;&gt;"LIBSETS_DROP_MECHANIC_MONSTER_NAME",VLOOKUP(U402,'LibSets constants'!$I$4:$L$1000,4,FALSE),""),"")</f>
        <v/>
      </c>
      <c r="X402" s="3" t="str">
        <f>IF(G402&lt;&gt;"LIBSETS_SETTYPE_BATTLEGROUND",IF(G402&lt;&gt;"LIBSETS_SETTYPE_SPECIAL",IF(Y402&lt;&gt;"",VLOOKUP(Y402,'ESO zone constants'!$D$2:$H$4950,5,FALSE),""),""),"")</f>
        <v/>
      </c>
      <c r="Z402" s="42"/>
      <c r="AA402" s="41" t="str">
        <f>IF(Z402&lt;&gt;"",IF(Z402&lt;&gt;"LIBSETS_DROP_MECHANIC_MONSTER_NAME",VLOOKUP(Z402,'LibSets constants'!$I$4:$L$1000,3,FALSE),""),"")</f>
        <v/>
      </c>
      <c r="AB402" s="41" t="str">
        <f>IF(Z402&lt;&gt;"",IF(Z402&lt;&gt;"LIBSETS_DROP_MECHANIC_MONSTER_NAME",VLOOKUP(Z402,'LibSets constants'!$I$4:$L$1000,4,FALSE),""),"")</f>
        <v/>
      </c>
      <c r="AC402" s="3" t="str">
        <f>IF(G402&lt;&gt;"LIBSETS_SETTYPE_BATTLEGROUND",IF(G402&lt;&gt;"LIBSETS_SETTYPE_SPECIAL",IF(AD402&lt;&gt;"",VLOOKUP(AD402,'ESO zone constants'!$D$2:$H$4950,5,FALSE),""),""),"")</f>
        <v/>
      </c>
      <c r="AE402" s="42"/>
      <c r="AF402" s="41" t="str">
        <f>IF(AE402&lt;&gt;"",IF(AE402&lt;&gt;"LIBSETS_DROP_MECHANIC_MONSTER_NAME",VLOOKUP(AE402,'LibSets constants'!$I$4:$L$1000,3,FALSE),""),"")</f>
        <v/>
      </c>
      <c r="AG402" s="41" t="str">
        <f>IF(AE402&lt;&gt;"",IF(AE402&lt;&gt;"LIBSETS_DROP_MECHANIC_MONSTER_NAME",VLOOKUP(AE402,'LibSets constants'!$I$4:$L$1000,4,FALSE),""),"")</f>
        <v/>
      </c>
      <c r="AH402" s="3" t="str">
        <f>IF(G402&lt;&gt;"LIBSETS_SETTYPE_BATTLEGROUND",IF(G402&lt;&gt;"LIBSETS_SETTYPE_SPECIAL",IF(AI402&lt;&gt;"",VLOOKUP(AI402,'ESO zone constants'!$D$2:$H$4950,5,FALSE),""),""),"")</f>
        <v/>
      </c>
      <c r="AJ402" s="42"/>
      <c r="AK402" s="41" t="str">
        <f>IF(AJ402&lt;&gt;"",IF(AJ402&lt;&gt;"LIBSETS_DROP_MECHANIC_MONSTER_NAME",VLOOKUP(AJ402,'LibSets constants'!$I$4:$L$1000,3,FALSE),""),"")</f>
        <v/>
      </c>
      <c r="AL402" s="41" t="str">
        <f>IF(AJ402&lt;&gt;"",IF(AJ402&lt;&gt;"LIBSETS_DROP_MECHANIC_MONSTER_NAME",VLOOKUP(AJ402,'LibSets constants'!$I$4:$L$1000,4,FALSE),""),"")</f>
        <v/>
      </c>
      <c r="AM402" s="3" t="str">
        <f>IF(G402&lt;&gt;"LIBSETS_SETTYPE_BATTLEGROUND",IF(G402&lt;&gt;"LIBSETS_SETTYPE_SPECIAL",IF(AN402&lt;&gt;"",VLOOKUP(AN402,'ESO zone constants'!$D$2:$H$4950,5,FALSE),""),""),"")</f>
        <v/>
      </c>
      <c r="AO402" s="42"/>
      <c r="AP402" s="41" t="str">
        <f>IF(AO402&lt;&gt;"",IF(AO402&lt;&gt;"LIBSETS_DROP_MECHANIC_MONSTER_NAME",VLOOKUP(AO402,'LibSets constants'!$I$4:$L$1000,3,FALSE),""),"")</f>
        <v/>
      </c>
      <c r="AQ402" s="41" t="str">
        <f>IF(AO402&lt;&gt;"",IF(AO402&lt;&gt;"LIBSETS_DROP_MECHANIC_MONSTER_NAME",VLOOKUP(AO402,'LibSets constants'!$I$4:$L$1000,4,FALSE),""),"")</f>
        <v/>
      </c>
      <c r="AR402" s="3" t="str">
        <f>IF(G402&lt;&gt;"LIBSETS_SETTYPE_BATTLEGROUND",IF(G402&lt;&gt;"LIBSETS_SETTYPE_SPECIAL",IF(AS402&lt;&gt;"",VLOOKUP(AS402,'ESO zone constants'!$D$2:$H$4950,5,FALSE),""),""),"")</f>
        <v/>
      </c>
      <c r="AT402" s="42"/>
      <c r="AU402" s="41" t="str">
        <f>IF(AT402&lt;&gt;"",IF(AT402&lt;&gt;"LIBSETS_DROP_MECHANIC_MONSTER_NAME",VLOOKUP(AT402,'LibSets constants'!$I$4:$L$1000,3,FALSE),""),"")</f>
        <v/>
      </c>
      <c r="AV402" s="41" t="str">
        <f>IF(AT402&lt;&gt;"",IF(AT402&lt;&gt;"LIBSETS_DROP_MECHANIC_MONSTER_NAME",VLOOKUP(AT402,'LibSets constants'!$I$4:$L$1000,4,FALSE),""),"")</f>
        <v/>
      </c>
      <c r="AW402" s="21" t="str">
        <f>IF(A402="???","--","")&amp;IF(F402&lt;&gt;"Not in the game (anymore)",IF(A402&lt;&gt;"",CONCATENATE("[",A402,"] = {wayshrines={")&amp;IF(K402&lt;&gt;"",CONCATENATE(K402,","),"")&amp;IF(L402&lt;&gt;"",CONCATENATE(L402,","),"")&amp;IF(M402&lt;&gt;"",CONCATENATE(M402,","),"")&amp;CONCATENATE("}")&amp;IF(VALUE(N402)&gt;0,CONCATENATE(", traitsNeeded=",N402),"")&amp;CONCATENATE(", dlcId=",IF(S402&lt;&gt;"",S402,"DLC_BASE_GAME")),""),"")</f>
        <v>[456] = {wayshrines={-1,-1,-1,}, dlcId=DLC_SCALEBREAKER</v>
      </c>
      <c r="AX402" s="21" t="str">
        <f>IF(F402&lt;&gt;"Not in the game (anymore)",IF(A402&lt;&gt;"",IF(P402&lt;&gt;"",CONCATENATE(", zoneIds={",P402),"")&amp;IF(X402&lt;&gt;"",CONCATENATE(",",X402),"")&amp;IF(AC402&lt;&gt;"",CONCATENATE(",",AC402),"")&amp;IF(AH402&lt;&gt;"",CONCATENATE(",",AH402),"")&amp;IF(AM402&lt;&gt;"",CONCATENATE(",",AM402),"")&amp;IF(AR402&lt;&gt;"",CONCATENATE(",",AR402),"")&amp;IF(P402&lt;&gt;"",CONCATENATE("}",""),"")&amp;IF(OR(I402="true",I402="false",I402&lt;&gt;""), CONCATENATE(", veteran=", I402), ""),""),"")</f>
        <v>, zoneIds={1123}, veteran=false</v>
      </c>
      <c r="AY402" s="21" t="str">
        <f>IF(F402&lt;&gt;"Not in the game (anymore)",IF(A402&lt;&gt;"",", setType="&amp;G402,"")&amp;IF(J402="true",", multiTrialSet=true",""),"")</f>
        <v>, setType=LIBSETS_SETTYPE_DUNGEON</v>
      </c>
      <c r="AZ402" s="21" t="str">
        <f>IF(F402&lt;&gt;"Not in the game (anymore)",IF(U402&lt;&gt;"",", dropMechanic={"&amp;U402&amp;IF(Z402&lt;&gt;"",","&amp;Z402,"")&amp;IF(AE402&lt;&gt;"",","&amp;AE402,"")&amp;IF(AJ402&lt;&gt;"",","&amp;AJ402,"")&amp;IF(AO402&lt;&gt;"",","&amp;AO402,"")&amp;IF(AT402&lt;&gt;"",","&amp;AT402,"")&amp;"}"&amp;IF(U402="LIBSETS_DROP_MECHANIC_MONSTER_NAME",", dropMechanicNames={" &amp; IF(V402&lt;&gt;"","['en']='"&amp;V402&amp;"'","") &amp; IF(W402&lt;&gt;"",", ['de']='" &amp; W402&amp;"'","") &amp; "}",""),"")&amp;"},","")</f>
        <v>},</v>
      </c>
      <c r="BA402" s="21" t="str">
        <f>IF(F402&lt;&gt;"Not in the game (anymore)",IF(C402&lt;&gt;"",CONCATENATE(" --",C402," / ",B402,"   [",IF(Q402&lt;&gt;"",Q402,""),IF(Y402&lt;&gt;"",", "&amp;Y402,""),IF(AD402&lt;&gt;"",", "&amp;AD402,""),IF(AI402&lt;&gt;"",", "&amp;AI402,""),IF(AN402&lt;&gt;"",", "&amp;AN402,""),IF(AS402&lt;&gt;"",", "&amp;AS402,""),"]")),"")</f>
        <v xml:space="preserve"> --Azureblight Reaper / Azurfäuleschnitter   [Lair of Maarselok]</v>
      </c>
    </row>
    <row r="403" spans="1:53" x14ac:dyDescent="0.25">
      <c r="A403" s="5">
        <v>457</v>
      </c>
      <c r="B403" t="s">
        <v>1687</v>
      </c>
      <c r="C403" t="s">
        <v>1686</v>
      </c>
      <c r="D403" s="3">
        <f>A403</f>
        <v>457</v>
      </c>
      <c r="G403" s="3" t="s">
        <v>1652</v>
      </c>
      <c r="I403" t="s">
        <v>97</v>
      </c>
      <c r="J403" t="s">
        <v>97</v>
      </c>
      <c r="K403">
        <v>-1</v>
      </c>
      <c r="L403">
        <v>-1</v>
      </c>
      <c r="M403">
        <v>-1</v>
      </c>
      <c r="N403">
        <v>0</v>
      </c>
      <c r="O403" s="70" t="s">
        <v>1662</v>
      </c>
      <c r="P403" s="3">
        <f>IF(AND(G403&lt;&gt;"LIBSETS_SETTYPE_BATTLEGROUND",G403&lt;&gt;"LIBSETS_SETTYPE_SPECIAL",G403&lt;&gt;"LIBSETS_SETTYPE_MYTHIC"), IF(Q403&lt;&gt;"",VLOOKUP(Q403,'ESO zone constants'!$D$2:$H$4950,5,FALSE),""),"")</f>
        <v>1123</v>
      </c>
      <c r="Q403" t="str">
        <f>IF(OR(K403="",K403&lt;=0,ISERROR(K403)),IF(AND(O403&lt;&gt;"",NOT(ISERROR(O403))),O403, ""),VLOOKUP(K403,'ESO wayshrine node constants'!$A$3:$D$9993,4,FALSE))</f>
        <v>Lair of Maarselok</v>
      </c>
      <c r="S403" s="19" t="str">
        <f>IF(AND(R403&lt;&gt;"",NOT(ISERROR(R403))),R403,IF(P403&lt;&gt;"",IF(NOT(ISERROR(VLOOKUP(P403,'ESO Dungeon constants'!$D$3:$H$9999,5,FALSE))),VLOOKUP(P403,'ESO Dungeon constants'!$D$3:$I$9999,6,FALSE),VLOOKUP(P403,'ESO zone constants'!$H$2:$K$9984,4,FALSE)),""))</f>
        <v>DLC_SCALEBREAKER</v>
      </c>
      <c r="T403" s="3" t="str">
        <f>IF(S403&lt;&gt;"",VLOOKUP(S403,'LibSets constants'!$B$4:$C$1000,2,FALSE),"")</f>
        <v>Scalebraker</v>
      </c>
      <c r="V403" s="41" t="str">
        <f>IF(U403&lt;&gt;"",IF(U403&lt;&gt;"LIBSETS_DROP_MECHANIC_MONSTER_NAME",VLOOKUP(U403,'LibSets constants'!$I$4:$L$1000,3,FALSE),""),"")</f>
        <v/>
      </c>
      <c r="W403" s="41" t="str">
        <f>IF(U403&lt;&gt;"",IF(U403&lt;&gt;"LIBSETS_DROP_MECHANIC_MONSTER_NAME",VLOOKUP(U403,'LibSets constants'!$I$4:$L$1000,4,FALSE),""),"")</f>
        <v/>
      </c>
      <c r="X403" s="3" t="str">
        <f>IF(G403&lt;&gt;"LIBSETS_SETTYPE_BATTLEGROUND",IF(G403&lt;&gt;"LIBSETS_SETTYPE_SPECIAL",IF(Y403&lt;&gt;"",VLOOKUP(Y403,'ESO zone constants'!$D$2:$H$4950,5,FALSE),""),""),"")</f>
        <v/>
      </c>
      <c r="Z403" s="42"/>
      <c r="AA403" s="41" t="str">
        <f>IF(Z403&lt;&gt;"",IF(Z403&lt;&gt;"LIBSETS_DROP_MECHANIC_MONSTER_NAME",VLOOKUP(Z403,'LibSets constants'!$I$4:$L$1000,3,FALSE),""),"")</f>
        <v/>
      </c>
      <c r="AB403" s="41" t="str">
        <f>IF(Z403&lt;&gt;"",IF(Z403&lt;&gt;"LIBSETS_DROP_MECHANIC_MONSTER_NAME",VLOOKUP(Z403,'LibSets constants'!$I$4:$L$1000,4,FALSE),""),"")</f>
        <v/>
      </c>
      <c r="AC403" s="3" t="str">
        <f>IF(G403&lt;&gt;"LIBSETS_SETTYPE_BATTLEGROUND",IF(G403&lt;&gt;"LIBSETS_SETTYPE_SPECIAL",IF(AD403&lt;&gt;"",VLOOKUP(AD403,'ESO zone constants'!$D$2:$H$4950,5,FALSE),""),""),"")</f>
        <v/>
      </c>
      <c r="AE403" s="42"/>
      <c r="AF403" s="41" t="str">
        <f>IF(AE403&lt;&gt;"",IF(AE403&lt;&gt;"LIBSETS_DROP_MECHANIC_MONSTER_NAME",VLOOKUP(AE403,'LibSets constants'!$I$4:$L$1000,3,FALSE),""),"")</f>
        <v/>
      </c>
      <c r="AG403" s="41" t="str">
        <f>IF(AE403&lt;&gt;"",IF(AE403&lt;&gt;"LIBSETS_DROP_MECHANIC_MONSTER_NAME",VLOOKUP(AE403,'LibSets constants'!$I$4:$L$1000,4,FALSE),""),"")</f>
        <v/>
      </c>
      <c r="AH403" s="3" t="str">
        <f>IF(G403&lt;&gt;"LIBSETS_SETTYPE_BATTLEGROUND",IF(G403&lt;&gt;"LIBSETS_SETTYPE_SPECIAL",IF(AI403&lt;&gt;"",VLOOKUP(AI403,'ESO zone constants'!$D$2:$H$4950,5,FALSE),""),""),"")</f>
        <v/>
      </c>
      <c r="AJ403" s="42"/>
      <c r="AK403" s="41" t="str">
        <f>IF(AJ403&lt;&gt;"",IF(AJ403&lt;&gt;"LIBSETS_DROP_MECHANIC_MONSTER_NAME",VLOOKUP(AJ403,'LibSets constants'!$I$4:$L$1000,3,FALSE),""),"")</f>
        <v/>
      </c>
      <c r="AL403" s="41" t="str">
        <f>IF(AJ403&lt;&gt;"",IF(AJ403&lt;&gt;"LIBSETS_DROP_MECHANIC_MONSTER_NAME",VLOOKUP(AJ403,'LibSets constants'!$I$4:$L$1000,4,FALSE),""),"")</f>
        <v/>
      </c>
      <c r="AM403" s="3" t="str">
        <f>IF(G403&lt;&gt;"LIBSETS_SETTYPE_BATTLEGROUND",IF(G403&lt;&gt;"LIBSETS_SETTYPE_SPECIAL",IF(AN403&lt;&gt;"",VLOOKUP(AN403,'ESO zone constants'!$D$2:$H$4950,5,FALSE),""),""),"")</f>
        <v/>
      </c>
      <c r="AO403" s="42"/>
      <c r="AP403" s="41" t="str">
        <f>IF(AO403&lt;&gt;"",IF(AO403&lt;&gt;"LIBSETS_DROP_MECHANIC_MONSTER_NAME",VLOOKUP(AO403,'LibSets constants'!$I$4:$L$1000,3,FALSE),""),"")</f>
        <v/>
      </c>
      <c r="AQ403" s="41" t="str">
        <f>IF(AO403&lt;&gt;"",IF(AO403&lt;&gt;"LIBSETS_DROP_MECHANIC_MONSTER_NAME",VLOOKUP(AO403,'LibSets constants'!$I$4:$L$1000,4,FALSE),""),"")</f>
        <v/>
      </c>
      <c r="AR403" s="3" t="str">
        <f>IF(G403&lt;&gt;"LIBSETS_SETTYPE_BATTLEGROUND",IF(G403&lt;&gt;"LIBSETS_SETTYPE_SPECIAL",IF(AS403&lt;&gt;"",VLOOKUP(AS403,'ESO zone constants'!$D$2:$H$4950,5,FALSE),""),""),"")</f>
        <v/>
      </c>
      <c r="AT403" s="42"/>
      <c r="AU403" s="41" t="str">
        <f>IF(AT403&lt;&gt;"",IF(AT403&lt;&gt;"LIBSETS_DROP_MECHANIC_MONSTER_NAME",VLOOKUP(AT403,'LibSets constants'!$I$4:$L$1000,3,FALSE),""),"")</f>
        <v/>
      </c>
      <c r="AV403" s="41" t="str">
        <f>IF(AT403&lt;&gt;"",IF(AT403&lt;&gt;"LIBSETS_DROP_MECHANIC_MONSTER_NAME",VLOOKUP(AT403,'LibSets constants'!$I$4:$L$1000,4,FALSE),""),"")</f>
        <v/>
      </c>
      <c r="AW403" s="21" t="str">
        <f>IF(A403="???","--","")&amp;IF(F403&lt;&gt;"Not in the game (anymore)",IF(A403&lt;&gt;"",CONCATENATE("[",A403,"] = {wayshrines={")&amp;IF(K403&lt;&gt;"",CONCATENATE(K403,","),"")&amp;IF(L403&lt;&gt;"",CONCATENATE(L403,","),"")&amp;IF(M403&lt;&gt;"",CONCATENATE(M403,","),"")&amp;CONCATENATE("}")&amp;IF(VALUE(N403)&gt;0,CONCATENATE(", traitsNeeded=",N403),"")&amp;CONCATENATE(", dlcId=",IF(S403&lt;&gt;"",S403,"DLC_BASE_GAME")),""),"")</f>
        <v>[457] = {wayshrines={-1,-1,-1,}, dlcId=DLC_SCALEBREAKER</v>
      </c>
      <c r="AX403" s="21" t="str">
        <f>IF(F403&lt;&gt;"Not in the game (anymore)",IF(A403&lt;&gt;"",IF(P403&lt;&gt;"",CONCATENATE(", zoneIds={",P403),"")&amp;IF(X403&lt;&gt;"",CONCATENATE(",",X403),"")&amp;IF(AC403&lt;&gt;"",CONCATENATE(",",AC403),"")&amp;IF(AH403&lt;&gt;"",CONCATENATE(",",AH403),"")&amp;IF(AM403&lt;&gt;"",CONCATENATE(",",AM403),"")&amp;IF(AR403&lt;&gt;"",CONCATENATE(",",AR403),"")&amp;IF(P403&lt;&gt;"",CONCATENATE("}",""),"")&amp;IF(OR(I403="true",I403="false",I403&lt;&gt;""), CONCATENATE(", veteran=", I403), ""),""),"")</f>
        <v>, zoneIds={1123}, veteran=false</v>
      </c>
      <c r="AY403" s="21" t="str">
        <f>IF(F403&lt;&gt;"Not in the game (anymore)",IF(A403&lt;&gt;"",", setType="&amp;G403,"")&amp;IF(J403="true",", multiTrialSet=true",""),"")</f>
        <v>, setType=LIBSETS_SETTYPE_DUNGEON</v>
      </c>
      <c r="AZ403" s="21" t="str">
        <f>IF(F403&lt;&gt;"Not in the game (anymore)",IF(U403&lt;&gt;"",", dropMechanic={"&amp;U403&amp;IF(Z403&lt;&gt;"",","&amp;Z403,"")&amp;IF(AE403&lt;&gt;"",","&amp;AE403,"")&amp;IF(AJ403&lt;&gt;"",","&amp;AJ403,"")&amp;IF(AO403&lt;&gt;"",","&amp;AO403,"")&amp;IF(AT403&lt;&gt;"",","&amp;AT403,"")&amp;"}"&amp;IF(U403="LIBSETS_DROP_MECHANIC_MONSTER_NAME",", dropMechanicNames={" &amp; IF(V403&lt;&gt;"","['en']='"&amp;V403&amp;"'","") &amp; IF(W403&lt;&gt;"",", ['de']='" &amp; W403&amp;"'","") &amp; "}",""),"")&amp;"},","")</f>
        <v>},</v>
      </c>
      <c r="BA403" s="21" t="str">
        <f>IF(F403&lt;&gt;"Not in the game (anymore)",IF(C403&lt;&gt;"",CONCATENATE(" --",C403," / ",B403,"   [",IF(Q403&lt;&gt;"",Q403,""),IF(Y403&lt;&gt;"",", "&amp;Y403,""),IF(AD403&lt;&gt;"",", "&amp;AD403,""),IF(AI403&lt;&gt;"",", "&amp;AI403,""),IF(AN403&lt;&gt;"",", "&amp;AN403,""),IF(AS403&lt;&gt;"",", "&amp;AS403,""),"]")),"")</f>
        <v xml:space="preserve"> --Dragon's Defilement / Drachenschändung   [Lair of Maarselok]</v>
      </c>
    </row>
    <row r="404" spans="1:53" x14ac:dyDescent="0.25">
      <c r="A404" s="5">
        <v>458</v>
      </c>
      <c r="B404" t="s">
        <v>1688</v>
      </c>
      <c r="C404" t="s">
        <v>1688</v>
      </c>
      <c r="D404" s="3">
        <f>A404</f>
        <v>458</v>
      </c>
      <c r="G404" s="3" t="s">
        <v>1654</v>
      </c>
      <c r="H404">
        <v>3</v>
      </c>
      <c r="I404" t="s">
        <v>1641</v>
      </c>
      <c r="J404" t="s">
        <v>97</v>
      </c>
      <c r="K404">
        <v>-1</v>
      </c>
      <c r="L404">
        <v>-1</v>
      </c>
      <c r="M404">
        <v>-1</v>
      </c>
      <c r="N404">
        <v>0</v>
      </c>
      <c r="O404" s="70" t="s">
        <v>1661</v>
      </c>
      <c r="P404" s="3">
        <f>IF(AND(G404&lt;&gt;"LIBSETS_SETTYPE_BATTLEGROUND",G404&lt;&gt;"LIBSETS_SETTYPE_SPECIAL",G404&lt;&gt;"LIBSETS_SETTYPE_MYTHIC"), IF(Q404&lt;&gt;"",VLOOKUP(Q404,'ESO zone constants'!$D$2:$H$4950,5,FALSE),""),"")</f>
        <v>1122</v>
      </c>
      <c r="Q404" t="str">
        <f>IF(OR(K404="",K404&lt;=0,ISERROR(K404)),IF(AND(O404&lt;&gt;"",NOT(ISERROR(O404))),O404, ""),VLOOKUP(K404,'ESO wayshrine node constants'!$A$3:$D$9993,4,FALSE))</f>
        <v>Moongrave Fane</v>
      </c>
      <c r="S404" s="19" t="str">
        <f>IF(AND(R404&lt;&gt;"",NOT(ISERROR(R404))),R404,IF(P404&lt;&gt;"",IF(NOT(ISERROR(VLOOKUP(P404,'ESO Dungeon constants'!$D$3:$H$9999,5,FALSE))),VLOOKUP(P404,'ESO Dungeon constants'!$D$3:$I$9999,6,FALSE),VLOOKUP(P404,'ESO zone constants'!$H$2:$K$9984,4,FALSE)),""))</f>
        <v>DLC_SCALEBREAKER</v>
      </c>
      <c r="T404" s="3" t="str">
        <f>IF(S404&lt;&gt;"",VLOOKUP(S404,'LibSets constants'!$B$4:$C$1000,2,FALSE),"")</f>
        <v>Scalebraker</v>
      </c>
      <c r="U404" s="33" t="s">
        <v>1726</v>
      </c>
      <c r="V404" s="43" t="s">
        <v>1688</v>
      </c>
      <c r="W404" s="43" t="s">
        <v>1688</v>
      </c>
      <c r="X404" s="3" t="str">
        <f>IF(G404&lt;&gt;"LIBSETS_SETTYPE_BATTLEGROUND",IF(G404&lt;&gt;"LIBSETS_SETTYPE_SPECIAL",IF(Y404&lt;&gt;"",VLOOKUP(Y404,'ESO zone constants'!$D$2:$H$4950,5,FALSE),""),""),"")</f>
        <v/>
      </c>
      <c r="Z404" s="43"/>
      <c r="AA404" s="43"/>
      <c r="AB404" s="43"/>
      <c r="AC404" s="3" t="str">
        <f>IF(G404&lt;&gt;"LIBSETS_SETTYPE_BATTLEGROUND",IF(G404&lt;&gt;"LIBSETS_SETTYPE_SPECIAL",IF(AD404&lt;&gt;"",VLOOKUP(AD404,'ESO zone constants'!$D$2:$H$4950,5,FALSE),""),""),"")</f>
        <v/>
      </c>
      <c r="AE404" s="43"/>
      <c r="AF404" s="43"/>
      <c r="AG404" s="43"/>
      <c r="AH404" s="3" t="str">
        <f>IF(G404&lt;&gt;"LIBSETS_SETTYPE_BATTLEGROUND",IF(G404&lt;&gt;"LIBSETS_SETTYPE_SPECIAL",IF(AI404&lt;&gt;"",VLOOKUP(AI404,'ESO zone constants'!$D$2:$H$4950,5,FALSE),""),""),"")</f>
        <v/>
      </c>
      <c r="AJ404" s="43"/>
      <c r="AK404" s="43"/>
      <c r="AL404" s="43"/>
      <c r="AM404" s="3" t="str">
        <f>IF(G404&lt;&gt;"LIBSETS_SETTYPE_BATTLEGROUND",IF(G404&lt;&gt;"LIBSETS_SETTYPE_SPECIAL",IF(AN404&lt;&gt;"",VLOOKUP(AN404,'ESO zone constants'!$D$2:$H$4950,5,FALSE),""),""),"")</f>
        <v/>
      </c>
      <c r="AO404" s="43"/>
      <c r="AP404" s="43"/>
      <c r="AQ404" s="43"/>
      <c r="AR404" s="3" t="str">
        <f>IF(G404&lt;&gt;"LIBSETS_SETTYPE_BATTLEGROUND",IF(G404&lt;&gt;"LIBSETS_SETTYPE_SPECIAL",IF(AS404&lt;&gt;"",VLOOKUP(AS404,'ESO zone constants'!$D$2:$H$4950,5,FALSE),""),""),"")</f>
        <v/>
      </c>
      <c r="AT404" s="43"/>
      <c r="AU404" s="43"/>
      <c r="AV404" s="43"/>
      <c r="AW404" s="21" t="str">
        <f>IF(A404="???","--","")&amp;IF(F404&lt;&gt;"Not in the game (anymore)",IF(A404&lt;&gt;"",CONCATENATE("[",A404,"] = {wayshrines={")&amp;IF(K404&lt;&gt;"",CONCATENATE(K404,","),"")&amp;IF(L404&lt;&gt;"",CONCATENATE(L404,","),"")&amp;IF(M404&lt;&gt;"",CONCATENATE(M404,","),"")&amp;CONCATENATE("}")&amp;IF(VALUE(N404)&gt;0,CONCATENATE(", traitsNeeded=",N404),"")&amp;CONCATENATE(", dlcId=",IF(S404&lt;&gt;"",S404,"DLC_BASE_GAME")),""),"")</f>
        <v>[458] = {wayshrines={-1,-1,-1,}, dlcId=DLC_SCALEBREAKER</v>
      </c>
      <c r="AX404" s="21" t="str">
        <f>IF(F404&lt;&gt;"Not in the game (anymore)",IF(A404&lt;&gt;"",IF(P404&lt;&gt;"",CONCATENATE(", zoneIds={",P404),"")&amp;IF(X404&lt;&gt;"",CONCATENATE(",",X404),"")&amp;IF(AC404&lt;&gt;"",CONCATENATE(",",AC404),"")&amp;IF(AH404&lt;&gt;"",CONCATENATE(",",AH404),"")&amp;IF(AM404&lt;&gt;"",CONCATENATE(",",AM404),"")&amp;IF(AR404&lt;&gt;"",CONCATENATE(",",AR404),"")&amp;IF(P404&lt;&gt;"",CONCATENATE("}",""),"")&amp;IF(OR(I404="true",I404="false",I404&lt;&gt;""), CONCATENATE(", veteran=", I404), ""),""),"")</f>
        <v>, zoneIds={1122}, veteran={[EQUIP_TYPE_HEAD]=true, [EQUIP_TYPE_SHOULDERS]=false}</v>
      </c>
      <c r="AY404" s="21" t="str">
        <f>IF(F404&lt;&gt;"Not in the game (anymore)",IF(A404&lt;&gt;"",", setType="&amp;G404,"")&amp;IF(J404="true",", multiTrialSet=true",""),"")</f>
        <v>, setType=LIBSETS_SETTYPE_MONSTER</v>
      </c>
      <c r="AZ404" s="21" t="str">
        <f>IF(F404&lt;&gt;"Not in the game (anymore)",IF(U404&lt;&gt;"",", dropMechanic={"&amp;U404&amp;IF(Z404&lt;&gt;"",","&amp;Z404,"")&amp;IF(AE404&lt;&gt;"",","&amp;AE404,"")&amp;IF(AJ404&lt;&gt;"",","&amp;AJ404,"")&amp;IF(AO404&lt;&gt;"",","&amp;AO404,"")&amp;IF(AT404&lt;&gt;"",","&amp;AT404,"")&amp;"}"&amp;IF(U404="LIBSETS_DROP_MECHANIC_MONSTER_NAME",", dropMechanicNames={" &amp; IF(V404&lt;&gt;"","['en']='"&amp;V404&amp;"'","") &amp; IF(W404&lt;&gt;"",", ['de']='" &amp; W404&amp;"'","") &amp; "}",""),"")&amp;"},","")</f>
        <v>, dropMechanic={LIBSETS_DROP_MECHANIC_MONSTER_NAME}, dropMechanicNames={['en']='Grundwulf', ['de']='Grundwulf'}},</v>
      </c>
      <c r="BA404" s="21" t="str">
        <f>IF(F404&lt;&gt;"Not in the game (anymore)",IF(C404&lt;&gt;"",CONCATENATE(" --",C404," / ",B404,"   [",IF(Q404&lt;&gt;"",Q404,""),IF(Y404&lt;&gt;"",", "&amp;Y404,""),IF(AD404&lt;&gt;"",", "&amp;AD404,""),IF(AI404&lt;&gt;"",", "&amp;AI404,""),IF(AN404&lt;&gt;"",", "&amp;AN404,""),IF(AS404&lt;&gt;"",", "&amp;AS404,""),"]")),"")</f>
        <v xml:space="preserve"> --Grundwulf / Grundwulf   [Moongrave Fane]</v>
      </c>
    </row>
    <row r="405" spans="1:53" x14ac:dyDescent="0.25">
      <c r="A405" s="5">
        <v>459</v>
      </c>
      <c r="B405" t="s">
        <v>1689</v>
      </c>
      <c r="C405" t="s">
        <v>1689</v>
      </c>
      <c r="D405" s="3">
        <f>A405</f>
        <v>459</v>
      </c>
      <c r="G405" s="3" t="s">
        <v>1654</v>
      </c>
      <c r="H405">
        <v>3</v>
      </c>
      <c r="I405" t="s">
        <v>1641</v>
      </c>
      <c r="J405" t="s">
        <v>97</v>
      </c>
      <c r="K405">
        <v>-1</v>
      </c>
      <c r="L405">
        <v>-1</v>
      </c>
      <c r="M405">
        <v>-1</v>
      </c>
      <c r="N405">
        <v>0</v>
      </c>
      <c r="O405" s="70" t="s">
        <v>1662</v>
      </c>
      <c r="P405" s="3">
        <f>IF(AND(G405&lt;&gt;"LIBSETS_SETTYPE_BATTLEGROUND",G405&lt;&gt;"LIBSETS_SETTYPE_SPECIAL",G405&lt;&gt;"LIBSETS_SETTYPE_MYTHIC"), IF(Q405&lt;&gt;"",VLOOKUP(Q405,'ESO zone constants'!$D$2:$H$4950,5,FALSE),""),"")</f>
        <v>1123</v>
      </c>
      <c r="Q405" t="str">
        <f>IF(OR(K405="",K405&lt;=0,ISERROR(K405)),IF(AND(O405&lt;&gt;"",NOT(ISERROR(O405))),O405, ""),VLOOKUP(K405,'ESO wayshrine node constants'!$A$3:$D$9993,4,FALSE))</f>
        <v>Lair of Maarselok</v>
      </c>
      <c r="S405" s="19" t="str">
        <f>IF(AND(R405&lt;&gt;"",NOT(ISERROR(R405))),R405,IF(P405&lt;&gt;"",IF(NOT(ISERROR(VLOOKUP(P405,'ESO Dungeon constants'!$D$3:$H$9999,5,FALSE))),VLOOKUP(P405,'ESO Dungeon constants'!$D$3:$I$9999,6,FALSE),VLOOKUP(P405,'ESO zone constants'!$H$2:$K$9984,4,FALSE)),""))</f>
        <v>DLC_SCALEBREAKER</v>
      </c>
      <c r="T405" s="3" t="str">
        <f>IF(S405&lt;&gt;"",VLOOKUP(S405,'LibSets constants'!$B$4:$C$1000,2,FALSE),"")</f>
        <v>Scalebraker</v>
      </c>
      <c r="U405" s="33" t="s">
        <v>1726</v>
      </c>
      <c r="V405" s="43" t="s">
        <v>1689</v>
      </c>
      <c r="W405" s="43" t="s">
        <v>1689</v>
      </c>
      <c r="X405" s="3" t="str">
        <f>IF(G405&lt;&gt;"LIBSETS_SETTYPE_BATTLEGROUND",IF(G405&lt;&gt;"LIBSETS_SETTYPE_SPECIAL",IF(Y405&lt;&gt;"",VLOOKUP(Y405,'ESO zone constants'!$D$2:$H$4950,5,FALSE),""),""),"")</f>
        <v/>
      </c>
      <c r="Z405" s="43"/>
      <c r="AA405" s="43"/>
      <c r="AB405" s="43"/>
      <c r="AC405" s="3" t="str">
        <f>IF(G405&lt;&gt;"LIBSETS_SETTYPE_BATTLEGROUND",IF(G405&lt;&gt;"LIBSETS_SETTYPE_SPECIAL",IF(AD405&lt;&gt;"",VLOOKUP(AD405,'ESO zone constants'!$D$2:$H$4950,5,FALSE),""),""),"")</f>
        <v/>
      </c>
      <c r="AE405" s="43"/>
      <c r="AF405" s="43"/>
      <c r="AG405" s="43"/>
      <c r="AH405" s="3" t="str">
        <f>IF(G405&lt;&gt;"LIBSETS_SETTYPE_BATTLEGROUND",IF(G405&lt;&gt;"LIBSETS_SETTYPE_SPECIAL",IF(AI405&lt;&gt;"",VLOOKUP(AI405,'ESO zone constants'!$D$2:$H$4950,5,FALSE),""),""),"")</f>
        <v/>
      </c>
      <c r="AJ405" s="43"/>
      <c r="AK405" s="43"/>
      <c r="AL405" s="43"/>
      <c r="AM405" s="3" t="str">
        <f>IF(G405&lt;&gt;"LIBSETS_SETTYPE_BATTLEGROUND",IF(G405&lt;&gt;"LIBSETS_SETTYPE_SPECIAL",IF(AN405&lt;&gt;"",VLOOKUP(AN405,'ESO zone constants'!$D$2:$H$4950,5,FALSE),""),""),"")</f>
        <v/>
      </c>
      <c r="AO405" s="43"/>
      <c r="AP405" s="43"/>
      <c r="AQ405" s="43"/>
      <c r="AR405" s="3" t="str">
        <f>IF(G405&lt;&gt;"LIBSETS_SETTYPE_BATTLEGROUND",IF(G405&lt;&gt;"LIBSETS_SETTYPE_SPECIAL",IF(AS405&lt;&gt;"",VLOOKUP(AS405,'ESO zone constants'!$D$2:$H$4950,5,FALSE),""),""),"")</f>
        <v/>
      </c>
      <c r="AT405" s="43"/>
      <c r="AU405" s="43"/>
      <c r="AV405" s="43"/>
      <c r="AW405" s="21" t="str">
        <f>IF(A405="???","--","")&amp;IF(F405&lt;&gt;"Not in the game (anymore)",IF(A405&lt;&gt;"",CONCATENATE("[",A405,"] = {wayshrines={")&amp;IF(K405&lt;&gt;"",CONCATENATE(K405,","),"")&amp;IF(L405&lt;&gt;"",CONCATENATE(L405,","),"")&amp;IF(M405&lt;&gt;"",CONCATENATE(M405,","),"")&amp;CONCATENATE("}")&amp;IF(VALUE(N405)&gt;0,CONCATENATE(", traitsNeeded=",N405),"")&amp;CONCATENATE(", dlcId=",IF(S405&lt;&gt;"",S405,"DLC_BASE_GAME")),""),"")</f>
        <v>[459] = {wayshrines={-1,-1,-1,}, dlcId=DLC_SCALEBREAKER</v>
      </c>
      <c r="AX405" s="21" t="str">
        <f>IF(F405&lt;&gt;"Not in the game (anymore)",IF(A405&lt;&gt;"",IF(P405&lt;&gt;"",CONCATENATE(", zoneIds={",P405),"")&amp;IF(X405&lt;&gt;"",CONCATENATE(",",X405),"")&amp;IF(AC405&lt;&gt;"",CONCATENATE(",",AC405),"")&amp;IF(AH405&lt;&gt;"",CONCATENATE(",",AH405),"")&amp;IF(AM405&lt;&gt;"",CONCATENATE(",",AM405),"")&amp;IF(AR405&lt;&gt;"",CONCATENATE(",",AR405),"")&amp;IF(P405&lt;&gt;"",CONCATENATE("}",""),"")&amp;IF(OR(I405="true",I405="false",I405&lt;&gt;""), CONCATENATE(", veteran=", I405), ""),""),"")</f>
        <v>, zoneIds={1123}, veteran={[EQUIP_TYPE_HEAD]=true, [EQUIP_TYPE_SHOULDERS]=false}</v>
      </c>
      <c r="AY405" s="21" t="str">
        <f>IF(F405&lt;&gt;"Not in the game (anymore)",IF(A405&lt;&gt;"",", setType="&amp;G405,"")&amp;IF(J405="true",", multiTrialSet=true",""),"")</f>
        <v>, setType=LIBSETS_SETTYPE_MONSTER</v>
      </c>
      <c r="AZ405" s="21" t="str">
        <f>IF(F405&lt;&gt;"Not in the game (anymore)",IF(U405&lt;&gt;"",", dropMechanic={"&amp;U405&amp;IF(Z405&lt;&gt;"",","&amp;Z405,"")&amp;IF(AE405&lt;&gt;"",","&amp;AE405,"")&amp;IF(AJ405&lt;&gt;"",","&amp;AJ405,"")&amp;IF(AO405&lt;&gt;"",","&amp;AO405,"")&amp;IF(AT405&lt;&gt;"",","&amp;AT405,"")&amp;"}"&amp;IF(U405="LIBSETS_DROP_MECHANIC_MONSTER_NAME",", dropMechanicNames={" &amp; IF(V405&lt;&gt;"","['en']='"&amp;V405&amp;"'","") &amp; IF(W405&lt;&gt;"",", ['de']='" &amp; W405&amp;"'","") &amp; "}",""),"")&amp;"},","")</f>
        <v>, dropMechanic={LIBSETS_DROP_MECHANIC_MONSTER_NAME}, dropMechanicNames={['en']='Maarselok', ['de']='Maarselok'}},</v>
      </c>
      <c r="BA405" s="21" t="str">
        <f>IF(F405&lt;&gt;"Not in the game (anymore)",IF(C405&lt;&gt;"",CONCATENATE(" --",C405," / ",B405,"   [",IF(Q405&lt;&gt;"",Q405,""),IF(Y405&lt;&gt;"",", "&amp;Y405,""),IF(AD405&lt;&gt;"",", "&amp;AD405,""),IF(AI405&lt;&gt;"",", "&amp;AI405,""),IF(AN405&lt;&gt;"",", "&amp;AN405,""),IF(AS405&lt;&gt;"",", "&amp;AS405,""),"]")),"")</f>
        <v xml:space="preserve"> --Maarselok / Maarselok   [Lair of Maarselok]</v>
      </c>
    </row>
    <row r="406" spans="1:53" x14ac:dyDescent="0.25">
      <c r="A406" s="5">
        <v>465</v>
      </c>
      <c r="B406" t="s">
        <v>1786</v>
      </c>
      <c r="C406" t="s">
        <v>1787</v>
      </c>
      <c r="D406" s="3">
        <f>A406</f>
        <v>465</v>
      </c>
      <c r="G406" s="8" t="s">
        <v>1655</v>
      </c>
      <c r="I406" t="s">
        <v>97</v>
      </c>
      <c r="J406" t="s">
        <v>97</v>
      </c>
      <c r="K406">
        <v>402</v>
      </c>
      <c r="L406">
        <v>402</v>
      </c>
      <c r="M406">
        <v>402</v>
      </c>
      <c r="N406">
        <v>0</v>
      </c>
      <c r="P406" s="3">
        <f>IF(AND(G406&lt;&gt;"LIBSETS_SETTYPE_BATTLEGROUND",G406&lt;&gt;"LIBSETS_SETTYPE_SPECIAL",G406&lt;&gt;"LIBSETS_SETTYPE_MYTHIC"), IF(Q406&lt;&gt;"",VLOOKUP(Q406,'ESO zone constants'!$D$2:$H$4950,5,FALSE),""),"")</f>
        <v>1133</v>
      </c>
      <c r="Q406" t="str">
        <f>IF(OR(K406="",K406&lt;=0,ISERROR(K406)),IF(AND(O406&lt;&gt;"",NOT(ISERROR(O406))),O406, ""),VLOOKUP(K406,'ESO wayshrine node constants'!$A$3:$D$9993,4,FALSE))</f>
        <v>Southern Elsweyr</v>
      </c>
      <c r="S406" s="19" t="str">
        <f>IF(AND(R406&lt;&gt;"",NOT(ISERROR(R406))),R406,IF(P406&lt;&gt;"",IF(NOT(ISERROR(VLOOKUP(P406,'ESO Dungeon constants'!$D$3:$H$9999,5,FALSE))),VLOOKUP(P406,'ESO Dungeon constants'!$D$3:$I$9999,6,FALSE),VLOOKUP(P406,'ESO zone constants'!$H$2:$K$9984,4,FALSE)),""))</f>
        <v>DLC_DRAGONHOLD</v>
      </c>
      <c r="T406" s="3" t="str">
        <f>IF(S406&lt;&gt;"",VLOOKUP(S406,'LibSets constants'!$B$4:$C$1000,2,FALSE),"")</f>
        <v>Dragonhold</v>
      </c>
      <c r="U406" s="33" t="s">
        <v>1742</v>
      </c>
      <c r="V406" s="41" t="str">
        <f>IF(U406&lt;&gt;"",IF(U406&lt;&gt;"LIBSETS_DROP_MECHANIC_MONSTER_NAME",VLOOKUP(U406,'LibSets constants'!$I$4:$L$1000,3,FALSE),""),"")</f>
        <v>Delve bosses have a chance to drop a waist or feet.</v>
      </c>
      <c r="W406" s="41"/>
      <c r="X406" s="3" t="str">
        <f>IF(G406&lt;&gt;"LIBSETS_SETTYPE_BATTLEGROUND",IF(G406&lt;&gt;"LIBSETS_SETTYPE_SPECIAL",IF(Y406&lt;&gt;"",VLOOKUP(Y406,'ESO zone constants'!$D$2:$H$4950,5,FALSE),""),""),"")</f>
        <v/>
      </c>
      <c r="Z406" s="42" t="s">
        <v>1742</v>
      </c>
      <c r="AA406" s="41"/>
      <c r="AB406" s="41"/>
      <c r="AC406" s="3" t="str">
        <f>IF(G406&lt;&gt;"LIBSETS_SETTYPE_BATTLEGROUND",IF(G406&lt;&gt;"LIBSETS_SETTYPE_SPECIAL",IF(AD406&lt;&gt;"",VLOOKUP(AD406,'ESO zone constants'!$D$2:$H$4950,5,FALSE),""),""),"")</f>
        <v/>
      </c>
      <c r="AE406" s="42" t="s">
        <v>1742</v>
      </c>
      <c r="AF406" s="41"/>
      <c r="AG406" s="41"/>
      <c r="AH406" s="3" t="str">
        <f>IF(G406&lt;&gt;"LIBSETS_SETTYPE_BATTLEGROUND",IF(G406&lt;&gt;"LIBSETS_SETTYPE_SPECIAL",IF(AI406&lt;&gt;"",VLOOKUP(AI406,'ESO zone constants'!$D$2:$H$4950,5,FALSE),""),""),"")</f>
        <v/>
      </c>
      <c r="AJ406" s="42" t="s">
        <v>1742</v>
      </c>
      <c r="AK406" s="41"/>
      <c r="AL406" s="41"/>
      <c r="AM406" s="3" t="str">
        <f>IF(G406&lt;&gt;"LIBSETS_SETTYPE_BATTLEGROUND",IF(G406&lt;&gt;"LIBSETS_SETTYPE_SPECIAL",IF(AN406&lt;&gt;"",VLOOKUP(AN406,'ESO zone constants'!$D$2:$H$4950,5,FALSE),""),""),"")</f>
        <v/>
      </c>
      <c r="AO406" s="42" t="s">
        <v>1742</v>
      </c>
      <c r="AP406" s="41"/>
      <c r="AQ406" s="41"/>
      <c r="AR406" s="3" t="str">
        <f>IF(G406&lt;&gt;"LIBSETS_SETTYPE_BATTLEGROUND",IF(G406&lt;&gt;"LIBSETS_SETTYPE_SPECIAL",IF(AS406&lt;&gt;"",VLOOKUP(AS406,'ESO zone constants'!$D$2:$H$4950,5,FALSE),""),""),"")</f>
        <v/>
      </c>
      <c r="AT406" s="42" t="s">
        <v>1742</v>
      </c>
      <c r="AU406" s="41"/>
      <c r="AV406" s="41"/>
      <c r="AW406" s="21" t="str">
        <f>IF(A406="???","--","")&amp;IF(F406&lt;&gt;"Not in the game (anymore)",IF(A406&lt;&gt;"",CONCATENATE("[",A406,"] = {wayshrines={")&amp;IF(K406&lt;&gt;"",CONCATENATE(K406,","),"")&amp;IF(L406&lt;&gt;"",CONCATENATE(L406,","),"")&amp;IF(M406&lt;&gt;"",CONCATENATE(M406,","),"")&amp;CONCATENATE("}")&amp;IF(VALUE(N406)&gt;0,CONCATENATE(", traitsNeeded=",N406),"")&amp;CONCATENATE(", dlcId=",IF(S406&lt;&gt;"",S406,"DLC_BASE_GAME")),""),"")</f>
        <v>[465] = {wayshrines={402,402,402,}, dlcId=DLC_DRAGONHOLD</v>
      </c>
      <c r="AX406" s="21" t="str">
        <f>IF(F406&lt;&gt;"Not in the game (anymore)",IF(A406&lt;&gt;"",IF(P406&lt;&gt;"",CONCATENATE(", zoneIds={",P406),"")&amp;IF(X406&lt;&gt;"",CONCATENATE(",",X406),"")&amp;IF(AC406&lt;&gt;"",CONCATENATE(",",AC406),"")&amp;IF(AH406&lt;&gt;"",CONCATENATE(",",AH406),"")&amp;IF(AM406&lt;&gt;"",CONCATENATE(",",AM406),"")&amp;IF(AR406&lt;&gt;"",CONCATENATE(",",AR406),"")&amp;IF(P406&lt;&gt;"",CONCATENATE("}",""),"")&amp;IF(OR(I406="true",I406="false",I406&lt;&gt;""), CONCATENATE(", veteran=", I406), ""),""),"")</f>
        <v>, zoneIds={1133}, veteran=false</v>
      </c>
      <c r="AY406" s="21" t="str">
        <f>IF(F406&lt;&gt;"Not in the game (anymore)",IF(A406&lt;&gt;"",", setType="&amp;G406,"")&amp;IF(J406="true",", multiTrialSet=true",""),"")</f>
        <v>, setType=LIBSETS_SETTYPE_OVERLAND</v>
      </c>
      <c r="AZ406" s="21" t="str">
        <f>IF(F406&lt;&gt;"Not in the game (anymore)",IF(U406&lt;&gt;"",", dropMechanic={"&amp;U406&amp;IF(Z406&lt;&gt;"",","&amp;Z406,"")&amp;IF(AE406&lt;&gt;"",","&amp;AE406,"")&amp;IF(AJ406&lt;&gt;"",","&amp;AJ406,"")&amp;IF(AO406&lt;&gt;"",","&amp;AO406,"")&amp;IF(AT406&lt;&gt;"",","&amp;AT406,"")&amp;"}"&amp;IF(U406="LIBSETS_DROP_MECHANIC_MONSTER_NAME",", dropMechanicNames={" &amp; IF(V406&lt;&gt;"","['en']='"&amp;V406&amp;"'","") &amp; IF(W406&lt;&gt;"",", ['de']='" &amp; W406&amp;"'","")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A406" s="21" t="str">
        <f>IF(F406&lt;&gt;"Not in the game (anymore)",IF(C406&lt;&gt;"",CONCATENATE(" --",C406," / ",B406,"   [",IF(Q406&lt;&gt;"",Q406,""),IF(Y406&lt;&gt;"",", "&amp;Y406,""),IF(AD406&lt;&gt;"",", "&amp;AD406,""),IF(AI406&lt;&gt;"",", "&amp;AI406,""),IF(AN406&lt;&gt;"",", "&amp;AN406,""),IF(AS406&lt;&gt;"",", "&amp;AS406,""),"]")),"")</f>
        <v xml:space="preserve"> --Senchal Defender / Verteidiger von Senchal   [Southern Elsweyr]</v>
      </c>
    </row>
    <row r="407" spans="1:53" x14ac:dyDescent="0.25">
      <c r="A407" s="5">
        <v>466</v>
      </c>
      <c r="B407" t="s">
        <v>1797</v>
      </c>
      <c r="C407" t="s">
        <v>1788</v>
      </c>
      <c r="D407" s="3">
        <f>A407</f>
        <v>466</v>
      </c>
      <c r="G407" s="8" t="s">
        <v>1655</v>
      </c>
      <c r="I407" t="s">
        <v>97</v>
      </c>
      <c r="J407" t="s">
        <v>97</v>
      </c>
      <c r="K407">
        <v>402</v>
      </c>
      <c r="L407">
        <v>402</v>
      </c>
      <c r="M407">
        <v>402</v>
      </c>
      <c r="N407">
        <v>0</v>
      </c>
      <c r="P407" s="3">
        <f>IF(AND(G407&lt;&gt;"LIBSETS_SETTYPE_BATTLEGROUND",G407&lt;&gt;"LIBSETS_SETTYPE_SPECIAL",G407&lt;&gt;"LIBSETS_SETTYPE_MYTHIC"), IF(Q407&lt;&gt;"",VLOOKUP(Q407,'ESO zone constants'!$D$2:$H$4950,5,FALSE),""),"")</f>
        <v>1133</v>
      </c>
      <c r="Q407" t="str">
        <f>IF(OR(K407="",K407&lt;=0,ISERROR(K407)),IF(AND(O407&lt;&gt;"",NOT(ISERROR(O407))),O407, ""),VLOOKUP(K407,'ESO wayshrine node constants'!$A$3:$D$9993,4,FALSE))</f>
        <v>Southern Elsweyr</v>
      </c>
      <c r="S407" s="19" t="str">
        <f>IF(AND(R407&lt;&gt;"",NOT(ISERROR(R407))),R407,IF(P407&lt;&gt;"",IF(NOT(ISERROR(VLOOKUP(P407,'ESO Dungeon constants'!$D$3:$H$9999,5,FALSE))),VLOOKUP(P407,'ESO Dungeon constants'!$D$3:$I$9999,6,FALSE),VLOOKUP(P407,'ESO zone constants'!$H$2:$K$9984,4,FALSE)),""))</f>
        <v>DLC_DRAGONHOLD</v>
      </c>
      <c r="T407" s="3" t="str">
        <f>IF(S407&lt;&gt;"",VLOOKUP(S407,'LibSets constants'!$B$4:$C$1000,2,FALSE),"")</f>
        <v>Dragonhold</v>
      </c>
      <c r="U407" s="33" t="s">
        <v>1742</v>
      </c>
      <c r="V407" s="41" t="str">
        <f>IF(U407&lt;&gt;"",IF(U407&lt;&gt;"LIBSETS_DROP_MECHANIC_MONSTER_NAME",VLOOKUP(U407,'LibSets constants'!$I$4:$L$1000,3,FALSE),""),"")</f>
        <v>Delve bosses have a chance to drop a waist or feet.</v>
      </c>
      <c r="W407" s="41"/>
      <c r="X407" s="3" t="str">
        <f>IF(G407&lt;&gt;"LIBSETS_SETTYPE_BATTLEGROUND",IF(G407&lt;&gt;"LIBSETS_SETTYPE_SPECIAL",IF(Y407&lt;&gt;"",VLOOKUP(Y407,'ESO zone constants'!$D$2:$H$4950,5,FALSE),""),""),"")</f>
        <v/>
      </c>
      <c r="Z407" s="42" t="s">
        <v>1742</v>
      </c>
      <c r="AA407" s="41"/>
      <c r="AB407" s="41"/>
      <c r="AC407" s="3" t="str">
        <f>IF(G407&lt;&gt;"LIBSETS_SETTYPE_BATTLEGROUND",IF(G407&lt;&gt;"LIBSETS_SETTYPE_SPECIAL",IF(AD407&lt;&gt;"",VLOOKUP(AD407,'ESO zone constants'!$D$2:$H$4950,5,FALSE),""),""),"")</f>
        <v/>
      </c>
      <c r="AE407" s="42" t="s">
        <v>1742</v>
      </c>
      <c r="AF407" s="41"/>
      <c r="AG407" s="41"/>
      <c r="AH407" s="3" t="str">
        <f>IF(G407&lt;&gt;"LIBSETS_SETTYPE_BATTLEGROUND",IF(G407&lt;&gt;"LIBSETS_SETTYPE_SPECIAL",IF(AI407&lt;&gt;"",VLOOKUP(AI407,'ESO zone constants'!$D$2:$H$4950,5,FALSE),""),""),"")</f>
        <v/>
      </c>
      <c r="AJ407" s="42" t="s">
        <v>1742</v>
      </c>
      <c r="AK407" s="41"/>
      <c r="AL407" s="41"/>
      <c r="AM407" s="3" t="str">
        <f>IF(G407&lt;&gt;"LIBSETS_SETTYPE_BATTLEGROUND",IF(G407&lt;&gt;"LIBSETS_SETTYPE_SPECIAL",IF(AN407&lt;&gt;"",VLOOKUP(AN407,'ESO zone constants'!$D$2:$H$4950,5,FALSE),""),""),"")</f>
        <v/>
      </c>
      <c r="AO407" s="42" t="s">
        <v>1742</v>
      </c>
      <c r="AP407" s="41"/>
      <c r="AQ407" s="41"/>
      <c r="AR407" s="3" t="str">
        <f>IF(G407&lt;&gt;"LIBSETS_SETTYPE_BATTLEGROUND",IF(G407&lt;&gt;"LIBSETS_SETTYPE_SPECIAL",IF(AS407&lt;&gt;"",VLOOKUP(AS407,'ESO zone constants'!$D$2:$H$4950,5,FALSE),""),""),"")</f>
        <v/>
      </c>
      <c r="AT407" s="42" t="s">
        <v>1742</v>
      </c>
      <c r="AU407" s="41"/>
      <c r="AV407" s="41"/>
      <c r="AW407" s="21" t="str">
        <f>IF(A407="???","--","")&amp;IF(F407&lt;&gt;"Not in the game (anymore)",IF(A407&lt;&gt;"",CONCATENATE("[",A407,"] = {wayshrines={")&amp;IF(K407&lt;&gt;"",CONCATENATE(K407,","),"")&amp;IF(L407&lt;&gt;"",CONCATENATE(L407,","),"")&amp;IF(M407&lt;&gt;"",CONCATENATE(M407,","),"")&amp;CONCATENATE("}")&amp;IF(VALUE(N407)&gt;0,CONCATENATE(", traitsNeeded=",N407),"")&amp;CONCATENATE(", dlcId=",IF(S407&lt;&gt;"",S407,"DLC_BASE_GAME")),""),"")</f>
        <v>[466] = {wayshrines={402,402,402,}, dlcId=DLC_DRAGONHOLD</v>
      </c>
      <c r="AX407" s="21" t="str">
        <f>IF(F407&lt;&gt;"Not in the game (anymore)",IF(A407&lt;&gt;"",IF(P407&lt;&gt;"",CONCATENATE(", zoneIds={",P407),"")&amp;IF(X407&lt;&gt;"",CONCATENATE(",",X407),"")&amp;IF(AC407&lt;&gt;"",CONCATENATE(",",AC407),"")&amp;IF(AH407&lt;&gt;"",CONCATENATE(",",AH407),"")&amp;IF(AM407&lt;&gt;"",CONCATENATE(",",AM407),"")&amp;IF(AR407&lt;&gt;"",CONCATENATE(",",AR407),"")&amp;IF(P407&lt;&gt;"",CONCATENATE("}",""),"")&amp;IF(OR(I407="true",I407="false",I407&lt;&gt;""), CONCATENATE(", veteran=", I407), ""),""),"")</f>
        <v>, zoneIds={1133}, veteran=false</v>
      </c>
      <c r="AY407" s="21" t="str">
        <f>IF(F407&lt;&gt;"Not in the game (anymore)",IF(A407&lt;&gt;"",", setType="&amp;G407,"")&amp;IF(J407="true",", multiTrialSet=true",""),"")</f>
        <v>, setType=LIBSETS_SETTYPE_OVERLAND</v>
      </c>
      <c r="AZ407" s="21" t="str">
        <f>IF(F407&lt;&gt;"Not in the game (anymore)",IF(U407&lt;&gt;"",", dropMechanic={"&amp;U407&amp;IF(Z407&lt;&gt;"",","&amp;Z407,"")&amp;IF(AE407&lt;&gt;"",","&amp;AE407,"")&amp;IF(AJ407&lt;&gt;"",","&amp;AJ407,"")&amp;IF(AO407&lt;&gt;"",","&amp;AO407,"")&amp;IF(AT407&lt;&gt;"",","&amp;AT407,"")&amp;"}"&amp;IF(U407="LIBSETS_DROP_MECHANIC_MONSTER_NAME",", dropMechanicNames={" &amp; IF(V407&lt;&gt;"","['en']='"&amp;V407&amp;"'","") &amp; IF(W407&lt;&gt;"",", ['de']='" &amp; W407&amp;"'","")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A407" s="21" t="str">
        <f>IF(F407&lt;&gt;"Not in the game (anymore)",IF(C407&lt;&gt;"",CONCATENATE(" --",C407," / ",B407,"   [",IF(Q407&lt;&gt;"",Q407,""),IF(Y407&lt;&gt;"",", "&amp;Y407,""),IF(AD407&lt;&gt;"",", "&amp;AD407,""),IF(AI407&lt;&gt;"",", "&amp;AI407,""),IF(AN407&lt;&gt;"",", "&amp;AN407,""),IF(AS407&lt;&gt;"",", "&amp;AS407,""),"]")),"")</f>
        <v xml:space="preserve"> --Marauder's Haste / Marodeurshast   [Southern Elsweyr]</v>
      </c>
    </row>
    <row r="408" spans="1:53" x14ac:dyDescent="0.25">
      <c r="A408" s="5">
        <v>467</v>
      </c>
      <c r="B408" t="s">
        <v>1796</v>
      </c>
      <c r="C408" t="s">
        <v>1789</v>
      </c>
      <c r="D408" s="3">
        <f>A408</f>
        <v>467</v>
      </c>
      <c r="G408" s="8" t="s">
        <v>1655</v>
      </c>
      <c r="I408" t="s">
        <v>97</v>
      </c>
      <c r="J408" t="s">
        <v>97</v>
      </c>
      <c r="K408">
        <v>402</v>
      </c>
      <c r="L408">
        <v>402</v>
      </c>
      <c r="M408">
        <v>402</v>
      </c>
      <c r="N408">
        <v>0</v>
      </c>
      <c r="P408" s="3">
        <f>IF(AND(G408&lt;&gt;"LIBSETS_SETTYPE_BATTLEGROUND",G408&lt;&gt;"LIBSETS_SETTYPE_SPECIAL",G408&lt;&gt;"LIBSETS_SETTYPE_MYTHIC"), IF(Q408&lt;&gt;"",VLOOKUP(Q408,'ESO zone constants'!$D$2:$H$4950,5,FALSE),""),"")</f>
        <v>1133</v>
      </c>
      <c r="Q408" t="str">
        <f>IF(OR(K408="",K408&lt;=0,ISERROR(K408)),IF(AND(O408&lt;&gt;"",NOT(ISERROR(O408))),O408, ""),VLOOKUP(K408,'ESO wayshrine node constants'!$A$3:$D$9993,4,FALSE))</f>
        <v>Southern Elsweyr</v>
      </c>
      <c r="S408" s="19" t="str">
        <f>IF(AND(R408&lt;&gt;"",NOT(ISERROR(R408))),R408,IF(P408&lt;&gt;"",IF(NOT(ISERROR(VLOOKUP(P408,'ESO Dungeon constants'!$D$3:$H$9999,5,FALSE))),VLOOKUP(P408,'ESO Dungeon constants'!$D$3:$I$9999,6,FALSE),VLOOKUP(P408,'ESO zone constants'!$H$2:$K$9984,4,FALSE)),""))</f>
        <v>DLC_DRAGONHOLD</v>
      </c>
      <c r="T408" s="3" t="str">
        <f>IF(S408&lt;&gt;"",VLOOKUP(S408,'LibSets constants'!$B$4:$C$1000,2,FALSE),"")</f>
        <v>Dragonhold</v>
      </c>
      <c r="U408" s="33" t="s">
        <v>1742</v>
      </c>
      <c r="V408" s="41" t="str">
        <f>IF(U408&lt;&gt;"",IF(U408&lt;&gt;"LIBSETS_DROP_MECHANIC_MONSTER_NAME",VLOOKUP(U408,'LibSets constants'!$I$4:$L$1000,3,FALSE),""),"")</f>
        <v>Delve bosses have a chance to drop a waist or feet.</v>
      </c>
      <c r="W408" s="41"/>
      <c r="X408" s="3" t="str">
        <f>IF(G408&lt;&gt;"LIBSETS_SETTYPE_BATTLEGROUND",IF(G408&lt;&gt;"LIBSETS_SETTYPE_SPECIAL",IF(Y408&lt;&gt;"",VLOOKUP(Y408,'ESO zone constants'!$D$2:$H$4950,5,FALSE),""),""),"")</f>
        <v/>
      </c>
      <c r="Z408" s="42" t="s">
        <v>1742</v>
      </c>
      <c r="AA408" s="41"/>
      <c r="AB408" s="41"/>
      <c r="AC408" s="3" t="str">
        <f>IF(G408&lt;&gt;"LIBSETS_SETTYPE_BATTLEGROUND",IF(G408&lt;&gt;"LIBSETS_SETTYPE_SPECIAL",IF(AD408&lt;&gt;"",VLOOKUP(AD408,'ESO zone constants'!$D$2:$H$4950,5,FALSE),""),""),"")</f>
        <v/>
      </c>
      <c r="AE408" s="42" t="s">
        <v>1742</v>
      </c>
      <c r="AF408" s="41"/>
      <c r="AG408" s="41"/>
      <c r="AH408" s="3" t="str">
        <f>IF(G408&lt;&gt;"LIBSETS_SETTYPE_BATTLEGROUND",IF(G408&lt;&gt;"LIBSETS_SETTYPE_SPECIAL",IF(AI408&lt;&gt;"",VLOOKUP(AI408,'ESO zone constants'!$D$2:$H$4950,5,FALSE),""),""),"")</f>
        <v/>
      </c>
      <c r="AJ408" s="42" t="s">
        <v>1742</v>
      </c>
      <c r="AK408" s="41"/>
      <c r="AL408" s="41"/>
      <c r="AM408" s="3" t="str">
        <f>IF(G408&lt;&gt;"LIBSETS_SETTYPE_BATTLEGROUND",IF(G408&lt;&gt;"LIBSETS_SETTYPE_SPECIAL",IF(AN408&lt;&gt;"",VLOOKUP(AN408,'ESO zone constants'!$D$2:$H$4950,5,FALSE),""),""),"")</f>
        <v/>
      </c>
      <c r="AO408" s="42" t="s">
        <v>1742</v>
      </c>
      <c r="AP408" s="41"/>
      <c r="AQ408" s="41"/>
      <c r="AR408" s="3" t="str">
        <f>IF(G408&lt;&gt;"LIBSETS_SETTYPE_BATTLEGROUND",IF(G408&lt;&gt;"LIBSETS_SETTYPE_SPECIAL",IF(AS408&lt;&gt;"",VLOOKUP(AS408,'ESO zone constants'!$D$2:$H$4950,5,FALSE),""),""),"")</f>
        <v/>
      </c>
      <c r="AT408" s="42" t="s">
        <v>1742</v>
      </c>
      <c r="AU408" s="41"/>
      <c r="AV408" s="41"/>
      <c r="AW408" s="21" t="str">
        <f>IF(A408="???","--","")&amp;IF(F408&lt;&gt;"Not in the game (anymore)",IF(A408&lt;&gt;"",CONCATENATE("[",A408,"] = {wayshrines={")&amp;IF(K408&lt;&gt;"",CONCATENATE(K408,","),"")&amp;IF(L408&lt;&gt;"",CONCATENATE(L408,","),"")&amp;IF(M408&lt;&gt;"",CONCATENATE(M408,","),"")&amp;CONCATENATE("}")&amp;IF(VALUE(N408)&gt;0,CONCATENATE(", traitsNeeded=",N408),"")&amp;CONCATENATE(", dlcId=",IF(S408&lt;&gt;"",S408,"DLC_BASE_GAME")),""),"")</f>
        <v>[467] = {wayshrines={402,402,402,}, dlcId=DLC_DRAGONHOLD</v>
      </c>
      <c r="AX408" s="21" t="str">
        <f>IF(F408&lt;&gt;"Not in the game (anymore)",IF(A408&lt;&gt;"",IF(P408&lt;&gt;"",CONCATENATE(", zoneIds={",P408),"")&amp;IF(X408&lt;&gt;"",CONCATENATE(",",X408),"")&amp;IF(AC408&lt;&gt;"",CONCATENATE(",",AC408),"")&amp;IF(AH408&lt;&gt;"",CONCATENATE(",",AH408),"")&amp;IF(AM408&lt;&gt;"",CONCATENATE(",",AM408),"")&amp;IF(AR408&lt;&gt;"",CONCATENATE(",",AR408),"")&amp;IF(P408&lt;&gt;"",CONCATENATE("}",""),"")&amp;IF(OR(I408="true",I408="false",I408&lt;&gt;""), CONCATENATE(", veteran=", I408), ""),""),"")</f>
        <v>, zoneIds={1133}, veteran=false</v>
      </c>
      <c r="AY408" s="21" t="str">
        <f>IF(F408&lt;&gt;"Not in the game (anymore)",IF(A408&lt;&gt;"",", setType="&amp;G408,"")&amp;IF(J408="true",", multiTrialSet=true",""),"")</f>
        <v>, setType=LIBSETS_SETTYPE_OVERLAND</v>
      </c>
      <c r="AZ408" s="21" t="str">
        <f>IF(F408&lt;&gt;"Not in the game (anymore)",IF(U408&lt;&gt;"",", dropMechanic={"&amp;U408&amp;IF(Z408&lt;&gt;"",","&amp;Z408,"")&amp;IF(AE408&lt;&gt;"",","&amp;AE408,"")&amp;IF(AJ408&lt;&gt;"",","&amp;AJ408,"")&amp;IF(AO408&lt;&gt;"",","&amp;AO408,"")&amp;IF(AT408&lt;&gt;"",","&amp;AT408,"")&amp;"}"&amp;IF(U408="LIBSETS_DROP_MECHANIC_MONSTER_NAME",", dropMechanicNames={" &amp; IF(V408&lt;&gt;"","['en']='"&amp;V408&amp;"'","") &amp; IF(W408&lt;&gt;"",", ['de']='" &amp; W408&amp;"'","") &amp; "}",""),"")&amp;"},","")</f>
        <v>, dropMechanic={LIBSETS_DROP_MECHANIC_OVERLAND_BOSS_DELVE,LIBSETS_DROP_MECHANIC_OVERLAND_BOSS_DELVE,LIBSETS_DROP_MECHANIC_OVERLAND_BOSS_DELVE,LIBSETS_DROP_MECHANIC_OVERLAND_BOSS_DELVE,LIBSETS_DROP_MECHANIC_OVERLAND_BOSS_DELVE,LIBSETS_DROP_MECHANIC_OVERLAND_BOSS_DELVE}},</v>
      </c>
      <c r="BA408" s="21" t="str">
        <f>IF(F408&lt;&gt;"Not in the game (anymore)",IF(C408&lt;&gt;"",CONCATENATE(" --",C408," / ",B408,"   [",IF(Q408&lt;&gt;"",Q408,""),IF(Y408&lt;&gt;"",", "&amp;Y408,""),IF(AD408&lt;&gt;"",", "&amp;AD408,""),IF(AI408&lt;&gt;"",", "&amp;AI408,""),IF(AN408&lt;&gt;"",", "&amp;AN408,""),IF(AS408&lt;&gt;"",", "&amp;AS408,""),"]")),"")</f>
        <v xml:space="preserve"> --Dragonguard Elite / Drachengardeelite   [Southern Elsweyr]</v>
      </c>
    </row>
    <row r="409" spans="1:53" x14ac:dyDescent="0.25">
      <c r="A409" s="5">
        <v>468</v>
      </c>
      <c r="B409" t="s">
        <v>1795</v>
      </c>
      <c r="C409" t="s">
        <v>1790</v>
      </c>
      <c r="D409" s="3">
        <f>A409</f>
        <v>468</v>
      </c>
      <c r="G409" s="8" t="s">
        <v>1649</v>
      </c>
      <c r="I409" t="s">
        <v>97</v>
      </c>
      <c r="J409" t="s">
        <v>97</v>
      </c>
      <c r="K409">
        <v>403</v>
      </c>
      <c r="L409">
        <v>403</v>
      </c>
      <c r="M409">
        <v>403</v>
      </c>
      <c r="N409">
        <v>3</v>
      </c>
      <c r="P409" s="3">
        <f>IF(AND(G409&lt;&gt;"LIBSETS_SETTYPE_BATTLEGROUND",G409&lt;&gt;"LIBSETS_SETTYPE_SPECIAL",G409&lt;&gt;"LIBSETS_SETTYPE_MYTHIC"), IF(Q409&lt;&gt;"",VLOOKUP(Q409,'ESO zone constants'!$D$2:$H$4950,5,FALSE),""),"")</f>
        <v>1133</v>
      </c>
      <c r="Q409" t="str">
        <f>IF(OR(K409="",K409&lt;=0,ISERROR(K409)),IF(AND(O409&lt;&gt;"",NOT(ISERROR(O409))),O409, ""),VLOOKUP(K409,'ESO wayshrine node constants'!$A$3:$D$9993,4,FALSE))</f>
        <v>Southern Elsweyr</v>
      </c>
      <c r="S409" s="19" t="str">
        <f>IF(AND(R409&lt;&gt;"",NOT(ISERROR(R409))),R409,IF(P409&lt;&gt;"",IF(NOT(ISERROR(VLOOKUP(P409,'ESO Dungeon constants'!$D$3:$H$9999,5,FALSE))),VLOOKUP(P409,'ESO Dungeon constants'!$D$3:$I$9999,6,FALSE),VLOOKUP(P409,'ESO zone constants'!$H$2:$K$9984,4,FALSE)),""))</f>
        <v>DLC_DRAGONHOLD</v>
      </c>
      <c r="T409" s="3" t="str">
        <f>IF(S409&lt;&gt;"",VLOOKUP(S409,'LibSets constants'!$B$4:$C$1000,2,FALSE),"")</f>
        <v>Dragonhold</v>
      </c>
      <c r="V409" s="41" t="str">
        <f>IF(U409&lt;&gt;"",IF(U409&lt;&gt;"LIBSETS_DROP_MECHANIC_MONSTER_NAME",VLOOKUP(U409,'LibSets constants'!$I$4:$L$1000,3,FALSE),""),"")</f>
        <v/>
      </c>
      <c r="W409" s="41"/>
      <c r="X409" s="3" t="str">
        <f>IF(G409&lt;&gt;"LIBSETS_SETTYPE_BATTLEGROUND",IF(G409&lt;&gt;"LIBSETS_SETTYPE_SPECIAL",IF(Y409&lt;&gt;"",VLOOKUP(Y409,'ESO zone constants'!$D$2:$H$4950,5,FALSE),""),""),"")</f>
        <v/>
      </c>
      <c r="Z409" s="42"/>
      <c r="AA409" s="41"/>
      <c r="AB409" s="41"/>
      <c r="AC409" s="3" t="str">
        <f>IF(G409&lt;&gt;"LIBSETS_SETTYPE_BATTLEGROUND",IF(G409&lt;&gt;"LIBSETS_SETTYPE_SPECIAL",IF(AD409&lt;&gt;"",VLOOKUP(AD409,'ESO zone constants'!$D$2:$H$4950,5,FALSE),""),""),"")</f>
        <v/>
      </c>
      <c r="AE409" s="42"/>
      <c r="AF409" s="41"/>
      <c r="AG409" s="41"/>
      <c r="AH409" s="3" t="str">
        <f>IF(G409&lt;&gt;"LIBSETS_SETTYPE_BATTLEGROUND",IF(G409&lt;&gt;"LIBSETS_SETTYPE_SPECIAL",IF(AI409&lt;&gt;"",VLOOKUP(AI409,'ESO zone constants'!$D$2:$H$4950,5,FALSE),""),""),"")</f>
        <v/>
      </c>
      <c r="AJ409" s="42"/>
      <c r="AK409" s="41"/>
      <c r="AL409" s="41"/>
      <c r="AM409" s="3" t="str">
        <f>IF(G409&lt;&gt;"LIBSETS_SETTYPE_BATTLEGROUND",IF(G409&lt;&gt;"LIBSETS_SETTYPE_SPECIAL",IF(AN409&lt;&gt;"",VLOOKUP(AN409,'ESO zone constants'!$D$2:$H$4950,5,FALSE),""),""),"")</f>
        <v/>
      </c>
      <c r="AO409" s="42"/>
      <c r="AP409" s="41"/>
      <c r="AQ409" s="41"/>
      <c r="AR409" s="3" t="str">
        <f>IF(G409&lt;&gt;"LIBSETS_SETTYPE_BATTLEGROUND",IF(G409&lt;&gt;"LIBSETS_SETTYPE_SPECIAL",IF(AS409&lt;&gt;"",VLOOKUP(AS409,'ESO zone constants'!$D$2:$H$4950,5,FALSE),""),""),"")</f>
        <v/>
      </c>
      <c r="AT409" s="42"/>
      <c r="AU409" s="41"/>
      <c r="AV409" s="41"/>
      <c r="AW409" s="21" t="str">
        <f>IF(A409="???","--","")&amp;IF(F409&lt;&gt;"Not in the game (anymore)",IF(A409&lt;&gt;"",CONCATENATE("[",A409,"] = {wayshrines={")&amp;IF(K409&lt;&gt;"",CONCATENATE(K409,","),"")&amp;IF(L409&lt;&gt;"",CONCATENATE(L409,","),"")&amp;IF(M409&lt;&gt;"",CONCATENATE(M409,","),"")&amp;CONCATENATE("}")&amp;IF(VALUE(N409)&gt;0,CONCATENATE(", traitsNeeded=",N409),"")&amp;CONCATENATE(", dlcId=",IF(S409&lt;&gt;"",S409,"DLC_BASE_GAME")),""),"")</f>
        <v>[468] = {wayshrines={403,403,403,}, traitsNeeded=3, dlcId=DLC_DRAGONHOLD</v>
      </c>
      <c r="AX409" s="21" t="str">
        <f>IF(F409&lt;&gt;"Not in the game (anymore)",IF(A409&lt;&gt;"",IF(P409&lt;&gt;"",CONCATENATE(", zoneIds={",P409),"")&amp;IF(X409&lt;&gt;"",CONCATENATE(",",X409),"")&amp;IF(AC409&lt;&gt;"",CONCATENATE(",",AC409),"")&amp;IF(AH409&lt;&gt;"",CONCATENATE(",",AH409),"")&amp;IF(AM409&lt;&gt;"",CONCATENATE(",",AM409),"")&amp;IF(AR409&lt;&gt;"",CONCATENATE(",",AR409),"")&amp;IF(P409&lt;&gt;"",CONCATENATE("}",""),"")&amp;IF(OR(I409="true",I409="false",I409&lt;&gt;""), CONCATENATE(", veteran=", I409), ""),""),"")</f>
        <v>, zoneIds={1133}, veteran=false</v>
      </c>
      <c r="AY409" s="21" t="str">
        <f>IF(F409&lt;&gt;"Not in the game (anymore)",IF(A409&lt;&gt;"",", setType="&amp;G409,"")&amp;IF(J409="true",", multiTrialSet=true",""),"")</f>
        <v>, setType=LIBSETS_SETTYPE_CRAFTED</v>
      </c>
      <c r="AZ409" s="21" t="str">
        <f>IF(F409&lt;&gt;"Not in the game (anymore)",IF(U409&lt;&gt;"",", dropMechanic={"&amp;U409&amp;IF(Z409&lt;&gt;"",","&amp;Z409,"")&amp;IF(AE409&lt;&gt;"",","&amp;AE409,"")&amp;IF(AJ409&lt;&gt;"",","&amp;AJ409,"")&amp;IF(AO409&lt;&gt;"",","&amp;AO409,"")&amp;IF(AT409&lt;&gt;"",","&amp;AT409,"")&amp;"}"&amp;IF(U409="LIBSETS_DROP_MECHANIC_MONSTER_NAME",", dropMechanicNames={" &amp; IF(V409&lt;&gt;"","['en']='"&amp;V409&amp;"'","") &amp; IF(W409&lt;&gt;"",", ['de']='" &amp; W409&amp;"'","") &amp; "}",""),"")&amp;"},","")</f>
        <v>},</v>
      </c>
      <c r="BA409" s="21" t="str">
        <f>IF(F409&lt;&gt;"Not in the game (anymore)",IF(C409&lt;&gt;"",CONCATENATE(" --",C409," / ",B409,"   [",IF(Q409&lt;&gt;"",Q409,""),IF(Y409&lt;&gt;"",", "&amp;Y409,""),IF(AD409&lt;&gt;"",", "&amp;AD409,""),IF(AI409&lt;&gt;"",", "&amp;AI409,""),IF(AN409&lt;&gt;"",", "&amp;AN409,""),IF(AS409&lt;&gt;"",", "&amp;AS409,""),"]")),"")</f>
        <v xml:space="preserve"> --Daring Corsair / Kühner Korsar   [Southern Elsweyr]</v>
      </c>
    </row>
    <row r="410" spans="1:53" x14ac:dyDescent="0.25">
      <c r="A410" s="5">
        <v>469</v>
      </c>
      <c r="B410" t="s">
        <v>1794</v>
      </c>
      <c r="C410" t="s">
        <v>1791</v>
      </c>
      <c r="D410" s="3">
        <f>A410</f>
        <v>469</v>
      </c>
      <c r="G410" s="8" t="s">
        <v>1649</v>
      </c>
      <c r="I410" t="s">
        <v>97</v>
      </c>
      <c r="J410" t="s">
        <v>97</v>
      </c>
      <c r="K410">
        <v>403</v>
      </c>
      <c r="L410">
        <v>403</v>
      </c>
      <c r="M410">
        <v>403</v>
      </c>
      <c r="N410">
        <v>6</v>
      </c>
      <c r="P410" s="3">
        <f>IF(AND(G410&lt;&gt;"LIBSETS_SETTYPE_BATTLEGROUND",G410&lt;&gt;"LIBSETS_SETTYPE_SPECIAL",G410&lt;&gt;"LIBSETS_SETTYPE_MYTHIC"), IF(Q410&lt;&gt;"",VLOOKUP(Q410,'ESO zone constants'!$D$2:$H$4950,5,FALSE),""),"")</f>
        <v>1133</v>
      </c>
      <c r="Q410" t="str">
        <f>IF(OR(K410="",K410&lt;=0,ISERROR(K410)),IF(AND(O410&lt;&gt;"",NOT(ISERROR(O410))),O410, ""),VLOOKUP(K410,'ESO wayshrine node constants'!$A$3:$D$9993,4,FALSE))</f>
        <v>Southern Elsweyr</v>
      </c>
      <c r="S410" s="19" t="str">
        <f>IF(AND(R410&lt;&gt;"",NOT(ISERROR(R410))),R410,IF(P410&lt;&gt;"",IF(NOT(ISERROR(VLOOKUP(P410,'ESO Dungeon constants'!$D$3:$H$9999,5,FALSE))),VLOOKUP(P410,'ESO Dungeon constants'!$D$3:$I$9999,6,FALSE),VLOOKUP(P410,'ESO zone constants'!$H$2:$K$9984,4,FALSE)),""))</f>
        <v>DLC_DRAGONHOLD</v>
      </c>
      <c r="T410" s="3" t="str">
        <f>IF(S410&lt;&gt;"",VLOOKUP(S410,'LibSets constants'!$B$4:$C$1000,2,FALSE),"")</f>
        <v>Dragonhold</v>
      </c>
      <c r="V410" s="41" t="str">
        <f>IF(U410&lt;&gt;"",IF(U410&lt;&gt;"LIBSETS_DROP_MECHANIC_MONSTER_NAME",VLOOKUP(U410,'LibSets constants'!$I$4:$L$1000,3,FALSE),""),"")</f>
        <v/>
      </c>
      <c r="W410" s="41"/>
      <c r="X410" s="3" t="str">
        <f>IF(G410&lt;&gt;"LIBSETS_SETTYPE_BATTLEGROUND",IF(G410&lt;&gt;"LIBSETS_SETTYPE_SPECIAL",IF(Y410&lt;&gt;"",VLOOKUP(Y410,'ESO zone constants'!$D$2:$H$4950,5,FALSE),""),""),"")</f>
        <v/>
      </c>
      <c r="Z410" s="42"/>
      <c r="AA410" s="41"/>
      <c r="AB410" s="41"/>
      <c r="AC410" s="3" t="str">
        <f>IF(G410&lt;&gt;"LIBSETS_SETTYPE_BATTLEGROUND",IF(G410&lt;&gt;"LIBSETS_SETTYPE_SPECIAL",IF(AD410&lt;&gt;"",VLOOKUP(AD410,'ESO zone constants'!$D$2:$H$4950,5,FALSE),""),""),"")</f>
        <v/>
      </c>
      <c r="AE410" s="42"/>
      <c r="AF410" s="41"/>
      <c r="AG410" s="41"/>
      <c r="AH410" s="3" t="str">
        <f>IF(G410&lt;&gt;"LIBSETS_SETTYPE_BATTLEGROUND",IF(G410&lt;&gt;"LIBSETS_SETTYPE_SPECIAL",IF(AI410&lt;&gt;"",VLOOKUP(AI410,'ESO zone constants'!$D$2:$H$4950,5,FALSE),""),""),"")</f>
        <v/>
      </c>
      <c r="AJ410" s="42"/>
      <c r="AK410" s="41"/>
      <c r="AL410" s="41"/>
      <c r="AM410" s="3" t="str">
        <f>IF(G410&lt;&gt;"LIBSETS_SETTYPE_BATTLEGROUND",IF(G410&lt;&gt;"LIBSETS_SETTYPE_SPECIAL",IF(AN410&lt;&gt;"",VLOOKUP(AN410,'ESO zone constants'!$D$2:$H$4950,5,FALSE),""),""),"")</f>
        <v/>
      </c>
      <c r="AO410" s="42"/>
      <c r="AP410" s="41"/>
      <c r="AQ410" s="41"/>
      <c r="AR410" s="3" t="str">
        <f>IF(G410&lt;&gt;"LIBSETS_SETTYPE_BATTLEGROUND",IF(G410&lt;&gt;"LIBSETS_SETTYPE_SPECIAL",IF(AS410&lt;&gt;"",VLOOKUP(AS410,'ESO zone constants'!$D$2:$H$4950,5,FALSE),""),""),"")</f>
        <v/>
      </c>
      <c r="AT410" s="42"/>
      <c r="AU410" s="41"/>
      <c r="AV410" s="41"/>
      <c r="AW410" s="21" t="str">
        <f>IF(A410="???","--","")&amp;IF(F410&lt;&gt;"Not in the game (anymore)",IF(A410&lt;&gt;"",CONCATENATE("[",A410,"] = {wayshrines={")&amp;IF(K410&lt;&gt;"",CONCATENATE(K410,","),"")&amp;IF(L410&lt;&gt;"",CONCATENATE(L410,","),"")&amp;IF(M410&lt;&gt;"",CONCATENATE(M410,","),"")&amp;CONCATENATE("}")&amp;IF(VALUE(N410)&gt;0,CONCATENATE(", traitsNeeded=",N410),"")&amp;CONCATENATE(", dlcId=",IF(S410&lt;&gt;"",S410,"DLC_BASE_GAME")),""),"")</f>
        <v>[469] = {wayshrines={403,403,403,}, traitsNeeded=6, dlcId=DLC_DRAGONHOLD</v>
      </c>
      <c r="AX410" s="21" t="str">
        <f>IF(F410&lt;&gt;"Not in the game (anymore)",IF(A410&lt;&gt;"",IF(P410&lt;&gt;"",CONCATENATE(", zoneIds={",P410),"")&amp;IF(X410&lt;&gt;"",CONCATENATE(",",X410),"")&amp;IF(AC410&lt;&gt;"",CONCATENATE(",",AC410),"")&amp;IF(AH410&lt;&gt;"",CONCATENATE(",",AH410),"")&amp;IF(AM410&lt;&gt;"",CONCATENATE(",",AM410),"")&amp;IF(AR410&lt;&gt;"",CONCATENATE(",",AR410),"")&amp;IF(P410&lt;&gt;"",CONCATENATE("}",""),"")&amp;IF(OR(I410="true",I410="false",I410&lt;&gt;""), CONCATENATE(", veteran=", I410), ""),""),"")</f>
        <v>, zoneIds={1133}, veteran=false</v>
      </c>
      <c r="AY410" s="21" t="str">
        <f>IF(F410&lt;&gt;"Not in the game (anymore)",IF(A410&lt;&gt;"",", setType="&amp;G410,"")&amp;IF(J410="true",", multiTrialSet=true",""),"")</f>
        <v>, setType=LIBSETS_SETTYPE_CRAFTED</v>
      </c>
      <c r="AZ410" s="21" t="str">
        <f>IF(F410&lt;&gt;"Not in the game (anymore)",IF(U410&lt;&gt;"",", dropMechanic={"&amp;U410&amp;IF(Z410&lt;&gt;"",","&amp;Z410,"")&amp;IF(AE410&lt;&gt;"",","&amp;AE410,"")&amp;IF(AJ410&lt;&gt;"",","&amp;AJ410,"")&amp;IF(AO410&lt;&gt;"",","&amp;AO410,"")&amp;IF(AT410&lt;&gt;"",","&amp;AT410,"")&amp;"}"&amp;IF(U410="LIBSETS_DROP_MECHANIC_MONSTER_NAME",", dropMechanicNames={" &amp; IF(V410&lt;&gt;"","['en']='"&amp;V410&amp;"'","") &amp; IF(W410&lt;&gt;"",", ['de']='" &amp; W410&amp;"'","") &amp; "}",""),"")&amp;"},","")</f>
        <v>},</v>
      </c>
      <c r="BA410" s="21" t="str">
        <f>IF(F410&lt;&gt;"Not in the game (anymore)",IF(C410&lt;&gt;"",CONCATENATE(" --",C410," / ",B410,"   [",IF(Q410&lt;&gt;"",Q410,""),IF(Y410&lt;&gt;"",", "&amp;Y410,""),IF(AD410&lt;&gt;"",", "&amp;AD410,""),IF(AI410&lt;&gt;"",", "&amp;AI410,""),IF(AN410&lt;&gt;"",", "&amp;AN410,""),IF(AS410&lt;&gt;"",", "&amp;AS410,""),"]")),"")</f>
        <v xml:space="preserve"> --Ancient Dragonguard / Alte Drachengarde   [Southern Elsweyr]</v>
      </c>
    </row>
    <row r="411" spans="1:53" x14ac:dyDescent="0.25">
      <c r="A411" s="5">
        <v>470</v>
      </c>
      <c r="B411" t="s">
        <v>1793</v>
      </c>
      <c r="C411" t="s">
        <v>1792</v>
      </c>
      <c r="D411" s="3">
        <f>A411</f>
        <v>470</v>
      </c>
      <c r="G411" s="8" t="s">
        <v>1649</v>
      </c>
      <c r="I411" t="s">
        <v>97</v>
      </c>
      <c r="J411" t="s">
        <v>97</v>
      </c>
      <c r="K411">
        <v>406</v>
      </c>
      <c r="L411">
        <v>406</v>
      </c>
      <c r="M411">
        <v>406</v>
      </c>
      <c r="N411">
        <v>9</v>
      </c>
      <c r="P411" s="3">
        <f>IF(AND(G411&lt;&gt;"LIBSETS_SETTYPE_BATTLEGROUND",G411&lt;&gt;"LIBSETS_SETTYPE_SPECIAL",G411&lt;&gt;"LIBSETS_SETTYPE_MYTHIC"), IF(Q411&lt;&gt;"",VLOOKUP(Q411,'ESO zone constants'!$D$2:$H$4950,5,FALSE),""),"")</f>
        <v>1133</v>
      </c>
      <c r="Q411" t="str">
        <f>IF(OR(K411="",K411&lt;=0,ISERROR(K411)),IF(AND(O411&lt;&gt;"",NOT(ISERROR(O411))),O411, ""),VLOOKUP(K411,'ESO wayshrine node constants'!$A$3:$D$9993,4,FALSE))</f>
        <v>Southern Elsweyr</v>
      </c>
      <c r="S411" s="19" t="str">
        <f>IF(AND(R411&lt;&gt;"",NOT(ISERROR(R411))),R411,IF(P411&lt;&gt;"",IF(NOT(ISERROR(VLOOKUP(P411,'ESO Dungeon constants'!$D$3:$H$9999,5,FALSE))),VLOOKUP(P411,'ESO Dungeon constants'!$D$3:$I$9999,6,FALSE),VLOOKUP(P411,'ESO zone constants'!$H$2:$K$9984,4,FALSE)),""))</f>
        <v>DLC_DRAGONHOLD</v>
      </c>
      <c r="T411" s="3" t="str">
        <f>IF(S411&lt;&gt;"",VLOOKUP(S411,'LibSets constants'!$B$4:$C$1000,2,FALSE),"")</f>
        <v>Dragonhold</v>
      </c>
      <c r="V411" s="41" t="str">
        <f>IF(U411&lt;&gt;"",IF(U411&lt;&gt;"LIBSETS_DROP_MECHANIC_MONSTER_NAME",VLOOKUP(U411,'LibSets constants'!$I$4:$L$1000,3,FALSE),""),"")</f>
        <v/>
      </c>
      <c r="W411" s="41"/>
      <c r="X411" s="3" t="str">
        <f>IF(G411&lt;&gt;"LIBSETS_SETTYPE_BATTLEGROUND",IF(G411&lt;&gt;"LIBSETS_SETTYPE_SPECIAL",IF(Y411&lt;&gt;"",VLOOKUP(Y411,'ESO zone constants'!$D$2:$H$4950,5,FALSE),""),""),"")</f>
        <v/>
      </c>
      <c r="Z411" s="42"/>
      <c r="AA411" s="41"/>
      <c r="AB411" s="41"/>
      <c r="AC411" s="3" t="str">
        <f>IF(G411&lt;&gt;"LIBSETS_SETTYPE_BATTLEGROUND",IF(G411&lt;&gt;"LIBSETS_SETTYPE_SPECIAL",IF(AD411&lt;&gt;"",VLOOKUP(AD411,'ESO zone constants'!$D$2:$H$4950,5,FALSE),""),""),"")</f>
        <v/>
      </c>
      <c r="AE411" s="42"/>
      <c r="AF411" s="41"/>
      <c r="AG411" s="41"/>
      <c r="AH411" s="3" t="str">
        <f>IF(G411&lt;&gt;"LIBSETS_SETTYPE_BATTLEGROUND",IF(G411&lt;&gt;"LIBSETS_SETTYPE_SPECIAL",IF(AI411&lt;&gt;"",VLOOKUP(AI411,'ESO zone constants'!$D$2:$H$4950,5,FALSE),""),""),"")</f>
        <v/>
      </c>
      <c r="AJ411" s="42"/>
      <c r="AK411" s="41"/>
      <c r="AL411" s="41"/>
      <c r="AM411" s="3" t="str">
        <f>IF(G411&lt;&gt;"LIBSETS_SETTYPE_BATTLEGROUND",IF(G411&lt;&gt;"LIBSETS_SETTYPE_SPECIAL",IF(AN411&lt;&gt;"",VLOOKUP(AN411,'ESO zone constants'!$D$2:$H$4950,5,FALSE),""),""),"")</f>
        <v/>
      </c>
      <c r="AO411" s="42"/>
      <c r="AP411" s="41"/>
      <c r="AQ411" s="41"/>
      <c r="AR411" s="3" t="str">
        <f>IF(G411&lt;&gt;"LIBSETS_SETTYPE_BATTLEGROUND",IF(G411&lt;&gt;"LIBSETS_SETTYPE_SPECIAL",IF(AS411&lt;&gt;"",VLOOKUP(AS411,'ESO zone constants'!$D$2:$H$4950,5,FALSE),""),""),"")</f>
        <v/>
      </c>
      <c r="AT411" s="42"/>
      <c r="AU411" s="41"/>
      <c r="AV411" s="41"/>
      <c r="AW411" s="21" t="str">
        <f>IF(A411="???","--","")&amp;IF(F411&lt;&gt;"Not in the game (anymore)",IF(A411&lt;&gt;"",CONCATENATE("[",A411,"] = {wayshrines={")&amp;IF(K411&lt;&gt;"",CONCATENATE(K411,","),"")&amp;IF(L411&lt;&gt;"",CONCATENATE(L411,","),"")&amp;IF(M411&lt;&gt;"",CONCATENATE(M411,","),"")&amp;CONCATENATE("}")&amp;IF(VALUE(N411)&gt;0,CONCATENATE(", traitsNeeded=",N411),"")&amp;CONCATENATE(", dlcId=",IF(S411&lt;&gt;"",S411,"DLC_BASE_GAME")),""),"")</f>
        <v>[470] = {wayshrines={406,406,406,}, traitsNeeded=9, dlcId=DLC_DRAGONHOLD</v>
      </c>
      <c r="AX411" s="21" t="str">
        <f>IF(F411&lt;&gt;"Not in the game (anymore)",IF(A411&lt;&gt;"",IF(P411&lt;&gt;"",CONCATENATE(", zoneIds={",P411),"")&amp;IF(X411&lt;&gt;"",CONCATENATE(",",X411),"")&amp;IF(AC411&lt;&gt;"",CONCATENATE(",",AC411),"")&amp;IF(AH411&lt;&gt;"",CONCATENATE(",",AH411),"")&amp;IF(AM411&lt;&gt;"",CONCATENATE(",",AM411),"")&amp;IF(AR411&lt;&gt;"",CONCATENATE(",",AR411),"")&amp;IF(P411&lt;&gt;"",CONCATENATE("}",""),"")&amp;IF(OR(I411="true",I411="false",I411&lt;&gt;""), CONCATENATE(", veteran=", I411), ""),""),"")</f>
        <v>, zoneIds={1133}, veteran=false</v>
      </c>
      <c r="AY411" s="21" t="str">
        <f>IF(F411&lt;&gt;"Not in the game (anymore)",IF(A411&lt;&gt;"",", setType="&amp;G411,"")&amp;IF(J411="true",", multiTrialSet=true",""),"")</f>
        <v>, setType=LIBSETS_SETTYPE_CRAFTED</v>
      </c>
      <c r="AZ411" s="21" t="str">
        <f>IF(F411&lt;&gt;"Not in the game (anymore)",IF(U411&lt;&gt;"",", dropMechanic={"&amp;U411&amp;IF(Z411&lt;&gt;"",","&amp;Z411,"")&amp;IF(AE411&lt;&gt;"",","&amp;AE411,"")&amp;IF(AJ411&lt;&gt;"",","&amp;AJ411,"")&amp;IF(AO411&lt;&gt;"",","&amp;AO411,"")&amp;IF(AT411&lt;&gt;"",","&amp;AT411,"")&amp;"}"&amp;IF(U411="LIBSETS_DROP_MECHANIC_MONSTER_NAME",", dropMechanicNames={" &amp; IF(V411&lt;&gt;"","['en']='"&amp;V411&amp;"'","") &amp; IF(W411&lt;&gt;"",", ['de']='" &amp; W411&amp;"'","") &amp; "}",""),"")&amp;"},","")</f>
        <v>},</v>
      </c>
      <c r="BA411" s="21" t="str">
        <f>IF(F411&lt;&gt;"Not in the game (anymore)",IF(C411&lt;&gt;"",CONCATENATE(" --",C411," / ",B411,"   [",IF(Q411&lt;&gt;"",Q411,""),IF(Y411&lt;&gt;"",", "&amp;Y411,""),IF(AD411&lt;&gt;"",", "&amp;AD411,""),IF(AI411&lt;&gt;"",", "&amp;AI411,""),IF(AN411&lt;&gt;"",", "&amp;AN411,""),IF(AS411&lt;&gt;"",", "&amp;AS411,""),"]")),"")</f>
        <v xml:space="preserve"> --New Moon Acolyte / Akolythin des Neuen Mondes   [Southern Elsweyr]</v>
      </c>
    </row>
    <row r="412" spans="1:53" x14ac:dyDescent="0.25">
      <c r="A412" s="5">
        <v>471</v>
      </c>
      <c r="B412" t="s">
        <v>1857</v>
      </c>
      <c r="C412" t="s">
        <v>1856</v>
      </c>
      <c r="D412" s="3">
        <f>A412</f>
        <v>471</v>
      </c>
      <c r="G412" s="3" t="s">
        <v>1652</v>
      </c>
      <c r="I412" t="s">
        <v>97</v>
      </c>
      <c r="J412" t="s">
        <v>97</v>
      </c>
      <c r="K412">
        <v>-1</v>
      </c>
      <c r="L412">
        <v>-1</v>
      </c>
      <c r="M412">
        <v>-1</v>
      </c>
      <c r="N412">
        <v>0</v>
      </c>
      <c r="O412" s="70" t="s">
        <v>1839</v>
      </c>
      <c r="P412" s="3">
        <f>IF(AND(G412&lt;&gt;"LIBSETS_SETTYPE_BATTLEGROUND",G412&lt;&gt;"LIBSETS_SETTYPE_SPECIAL",G412&lt;&gt;"LIBSETS_SETTYPE_MYTHIC"), IF(Q412&lt;&gt;"",VLOOKUP(Q412,'ESO zone constants'!$D$2:$H$4950,5,FALSE),""),"")</f>
        <v>1152</v>
      </c>
      <c r="Q412" t="str">
        <f>IF(OR(K412="",K412&lt;=0,ISERROR(K412)),IF(AND(O412&lt;&gt;"",NOT(ISERROR(O412))),O412, ""),VLOOKUP(K412,'ESO wayshrine node constants'!$A$3:$D$9993,4,FALSE))</f>
        <v>Icereach</v>
      </c>
      <c r="S412" s="19" t="str">
        <f>IF(AND(R412&lt;&gt;"",NOT(ISERROR(R412))),R412,IF(P412&lt;&gt;"",IF(NOT(ISERROR(VLOOKUP(P412,'ESO Dungeon constants'!$D$3:$H$9999,5,FALSE))),VLOOKUP(P412,'ESO Dungeon constants'!$D$3:$I$9999,6,FALSE),VLOOKUP(P412,'ESO zone constants'!$H$2:$K$9984,4,FALSE)),""))</f>
        <v>DLC_HARROWSTORM</v>
      </c>
      <c r="T412" s="3" t="str">
        <f>IF(S412&lt;&gt;"",VLOOKUP(S412,'LibSets constants'!$B$4:$C$1000,2,FALSE),"")</f>
        <v>Harrowstorm</v>
      </c>
      <c r="U412" s="33" t="s">
        <v>1726</v>
      </c>
      <c r="V412" s="43"/>
      <c r="W412" s="43"/>
      <c r="X412" s="3" t="str">
        <f>IF(G412&lt;&gt;"LIBSETS_SETTYPE_BATTLEGROUND",IF(G412&lt;&gt;"LIBSETS_SETTYPE_SPECIAL",IF(Y412&lt;&gt;"",VLOOKUP(Y412,'ESO zone constants'!$D$2:$H$4950,5,FALSE),""),""),"")</f>
        <v/>
      </c>
      <c r="Z412" s="43"/>
      <c r="AA412" s="43"/>
      <c r="AB412" s="43"/>
      <c r="AC412" s="3" t="str">
        <f>IF(G412&lt;&gt;"LIBSETS_SETTYPE_BATTLEGROUND",IF(G412&lt;&gt;"LIBSETS_SETTYPE_SPECIAL",IF(AD412&lt;&gt;"",VLOOKUP(AD412,'ESO zone constants'!$D$2:$H$4950,5,FALSE),""),""),"")</f>
        <v/>
      </c>
      <c r="AE412" s="43"/>
      <c r="AF412" s="43"/>
      <c r="AG412" s="43"/>
      <c r="AH412" s="3" t="str">
        <f>IF(G412&lt;&gt;"LIBSETS_SETTYPE_BATTLEGROUND",IF(G412&lt;&gt;"LIBSETS_SETTYPE_SPECIAL",IF(AI412&lt;&gt;"",VLOOKUP(AI412,'ESO zone constants'!$D$2:$H$4950,5,FALSE),""),""),"")</f>
        <v/>
      </c>
      <c r="AJ412" s="43"/>
      <c r="AK412" s="43"/>
      <c r="AL412" s="43"/>
      <c r="AM412" s="3" t="str">
        <f>IF(G412&lt;&gt;"LIBSETS_SETTYPE_BATTLEGROUND",IF(G412&lt;&gt;"LIBSETS_SETTYPE_SPECIAL",IF(AN412&lt;&gt;"",VLOOKUP(AN412,'ESO zone constants'!$D$2:$H$4950,5,FALSE),""),""),"")</f>
        <v/>
      </c>
      <c r="AO412" s="43"/>
      <c r="AP412" s="43"/>
      <c r="AQ412" s="43"/>
      <c r="AR412" s="3" t="str">
        <f>IF(G412&lt;&gt;"LIBSETS_SETTYPE_BATTLEGROUND",IF(G412&lt;&gt;"LIBSETS_SETTYPE_SPECIAL",IF(AS412&lt;&gt;"",VLOOKUP(AS412,'ESO zone constants'!$D$2:$H$4950,5,FALSE),""),""),"")</f>
        <v/>
      </c>
      <c r="AT412" s="43"/>
      <c r="AU412" s="43"/>
      <c r="AV412" s="43"/>
      <c r="AW412" s="21" t="str">
        <f>IF(A412="???","--","")&amp;IF(F412&lt;&gt;"Not in the game (anymore)",IF(A412&lt;&gt;"",CONCATENATE("[",A412,"] = {wayshrines={")&amp;IF(K412&lt;&gt;"",CONCATENATE(K412,","),"")&amp;IF(L412&lt;&gt;"",CONCATENATE(L412,","),"")&amp;IF(M412&lt;&gt;"",CONCATENATE(M412,","),"")&amp;CONCATENATE("}")&amp;IF(VALUE(N412)&gt;0,CONCATENATE(", traitsNeeded=",N412),"")&amp;CONCATENATE(", dlcId=",IF(S412&lt;&gt;"",S412,"DLC_BASE_GAME")),""),"")</f>
        <v>[471] = {wayshrines={-1,-1,-1,}, dlcId=DLC_HARROWSTORM</v>
      </c>
      <c r="AX412" s="21" t="str">
        <f>IF(F412&lt;&gt;"Not in the game (anymore)",IF(A412&lt;&gt;"",IF(P412&lt;&gt;"",CONCATENATE(", zoneIds={",P412),"")&amp;IF(X412&lt;&gt;"",CONCATENATE(",",X412),"")&amp;IF(AC412&lt;&gt;"",CONCATENATE(",",AC412),"")&amp;IF(AH412&lt;&gt;"",CONCATENATE(",",AH412),"")&amp;IF(AM412&lt;&gt;"",CONCATENATE(",",AM412),"")&amp;IF(AR412&lt;&gt;"",CONCATENATE(",",AR412),"")&amp;IF(P412&lt;&gt;"",CONCATENATE("}",""),"")&amp;IF(OR(I412="true",I412="false",I412&lt;&gt;""), CONCATENATE(", veteran=", I412), ""),""),"")</f>
        <v>, zoneIds={1152}, veteran=false</v>
      </c>
      <c r="AY412" s="21" t="str">
        <f>IF(F412&lt;&gt;"Not in the game (anymore)",IF(A412&lt;&gt;"",", setType="&amp;G412,"")&amp;IF(J412="true",", multiTrialSet=true",""),"")</f>
        <v>, setType=LIBSETS_SETTYPE_DUNGEON</v>
      </c>
      <c r="AZ412" s="21" t="str">
        <f>IF(F412&lt;&gt;"Not in the game (anymore)",IF(U412&lt;&gt;"",", dropMechanic={"&amp;U412&amp;IF(Z412&lt;&gt;"",","&amp;Z412,"")&amp;IF(AE412&lt;&gt;"",","&amp;AE412,"")&amp;IF(AJ412&lt;&gt;"",","&amp;AJ412,"")&amp;IF(AO412&lt;&gt;"",","&amp;AO412,"")&amp;IF(AT412&lt;&gt;"",","&amp;AT412,"")&amp;"}"&amp;IF(U412="LIBSETS_DROP_MECHANIC_MONSTER_NAME",", dropMechanicNames={" &amp; IF(V412&lt;&gt;"","['en']='"&amp;V412&amp;"'","") &amp; IF(W412&lt;&gt;"",", ['de']='" &amp; W412&amp;"'","") &amp; "}",""),"")&amp;"},","")</f>
        <v>, dropMechanic={LIBSETS_DROP_MECHANIC_MONSTER_NAME}, dropMechanicNames={}},</v>
      </c>
      <c r="BA412" s="21" t="str">
        <f>IF(F412&lt;&gt;"Not in the game (anymore)",IF(C412&lt;&gt;"",CONCATENATE(" --",C412," / ",B412,"   [",IF(Q412&lt;&gt;"",Q412,""),IF(Y412&lt;&gt;"",", "&amp;Y412,""),IF(AD412&lt;&gt;"",", "&amp;AD412,""),IF(AI412&lt;&gt;"",", "&amp;AI412,""),IF(AN412&lt;&gt;"",", "&amp;AN412,""),IF(AS412&lt;&gt;"",", "&amp;AS412,""),"]")),"")</f>
        <v xml:space="preserve"> --Hiti\'s Hearth / Hitis Feuerstelle   [Icereach]</v>
      </c>
    </row>
    <row r="413" spans="1:53" x14ac:dyDescent="0.25">
      <c r="A413" s="5">
        <v>472</v>
      </c>
      <c r="B413" t="s">
        <v>1858</v>
      </c>
      <c r="C413" t="s">
        <v>1840</v>
      </c>
      <c r="D413" s="3">
        <f>A413</f>
        <v>472</v>
      </c>
      <c r="G413" s="3" t="s">
        <v>1652</v>
      </c>
      <c r="I413" t="s">
        <v>97</v>
      </c>
      <c r="J413" t="s">
        <v>97</v>
      </c>
      <c r="K413">
        <v>-1</v>
      </c>
      <c r="L413">
        <v>-1</v>
      </c>
      <c r="M413">
        <v>-1</v>
      </c>
      <c r="N413">
        <v>0</v>
      </c>
      <c r="O413" s="70" t="s">
        <v>1839</v>
      </c>
      <c r="P413" s="3">
        <f>IF(AND(G413&lt;&gt;"LIBSETS_SETTYPE_BATTLEGROUND",G413&lt;&gt;"LIBSETS_SETTYPE_SPECIAL",G413&lt;&gt;"LIBSETS_SETTYPE_MYTHIC"), IF(Q413&lt;&gt;"",VLOOKUP(Q413,'ESO zone constants'!$D$2:$H$4950,5,FALSE),""),"")</f>
        <v>1152</v>
      </c>
      <c r="Q413" t="str">
        <f>IF(OR(K413="",K413&lt;=0,ISERROR(K413)),IF(AND(O413&lt;&gt;"",NOT(ISERROR(O413))),O413, ""),VLOOKUP(K413,'ESO wayshrine node constants'!$A$3:$D$9993,4,FALSE))</f>
        <v>Icereach</v>
      </c>
      <c r="S413" s="19" t="str">
        <f>IF(AND(R413&lt;&gt;"",NOT(ISERROR(R413))),R413,IF(P413&lt;&gt;"",IF(NOT(ISERROR(VLOOKUP(P413,'ESO Dungeon constants'!$D$3:$H$9999,5,FALSE))),VLOOKUP(P413,'ESO Dungeon constants'!$D$3:$I$9999,6,FALSE),VLOOKUP(P413,'ESO zone constants'!$H$2:$K$9984,4,FALSE)),""))</f>
        <v>DLC_HARROWSTORM</v>
      </c>
      <c r="T413" s="3" t="str">
        <f>IF(S413&lt;&gt;"",VLOOKUP(S413,'LibSets constants'!$B$4:$C$1000,2,FALSE),"")</f>
        <v>Harrowstorm</v>
      </c>
      <c r="U413" s="33" t="s">
        <v>1726</v>
      </c>
      <c r="V413" s="43"/>
      <c r="W413" s="43"/>
      <c r="X413" s="3" t="str">
        <f>IF(G413&lt;&gt;"LIBSETS_SETTYPE_BATTLEGROUND",IF(G413&lt;&gt;"LIBSETS_SETTYPE_SPECIAL",IF(Y413&lt;&gt;"",VLOOKUP(Y413,'ESO zone constants'!$D$2:$H$4950,5,FALSE),""),""),"")</f>
        <v/>
      </c>
      <c r="Z413" s="43"/>
      <c r="AA413" s="43"/>
      <c r="AB413" s="43"/>
      <c r="AC413" s="3" t="str">
        <f>IF(G413&lt;&gt;"LIBSETS_SETTYPE_BATTLEGROUND",IF(G413&lt;&gt;"LIBSETS_SETTYPE_SPECIAL",IF(AD413&lt;&gt;"",VLOOKUP(AD413,'ESO zone constants'!$D$2:$H$4950,5,FALSE),""),""),"")</f>
        <v/>
      </c>
      <c r="AE413" s="43"/>
      <c r="AF413" s="43"/>
      <c r="AG413" s="43"/>
      <c r="AH413" s="3" t="str">
        <f>IF(G413&lt;&gt;"LIBSETS_SETTYPE_BATTLEGROUND",IF(G413&lt;&gt;"LIBSETS_SETTYPE_SPECIAL",IF(AI413&lt;&gt;"",VLOOKUP(AI413,'ESO zone constants'!$D$2:$H$4950,5,FALSE),""),""),"")</f>
        <v/>
      </c>
      <c r="AJ413" s="43"/>
      <c r="AK413" s="43"/>
      <c r="AL413" s="43"/>
      <c r="AM413" s="3" t="str">
        <f>IF(G413&lt;&gt;"LIBSETS_SETTYPE_BATTLEGROUND",IF(G413&lt;&gt;"LIBSETS_SETTYPE_SPECIAL",IF(AN413&lt;&gt;"",VLOOKUP(AN413,'ESO zone constants'!$D$2:$H$4950,5,FALSE),""),""),"")</f>
        <v/>
      </c>
      <c r="AO413" s="43"/>
      <c r="AP413" s="43"/>
      <c r="AQ413" s="43"/>
      <c r="AR413" s="3" t="str">
        <f>IF(G413&lt;&gt;"LIBSETS_SETTYPE_BATTLEGROUND",IF(G413&lt;&gt;"LIBSETS_SETTYPE_SPECIAL",IF(AS413&lt;&gt;"",VLOOKUP(AS413,'ESO zone constants'!$D$2:$H$4950,5,FALSE),""),""),"")</f>
        <v/>
      </c>
      <c r="AT413" s="43"/>
      <c r="AU413" s="43"/>
      <c r="AV413" s="43"/>
      <c r="AW413" s="21" t="str">
        <f>IF(A413="???","--","")&amp;IF(F413&lt;&gt;"Not in the game (anymore)",IF(A413&lt;&gt;"",CONCATENATE("[",A413,"] = {wayshrines={")&amp;IF(K413&lt;&gt;"",CONCATENATE(K413,","),"")&amp;IF(L413&lt;&gt;"",CONCATENATE(L413,","),"")&amp;IF(M413&lt;&gt;"",CONCATENATE(M413,","),"")&amp;CONCATENATE("}")&amp;IF(VALUE(N413)&gt;0,CONCATENATE(", traitsNeeded=",N413),"")&amp;CONCATENATE(", dlcId=",IF(S413&lt;&gt;"",S413,"DLC_BASE_GAME")),""),"")</f>
        <v>[472] = {wayshrines={-1,-1,-1,}, dlcId=DLC_HARROWSTORM</v>
      </c>
      <c r="AX413" s="21" t="str">
        <f>IF(F413&lt;&gt;"Not in the game (anymore)",IF(A413&lt;&gt;"",IF(P413&lt;&gt;"",CONCATENATE(", zoneIds={",P413),"")&amp;IF(X413&lt;&gt;"",CONCATENATE(",",X413),"")&amp;IF(AC413&lt;&gt;"",CONCATENATE(",",AC413),"")&amp;IF(AH413&lt;&gt;"",CONCATENATE(",",AH413),"")&amp;IF(AM413&lt;&gt;"",CONCATENATE(",",AM413),"")&amp;IF(AR413&lt;&gt;"",CONCATENATE(",",AR413),"")&amp;IF(P413&lt;&gt;"",CONCATENATE("}",""),"")&amp;IF(OR(I413="true",I413="false",I413&lt;&gt;""), CONCATENATE(", veteran=", I413), ""),""),"")</f>
        <v>, zoneIds={1152}, veteran=false</v>
      </c>
      <c r="AY413" s="21" t="str">
        <f>IF(F413&lt;&gt;"Not in the game (anymore)",IF(A413&lt;&gt;"",", setType="&amp;G413,"")&amp;IF(J413="true",", multiTrialSet=true",""),"")</f>
        <v>, setType=LIBSETS_SETTYPE_DUNGEON</v>
      </c>
      <c r="AZ413" s="21" t="str">
        <f>IF(F413&lt;&gt;"Not in the game (anymore)",IF(U413&lt;&gt;"",", dropMechanic={"&amp;U413&amp;IF(Z413&lt;&gt;"",","&amp;Z413,"")&amp;IF(AE413&lt;&gt;"",","&amp;AE413,"")&amp;IF(AJ413&lt;&gt;"",","&amp;AJ413,"")&amp;IF(AO413&lt;&gt;"",","&amp;AO413,"")&amp;IF(AT413&lt;&gt;"",","&amp;AT413,"")&amp;"}"&amp;IF(U413="LIBSETS_DROP_MECHANIC_MONSTER_NAME",", dropMechanicNames={" &amp; IF(V413&lt;&gt;"","['en']='"&amp;V413&amp;"'","") &amp; IF(W413&lt;&gt;"",", ['de']='" &amp; W413&amp;"'","") &amp; "}",""),"")&amp;"},","")</f>
        <v>, dropMechanic={LIBSETS_DROP_MECHANIC_MONSTER_NAME}, dropMechanicNames={}},</v>
      </c>
      <c r="BA413" s="21" t="str">
        <f>IF(F413&lt;&gt;"Not in the game (anymore)",IF(C413&lt;&gt;"",CONCATENATE(" --",C413," / ",B413,"   [",IF(Q413&lt;&gt;"",Q413,""),IF(Y413&lt;&gt;"",", "&amp;Y413,""),IF(AD413&lt;&gt;"",", "&amp;AD413,""),IF(AI413&lt;&gt;"",", "&amp;AI413,""),IF(AN413&lt;&gt;"",", "&amp;AN413,""),IF(AS413&lt;&gt;"",", "&amp;AS413,""),"]")),"")</f>
        <v xml:space="preserve"> --Titanborn Strength / Titanenkinds Stärke   [Icereach]</v>
      </c>
    </row>
    <row r="414" spans="1:53" x14ac:dyDescent="0.25">
      <c r="A414" s="5">
        <v>473</v>
      </c>
      <c r="B414" t="s">
        <v>1859</v>
      </c>
      <c r="C414" t="s">
        <v>1841</v>
      </c>
      <c r="D414" s="3">
        <f>A414</f>
        <v>473</v>
      </c>
      <c r="G414" s="3" t="s">
        <v>1652</v>
      </c>
      <c r="I414" t="s">
        <v>97</v>
      </c>
      <c r="J414" t="s">
        <v>97</v>
      </c>
      <c r="K414">
        <v>-1</v>
      </c>
      <c r="L414">
        <v>-1</v>
      </c>
      <c r="M414">
        <v>-1</v>
      </c>
      <c r="N414">
        <v>0</v>
      </c>
      <c r="O414" s="70" t="s">
        <v>1839</v>
      </c>
      <c r="P414" s="3">
        <f>IF(AND(G414&lt;&gt;"LIBSETS_SETTYPE_BATTLEGROUND",G414&lt;&gt;"LIBSETS_SETTYPE_SPECIAL",G414&lt;&gt;"LIBSETS_SETTYPE_MYTHIC"), IF(Q414&lt;&gt;"",VLOOKUP(Q414,'ESO zone constants'!$D$2:$H$4950,5,FALSE),""),"")</f>
        <v>1152</v>
      </c>
      <c r="Q414" t="str">
        <f>IF(OR(K414="",K414&lt;=0,ISERROR(K414)),IF(AND(O414&lt;&gt;"",NOT(ISERROR(O414))),O414, ""),VLOOKUP(K414,'ESO wayshrine node constants'!$A$3:$D$9993,4,FALSE))</f>
        <v>Icereach</v>
      </c>
      <c r="S414" s="19" t="str">
        <f>IF(AND(R414&lt;&gt;"",NOT(ISERROR(R414))),R414,IF(P414&lt;&gt;"",IF(NOT(ISERROR(VLOOKUP(P414,'ESO Dungeon constants'!$D$3:$H$9999,5,FALSE))),VLOOKUP(P414,'ESO Dungeon constants'!$D$3:$I$9999,6,FALSE),VLOOKUP(P414,'ESO zone constants'!$H$2:$K$9984,4,FALSE)),""))</f>
        <v>DLC_HARROWSTORM</v>
      </c>
      <c r="T414" s="3" t="str">
        <f>IF(S414&lt;&gt;"",VLOOKUP(S414,'LibSets constants'!$B$4:$C$1000,2,FALSE),"")</f>
        <v>Harrowstorm</v>
      </c>
      <c r="U414" s="33" t="s">
        <v>1726</v>
      </c>
      <c r="V414" s="43"/>
      <c r="W414" s="43"/>
      <c r="X414" s="3" t="str">
        <f>IF(G414&lt;&gt;"LIBSETS_SETTYPE_BATTLEGROUND",IF(G414&lt;&gt;"LIBSETS_SETTYPE_SPECIAL",IF(Y414&lt;&gt;"",VLOOKUP(Y414,'ESO zone constants'!$D$2:$H$4950,5,FALSE),""),""),"")</f>
        <v/>
      </c>
      <c r="Z414" s="43"/>
      <c r="AA414" s="43"/>
      <c r="AB414" s="43"/>
      <c r="AC414" s="3" t="str">
        <f>IF(G414&lt;&gt;"LIBSETS_SETTYPE_BATTLEGROUND",IF(G414&lt;&gt;"LIBSETS_SETTYPE_SPECIAL",IF(AD414&lt;&gt;"",VLOOKUP(AD414,'ESO zone constants'!$D$2:$H$4950,5,FALSE),""),""),"")</f>
        <v/>
      </c>
      <c r="AE414" s="43"/>
      <c r="AF414" s="43"/>
      <c r="AG414" s="43"/>
      <c r="AH414" s="3" t="str">
        <f>IF(G414&lt;&gt;"LIBSETS_SETTYPE_BATTLEGROUND",IF(G414&lt;&gt;"LIBSETS_SETTYPE_SPECIAL",IF(AI414&lt;&gt;"",VLOOKUP(AI414,'ESO zone constants'!$D$2:$H$4950,5,FALSE),""),""),"")</f>
        <v/>
      </c>
      <c r="AJ414" s="43"/>
      <c r="AK414" s="43"/>
      <c r="AL414" s="43"/>
      <c r="AM414" s="3" t="str">
        <f>IF(G414&lt;&gt;"LIBSETS_SETTYPE_BATTLEGROUND",IF(G414&lt;&gt;"LIBSETS_SETTYPE_SPECIAL",IF(AN414&lt;&gt;"",VLOOKUP(AN414,'ESO zone constants'!$D$2:$H$4950,5,FALSE),""),""),"")</f>
        <v/>
      </c>
      <c r="AO414" s="43"/>
      <c r="AP414" s="43"/>
      <c r="AQ414" s="43"/>
      <c r="AR414" s="3" t="str">
        <f>IF(G414&lt;&gt;"LIBSETS_SETTYPE_BATTLEGROUND",IF(G414&lt;&gt;"LIBSETS_SETTYPE_SPECIAL",IF(AS414&lt;&gt;"",VLOOKUP(AS414,'ESO zone constants'!$D$2:$H$4950,5,FALSE),""),""),"")</f>
        <v/>
      </c>
      <c r="AT414" s="43"/>
      <c r="AU414" s="43"/>
      <c r="AV414" s="43"/>
      <c r="AW414" s="21" t="str">
        <f>IF(A414="???","--","")&amp;IF(F414&lt;&gt;"Not in the game (anymore)",IF(A414&lt;&gt;"",CONCATENATE("[",A414,"] = {wayshrines={")&amp;IF(K414&lt;&gt;"",CONCATENATE(K414,","),"")&amp;IF(L414&lt;&gt;"",CONCATENATE(L414,","),"")&amp;IF(M414&lt;&gt;"",CONCATENATE(M414,","),"")&amp;CONCATENATE("}")&amp;IF(VALUE(N414)&gt;0,CONCATENATE(", traitsNeeded=",N414),"")&amp;CONCATENATE(", dlcId=",IF(S414&lt;&gt;"",S414,"DLC_BASE_GAME")),""),"")</f>
        <v>[473] = {wayshrines={-1,-1,-1,}, dlcId=DLC_HARROWSTORM</v>
      </c>
      <c r="AX414" s="21" t="str">
        <f>IF(F414&lt;&gt;"Not in the game (anymore)",IF(A414&lt;&gt;"",IF(P414&lt;&gt;"",CONCATENATE(", zoneIds={",P414),"")&amp;IF(X414&lt;&gt;"",CONCATENATE(",",X414),"")&amp;IF(AC414&lt;&gt;"",CONCATENATE(",",AC414),"")&amp;IF(AH414&lt;&gt;"",CONCATENATE(",",AH414),"")&amp;IF(AM414&lt;&gt;"",CONCATENATE(",",AM414),"")&amp;IF(AR414&lt;&gt;"",CONCATENATE(",",AR414),"")&amp;IF(P414&lt;&gt;"",CONCATENATE("}",""),"")&amp;IF(OR(I414="true",I414="false",I414&lt;&gt;""), CONCATENATE(", veteran=", I414), ""),""),"")</f>
        <v>, zoneIds={1152}, veteran=false</v>
      </c>
      <c r="AY414" s="21" t="str">
        <f>IF(F414&lt;&gt;"Not in the game (anymore)",IF(A414&lt;&gt;"",", setType="&amp;G414,"")&amp;IF(J414="true",", multiTrialSet=true",""),"")</f>
        <v>, setType=LIBSETS_SETTYPE_DUNGEON</v>
      </c>
      <c r="AZ414" s="21" t="str">
        <f>IF(F414&lt;&gt;"Not in the game (anymore)",IF(U414&lt;&gt;"",", dropMechanic={"&amp;U414&amp;IF(Z414&lt;&gt;"",","&amp;Z414,"")&amp;IF(AE414&lt;&gt;"",","&amp;AE414,"")&amp;IF(AJ414&lt;&gt;"",","&amp;AJ414,"")&amp;IF(AO414&lt;&gt;"",","&amp;AO414,"")&amp;IF(AT414&lt;&gt;"",","&amp;AT414,"")&amp;"}"&amp;IF(U414="LIBSETS_DROP_MECHANIC_MONSTER_NAME",", dropMechanicNames={" &amp; IF(V414&lt;&gt;"","['en']='"&amp;V414&amp;"'","") &amp; IF(W414&lt;&gt;"",", ['de']='" &amp; W414&amp;"'","") &amp; "}",""),"")&amp;"},","")</f>
        <v>, dropMechanic={LIBSETS_DROP_MECHANIC_MONSTER_NAME}, dropMechanicNames={}},</v>
      </c>
      <c r="BA414" s="21" t="str">
        <f>IF(F414&lt;&gt;"Not in the game (anymore)",IF(C414&lt;&gt;"",CONCATENATE(" --",C414," / ",B414,"   [",IF(Q414&lt;&gt;"",Q414,""),IF(Y414&lt;&gt;"",", "&amp;Y414,""),IF(AD414&lt;&gt;"",", "&amp;AD414,""),IF(AI414&lt;&gt;"",", "&amp;AI414,""),IF(AN414&lt;&gt;"",", "&amp;AN414,""),IF(AS414&lt;&gt;"",", "&amp;AS414,""),"]")),"")</f>
        <v xml:space="preserve"> --Bani’s Torment / Banis Qual   [Icereach]</v>
      </c>
    </row>
    <row r="415" spans="1:53" x14ac:dyDescent="0.25">
      <c r="A415" s="5">
        <v>474</v>
      </c>
      <c r="B415" t="s">
        <v>1860</v>
      </c>
      <c r="C415" t="s">
        <v>1843</v>
      </c>
      <c r="D415" s="3">
        <f>A415</f>
        <v>474</v>
      </c>
      <c r="G415" s="3" t="s">
        <v>1652</v>
      </c>
      <c r="I415" t="s">
        <v>97</v>
      </c>
      <c r="J415" t="s">
        <v>97</v>
      </c>
      <c r="K415">
        <v>-1</v>
      </c>
      <c r="L415">
        <v>-1</v>
      </c>
      <c r="M415">
        <v>-1</v>
      </c>
      <c r="N415">
        <v>0</v>
      </c>
      <c r="O415" s="70" t="s">
        <v>1838</v>
      </c>
      <c r="P415" s="3">
        <f>IF(AND(G415&lt;&gt;"LIBSETS_SETTYPE_BATTLEGROUND",G415&lt;&gt;"LIBSETS_SETTYPE_SPECIAL",G415&lt;&gt;"LIBSETS_SETTYPE_MYTHIC"), IF(Q415&lt;&gt;"",VLOOKUP(Q415,'ESO zone constants'!$D$2:$H$4950,5,FALSE),""),"")</f>
        <v>1153</v>
      </c>
      <c r="Q415" t="str">
        <f>IF(OR(K415="",K415&lt;=0,ISERROR(K415)),IF(AND(O415&lt;&gt;"",NOT(ISERROR(O415))),O415, ""),VLOOKUP(K415,'ESO wayshrine node constants'!$A$3:$D$9993,4,FALSE))</f>
        <v>Unhallowed Grave</v>
      </c>
      <c r="S415" s="19" t="str">
        <f>IF(AND(R415&lt;&gt;"",NOT(ISERROR(R415))),R415,IF(P415&lt;&gt;"",IF(NOT(ISERROR(VLOOKUP(P415,'ESO Dungeon constants'!$D$3:$H$9999,5,FALSE))),VLOOKUP(P415,'ESO Dungeon constants'!$D$3:$I$9999,6,FALSE),VLOOKUP(P415,'ESO zone constants'!$H$2:$K$9984,4,FALSE)),""))</f>
        <v>DLC_HARROWSTORM</v>
      </c>
      <c r="T415" s="3" t="str">
        <f>IF(S415&lt;&gt;"",VLOOKUP(S415,'LibSets constants'!$B$4:$C$1000,2,FALSE),"")</f>
        <v>Harrowstorm</v>
      </c>
      <c r="U415" s="33" t="s">
        <v>1726</v>
      </c>
      <c r="V415" s="43"/>
      <c r="W415" s="43"/>
      <c r="X415" s="3" t="str">
        <f>IF(G415&lt;&gt;"LIBSETS_SETTYPE_BATTLEGROUND",IF(G415&lt;&gt;"LIBSETS_SETTYPE_SPECIAL",IF(Y415&lt;&gt;"",VLOOKUP(Y415,'ESO zone constants'!$D$2:$H$4950,5,FALSE),""),""),"")</f>
        <v/>
      </c>
      <c r="Z415" s="43"/>
      <c r="AA415" s="43"/>
      <c r="AB415" s="43"/>
      <c r="AC415" s="3" t="str">
        <f>IF(G415&lt;&gt;"LIBSETS_SETTYPE_BATTLEGROUND",IF(G415&lt;&gt;"LIBSETS_SETTYPE_SPECIAL",IF(AD415&lt;&gt;"",VLOOKUP(AD415,'ESO zone constants'!$D$2:$H$4950,5,FALSE),""),""),"")</f>
        <v/>
      </c>
      <c r="AE415" s="43"/>
      <c r="AF415" s="43"/>
      <c r="AG415" s="43"/>
      <c r="AH415" s="3" t="str">
        <f>IF(G415&lt;&gt;"LIBSETS_SETTYPE_BATTLEGROUND",IF(G415&lt;&gt;"LIBSETS_SETTYPE_SPECIAL",IF(AI415&lt;&gt;"",VLOOKUP(AI415,'ESO zone constants'!$D$2:$H$4950,5,FALSE),""),""),"")</f>
        <v/>
      </c>
      <c r="AJ415" s="43"/>
      <c r="AK415" s="43"/>
      <c r="AL415" s="43"/>
      <c r="AM415" s="3" t="str">
        <f>IF(G415&lt;&gt;"LIBSETS_SETTYPE_BATTLEGROUND",IF(G415&lt;&gt;"LIBSETS_SETTYPE_SPECIAL",IF(AN415&lt;&gt;"",VLOOKUP(AN415,'ESO zone constants'!$D$2:$H$4950,5,FALSE),""),""),"")</f>
        <v/>
      </c>
      <c r="AO415" s="43"/>
      <c r="AP415" s="43"/>
      <c r="AQ415" s="43"/>
      <c r="AR415" s="3" t="str">
        <f>IF(G415&lt;&gt;"LIBSETS_SETTYPE_BATTLEGROUND",IF(G415&lt;&gt;"LIBSETS_SETTYPE_SPECIAL",IF(AS415&lt;&gt;"",VLOOKUP(AS415,'ESO zone constants'!$D$2:$H$4950,5,FALSE),""),""),"")</f>
        <v/>
      </c>
      <c r="AT415" s="43"/>
      <c r="AU415" s="43"/>
      <c r="AV415" s="43"/>
      <c r="AW415" s="21" t="str">
        <f>IF(A415="???","--","")&amp;IF(F415&lt;&gt;"Not in the game (anymore)",IF(A415&lt;&gt;"",CONCATENATE("[",A415,"] = {wayshrines={")&amp;IF(K415&lt;&gt;"",CONCATENATE(K415,","),"")&amp;IF(L415&lt;&gt;"",CONCATENATE(L415,","),"")&amp;IF(M415&lt;&gt;"",CONCATENATE(M415,","),"")&amp;CONCATENATE("}")&amp;IF(VALUE(N415)&gt;0,CONCATENATE(", traitsNeeded=",N415),"")&amp;CONCATENATE(", dlcId=",IF(S415&lt;&gt;"",S415,"DLC_BASE_GAME")),""),"")</f>
        <v>[474] = {wayshrines={-1,-1,-1,}, dlcId=DLC_HARROWSTORM</v>
      </c>
      <c r="AX415" s="21" t="str">
        <f>IF(F415&lt;&gt;"Not in the game (anymore)",IF(A415&lt;&gt;"",IF(P415&lt;&gt;"",CONCATENATE(", zoneIds={",P415),"")&amp;IF(X415&lt;&gt;"",CONCATENATE(",",X415),"")&amp;IF(AC415&lt;&gt;"",CONCATENATE(",",AC415),"")&amp;IF(AH415&lt;&gt;"",CONCATENATE(",",AH415),"")&amp;IF(AM415&lt;&gt;"",CONCATENATE(",",AM415),"")&amp;IF(AR415&lt;&gt;"",CONCATENATE(",",AR415),"")&amp;IF(P415&lt;&gt;"",CONCATENATE("}",""),"")&amp;IF(OR(I415="true",I415="false",I415&lt;&gt;""), CONCATENATE(", veteran=", I415), ""),""),"")</f>
        <v>, zoneIds={1153}, veteran=false</v>
      </c>
      <c r="AY415" s="21" t="str">
        <f>IF(F415&lt;&gt;"Not in the game (anymore)",IF(A415&lt;&gt;"",", setType="&amp;G415,"")&amp;IF(J415="true",", multiTrialSet=true",""),"")</f>
        <v>, setType=LIBSETS_SETTYPE_DUNGEON</v>
      </c>
      <c r="AZ415" s="21" t="str">
        <f>IF(F415&lt;&gt;"Not in the game (anymore)",IF(U415&lt;&gt;"",", dropMechanic={"&amp;U415&amp;IF(Z415&lt;&gt;"",","&amp;Z415,"")&amp;IF(AE415&lt;&gt;"",","&amp;AE415,"")&amp;IF(AJ415&lt;&gt;"",","&amp;AJ415,"")&amp;IF(AO415&lt;&gt;"",","&amp;AO415,"")&amp;IF(AT415&lt;&gt;"",","&amp;AT415,"")&amp;"}"&amp;IF(U415="LIBSETS_DROP_MECHANIC_MONSTER_NAME",", dropMechanicNames={" &amp; IF(V415&lt;&gt;"","['en']='"&amp;V415&amp;"'","") &amp; IF(W415&lt;&gt;"",", ['de']='" &amp; W415&amp;"'","") &amp; "}",""),"")&amp;"},","")</f>
        <v>, dropMechanic={LIBSETS_DROP_MECHANIC_MONSTER_NAME}, dropMechanicNames={}},</v>
      </c>
      <c r="BA415" s="21" t="str">
        <f>IF(F415&lt;&gt;"Not in the game (anymore)",IF(C415&lt;&gt;"",CONCATENATE(" --",C415," / ",B415,"   [",IF(Q415&lt;&gt;"",Q415,""),IF(Y415&lt;&gt;"",", "&amp;Y415,""),IF(AD415&lt;&gt;"",", "&amp;AD415,""),IF(AI415&lt;&gt;"",", "&amp;AI415,""),IF(AN415&lt;&gt;"",", "&amp;AN415,""),IF(AS415&lt;&gt;"",", "&amp;AS415,""),"]")),"")</f>
        <v xml:space="preserve"> --Draugrkin’s Grip / Griff der Draugrbrut   [Unhallowed Grave]</v>
      </c>
    </row>
    <row r="416" spans="1:53" x14ac:dyDescent="0.25">
      <c r="A416" s="5">
        <v>475</v>
      </c>
      <c r="B416" t="s">
        <v>1861</v>
      </c>
      <c r="C416" t="s">
        <v>1844</v>
      </c>
      <c r="D416" s="3">
        <f>A416</f>
        <v>475</v>
      </c>
      <c r="G416" s="3" t="s">
        <v>1652</v>
      </c>
      <c r="I416" t="s">
        <v>97</v>
      </c>
      <c r="J416" t="s">
        <v>97</v>
      </c>
      <c r="K416">
        <v>-1</v>
      </c>
      <c r="L416">
        <v>-1</v>
      </c>
      <c r="M416">
        <v>-1</v>
      </c>
      <c r="N416">
        <v>0</v>
      </c>
      <c r="O416" s="70" t="s">
        <v>1838</v>
      </c>
      <c r="P416" s="3">
        <f>IF(AND(G416&lt;&gt;"LIBSETS_SETTYPE_BATTLEGROUND",G416&lt;&gt;"LIBSETS_SETTYPE_SPECIAL",G416&lt;&gt;"LIBSETS_SETTYPE_MYTHIC"), IF(Q416&lt;&gt;"",VLOOKUP(Q416,'ESO zone constants'!$D$2:$H$4950,5,FALSE),""),"")</f>
        <v>1153</v>
      </c>
      <c r="Q416" t="str">
        <f>IF(OR(K416="",K416&lt;=0,ISERROR(K416)),IF(AND(O416&lt;&gt;"",NOT(ISERROR(O416))),O416, ""),VLOOKUP(K416,'ESO wayshrine node constants'!$A$3:$D$9993,4,FALSE))</f>
        <v>Unhallowed Grave</v>
      </c>
      <c r="S416" s="19" t="str">
        <f>IF(AND(R416&lt;&gt;"",NOT(ISERROR(R416))),R416,IF(P416&lt;&gt;"",IF(NOT(ISERROR(VLOOKUP(P416,'ESO Dungeon constants'!$D$3:$H$9999,5,FALSE))),VLOOKUP(P416,'ESO Dungeon constants'!$D$3:$I$9999,6,FALSE),VLOOKUP(P416,'ESO zone constants'!$H$2:$K$9984,4,FALSE)),""))</f>
        <v>DLC_HARROWSTORM</v>
      </c>
      <c r="T416" s="3" t="str">
        <f>IF(S416&lt;&gt;"",VLOOKUP(S416,'LibSets constants'!$B$4:$C$1000,2,FALSE),"")</f>
        <v>Harrowstorm</v>
      </c>
      <c r="U416" s="33" t="s">
        <v>1726</v>
      </c>
      <c r="V416" s="43"/>
      <c r="W416" s="43"/>
      <c r="X416" s="3" t="str">
        <f>IF(G416&lt;&gt;"LIBSETS_SETTYPE_BATTLEGROUND",IF(G416&lt;&gt;"LIBSETS_SETTYPE_SPECIAL",IF(Y416&lt;&gt;"",VLOOKUP(Y416,'ESO zone constants'!$D$2:$H$4950,5,FALSE),""),""),"")</f>
        <v/>
      </c>
      <c r="Z416" s="43"/>
      <c r="AA416" s="43"/>
      <c r="AB416" s="43"/>
      <c r="AC416" s="3" t="str">
        <f>IF(G416&lt;&gt;"LIBSETS_SETTYPE_BATTLEGROUND",IF(G416&lt;&gt;"LIBSETS_SETTYPE_SPECIAL",IF(AD416&lt;&gt;"",VLOOKUP(AD416,'ESO zone constants'!$D$2:$H$4950,5,FALSE),""),""),"")</f>
        <v/>
      </c>
      <c r="AE416" s="43"/>
      <c r="AF416" s="43"/>
      <c r="AG416" s="43"/>
      <c r="AH416" s="3" t="str">
        <f>IF(G416&lt;&gt;"LIBSETS_SETTYPE_BATTLEGROUND",IF(G416&lt;&gt;"LIBSETS_SETTYPE_SPECIAL",IF(AI416&lt;&gt;"",VLOOKUP(AI416,'ESO zone constants'!$D$2:$H$4950,5,FALSE),""),""),"")</f>
        <v/>
      </c>
      <c r="AJ416" s="43"/>
      <c r="AK416" s="43"/>
      <c r="AL416" s="43"/>
      <c r="AM416" s="3" t="str">
        <f>IF(G416&lt;&gt;"LIBSETS_SETTYPE_BATTLEGROUND",IF(G416&lt;&gt;"LIBSETS_SETTYPE_SPECIAL",IF(AN416&lt;&gt;"",VLOOKUP(AN416,'ESO zone constants'!$D$2:$H$4950,5,FALSE),""),""),"")</f>
        <v/>
      </c>
      <c r="AO416" s="43"/>
      <c r="AP416" s="43"/>
      <c r="AQ416" s="43"/>
      <c r="AR416" s="3" t="str">
        <f>IF(G416&lt;&gt;"LIBSETS_SETTYPE_BATTLEGROUND",IF(G416&lt;&gt;"LIBSETS_SETTYPE_SPECIAL",IF(AS416&lt;&gt;"",VLOOKUP(AS416,'ESO zone constants'!$D$2:$H$4950,5,FALSE),""),""),"")</f>
        <v/>
      </c>
      <c r="AT416" s="43"/>
      <c r="AU416" s="43"/>
      <c r="AV416" s="43"/>
      <c r="AW416" s="21" t="str">
        <f>IF(A416="???","--","")&amp;IF(F416&lt;&gt;"Not in the game (anymore)",IF(A416&lt;&gt;"",CONCATENATE("[",A416,"] = {wayshrines={")&amp;IF(K416&lt;&gt;"",CONCATENATE(K416,","),"")&amp;IF(L416&lt;&gt;"",CONCATENATE(L416,","),"")&amp;IF(M416&lt;&gt;"",CONCATENATE(M416,","),"")&amp;CONCATENATE("}")&amp;IF(VALUE(N416)&gt;0,CONCATENATE(", traitsNeeded=",N416),"")&amp;CONCATENATE(", dlcId=",IF(S416&lt;&gt;"",S416,"DLC_BASE_GAME")),""),"")</f>
        <v>[475] = {wayshrines={-1,-1,-1,}, dlcId=DLC_HARROWSTORM</v>
      </c>
      <c r="AX416" s="21" t="str">
        <f>IF(F416&lt;&gt;"Not in the game (anymore)",IF(A416&lt;&gt;"",IF(P416&lt;&gt;"",CONCATENATE(", zoneIds={",P416),"")&amp;IF(X416&lt;&gt;"",CONCATENATE(",",X416),"")&amp;IF(AC416&lt;&gt;"",CONCATENATE(",",AC416),"")&amp;IF(AH416&lt;&gt;"",CONCATENATE(",",AH416),"")&amp;IF(AM416&lt;&gt;"",CONCATENATE(",",AM416),"")&amp;IF(AR416&lt;&gt;"",CONCATENATE(",",AR416),"")&amp;IF(P416&lt;&gt;"",CONCATENATE("}",""),"")&amp;IF(OR(I416="true",I416="false",I416&lt;&gt;""), CONCATENATE(", veteran=", I416), ""),""),"")</f>
        <v>, zoneIds={1153}, veteran=false</v>
      </c>
      <c r="AY416" s="21" t="str">
        <f>IF(F416&lt;&gt;"Not in the game (anymore)",IF(A416&lt;&gt;"",", setType="&amp;G416,"")&amp;IF(J416="true",", multiTrialSet=true",""),"")</f>
        <v>, setType=LIBSETS_SETTYPE_DUNGEON</v>
      </c>
      <c r="AZ416" s="21" t="str">
        <f>IF(F416&lt;&gt;"Not in the game (anymore)",IF(U416&lt;&gt;"",", dropMechanic={"&amp;U416&amp;IF(Z416&lt;&gt;"",","&amp;Z416,"")&amp;IF(AE416&lt;&gt;"",","&amp;AE416,"")&amp;IF(AJ416&lt;&gt;"",","&amp;AJ416,"")&amp;IF(AO416&lt;&gt;"",","&amp;AO416,"")&amp;IF(AT416&lt;&gt;"",","&amp;AT416,"")&amp;"}"&amp;IF(U416="LIBSETS_DROP_MECHANIC_MONSTER_NAME",", dropMechanicNames={" &amp; IF(V416&lt;&gt;"","['en']='"&amp;V416&amp;"'","") &amp; IF(W416&lt;&gt;"",", ['de']='" &amp; W416&amp;"'","") &amp; "}",""),"")&amp;"},","")</f>
        <v>, dropMechanic={LIBSETS_DROP_MECHANIC_MONSTER_NAME}, dropMechanicNames={}},</v>
      </c>
      <c r="BA416" s="21" t="str">
        <f>IF(F416&lt;&gt;"Not in the game (anymore)",IF(C416&lt;&gt;"",CONCATENATE(" --",C416," / ",B416,"   [",IF(Q416&lt;&gt;"",Q416,""),IF(Y416&lt;&gt;"",", "&amp;Y416,""),IF(AD416&lt;&gt;"",", "&amp;AD416,""),IF(AI416&lt;&gt;"",", "&amp;AI416,""),IF(AN416&lt;&gt;"",", "&amp;AN416,""),IF(AS416&lt;&gt;"",", "&amp;AS416,""),"]")),"")</f>
        <v xml:space="preserve"> --Aegis Caller / Ägisrufer   [Unhallowed Grave]</v>
      </c>
    </row>
    <row r="417" spans="1:53" x14ac:dyDescent="0.25">
      <c r="A417" s="5">
        <v>476</v>
      </c>
      <c r="B417" t="s">
        <v>1862</v>
      </c>
      <c r="C417" t="s">
        <v>1845</v>
      </c>
      <c r="D417" s="3">
        <f>A417</f>
        <v>476</v>
      </c>
      <c r="G417" s="3" t="s">
        <v>1652</v>
      </c>
      <c r="I417" t="s">
        <v>97</v>
      </c>
      <c r="J417" t="s">
        <v>97</v>
      </c>
      <c r="K417">
        <v>-1</v>
      </c>
      <c r="L417">
        <v>-1</v>
      </c>
      <c r="M417">
        <v>-1</v>
      </c>
      <c r="N417">
        <v>0</v>
      </c>
      <c r="O417" s="70" t="s">
        <v>1838</v>
      </c>
      <c r="P417" s="3">
        <f>IF(AND(G417&lt;&gt;"LIBSETS_SETTYPE_BATTLEGROUND",G417&lt;&gt;"LIBSETS_SETTYPE_SPECIAL",G417&lt;&gt;"LIBSETS_SETTYPE_MYTHIC"), IF(Q417&lt;&gt;"",VLOOKUP(Q417,'ESO zone constants'!$D$2:$H$4950,5,FALSE),""),"")</f>
        <v>1153</v>
      </c>
      <c r="Q417" t="str">
        <f>IF(OR(K417="",K417&lt;=0,ISERROR(K417)),IF(AND(O417&lt;&gt;"",NOT(ISERROR(O417))),O417, ""),VLOOKUP(K417,'ESO wayshrine node constants'!$A$3:$D$9993,4,FALSE))</f>
        <v>Unhallowed Grave</v>
      </c>
      <c r="S417" s="19" t="str">
        <f>IF(AND(R417&lt;&gt;"",NOT(ISERROR(R417))),R417,IF(P417&lt;&gt;"",IF(NOT(ISERROR(VLOOKUP(P417,'ESO Dungeon constants'!$D$3:$H$9999,5,FALSE))),VLOOKUP(P417,'ESO Dungeon constants'!$D$3:$I$9999,6,FALSE),VLOOKUP(P417,'ESO zone constants'!$H$2:$K$9984,4,FALSE)),""))</f>
        <v>DLC_HARROWSTORM</v>
      </c>
      <c r="T417" s="3" t="str">
        <f>IF(S417&lt;&gt;"",VLOOKUP(S417,'LibSets constants'!$B$4:$C$1000,2,FALSE),"")</f>
        <v>Harrowstorm</v>
      </c>
      <c r="U417" s="33" t="s">
        <v>1726</v>
      </c>
      <c r="V417" s="43"/>
      <c r="W417" s="43"/>
      <c r="X417" s="3" t="str">
        <f>IF(G417&lt;&gt;"LIBSETS_SETTYPE_BATTLEGROUND",IF(G417&lt;&gt;"LIBSETS_SETTYPE_SPECIAL",IF(Y417&lt;&gt;"",VLOOKUP(Y417,'ESO zone constants'!$D$2:$H$4950,5,FALSE),""),""),"")</f>
        <v/>
      </c>
      <c r="Z417" s="43"/>
      <c r="AA417" s="43"/>
      <c r="AB417" s="43"/>
      <c r="AC417" s="3" t="str">
        <f>IF(G417&lt;&gt;"LIBSETS_SETTYPE_BATTLEGROUND",IF(G417&lt;&gt;"LIBSETS_SETTYPE_SPECIAL",IF(AD417&lt;&gt;"",VLOOKUP(AD417,'ESO zone constants'!$D$2:$H$4950,5,FALSE),""),""),"")</f>
        <v/>
      </c>
      <c r="AE417" s="43"/>
      <c r="AF417" s="43"/>
      <c r="AG417" s="43"/>
      <c r="AH417" s="3" t="str">
        <f>IF(G417&lt;&gt;"LIBSETS_SETTYPE_BATTLEGROUND",IF(G417&lt;&gt;"LIBSETS_SETTYPE_SPECIAL",IF(AI417&lt;&gt;"",VLOOKUP(AI417,'ESO zone constants'!$D$2:$H$4950,5,FALSE),""),""),"")</f>
        <v/>
      </c>
      <c r="AJ417" s="43"/>
      <c r="AK417" s="43"/>
      <c r="AL417" s="43"/>
      <c r="AM417" s="3" t="str">
        <f>IF(G417&lt;&gt;"LIBSETS_SETTYPE_BATTLEGROUND",IF(G417&lt;&gt;"LIBSETS_SETTYPE_SPECIAL",IF(AN417&lt;&gt;"",VLOOKUP(AN417,'ESO zone constants'!$D$2:$H$4950,5,FALSE),""),""),"")</f>
        <v/>
      </c>
      <c r="AO417" s="43"/>
      <c r="AP417" s="43"/>
      <c r="AQ417" s="43"/>
      <c r="AR417" s="3" t="str">
        <f>IF(G417&lt;&gt;"LIBSETS_SETTYPE_BATTLEGROUND",IF(G417&lt;&gt;"LIBSETS_SETTYPE_SPECIAL",IF(AS417&lt;&gt;"",VLOOKUP(AS417,'ESO zone constants'!$D$2:$H$4950,5,FALSE),""),""),"")</f>
        <v/>
      </c>
      <c r="AT417" s="43"/>
      <c r="AU417" s="43"/>
      <c r="AV417" s="43"/>
      <c r="AW417" s="21" t="str">
        <f>IF(A417="???","--","")&amp;IF(F417&lt;&gt;"Not in the game (anymore)",IF(A417&lt;&gt;"",CONCATENATE("[",A417,"] = {wayshrines={")&amp;IF(K417&lt;&gt;"",CONCATENATE(K417,","),"")&amp;IF(L417&lt;&gt;"",CONCATENATE(L417,","),"")&amp;IF(M417&lt;&gt;"",CONCATENATE(M417,","),"")&amp;CONCATENATE("}")&amp;IF(VALUE(N417)&gt;0,CONCATENATE(", traitsNeeded=",N417),"")&amp;CONCATENATE(", dlcId=",IF(S417&lt;&gt;"",S417,"DLC_BASE_GAME")),""),"")</f>
        <v>[476] = {wayshrines={-1,-1,-1,}, dlcId=DLC_HARROWSTORM</v>
      </c>
      <c r="AX417" s="21" t="str">
        <f>IF(F417&lt;&gt;"Not in the game (anymore)",IF(A417&lt;&gt;"",IF(P417&lt;&gt;"",CONCATENATE(", zoneIds={",P417),"")&amp;IF(X417&lt;&gt;"",CONCATENATE(",",X417),"")&amp;IF(AC417&lt;&gt;"",CONCATENATE(",",AC417),"")&amp;IF(AH417&lt;&gt;"",CONCATENATE(",",AH417),"")&amp;IF(AM417&lt;&gt;"",CONCATENATE(",",AM417),"")&amp;IF(AR417&lt;&gt;"",CONCATENATE(",",AR417),"")&amp;IF(P417&lt;&gt;"",CONCATENATE("}",""),"")&amp;IF(OR(I417="true",I417="false",I417&lt;&gt;""), CONCATENATE(", veteran=", I417), ""),""),"")</f>
        <v>, zoneIds={1153}, veteran=false</v>
      </c>
      <c r="AY417" s="21" t="str">
        <f>IF(F417&lt;&gt;"Not in the game (anymore)",IF(A417&lt;&gt;"",", setType="&amp;G417,"")&amp;IF(J417="true",", multiTrialSet=true",""),"")</f>
        <v>, setType=LIBSETS_SETTYPE_DUNGEON</v>
      </c>
      <c r="AZ417" s="21" t="str">
        <f>IF(F417&lt;&gt;"Not in the game (anymore)",IF(U417&lt;&gt;"",", dropMechanic={"&amp;U417&amp;IF(Z417&lt;&gt;"",","&amp;Z417,"")&amp;IF(AE417&lt;&gt;"",","&amp;AE417,"")&amp;IF(AJ417&lt;&gt;"",","&amp;AJ417,"")&amp;IF(AO417&lt;&gt;"",","&amp;AO417,"")&amp;IF(AT417&lt;&gt;"",","&amp;AT417,"")&amp;"}"&amp;IF(U417="LIBSETS_DROP_MECHANIC_MONSTER_NAME",", dropMechanicNames={" &amp; IF(V417&lt;&gt;"","['en']='"&amp;V417&amp;"'","") &amp; IF(W417&lt;&gt;"",", ['de']='" &amp; W417&amp;"'","") &amp; "}",""),"")&amp;"},","")</f>
        <v>, dropMechanic={LIBSETS_DROP_MECHANIC_MONSTER_NAME}, dropMechanicNames={}},</v>
      </c>
      <c r="BA417" s="21" t="str">
        <f>IF(F417&lt;&gt;"Not in the game (anymore)",IF(C417&lt;&gt;"",CONCATENATE(" --",C417," / ",B417,"   [",IF(Q417&lt;&gt;"",Q417,""),IF(Y417&lt;&gt;"",", "&amp;Y417,""),IF(AD417&lt;&gt;"",", "&amp;AD417,""),IF(AI417&lt;&gt;"",", "&amp;AI417,""),IF(AN417&lt;&gt;"",", "&amp;AN417,""),IF(AS417&lt;&gt;"",", "&amp;AS417,""),"]")),"")</f>
        <v xml:space="preserve"> --Grave Guardian  / Grabwächter   [Unhallowed Grave]</v>
      </c>
    </row>
    <row r="418" spans="1:53" x14ac:dyDescent="0.25">
      <c r="A418" s="5">
        <v>478</v>
      </c>
      <c r="B418" t="s">
        <v>1850</v>
      </c>
      <c r="C418" t="s">
        <v>1842</v>
      </c>
      <c r="D418" s="3">
        <f>A418</f>
        <v>478</v>
      </c>
      <c r="G418" s="3" t="s">
        <v>1654</v>
      </c>
      <c r="H418">
        <v>3</v>
      </c>
      <c r="I418" t="s">
        <v>1641</v>
      </c>
      <c r="J418" t="s">
        <v>97</v>
      </c>
      <c r="K418">
        <v>-1</v>
      </c>
      <c r="L418">
        <v>-1</v>
      </c>
      <c r="M418">
        <v>-1</v>
      </c>
      <c r="N418">
        <v>0</v>
      </c>
      <c r="O418" s="70" t="s">
        <v>1839</v>
      </c>
      <c r="P418" s="3">
        <f>IF(AND(G418&lt;&gt;"LIBSETS_SETTYPE_BATTLEGROUND",G418&lt;&gt;"LIBSETS_SETTYPE_SPECIAL",G418&lt;&gt;"LIBSETS_SETTYPE_MYTHIC"), IF(Q418&lt;&gt;"",VLOOKUP(Q418,'ESO zone constants'!$D$2:$H$4950,5,FALSE),""),"")</f>
        <v>1152</v>
      </c>
      <c r="Q418" t="str">
        <f>IF(OR(K418="",K418&lt;=0,ISERROR(K418)),IF(AND(O418&lt;&gt;"",NOT(ISERROR(O418))),O418, ""),VLOOKUP(K418,'ESO wayshrine node constants'!$A$3:$D$9993,4,FALSE))</f>
        <v>Icereach</v>
      </c>
      <c r="S418" s="19" t="str">
        <f>IF(AND(R418&lt;&gt;"",NOT(ISERROR(R418))),R418,IF(P418&lt;&gt;"",IF(NOT(ISERROR(VLOOKUP(P418,'ESO Dungeon constants'!$D$3:$H$9999,5,FALSE))),VLOOKUP(P418,'ESO Dungeon constants'!$D$3:$I$9999,6,FALSE),VLOOKUP(P418,'ESO zone constants'!$H$2:$K$9984,4,FALSE)),""))</f>
        <v>DLC_HARROWSTORM</v>
      </c>
      <c r="T418" s="3" t="str">
        <f>IF(S418&lt;&gt;"",VLOOKUP(S418,'LibSets constants'!$B$4:$C$1000,2,FALSE),"")</f>
        <v>Harrowstorm</v>
      </c>
      <c r="U418" s="33" t="s">
        <v>1726</v>
      </c>
      <c r="V418" s="43" t="s">
        <v>1842</v>
      </c>
      <c r="W418" s="43" t="s">
        <v>1850</v>
      </c>
      <c r="X418" s="3" t="str">
        <f>IF(G418&lt;&gt;"LIBSETS_SETTYPE_BATTLEGROUND",IF(G418&lt;&gt;"LIBSETS_SETTYPE_SPECIAL",IF(Y418&lt;&gt;"",VLOOKUP(Y418,'ESO zone constants'!$D$2:$H$4950,5,FALSE),""),""),"")</f>
        <v/>
      </c>
      <c r="Z418" s="43"/>
      <c r="AA418" s="43"/>
      <c r="AB418" s="43"/>
      <c r="AC418" s="3" t="str">
        <f>IF(G418&lt;&gt;"LIBSETS_SETTYPE_BATTLEGROUND",IF(G418&lt;&gt;"LIBSETS_SETTYPE_SPECIAL",IF(AD418&lt;&gt;"",VLOOKUP(AD418,'ESO zone constants'!$D$2:$H$4950,5,FALSE),""),""),"")</f>
        <v/>
      </c>
      <c r="AE418" s="43"/>
      <c r="AF418" s="43"/>
      <c r="AG418" s="43"/>
      <c r="AH418" s="3" t="str">
        <f>IF(G418&lt;&gt;"LIBSETS_SETTYPE_BATTLEGROUND",IF(G418&lt;&gt;"LIBSETS_SETTYPE_SPECIAL",IF(AI418&lt;&gt;"",VLOOKUP(AI418,'ESO zone constants'!$D$2:$H$4950,5,FALSE),""),""),"")</f>
        <v/>
      </c>
      <c r="AJ418" s="43"/>
      <c r="AK418" s="43"/>
      <c r="AL418" s="43"/>
      <c r="AM418" s="3" t="str">
        <f>IF(G418&lt;&gt;"LIBSETS_SETTYPE_BATTLEGROUND",IF(G418&lt;&gt;"LIBSETS_SETTYPE_SPECIAL",IF(AN418&lt;&gt;"",VLOOKUP(AN418,'ESO zone constants'!$D$2:$H$4950,5,FALSE),""),""),"")</f>
        <v/>
      </c>
      <c r="AO418" s="43"/>
      <c r="AP418" s="43"/>
      <c r="AQ418" s="43"/>
      <c r="AR418" s="3" t="str">
        <f>IF(G418&lt;&gt;"LIBSETS_SETTYPE_BATTLEGROUND",IF(G418&lt;&gt;"LIBSETS_SETTYPE_SPECIAL",IF(AS418&lt;&gt;"",VLOOKUP(AS418,'ESO zone constants'!$D$2:$H$4950,5,FALSE),""),""),"")</f>
        <v/>
      </c>
      <c r="AT418" s="43"/>
      <c r="AU418" s="43"/>
      <c r="AV418" s="43"/>
      <c r="AW418" s="21" t="str">
        <f>IF(A418="???","--","")&amp;IF(F418&lt;&gt;"Not in the game (anymore)",IF(A418&lt;&gt;"",CONCATENATE("[",A418,"] = {wayshrines={")&amp;IF(K418&lt;&gt;"",CONCATENATE(K418,","),"")&amp;IF(L418&lt;&gt;"",CONCATENATE(L418,","),"")&amp;IF(M418&lt;&gt;"",CONCATENATE(M418,","),"")&amp;CONCATENATE("}")&amp;IF(VALUE(N418)&gt;0,CONCATENATE(", traitsNeeded=",N418),"")&amp;CONCATENATE(", dlcId=",IF(S418&lt;&gt;"",S418,"DLC_BASE_GAME")),""),"")</f>
        <v>[478] = {wayshrines={-1,-1,-1,}, dlcId=DLC_HARROWSTORM</v>
      </c>
      <c r="AX418" s="21" t="str">
        <f>IF(F418&lt;&gt;"Not in the game (anymore)",IF(A418&lt;&gt;"",IF(P418&lt;&gt;"",CONCATENATE(", zoneIds={",P418),"")&amp;IF(X418&lt;&gt;"",CONCATENATE(",",X418),"")&amp;IF(AC418&lt;&gt;"",CONCATENATE(",",AC418),"")&amp;IF(AH418&lt;&gt;"",CONCATENATE(",",AH418),"")&amp;IF(AM418&lt;&gt;"",CONCATENATE(",",AM418),"")&amp;IF(AR418&lt;&gt;"",CONCATENATE(",",AR418),"")&amp;IF(P418&lt;&gt;"",CONCATENATE("}",""),"")&amp;IF(OR(I418="true",I418="false",I418&lt;&gt;""), CONCATENATE(", veteran=", I418), ""),""),"")</f>
        <v>, zoneIds={1152}, veteran={[EQUIP_TYPE_HEAD]=true, [EQUIP_TYPE_SHOULDERS]=false}</v>
      </c>
      <c r="AY418" s="21" t="str">
        <f>IF(F418&lt;&gt;"Not in the game (anymore)",IF(A418&lt;&gt;"",", setType="&amp;G418,"")&amp;IF(J418="true",", multiTrialSet=true",""),"")</f>
        <v>, setType=LIBSETS_SETTYPE_MONSTER</v>
      </c>
      <c r="AZ418" s="21" t="str">
        <f>IF(F418&lt;&gt;"Not in the game (anymore)",IF(U418&lt;&gt;"",", dropMechanic={"&amp;U418&amp;IF(Z418&lt;&gt;"",","&amp;Z418,"")&amp;IF(AE418&lt;&gt;"",","&amp;AE418,"")&amp;IF(AJ418&lt;&gt;"",","&amp;AJ418,"")&amp;IF(AO418&lt;&gt;"",","&amp;AO418,"")&amp;IF(AT418&lt;&gt;"",","&amp;AT418,"")&amp;"}"&amp;IF(U418="LIBSETS_DROP_MECHANIC_MONSTER_NAME",", dropMechanicNames={" &amp; IF(V418&lt;&gt;"","['en']='"&amp;V418&amp;"'","") &amp; IF(W418&lt;&gt;"",", ['de']='" &amp; W418&amp;"'","") &amp; "}",""),"")&amp;"},","")</f>
        <v>, dropMechanic={LIBSETS_DROP_MECHANIC_MONSTER_NAME}, dropMechanicNames={['en']='Mother Ciannait', ['de']='Mutter Ciannait'}},</v>
      </c>
      <c r="BA418" s="21" t="str">
        <f>IF(F418&lt;&gt;"Not in the game (anymore)",IF(C418&lt;&gt;"",CONCATENATE(" --",C418," / ",B418,"   [",IF(Q418&lt;&gt;"",Q418,""),IF(Y418&lt;&gt;"",", "&amp;Y418,""),IF(AD418&lt;&gt;"",", "&amp;AD418,""),IF(AI418&lt;&gt;"",", "&amp;AI418,""),IF(AN418&lt;&gt;"",", "&amp;AN418,""),IF(AS418&lt;&gt;"",", "&amp;AS418,""),"]")),"")</f>
        <v xml:space="preserve"> --Mother Ciannait / Mutter Ciannait   [Icereach]</v>
      </c>
    </row>
    <row r="419" spans="1:53" x14ac:dyDescent="0.25">
      <c r="A419" s="5">
        <v>479</v>
      </c>
      <c r="B419" t="s">
        <v>1851</v>
      </c>
      <c r="C419" t="s">
        <v>1846</v>
      </c>
      <c r="D419" s="3">
        <f>A419</f>
        <v>479</v>
      </c>
      <c r="G419" s="3" t="s">
        <v>1654</v>
      </c>
      <c r="H419">
        <v>3</v>
      </c>
      <c r="I419" t="s">
        <v>1641</v>
      </c>
      <c r="J419" t="s">
        <v>97</v>
      </c>
      <c r="K419">
        <v>-1</v>
      </c>
      <c r="L419">
        <v>-1</v>
      </c>
      <c r="M419">
        <v>-1</v>
      </c>
      <c r="N419">
        <v>0</v>
      </c>
      <c r="O419" s="70" t="s">
        <v>1838</v>
      </c>
      <c r="P419" s="3">
        <f>IF(AND(G419&lt;&gt;"LIBSETS_SETTYPE_BATTLEGROUND",G419&lt;&gt;"LIBSETS_SETTYPE_SPECIAL",G419&lt;&gt;"LIBSETS_SETTYPE_MYTHIC"), IF(Q419&lt;&gt;"",VLOOKUP(Q419,'ESO zone constants'!$D$2:$H$4950,5,FALSE),""),"")</f>
        <v>1153</v>
      </c>
      <c r="Q419" t="str">
        <f>IF(OR(K419="",K419&lt;=0,ISERROR(K419)),IF(AND(O419&lt;&gt;"",NOT(ISERROR(O419))),O419, ""),VLOOKUP(K419,'ESO wayshrine node constants'!$A$3:$D$9993,4,FALSE))</f>
        <v>Unhallowed Grave</v>
      </c>
      <c r="S419" s="19" t="str">
        <f>IF(AND(R419&lt;&gt;"",NOT(ISERROR(R419))),R419,IF(P419&lt;&gt;"",IF(NOT(ISERROR(VLOOKUP(P419,'ESO Dungeon constants'!$D$3:$H$9999,5,FALSE))),VLOOKUP(P419,'ESO Dungeon constants'!$D$3:$I$9999,6,FALSE),VLOOKUP(P419,'ESO zone constants'!$H$2:$K$9984,4,FALSE)),""))</f>
        <v>DLC_HARROWSTORM</v>
      </c>
      <c r="T419" s="3" t="str">
        <f>IF(S419&lt;&gt;"",VLOOKUP(S419,'LibSets constants'!$B$4:$C$1000,2,FALSE),"")</f>
        <v>Harrowstorm</v>
      </c>
      <c r="U419" s="33" t="s">
        <v>1726</v>
      </c>
      <c r="V419" s="43" t="s">
        <v>1846</v>
      </c>
      <c r="W419" s="43" t="s">
        <v>1851</v>
      </c>
      <c r="X419" s="3" t="str">
        <f>IF(G419&lt;&gt;"LIBSETS_SETTYPE_BATTLEGROUND",IF(G419&lt;&gt;"LIBSETS_SETTYPE_SPECIAL",IF(Y419&lt;&gt;"",VLOOKUP(Y419,'ESO zone constants'!$D$2:$H$4950,5,FALSE),""),""),"")</f>
        <v/>
      </c>
      <c r="Z419" s="43"/>
      <c r="AA419" s="43"/>
      <c r="AB419" s="43"/>
      <c r="AC419" s="3" t="str">
        <f>IF(G419&lt;&gt;"LIBSETS_SETTYPE_BATTLEGROUND",IF(G419&lt;&gt;"LIBSETS_SETTYPE_SPECIAL",IF(AD419&lt;&gt;"",VLOOKUP(AD419,'ESO zone constants'!$D$2:$H$4950,5,FALSE),""),""),"")</f>
        <v/>
      </c>
      <c r="AE419" s="43"/>
      <c r="AF419" s="43"/>
      <c r="AG419" s="43"/>
      <c r="AH419" s="3" t="str">
        <f>IF(G419&lt;&gt;"LIBSETS_SETTYPE_BATTLEGROUND",IF(G419&lt;&gt;"LIBSETS_SETTYPE_SPECIAL",IF(AI419&lt;&gt;"",VLOOKUP(AI419,'ESO zone constants'!$D$2:$H$4950,5,FALSE),""),""),"")</f>
        <v/>
      </c>
      <c r="AJ419" s="43"/>
      <c r="AK419" s="43"/>
      <c r="AL419" s="43"/>
      <c r="AM419" s="3" t="str">
        <f>IF(G419&lt;&gt;"LIBSETS_SETTYPE_BATTLEGROUND",IF(G419&lt;&gt;"LIBSETS_SETTYPE_SPECIAL",IF(AN419&lt;&gt;"",VLOOKUP(AN419,'ESO zone constants'!$D$2:$H$4950,5,FALSE),""),""),"")</f>
        <v/>
      </c>
      <c r="AO419" s="43"/>
      <c r="AP419" s="43"/>
      <c r="AQ419" s="43"/>
      <c r="AR419" s="3" t="str">
        <f>IF(G419&lt;&gt;"LIBSETS_SETTYPE_BATTLEGROUND",IF(G419&lt;&gt;"LIBSETS_SETTYPE_SPECIAL",IF(AS419&lt;&gt;"",VLOOKUP(AS419,'ESO zone constants'!$D$2:$H$4950,5,FALSE),""),""),"")</f>
        <v/>
      </c>
      <c r="AT419" s="43"/>
      <c r="AU419" s="43"/>
      <c r="AV419" s="43"/>
      <c r="AW419" s="21" t="str">
        <f>IF(A419="???","--","")&amp;IF(F419&lt;&gt;"Not in the game (anymore)",IF(A419&lt;&gt;"",CONCATENATE("[",A419,"] = {wayshrines={")&amp;IF(K419&lt;&gt;"",CONCATENATE(K419,","),"")&amp;IF(L419&lt;&gt;"",CONCATENATE(L419,","),"")&amp;IF(M419&lt;&gt;"",CONCATENATE(M419,","),"")&amp;CONCATENATE("}")&amp;IF(VALUE(N419)&gt;0,CONCATENATE(", traitsNeeded=",N419),"")&amp;CONCATENATE(", dlcId=",IF(S419&lt;&gt;"",S419,"DLC_BASE_GAME")),""),"")</f>
        <v>[479] = {wayshrines={-1,-1,-1,}, dlcId=DLC_HARROWSTORM</v>
      </c>
      <c r="AX419" s="21" t="str">
        <f>IF(F419&lt;&gt;"Not in the game (anymore)",IF(A419&lt;&gt;"",IF(P419&lt;&gt;"",CONCATENATE(", zoneIds={",P419),"")&amp;IF(X419&lt;&gt;"",CONCATENATE(",",X419),"")&amp;IF(AC419&lt;&gt;"",CONCATENATE(",",AC419),"")&amp;IF(AH419&lt;&gt;"",CONCATENATE(",",AH419),"")&amp;IF(AM419&lt;&gt;"",CONCATENATE(",",AM419),"")&amp;IF(AR419&lt;&gt;"",CONCATENATE(",",AR419),"")&amp;IF(P419&lt;&gt;"",CONCATENATE("}",""),"")&amp;IF(OR(I419="true",I419="false",I419&lt;&gt;""), CONCATENATE(", veteran=", I419), ""),""),"")</f>
        <v>, zoneIds={1153}, veteran={[EQUIP_TYPE_HEAD]=true, [EQUIP_TYPE_SHOULDERS]=false}</v>
      </c>
      <c r="AY419" s="21" t="str">
        <f>IF(F419&lt;&gt;"Not in the game (anymore)",IF(A419&lt;&gt;"",", setType="&amp;G419,"")&amp;IF(J419="true",", multiTrialSet=true",""),"")</f>
        <v>, setType=LIBSETS_SETTYPE_MONSTER</v>
      </c>
      <c r="AZ419" s="21" t="str">
        <f>IF(F419&lt;&gt;"Not in the game (anymore)",IF(U419&lt;&gt;"",", dropMechanic={"&amp;U419&amp;IF(Z419&lt;&gt;"",","&amp;Z419,"")&amp;IF(AE419&lt;&gt;"",","&amp;AE419,"")&amp;IF(AJ419&lt;&gt;"",","&amp;AJ419,"")&amp;IF(AO419&lt;&gt;"",","&amp;AO419,"")&amp;IF(AT419&lt;&gt;"",","&amp;AT419,"")&amp;"}"&amp;IF(U419="LIBSETS_DROP_MECHANIC_MONSTER_NAME",", dropMechanicNames={" &amp; IF(V419&lt;&gt;"","['en']='"&amp;V419&amp;"'","") &amp; IF(W419&lt;&gt;"",", ['de']='" &amp; W419&amp;"'","") &amp; "}",""),"")&amp;"},","")</f>
        <v>, dropMechanic={LIBSETS_DROP_MECHANIC_MONSTER_NAME}, dropMechanicNames={['en']='Kjalnar\’s Nightmare', ['de']='Kjalnar\’s Albtraum'}},</v>
      </c>
      <c r="BA419" s="21" t="str">
        <f>IF(F419&lt;&gt;"Not in the game (anymore)",IF(C419&lt;&gt;"",CONCATENATE(" --",C419," / ",B419,"   [",IF(Q419&lt;&gt;"",Q419,""),IF(Y419&lt;&gt;"",", "&amp;Y419,""),IF(AD419&lt;&gt;"",", "&amp;AD419,""),IF(AI419&lt;&gt;"",", "&amp;AI419,""),IF(AN419&lt;&gt;"",", "&amp;AN419,""),IF(AS419&lt;&gt;"",", "&amp;AS419,""),"]")),"")</f>
        <v xml:space="preserve"> --Kjalnar\’s Nightmare / Kjalnar\’s Albtraum   [Unhallowed Grave]</v>
      </c>
    </row>
    <row r="420" spans="1:53" x14ac:dyDescent="0.25">
      <c r="A420" s="5">
        <v>480</v>
      </c>
      <c r="B420" t="s">
        <v>1863</v>
      </c>
      <c r="C420" t="s">
        <v>1847</v>
      </c>
      <c r="D420" s="3">
        <f>A420</f>
        <v>480</v>
      </c>
      <c r="G420" s="3" t="s">
        <v>1649</v>
      </c>
      <c r="I420" t="s">
        <v>97</v>
      </c>
      <c r="J420" t="s">
        <v>97</v>
      </c>
      <c r="K420">
        <v>-1</v>
      </c>
      <c r="L420">
        <v>-1</v>
      </c>
      <c r="M420">
        <v>-1</v>
      </c>
      <c r="N420">
        <v>3</v>
      </c>
      <c r="O420" s="70" t="s">
        <v>131</v>
      </c>
      <c r="P420" s="3">
        <f>IF(AND(G420&lt;&gt;"LIBSETS_SETTYPE_BATTLEGROUND",G420&lt;&gt;"LIBSETS_SETTYPE_SPECIAL",G420&lt;&gt;"LIBSETS_SETTYPE_MYTHIC"), IF(Q420&lt;&gt;"",VLOOKUP(Q420,'ESO zone constants'!$D$2:$H$4950,5,FALSE),""),"")</f>
        <v>181</v>
      </c>
      <c r="Q420" t="str">
        <f>IF(OR(K420="",K420&lt;=0,ISERROR(K420)),IF(AND(O420&lt;&gt;"",NOT(ISERROR(O420))),O420, ""),VLOOKUP(K420,'ESO wayshrine node constants'!$A$3:$D$9993,4,FALSE))</f>
        <v>Cyrodiil</v>
      </c>
      <c r="S420" s="19" t="str">
        <f>IF(AND(R420&lt;&gt;"",NOT(ISERROR(R420))),R420,IF(P420&lt;&gt;"",IF(NOT(ISERROR(VLOOKUP(P420,'ESO Dungeon constants'!$D$3:$H$9999,5,FALSE))),VLOOKUP(P420,'ESO Dungeon constants'!$D$3:$I$9999,6,FALSE),VLOOKUP(P420,'ESO zone constants'!$H$2:$K$9984,4,FALSE)),""))</f>
        <v>DLC_BASE_GAME</v>
      </c>
      <c r="T420" s="3" t="str">
        <f>IF(S420&lt;&gt;"",VLOOKUP(S420,'LibSets constants'!$B$4:$C$1000,2,FALSE),"")</f>
        <v>Included in base game</v>
      </c>
      <c r="U420" s="33" t="s">
        <v>1726</v>
      </c>
      <c r="V420" s="43"/>
      <c r="W420" s="43"/>
      <c r="X420" s="3" t="str">
        <f>IF(G420&lt;&gt;"LIBSETS_SETTYPE_BATTLEGROUND",IF(G420&lt;&gt;"LIBSETS_SETTYPE_SPECIAL",IF(Y420&lt;&gt;"",VLOOKUP(Y420,'ESO zone constants'!$D$2:$H$4950,5,FALSE),""),""),"")</f>
        <v/>
      </c>
      <c r="Z420" s="43"/>
      <c r="AA420" s="43"/>
      <c r="AB420" s="43"/>
      <c r="AC420" s="3" t="str">
        <f>IF(G420&lt;&gt;"LIBSETS_SETTYPE_BATTLEGROUND",IF(G420&lt;&gt;"LIBSETS_SETTYPE_SPECIAL",IF(AD420&lt;&gt;"",VLOOKUP(AD420,'ESO zone constants'!$D$2:$H$4950,5,FALSE),""),""),"")</f>
        <v/>
      </c>
      <c r="AE420" s="43"/>
      <c r="AF420" s="43"/>
      <c r="AG420" s="43"/>
      <c r="AH420" s="3" t="str">
        <f>IF(G420&lt;&gt;"LIBSETS_SETTYPE_BATTLEGROUND",IF(G420&lt;&gt;"LIBSETS_SETTYPE_SPECIAL",IF(AI420&lt;&gt;"",VLOOKUP(AI420,'ESO zone constants'!$D$2:$H$4950,5,FALSE),""),""),"")</f>
        <v/>
      </c>
      <c r="AJ420" s="43"/>
      <c r="AK420" s="43"/>
      <c r="AL420" s="43"/>
      <c r="AM420" s="3" t="str">
        <f>IF(G420&lt;&gt;"LIBSETS_SETTYPE_BATTLEGROUND",IF(G420&lt;&gt;"LIBSETS_SETTYPE_SPECIAL",IF(AN420&lt;&gt;"",VLOOKUP(AN420,'ESO zone constants'!$D$2:$H$4950,5,FALSE),""),""),"")</f>
        <v/>
      </c>
      <c r="AO420" s="43"/>
      <c r="AP420" s="43"/>
      <c r="AQ420" s="43"/>
      <c r="AR420" s="3" t="str">
        <f>IF(G420&lt;&gt;"LIBSETS_SETTYPE_BATTLEGROUND",IF(G420&lt;&gt;"LIBSETS_SETTYPE_SPECIAL",IF(AS420&lt;&gt;"",VLOOKUP(AS420,'ESO zone constants'!$D$2:$H$4950,5,FALSE),""),""),"")</f>
        <v/>
      </c>
      <c r="AT420" s="43"/>
      <c r="AU420" s="43"/>
      <c r="AV420" s="43"/>
      <c r="AW420" s="21" t="str">
        <f>IF(A420="???","--","")&amp;IF(F420&lt;&gt;"Not in the game (anymore)",IF(A420&lt;&gt;"",CONCATENATE("[",A420,"] = {wayshrines={")&amp;IF(K420&lt;&gt;"",CONCATENATE(K420,","),"")&amp;IF(L420&lt;&gt;"",CONCATENATE(L420,","),"")&amp;IF(M420&lt;&gt;"",CONCATENATE(M420,","),"")&amp;CONCATENATE("}")&amp;IF(VALUE(N420)&gt;0,CONCATENATE(", traitsNeeded=",N420),"")&amp;CONCATENATE(", dlcId=",IF(S420&lt;&gt;"",S420,"DLC_BASE_GAME")),""),"")</f>
        <v>[480] = {wayshrines={-1,-1,-1,}, traitsNeeded=3, dlcId=DLC_BASE_GAME</v>
      </c>
      <c r="AX420" s="21" t="str">
        <f>IF(F420&lt;&gt;"Not in the game (anymore)",IF(A420&lt;&gt;"",IF(P420&lt;&gt;"",CONCATENATE(", zoneIds={",P420),"")&amp;IF(X420&lt;&gt;"",CONCATENATE(",",X420),"")&amp;IF(AC420&lt;&gt;"",CONCATENATE(",",AC420),"")&amp;IF(AH420&lt;&gt;"",CONCATENATE(",",AH420),"")&amp;IF(AM420&lt;&gt;"",CONCATENATE(",",AM420),"")&amp;IF(AR420&lt;&gt;"",CONCATENATE(",",AR420),"")&amp;IF(P420&lt;&gt;"",CONCATENATE("}",""),"")&amp;IF(OR(I420="true",I420="false",I420&lt;&gt;""), CONCATENATE(", veteran=", I420), ""),""),"")</f>
        <v>, zoneIds={181}, veteran=false</v>
      </c>
      <c r="AY420" s="21" t="str">
        <f>IF(F420&lt;&gt;"Not in the game (anymore)",IF(A420&lt;&gt;"",", setType="&amp;G420,"")&amp;IF(J420="true",", multiTrialSet=true",""),"")</f>
        <v>, setType=LIBSETS_SETTYPE_CRAFTED</v>
      </c>
      <c r="AZ420" s="21" t="str">
        <f>IF(F420&lt;&gt;"Not in the game (anymore)",IF(U420&lt;&gt;"",", dropMechanic={"&amp;U420&amp;IF(Z420&lt;&gt;"",","&amp;Z420,"")&amp;IF(AE420&lt;&gt;"",","&amp;AE420,"")&amp;IF(AJ420&lt;&gt;"",","&amp;AJ420,"")&amp;IF(AO420&lt;&gt;"",","&amp;AO420,"")&amp;IF(AT420&lt;&gt;"",","&amp;AT420,"")&amp;"}"&amp;IF(U420="LIBSETS_DROP_MECHANIC_MONSTER_NAME",", dropMechanicNames={" &amp; IF(V420&lt;&gt;"","['en']='"&amp;V420&amp;"'","") &amp; IF(W420&lt;&gt;"",", ['de']='" &amp; W420&amp;"'","") &amp; "}",""),"")&amp;"},","")</f>
        <v>, dropMechanic={LIBSETS_DROP_MECHANIC_MONSTER_NAME}, dropMechanicNames={}},</v>
      </c>
      <c r="BA420" s="21" t="str">
        <f>IF(F420&lt;&gt;"Not in the game (anymore)",IF(C420&lt;&gt;"",CONCATENATE(" --",C420," / ",B420,"   [",IF(Q420&lt;&gt;"",Q420,""),IF(Y420&lt;&gt;"",", "&amp;Y420,""),IF(AD420&lt;&gt;"",", "&amp;AD420,""),IF(AI420&lt;&gt;"",", "&amp;AI420,""),IF(AN420&lt;&gt;"",", "&amp;AN420,""),IF(AS420&lt;&gt;"",", "&amp;AS420,""),"]")),"")</f>
        <v xml:space="preserve"> --Critical Riposte / Kritischer Konter   [Cyrodiil]</v>
      </c>
    </row>
    <row r="421" spans="1:53" x14ac:dyDescent="0.25">
      <c r="A421" s="5">
        <v>481</v>
      </c>
      <c r="B421" t="s">
        <v>1864</v>
      </c>
      <c r="C421" t="s">
        <v>1848</v>
      </c>
      <c r="D421" s="3">
        <f>A421</f>
        <v>481</v>
      </c>
      <c r="G421" s="3" t="s">
        <v>1649</v>
      </c>
      <c r="I421" t="s">
        <v>97</v>
      </c>
      <c r="J421" t="s">
        <v>97</v>
      </c>
      <c r="K421">
        <v>-1</v>
      </c>
      <c r="L421">
        <v>-1</v>
      </c>
      <c r="M421">
        <v>-1</v>
      </c>
      <c r="N421">
        <v>3</v>
      </c>
      <c r="O421" s="70" t="s">
        <v>131</v>
      </c>
      <c r="P421" s="3">
        <f>IF(AND(G421&lt;&gt;"LIBSETS_SETTYPE_BATTLEGROUND",G421&lt;&gt;"LIBSETS_SETTYPE_SPECIAL",G421&lt;&gt;"LIBSETS_SETTYPE_MYTHIC"), IF(Q421&lt;&gt;"",VLOOKUP(Q421,'ESO zone constants'!$D$2:$H$4950,5,FALSE),""),"")</f>
        <v>181</v>
      </c>
      <c r="Q421" t="str">
        <f>IF(OR(K421="",K421&lt;=0,ISERROR(K421)),IF(AND(O421&lt;&gt;"",NOT(ISERROR(O421))),O421, ""),VLOOKUP(K421,'ESO wayshrine node constants'!$A$3:$D$9993,4,FALSE))</f>
        <v>Cyrodiil</v>
      </c>
      <c r="S421" s="19" t="str">
        <f>IF(AND(R421&lt;&gt;"",NOT(ISERROR(R421))),R421,IF(P421&lt;&gt;"",IF(NOT(ISERROR(VLOOKUP(P421,'ESO Dungeon constants'!$D$3:$H$9999,5,FALSE))),VLOOKUP(P421,'ESO Dungeon constants'!$D$3:$I$9999,6,FALSE),VLOOKUP(P421,'ESO zone constants'!$H$2:$K$9984,4,FALSE)),""))</f>
        <v>DLC_BASE_GAME</v>
      </c>
      <c r="T421" s="3" t="str">
        <f>IF(S421&lt;&gt;"",VLOOKUP(S421,'LibSets constants'!$B$4:$C$1000,2,FALSE),"")</f>
        <v>Included in base game</v>
      </c>
      <c r="U421" s="33" t="s">
        <v>1726</v>
      </c>
      <c r="V421" s="43"/>
      <c r="W421" s="43"/>
      <c r="X421" s="3" t="str">
        <f>IF(G421&lt;&gt;"LIBSETS_SETTYPE_BATTLEGROUND",IF(G421&lt;&gt;"LIBSETS_SETTYPE_SPECIAL",IF(Y421&lt;&gt;"",VLOOKUP(Y421,'ESO zone constants'!$D$2:$H$4950,5,FALSE),""),""),"")</f>
        <v/>
      </c>
      <c r="Z421" s="43"/>
      <c r="AA421" s="43"/>
      <c r="AB421" s="43"/>
      <c r="AC421" s="3" t="str">
        <f>IF(G421&lt;&gt;"LIBSETS_SETTYPE_BATTLEGROUND",IF(G421&lt;&gt;"LIBSETS_SETTYPE_SPECIAL",IF(AD421&lt;&gt;"",VLOOKUP(AD421,'ESO zone constants'!$D$2:$H$4950,5,FALSE),""),""),"")</f>
        <v/>
      </c>
      <c r="AE421" s="43"/>
      <c r="AF421" s="43"/>
      <c r="AG421" s="43"/>
      <c r="AH421" s="3" t="str">
        <f>IF(G421&lt;&gt;"LIBSETS_SETTYPE_BATTLEGROUND",IF(G421&lt;&gt;"LIBSETS_SETTYPE_SPECIAL",IF(AI421&lt;&gt;"",VLOOKUP(AI421,'ESO zone constants'!$D$2:$H$4950,5,FALSE),""),""),"")</f>
        <v/>
      </c>
      <c r="AJ421" s="43"/>
      <c r="AK421" s="43"/>
      <c r="AL421" s="43"/>
      <c r="AM421" s="3" t="str">
        <f>IF(G421&lt;&gt;"LIBSETS_SETTYPE_BATTLEGROUND",IF(G421&lt;&gt;"LIBSETS_SETTYPE_SPECIAL",IF(AN421&lt;&gt;"",VLOOKUP(AN421,'ESO zone constants'!$D$2:$H$4950,5,FALSE),""),""),"")</f>
        <v/>
      </c>
      <c r="AO421" s="43"/>
      <c r="AP421" s="43"/>
      <c r="AQ421" s="43"/>
      <c r="AR421" s="3" t="str">
        <f>IF(G421&lt;&gt;"LIBSETS_SETTYPE_BATTLEGROUND",IF(G421&lt;&gt;"LIBSETS_SETTYPE_SPECIAL",IF(AS421&lt;&gt;"",VLOOKUP(AS421,'ESO zone constants'!$D$2:$H$4950,5,FALSE),""),""),"")</f>
        <v/>
      </c>
      <c r="AT421" s="43"/>
      <c r="AU421" s="43"/>
      <c r="AV421" s="43"/>
      <c r="AW421" s="21" t="str">
        <f>IF(A421="???","--","")&amp;IF(F421&lt;&gt;"Not in the game (anymore)",IF(A421&lt;&gt;"",CONCATENATE("[",A421,"] = {wayshrines={")&amp;IF(K421&lt;&gt;"",CONCATENATE(K421,","),"")&amp;IF(L421&lt;&gt;"",CONCATENATE(L421,","),"")&amp;IF(M421&lt;&gt;"",CONCATENATE(M421,","),"")&amp;CONCATENATE("}")&amp;IF(VALUE(N421)&gt;0,CONCATENATE(", traitsNeeded=",N421),"")&amp;CONCATENATE(", dlcId=",IF(S421&lt;&gt;"",S421,"DLC_BASE_GAME")),""),"")</f>
        <v>[481] = {wayshrines={-1,-1,-1,}, traitsNeeded=3, dlcId=DLC_BASE_GAME</v>
      </c>
      <c r="AX421" s="21" t="str">
        <f>IF(F421&lt;&gt;"Not in the game (anymore)",IF(A421&lt;&gt;"",IF(P421&lt;&gt;"",CONCATENATE(", zoneIds={",P421),"")&amp;IF(X421&lt;&gt;"",CONCATENATE(",",X421),"")&amp;IF(AC421&lt;&gt;"",CONCATENATE(",",AC421),"")&amp;IF(AH421&lt;&gt;"",CONCATENATE(",",AH421),"")&amp;IF(AM421&lt;&gt;"",CONCATENATE(",",AM421),"")&amp;IF(AR421&lt;&gt;"",CONCATENATE(",",AR421),"")&amp;IF(P421&lt;&gt;"",CONCATENATE("}",""),"")&amp;IF(OR(I421="true",I421="false",I421&lt;&gt;""), CONCATENATE(", veteran=", I421), ""),""),"")</f>
        <v>, zoneIds={181}, veteran=false</v>
      </c>
      <c r="AY421" s="21" t="str">
        <f>IF(F421&lt;&gt;"Not in the game (anymore)",IF(A421&lt;&gt;"",", setType="&amp;G421,"")&amp;IF(J421="true",", multiTrialSet=true",""),"")</f>
        <v>, setType=LIBSETS_SETTYPE_CRAFTED</v>
      </c>
      <c r="AZ421" s="21" t="str">
        <f>IF(F421&lt;&gt;"Not in the game (anymore)",IF(U421&lt;&gt;"",", dropMechanic={"&amp;U421&amp;IF(Z421&lt;&gt;"",","&amp;Z421,"")&amp;IF(AE421&lt;&gt;"",","&amp;AE421,"")&amp;IF(AJ421&lt;&gt;"",","&amp;AJ421,"")&amp;IF(AO421&lt;&gt;"",","&amp;AO421,"")&amp;IF(AT421&lt;&gt;"",","&amp;AT421,"")&amp;"}"&amp;IF(U421="LIBSETS_DROP_MECHANIC_MONSTER_NAME",", dropMechanicNames={" &amp; IF(V421&lt;&gt;"","['en']='"&amp;V421&amp;"'","") &amp; IF(W421&lt;&gt;"",", ['de']='" &amp; W421&amp;"'","") &amp; "}",""),"")&amp;"},","")</f>
        <v>, dropMechanic={LIBSETS_DROP_MECHANIC_MONSTER_NAME}, dropMechanicNames={}},</v>
      </c>
      <c r="BA421" s="21" t="str">
        <f>IF(F421&lt;&gt;"Not in the game (anymore)",IF(C421&lt;&gt;"",CONCATENATE(" --",C421," / ",B421,"   [",IF(Q421&lt;&gt;"",Q421,""),IF(Y421&lt;&gt;"",", "&amp;Y421,""),IF(AD421&lt;&gt;"",", "&amp;AD421,""),IF(AI421&lt;&gt;"",", "&amp;AI421,""),IF(AN421&lt;&gt;"",", "&amp;AN421,""),IF(AS421&lt;&gt;"",", "&amp;AS421,""),"]")),"")</f>
        <v xml:space="preserve"> --Unchained Aggressor / Entfesselter Aggressor   [Cyrodiil]</v>
      </c>
    </row>
    <row r="422" spans="1:53" x14ac:dyDescent="0.25">
      <c r="A422" s="5">
        <v>482</v>
      </c>
      <c r="B422" t="s">
        <v>1865</v>
      </c>
      <c r="C422" t="s">
        <v>1849</v>
      </c>
      <c r="D422" s="3">
        <f>A422</f>
        <v>482</v>
      </c>
      <c r="G422" s="3" t="s">
        <v>1649</v>
      </c>
      <c r="I422" t="s">
        <v>97</v>
      </c>
      <c r="J422" t="s">
        <v>97</v>
      </c>
      <c r="K422">
        <v>-1</v>
      </c>
      <c r="L422">
        <v>-1</v>
      </c>
      <c r="M422">
        <v>-1</v>
      </c>
      <c r="N422">
        <v>3</v>
      </c>
      <c r="O422" s="70" t="s">
        <v>131</v>
      </c>
      <c r="P422" s="3">
        <f>IF(AND(G422&lt;&gt;"LIBSETS_SETTYPE_BATTLEGROUND",G422&lt;&gt;"LIBSETS_SETTYPE_SPECIAL",G422&lt;&gt;"LIBSETS_SETTYPE_MYTHIC"), IF(Q422&lt;&gt;"",VLOOKUP(Q422,'ESO zone constants'!$D$2:$H$4950,5,FALSE),""),"")</f>
        <v>181</v>
      </c>
      <c r="Q422" t="str">
        <f>IF(OR(K422="",K422&lt;=0,ISERROR(K422)),IF(AND(O422&lt;&gt;"",NOT(ISERROR(O422))),O422, ""),VLOOKUP(K422,'ESO wayshrine node constants'!$A$3:$D$9993,4,FALSE))</f>
        <v>Cyrodiil</v>
      </c>
      <c r="S422" s="19" t="str">
        <f>IF(AND(R422&lt;&gt;"",NOT(ISERROR(R422))),R422,IF(P422&lt;&gt;"",IF(NOT(ISERROR(VLOOKUP(P422,'ESO Dungeon constants'!$D$3:$H$9999,5,FALSE))),VLOOKUP(P422,'ESO Dungeon constants'!$D$3:$I$9999,6,FALSE),VLOOKUP(P422,'ESO zone constants'!$H$2:$K$9984,4,FALSE)),""))</f>
        <v>DLC_BASE_GAME</v>
      </c>
      <c r="T422" s="3" t="str">
        <f>IF(S422&lt;&gt;"",VLOOKUP(S422,'LibSets constants'!$B$4:$C$1000,2,FALSE),"")</f>
        <v>Included in base game</v>
      </c>
      <c r="U422" s="33" t="s">
        <v>1726</v>
      </c>
      <c r="V422" s="43"/>
      <c r="W422" s="43"/>
      <c r="X422" s="3" t="str">
        <f>IF(G422&lt;&gt;"LIBSETS_SETTYPE_BATTLEGROUND",IF(G422&lt;&gt;"LIBSETS_SETTYPE_SPECIAL",IF(Y422&lt;&gt;"",VLOOKUP(Y422,'ESO zone constants'!$D$2:$H$4950,5,FALSE),""),""),"")</f>
        <v/>
      </c>
      <c r="Z422" s="43"/>
      <c r="AA422" s="43"/>
      <c r="AB422" s="43"/>
      <c r="AC422" s="3" t="str">
        <f>IF(G422&lt;&gt;"LIBSETS_SETTYPE_BATTLEGROUND",IF(G422&lt;&gt;"LIBSETS_SETTYPE_SPECIAL",IF(AD422&lt;&gt;"",VLOOKUP(AD422,'ESO zone constants'!$D$2:$H$4950,5,FALSE),""),""),"")</f>
        <v/>
      </c>
      <c r="AE422" s="43"/>
      <c r="AF422" s="43"/>
      <c r="AG422" s="43"/>
      <c r="AH422" s="3" t="str">
        <f>IF(G422&lt;&gt;"LIBSETS_SETTYPE_BATTLEGROUND",IF(G422&lt;&gt;"LIBSETS_SETTYPE_SPECIAL",IF(AI422&lt;&gt;"",VLOOKUP(AI422,'ESO zone constants'!$D$2:$H$4950,5,FALSE),""),""),"")</f>
        <v/>
      </c>
      <c r="AJ422" s="43"/>
      <c r="AK422" s="43"/>
      <c r="AL422" s="43"/>
      <c r="AM422" s="3" t="str">
        <f>IF(G422&lt;&gt;"LIBSETS_SETTYPE_BATTLEGROUND",IF(G422&lt;&gt;"LIBSETS_SETTYPE_SPECIAL",IF(AN422&lt;&gt;"",VLOOKUP(AN422,'ESO zone constants'!$D$2:$H$4950,5,FALSE),""),""),"")</f>
        <v/>
      </c>
      <c r="AO422" s="43"/>
      <c r="AP422" s="43"/>
      <c r="AQ422" s="43"/>
      <c r="AR422" s="3" t="str">
        <f>IF(G422&lt;&gt;"LIBSETS_SETTYPE_BATTLEGROUND",IF(G422&lt;&gt;"LIBSETS_SETTYPE_SPECIAL",IF(AS422&lt;&gt;"",VLOOKUP(AS422,'ESO zone constants'!$D$2:$H$4950,5,FALSE),""),""),"")</f>
        <v/>
      </c>
      <c r="AT422" s="43"/>
      <c r="AU422" s="43"/>
      <c r="AV422" s="43"/>
      <c r="AW422" s="21" t="str">
        <f>IF(A422="???","--","")&amp;IF(F422&lt;&gt;"Not in the game (anymore)",IF(A422&lt;&gt;"",CONCATENATE("[",A422,"] = {wayshrines={")&amp;IF(K422&lt;&gt;"",CONCATENATE(K422,","),"")&amp;IF(L422&lt;&gt;"",CONCATENATE(L422,","),"")&amp;IF(M422&lt;&gt;"",CONCATENATE(M422,","),"")&amp;CONCATENATE("}")&amp;IF(VALUE(N422)&gt;0,CONCATENATE(", traitsNeeded=",N422),"")&amp;CONCATENATE(", dlcId=",IF(S422&lt;&gt;"",S422,"DLC_BASE_GAME")),""),"")</f>
        <v>[482] = {wayshrines={-1,-1,-1,}, traitsNeeded=3, dlcId=DLC_BASE_GAME</v>
      </c>
      <c r="AX422" s="21" t="str">
        <f>IF(F422&lt;&gt;"Not in the game (anymore)",IF(A422&lt;&gt;"",IF(P422&lt;&gt;"",CONCATENATE(", zoneIds={",P422),"")&amp;IF(X422&lt;&gt;"",CONCATENATE(",",X422),"")&amp;IF(AC422&lt;&gt;"",CONCATENATE(",",AC422),"")&amp;IF(AH422&lt;&gt;"",CONCATENATE(",",AH422),"")&amp;IF(AM422&lt;&gt;"",CONCATENATE(",",AM422),"")&amp;IF(AR422&lt;&gt;"",CONCATENATE(",",AR422),"")&amp;IF(P422&lt;&gt;"",CONCATENATE("}",""),"")&amp;IF(OR(I422="true",I422="false",I422&lt;&gt;""), CONCATENATE(", veteran=", I422), ""),""),"")</f>
        <v>, zoneIds={181}, veteran=false</v>
      </c>
      <c r="AY422" s="21" t="str">
        <f>IF(F422&lt;&gt;"Not in the game (anymore)",IF(A422&lt;&gt;"",", setType="&amp;G422,"")&amp;IF(J422="true",", multiTrialSet=true",""),"")</f>
        <v>, setType=LIBSETS_SETTYPE_CRAFTED</v>
      </c>
      <c r="AZ422" s="21" t="str">
        <f>IF(F422&lt;&gt;"Not in the game (anymore)",IF(U422&lt;&gt;"",", dropMechanic={"&amp;U422&amp;IF(Z422&lt;&gt;"",","&amp;Z422,"")&amp;IF(AE422&lt;&gt;"",","&amp;AE422,"")&amp;IF(AJ422&lt;&gt;"",","&amp;AJ422,"")&amp;IF(AO422&lt;&gt;"",","&amp;AO422,"")&amp;IF(AT422&lt;&gt;"",","&amp;AT422,"")&amp;"}"&amp;IF(U422="LIBSETS_DROP_MECHANIC_MONSTER_NAME",", dropMechanicNames={" &amp; IF(V422&lt;&gt;"","['en']='"&amp;V422&amp;"'","") &amp; IF(W422&lt;&gt;"",", ['de']='" &amp; W422&amp;"'","") &amp; "}",""),"")&amp;"},","")</f>
        <v>, dropMechanic={LIBSETS_DROP_MECHANIC_MONSTER_NAME}, dropMechanicNames={}},</v>
      </c>
      <c r="BA422" s="21" t="str">
        <f>IF(F422&lt;&gt;"Not in the game (anymore)",IF(C422&lt;&gt;"",CONCATENATE(" --",C422," / ",B422,"   [",IF(Q422&lt;&gt;"",Q422,""),IF(Y422&lt;&gt;"",", "&amp;Y422,""),IF(AD422&lt;&gt;"",", "&amp;AD422,""),IF(AI422&lt;&gt;"",", "&amp;AI422,""),IF(AN422&lt;&gt;"",", "&amp;AN422,""),IF(AS422&lt;&gt;"",", "&amp;AS422,""),"]")),"")</f>
        <v xml:space="preserve"> --Dauntless Combatant / Furchtloser Kombattant   [Cyrodiil]</v>
      </c>
    </row>
    <row r="423" spans="1:53" x14ac:dyDescent="0.25">
      <c r="A423" s="5">
        <v>483</v>
      </c>
      <c r="B423" t="s">
        <v>1969</v>
      </c>
      <c r="C423" t="s">
        <v>1969</v>
      </c>
      <c r="D423" s="3">
        <f>A423</f>
        <v>483</v>
      </c>
      <c r="E423" s="62" t="s">
        <v>2044</v>
      </c>
      <c r="F423" s="30" t="s">
        <v>1639</v>
      </c>
      <c r="G423" s="8" t="s">
        <v>1657</v>
      </c>
      <c r="I423" t="s">
        <v>97</v>
      </c>
      <c r="J423" t="s">
        <v>97</v>
      </c>
      <c r="K423">
        <v>-1</v>
      </c>
      <c r="L423">
        <v>-1</v>
      </c>
      <c r="M423">
        <v>-1</v>
      </c>
      <c r="N423">
        <v>0</v>
      </c>
      <c r="O423" s="70" t="s">
        <v>1884</v>
      </c>
      <c r="P423" s="3" t="str">
        <f>IF(AND(G423&lt;&gt;"LIBSETS_SETTYPE_BATTLEGROUND",G423&lt;&gt;"LIBSETS_SETTYPE_SPECIAL",G423&lt;&gt;"LIBSETS_SETTYPE_MYTHIC"), IF(Q423&lt;&gt;"",VLOOKUP(Q423,'ESO zone constants'!$D$2:$H$4950,5,FALSE),""),"")</f>
        <v/>
      </c>
      <c r="Q423" t="str">
        <f>IF(OR(K423="",K423&lt;=0,ISERROR(K423)),IF(AND(O423&lt;&gt;"",NOT(ISERROR(O423))),O423, ""),VLOOKUP(K423,'ESO wayshrine node constants'!$A$3:$D$9993,4,FALSE))</f>
        <v>Western Skyrim</v>
      </c>
      <c r="S423" s="19" t="str">
        <f>IF(AND(R423&lt;&gt;"",NOT(ISERROR(R423))),R423,IF(P423&lt;&gt;"",IF(NOT(ISERROR(VLOOKUP(P423,'ESO Dungeon constants'!$D$3:$H$9999,5,FALSE))),VLOOKUP(P423,'ESO Dungeon constants'!$D$3:$I$9999,6,FALSE),VLOOKUP(P423,'ESO zone constants'!$H$2:$K$9984,4,FALSE)),""))</f>
        <v/>
      </c>
      <c r="T423" s="3" t="str">
        <f>IF(S423&lt;&gt;"",VLOOKUP(S423,'LibSets constants'!$B$4:$C$1000,2,FALSE),"")</f>
        <v/>
      </c>
      <c r="U423" s="33" t="s">
        <v>2053</v>
      </c>
      <c r="V423" s="41" t="e">
        <f>IF(U423&lt;&gt;"",IF(U423&lt;&gt;"LIBSETS_DROP_MECHANIC_MONSTER_NAME",VLOOKUP(U423,'LibSets constants'!$I$4:$L$1000,3,FALSE),""),"")</f>
        <v>#N/A</v>
      </c>
      <c r="W423" s="41" t="e">
        <f>IF(U423&lt;&gt;"",IF(U423&lt;&gt;"LIBSETS_DROP_MECHANIC_MONSTER_NAME",VLOOKUP(U423,'LibSets constants'!$I$4:$L$1000,4,FALSE),""),"")</f>
        <v>#N/A</v>
      </c>
      <c r="X423" s="3" t="str">
        <f>IF(G423&lt;&gt;"LIBSETS_SETTYPE_BATTLEGROUND",IF(G423&lt;&gt;"LIBSETS_SETTYPE_SPECIAL",IF(Y423&lt;&gt;"",VLOOKUP(Y423,'ESO zone constants'!$D$2:$H$4950,5,FALSE),""),""),"")</f>
        <v/>
      </c>
      <c r="Z423" s="42"/>
      <c r="AA423" s="41" t="str">
        <f>IF(Z423&lt;&gt;"",IF(Z423&lt;&gt;"LIBSETS_DROP_MECHANIC_MONSTER_NAME",VLOOKUP(Z423,'LibSets constants'!$I$4:$L$1000,3,FALSE),""),"")</f>
        <v/>
      </c>
      <c r="AB423" s="41" t="str">
        <f>IF(Z423&lt;&gt;"",IF(Z423&lt;&gt;"LIBSETS_DROP_MECHANIC_MONSTER_NAME",VLOOKUP(Z423,'LibSets constants'!$I$4:$L$1000,4,FALSE),""),"")</f>
        <v/>
      </c>
      <c r="AC423" s="3" t="str">
        <f>IF(G423&lt;&gt;"LIBSETS_SETTYPE_BATTLEGROUND",IF(G423&lt;&gt;"LIBSETS_SETTYPE_SPECIAL",IF(AD423&lt;&gt;"",VLOOKUP(AD423,'ESO zone constants'!$D$2:$H$4950,5,FALSE),""),""),"")</f>
        <v/>
      </c>
      <c r="AE423" s="42"/>
      <c r="AF423" s="41" t="str">
        <f>IF(AE423&lt;&gt;"",IF(AE423&lt;&gt;"LIBSETS_DROP_MECHANIC_MONSTER_NAME",VLOOKUP(AE423,'LibSets constants'!$I$4:$L$1000,3,FALSE),""),"")</f>
        <v/>
      </c>
      <c r="AG423" s="41" t="str">
        <f>IF(AE423&lt;&gt;"",IF(AE423&lt;&gt;"LIBSETS_DROP_MECHANIC_MONSTER_NAME",VLOOKUP(AE423,'LibSets constants'!$I$4:$L$1000,4,FALSE),""),"")</f>
        <v/>
      </c>
      <c r="AH423" s="3" t="str">
        <f>IF(G423&lt;&gt;"LIBSETS_SETTYPE_BATTLEGROUND",IF(G423&lt;&gt;"LIBSETS_SETTYPE_SPECIAL",IF(AI423&lt;&gt;"",VLOOKUP(AI423,'ESO zone constants'!$D$2:$H$4950,5,FALSE),""),""),"")</f>
        <v/>
      </c>
      <c r="AJ423" s="42"/>
      <c r="AK423" s="41" t="str">
        <f>IF(AJ423&lt;&gt;"",IF(AJ423&lt;&gt;"LIBSETS_DROP_MECHANIC_MONSTER_NAME",VLOOKUP(AJ423,'LibSets constants'!$I$4:$L$1000,3,FALSE),""),"")</f>
        <v/>
      </c>
      <c r="AL423" s="41" t="str">
        <f>IF(AJ423&lt;&gt;"",IF(AJ423&lt;&gt;"LIBSETS_DROP_MECHANIC_MONSTER_NAME",VLOOKUP(AJ423,'LibSets constants'!$I$4:$L$1000,4,FALSE),""),"")</f>
        <v/>
      </c>
      <c r="AM423" s="3" t="str">
        <f>IF(G423&lt;&gt;"LIBSETS_SETTYPE_BATTLEGROUND",IF(G423&lt;&gt;"LIBSETS_SETTYPE_SPECIAL",IF(AN423&lt;&gt;"",VLOOKUP(AN423,'ESO zone constants'!$D$2:$H$4950,5,FALSE),""),""),"")</f>
        <v/>
      </c>
      <c r="AO423" s="42"/>
      <c r="AP423" s="41" t="str">
        <f>IF(AO423&lt;&gt;"",IF(AO423&lt;&gt;"LIBSETS_DROP_MECHANIC_MONSTER_NAME",VLOOKUP(AO423,'LibSets constants'!$I$4:$L$1000,3,FALSE),""),"")</f>
        <v/>
      </c>
      <c r="AQ423" s="41" t="str">
        <f>IF(AO423&lt;&gt;"",IF(AO423&lt;&gt;"LIBSETS_DROP_MECHANIC_MONSTER_NAME",VLOOKUP(AO423,'LibSets constants'!$I$4:$L$1000,4,FALSE),""),"")</f>
        <v/>
      </c>
      <c r="AR423" s="3" t="str">
        <f>IF(G423&lt;&gt;"LIBSETS_SETTYPE_BATTLEGROUND",IF(G423&lt;&gt;"LIBSETS_SETTYPE_SPECIAL",IF(AS423&lt;&gt;"",VLOOKUP(AS423,'ESO zone constants'!$D$2:$H$4950,5,FALSE),""),""),"")</f>
        <v/>
      </c>
      <c r="AT423" s="42"/>
      <c r="AU423" s="41" t="str">
        <f>IF(AT423&lt;&gt;"",IF(AT423&lt;&gt;"LIBSETS_DROP_MECHANIC_MONSTER_NAME",VLOOKUP(AT423,'LibSets constants'!$I$4:$L$1000,3,FALSE),""),"")</f>
        <v/>
      </c>
      <c r="AV423" s="41" t="str">
        <f>IF(AT423&lt;&gt;"",IF(AT423&lt;&gt;"LIBSETS_DROP_MECHANIC_MONSTER_NAME",VLOOKUP(AT423,'LibSets constants'!$I$4:$L$1000,4,FALSE),""),"")</f>
        <v/>
      </c>
      <c r="AW423" s="21" t="str">
        <f>IF(A423="???","--","")&amp;IF(F423&lt;&gt;"Not in the game (anymore)",IF(A423&lt;&gt;"",CONCATENATE("[",A423,"] = {wayshrines={")&amp;IF(K423&lt;&gt;"",CONCATENATE(K423,","),"")&amp;IF(L423&lt;&gt;"",CONCATENATE(L423,","),"")&amp;IF(M423&lt;&gt;"",CONCATENATE(M423,","),"")&amp;CONCATENATE("}")&amp;IF(VALUE(N423)&gt;0,CONCATENATE(", traitsNeeded=",N423),"")&amp;CONCATENATE(", dlcId=",IF(S423&lt;&gt;"",S423,"DLC_BASE_GAME")),""),"")</f>
        <v/>
      </c>
      <c r="AX423" s="21" t="str">
        <f>IF(F423&lt;&gt;"Not in the game (anymore)",IF(A423&lt;&gt;"",IF(P423&lt;&gt;"",CONCATENATE(", zoneIds={",P423),"")&amp;IF(X423&lt;&gt;"",CONCATENATE(",",X423),"")&amp;IF(AC423&lt;&gt;"",CONCATENATE(",",AC423),"")&amp;IF(AH423&lt;&gt;"",CONCATENATE(",",AH423),"")&amp;IF(AM423&lt;&gt;"",CONCATENATE(",",AM423),"")&amp;IF(AR423&lt;&gt;"",CONCATENATE(",",AR423),"")&amp;IF(P423&lt;&gt;"",CONCATENATE("}",""),"")&amp;IF(OR(I423="true",I423="false",I423&lt;&gt;""), CONCATENATE(", veteran=", I423), ""),""),"")</f>
        <v/>
      </c>
      <c r="AY423" s="21" t="str">
        <f>IF(F423&lt;&gt;"Not in the game (anymore)",IF(A423&lt;&gt;"",", setType="&amp;G423,"")&amp;IF(J423="true",", multiTrialSet=true",""),"")</f>
        <v/>
      </c>
      <c r="AZ423" s="21" t="str">
        <f>IF(F423&lt;&gt;"Not in the game (anymore)",IF(U423&lt;&gt;"",", dropMechanic={"&amp;U423&amp;IF(Z423&lt;&gt;"",","&amp;Z423,"")&amp;IF(AE423&lt;&gt;"",","&amp;AE423,"")&amp;IF(AJ423&lt;&gt;"",","&amp;AJ423,"")&amp;IF(AO423&lt;&gt;"",","&amp;AO423,"")&amp;IF(AT423&lt;&gt;"",","&amp;AT423,"")&amp;"}"&amp;IF(U423="LIBSETS_DROP_MECHANIC_MONSTER_NAME",", dropMechanicNames={" &amp; IF(V423&lt;&gt;"","['en']='"&amp;V423&amp;"'","") &amp; IF(W423&lt;&gt;"",", ['de']='" &amp; W423&amp;"'","") &amp; "}",""),"")&amp;"},","")</f>
        <v/>
      </c>
      <c r="BA423" s="21" t="str">
        <f>IF(F423&lt;&gt;"Not in the game (anymore)",IF(C423&lt;&gt;"",CONCATENATE(" --",C423," / ",B423,"   [",IF(Q423&lt;&gt;"",Q423,""),IF(Y423&lt;&gt;"",", "&amp;Y423,""),IF(AD423&lt;&gt;"",", "&amp;AD423,""),IF(AI423&lt;&gt;"",", "&amp;AI423,""),IF(AN423&lt;&gt;"",", "&amp;AN423,""),IF(AS423&lt;&gt;"",", "&amp;AS423,""),"]")),"")</f>
        <v/>
      </c>
    </row>
    <row r="424" spans="1:53" x14ac:dyDescent="0.25">
      <c r="A424" s="5">
        <v>484</v>
      </c>
      <c r="B424" t="s">
        <v>1970</v>
      </c>
      <c r="C424" t="s">
        <v>1970</v>
      </c>
      <c r="D424" s="3">
        <f>A424</f>
        <v>484</v>
      </c>
      <c r="E424" s="62" t="s">
        <v>2044</v>
      </c>
      <c r="F424" s="30" t="s">
        <v>1639</v>
      </c>
      <c r="G424" s="8" t="s">
        <v>1657</v>
      </c>
      <c r="I424" t="s">
        <v>97</v>
      </c>
      <c r="J424" t="s">
        <v>97</v>
      </c>
      <c r="K424">
        <v>-1</v>
      </c>
      <c r="L424">
        <v>-1</v>
      </c>
      <c r="M424">
        <v>-1</v>
      </c>
      <c r="N424">
        <v>0</v>
      </c>
      <c r="O424" s="70" t="s">
        <v>1884</v>
      </c>
      <c r="P424" s="3" t="str">
        <f>IF(AND(G424&lt;&gt;"LIBSETS_SETTYPE_BATTLEGROUND",G424&lt;&gt;"LIBSETS_SETTYPE_SPECIAL",G424&lt;&gt;"LIBSETS_SETTYPE_MYTHIC"), IF(Q424&lt;&gt;"",VLOOKUP(Q424,'ESO zone constants'!$D$2:$H$4950,5,FALSE),""),"")</f>
        <v/>
      </c>
      <c r="Q424" t="str">
        <f>IF(OR(K424="",K424&lt;=0,ISERROR(K424)),IF(AND(O424&lt;&gt;"",NOT(ISERROR(O424))),O424, ""),VLOOKUP(K424,'ESO wayshrine node constants'!$A$3:$D$9993,4,FALSE))</f>
        <v>Western Skyrim</v>
      </c>
      <c r="S424" s="19" t="str">
        <f>IF(AND(R424&lt;&gt;"",NOT(ISERROR(R424))),R424,IF(P424&lt;&gt;"",IF(NOT(ISERROR(VLOOKUP(P424,'ESO Dungeon constants'!$D$3:$H$9999,5,FALSE))),VLOOKUP(P424,'ESO Dungeon constants'!$D$3:$I$9999,6,FALSE),VLOOKUP(P424,'ESO zone constants'!$H$2:$K$9984,4,FALSE)),""))</f>
        <v/>
      </c>
      <c r="T424" s="3" t="str">
        <f>IF(S424&lt;&gt;"",VLOOKUP(S424,'LibSets constants'!$B$4:$C$1000,2,FALSE),"")</f>
        <v/>
      </c>
      <c r="U424" s="33" t="s">
        <v>2053</v>
      </c>
      <c r="V424" s="44" t="e">
        <f>IF(U424&lt;&gt;"",IF(U424&lt;&gt;"LIBSETS_DROP_MECHANIC_MONSTER_NAME",VLOOKUP(U424,'LibSets constants'!$I$4:$L$1000,3,FALSE),""),"")</f>
        <v>#N/A</v>
      </c>
      <c r="W424" s="44" t="e">
        <f>IF(U424&lt;&gt;"",IF(U424&lt;&gt;"LIBSETS_DROP_MECHANIC_MONSTER_NAME",VLOOKUP(U424,'LibSets constants'!$I$4:$L$1000,4,FALSE),""),"")</f>
        <v>#N/A</v>
      </c>
      <c r="X424" s="3" t="str">
        <f>IF(G424&lt;&gt;"LIBSETS_SETTYPE_BATTLEGROUND",IF(G424&lt;&gt;"LIBSETS_SETTYPE_SPECIAL",IF(Y424&lt;&gt;"",VLOOKUP(Y424,'ESO zone constants'!$D$2:$H$4950,5,FALSE),""),""),"")</f>
        <v/>
      </c>
      <c r="Z424" s="45"/>
      <c r="AA424" s="44" t="str">
        <f>IF(Z424&lt;&gt;"",IF(Z424&lt;&gt;"LIBSETS_DROP_MECHANIC_MONSTER_NAME",VLOOKUP(Z424,'LibSets constants'!$I$4:$L$1000,3,FALSE),""),"")</f>
        <v/>
      </c>
      <c r="AB424" s="44" t="str">
        <f>IF(Z424&lt;&gt;"",IF(Z424&lt;&gt;"LIBSETS_DROP_MECHANIC_MONSTER_NAME",VLOOKUP(Z424,'LibSets constants'!$I$4:$L$1000,4,FALSE),""),"")</f>
        <v/>
      </c>
      <c r="AC424" s="3" t="str">
        <f>IF(G424&lt;&gt;"LIBSETS_SETTYPE_BATTLEGROUND",IF(G424&lt;&gt;"LIBSETS_SETTYPE_SPECIAL",IF(AD424&lt;&gt;"",VLOOKUP(AD424,'ESO zone constants'!$D$2:$H$4950,5,FALSE),""),""),"")</f>
        <v/>
      </c>
      <c r="AE424" s="45"/>
      <c r="AF424" s="44" t="str">
        <f>IF(AE424&lt;&gt;"",IF(AE424&lt;&gt;"LIBSETS_DROP_MECHANIC_MONSTER_NAME",VLOOKUP(AE424,'LibSets constants'!$I$4:$L$1000,3,FALSE),""),"")</f>
        <v/>
      </c>
      <c r="AG424" s="44" t="str">
        <f>IF(AE424&lt;&gt;"",IF(AE424&lt;&gt;"LIBSETS_DROP_MECHANIC_MONSTER_NAME",VLOOKUP(AE424,'LibSets constants'!$I$4:$L$1000,4,FALSE),""),"")</f>
        <v/>
      </c>
      <c r="AH424" s="3" t="str">
        <f>IF(G424&lt;&gt;"LIBSETS_SETTYPE_BATTLEGROUND",IF(G424&lt;&gt;"LIBSETS_SETTYPE_SPECIAL",IF(AI424&lt;&gt;"",VLOOKUP(AI424,'ESO zone constants'!$D$2:$H$4950,5,FALSE),""),""),"")</f>
        <v/>
      </c>
      <c r="AJ424" s="45"/>
      <c r="AK424" s="44" t="str">
        <f>IF(AJ424&lt;&gt;"",IF(AJ424&lt;&gt;"LIBSETS_DROP_MECHANIC_MONSTER_NAME",VLOOKUP(AJ424,'LibSets constants'!$I$4:$L$1000,3,FALSE),""),"")</f>
        <v/>
      </c>
      <c r="AL424" s="44" t="str">
        <f>IF(AJ424&lt;&gt;"",IF(AJ424&lt;&gt;"LIBSETS_DROP_MECHANIC_MONSTER_NAME",VLOOKUP(AJ424,'LibSets constants'!$I$4:$L$1000,4,FALSE),""),"")</f>
        <v/>
      </c>
      <c r="AM424" s="3" t="str">
        <f>IF(G424&lt;&gt;"LIBSETS_SETTYPE_BATTLEGROUND",IF(G424&lt;&gt;"LIBSETS_SETTYPE_SPECIAL",IF(AN424&lt;&gt;"",VLOOKUP(AN424,'ESO zone constants'!$D$2:$H$4950,5,FALSE),""),""),"")</f>
        <v/>
      </c>
      <c r="AO424" s="45"/>
      <c r="AP424" s="44" t="str">
        <f>IF(AO424&lt;&gt;"",IF(AO424&lt;&gt;"LIBSETS_DROP_MECHANIC_MONSTER_NAME",VLOOKUP(AO424,'LibSets constants'!$I$4:$L$1000,3,FALSE),""),"")</f>
        <v/>
      </c>
      <c r="AQ424" s="44" t="str">
        <f>IF(AO424&lt;&gt;"",IF(AO424&lt;&gt;"LIBSETS_DROP_MECHANIC_MONSTER_NAME",VLOOKUP(AO424,'LibSets constants'!$I$4:$L$1000,4,FALSE),""),"")</f>
        <v/>
      </c>
      <c r="AR424" s="3" t="str">
        <f>IF(G424&lt;&gt;"LIBSETS_SETTYPE_BATTLEGROUND",IF(G424&lt;&gt;"LIBSETS_SETTYPE_SPECIAL",IF(AS424&lt;&gt;"",VLOOKUP(AS424,'ESO zone constants'!$D$2:$H$4950,5,FALSE),""),""),"")</f>
        <v/>
      </c>
      <c r="AT424" s="45"/>
      <c r="AU424" s="44" t="str">
        <f>IF(AT424&lt;&gt;"",IF(AT424&lt;&gt;"LIBSETS_DROP_MECHANIC_MONSTER_NAME",VLOOKUP(AT424,'LibSets constants'!$I$4:$L$1000,3,FALSE),""),"")</f>
        <v/>
      </c>
      <c r="AV424" s="44" t="str">
        <f>IF(AT424&lt;&gt;"",IF(AT424&lt;&gt;"LIBSETS_DROP_MECHANIC_MONSTER_NAME",VLOOKUP(AT424,'LibSets constants'!$I$4:$L$1000,4,FALSE),""),"")</f>
        <v/>
      </c>
      <c r="AW424" s="21" t="str">
        <f>IF(A424="???","--","")&amp;IF(F424&lt;&gt;"Not in the game (anymore)",IF(A424&lt;&gt;"",CONCATENATE("[",A424,"] = {wayshrines={")&amp;IF(K424&lt;&gt;"",CONCATENATE(K424,","),"")&amp;IF(L424&lt;&gt;"",CONCATENATE(L424,","),"")&amp;IF(M424&lt;&gt;"",CONCATENATE(M424,","),"")&amp;CONCATENATE("}")&amp;IF(VALUE(N424)&gt;0,CONCATENATE(", traitsNeeded=",N424),"")&amp;CONCATENATE(", dlcId=",IF(S424&lt;&gt;"",S424,"DLC_BASE_GAME")),""),"")</f>
        <v/>
      </c>
      <c r="AX424" s="21" t="str">
        <f>IF(F424&lt;&gt;"Not in the game (anymore)",IF(A424&lt;&gt;"",IF(P424&lt;&gt;"",CONCATENATE(", zoneIds={",P424),"")&amp;IF(X424&lt;&gt;"",CONCATENATE(",",X424),"")&amp;IF(AC424&lt;&gt;"",CONCATENATE(",",AC424),"")&amp;IF(AH424&lt;&gt;"",CONCATENATE(",",AH424),"")&amp;IF(AM424&lt;&gt;"",CONCATENATE(",",AM424),"")&amp;IF(AR424&lt;&gt;"",CONCATENATE(",",AR424),"")&amp;IF(P424&lt;&gt;"",CONCATENATE("}",""),"")&amp;IF(OR(I424="true",I424="false",I424&lt;&gt;""), CONCATENATE(", veteran=", I424), ""),""),"")</f>
        <v/>
      </c>
      <c r="AY424" s="21" t="str">
        <f>IF(F424&lt;&gt;"Not in the game (anymore)",IF(A424&lt;&gt;"",", setType="&amp;G424,"")&amp;IF(J424="true",", multiTrialSet=true",""),"")</f>
        <v/>
      </c>
      <c r="AZ424" s="21" t="str">
        <f>IF(F424&lt;&gt;"Not in the game (anymore)",IF(U424&lt;&gt;"",", dropMechanic={"&amp;U424&amp;IF(Z424&lt;&gt;"",","&amp;Z424,"")&amp;IF(AE424&lt;&gt;"",","&amp;AE424,"")&amp;IF(AJ424&lt;&gt;"",","&amp;AJ424,"")&amp;IF(AO424&lt;&gt;"",","&amp;AO424,"")&amp;IF(AT424&lt;&gt;"",","&amp;AT424,"")&amp;"}"&amp;IF(U424="LIBSETS_DROP_MECHANIC_MONSTER_NAME",", dropMechanicNames={" &amp; IF(V424&lt;&gt;"","['en']='"&amp;V424&amp;"'","") &amp; IF(W424&lt;&gt;"",", ['de']='" &amp; W424&amp;"'","") &amp; "}",""),"")&amp;"},","")</f>
        <v/>
      </c>
      <c r="BA424" s="21" t="str">
        <f>IF(F424&lt;&gt;"Not in the game (anymore)",IF(C424&lt;&gt;"",CONCATENATE(" --",C424," / ",B424,"   [",IF(Q424&lt;&gt;"",Q424,""),IF(Y424&lt;&gt;"",", "&amp;Y424,""),IF(AD424&lt;&gt;"",", "&amp;AD424,""),IF(AI424&lt;&gt;"",", "&amp;AI424,""),IF(AN424&lt;&gt;"",", "&amp;AN424,""),IF(AS424&lt;&gt;"",", "&amp;AS424,""),"]")),"")</f>
        <v/>
      </c>
    </row>
    <row r="425" spans="1:53" x14ac:dyDescent="0.25">
      <c r="A425" s="5">
        <v>485</v>
      </c>
      <c r="B425" t="s">
        <v>1971</v>
      </c>
      <c r="C425" t="s">
        <v>1971</v>
      </c>
      <c r="D425" s="3">
        <f>A425</f>
        <v>485</v>
      </c>
      <c r="E425" s="62" t="s">
        <v>2044</v>
      </c>
      <c r="F425" s="30" t="s">
        <v>1639</v>
      </c>
      <c r="G425" s="8" t="s">
        <v>1657</v>
      </c>
      <c r="I425" t="s">
        <v>97</v>
      </c>
      <c r="J425" t="s">
        <v>97</v>
      </c>
      <c r="K425">
        <v>-1</v>
      </c>
      <c r="L425">
        <v>-1</v>
      </c>
      <c r="M425">
        <v>-1</v>
      </c>
      <c r="N425">
        <v>0</v>
      </c>
      <c r="O425" s="70" t="s">
        <v>1884</v>
      </c>
      <c r="P425" s="3" t="str">
        <f>IF(AND(G425&lt;&gt;"LIBSETS_SETTYPE_BATTLEGROUND",G425&lt;&gt;"LIBSETS_SETTYPE_SPECIAL",G425&lt;&gt;"LIBSETS_SETTYPE_MYTHIC"), IF(Q425&lt;&gt;"",VLOOKUP(Q425,'ESO zone constants'!$D$2:$H$4950,5,FALSE),""),"")</f>
        <v/>
      </c>
      <c r="Q425" t="str">
        <f>IF(OR(K425="",K425&lt;=0,ISERROR(K425)),IF(AND(O425&lt;&gt;"",NOT(ISERROR(O425))),O425, ""),VLOOKUP(K425,'ESO wayshrine node constants'!$A$3:$D$9993,4,FALSE))</f>
        <v>Western Skyrim</v>
      </c>
      <c r="S425" s="19" t="str">
        <f>IF(AND(R425&lt;&gt;"",NOT(ISERROR(R425))),R425,IF(P425&lt;&gt;"",IF(NOT(ISERROR(VLOOKUP(P425,'ESO Dungeon constants'!$D$3:$H$9999,5,FALSE))),VLOOKUP(P425,'ESO Dungeon constants'!$D$3:$I$9999,6,FALSE),VLOOKUP(P425,'ESO zone constants'!$H$2:$K$9984,4,FALSE)),""))</f>
        <v/>
      </c>
      <c r="T425" s="3" t="str">
        <f>IF(S425&lt;&gt;"",VLOOKUP(S425,'LibSets constants'!$B$4:$C$1000,2,FALSE),"")</f>
        <v/>
      </c>
      <c r="U425" s="33" t="s">
        <v>2053</v>
      </c>
      <c r="V425" s="44" t="e">
        <f>IF(U425&lt;&gt;"",IF(U425&lt;&gt;"LIBSETS_DROP_MECHANIC_MONSTER_NAME",VLOOKUP(U425,'LibSets constants'!$I$4:$L$1000,3,FALSE),""),"")</f>
        <v>#N/A</v>
      </c>
      <c r="W425" s="44" t="e">
        <f>IF(U425&lt;&gt;"",IF(U425&lt;&gt;"LIBSETS_DROP_MECHANIC_MONSTER_NAME",VLOOKUP(U425,'LibSets constants'!$I$4:$L$1000,4,FALSE),""),"")</f>
        <v>#N/A</v>
      </c>
      <c r="X425" s="3" t="str">
        <f>IF(G425&lt;&gt;"LIBSETS_SETTYPE_BATTLEGROUND",IF(G425&lt;&gt;"LIBSETS_SETTYPE_SPECIAL",IF(Y425&lt;&gt;"",VLOOKUP(Y425,'ESO zone constants'!$D$2:$H$4950,5,FALSE),""),""),"")</f>
        <v/>
      </c>
      <c r="Z425" s="45"/>
      <c r="AA425" s="44" t="str">
        <f>IF(Z425&lt;&gt;"",IF(Z425&lt;&gt;"LIBSETS_DROP_MECHANIC_MONSTER_NAME",VLOOKUP(Z425,'LibSets constants'!$I$4:$L$1000,3,FALSE),""),"")</f>
        <v/>
      </c>
      <c r="AB425" s="44" t="str">
        <f>IF(Z425&lt;&gt;"",IF(Z425&lt;&gt;"LIBSETS_DROP_MECHANIC_MONSTER_NAME",VLOOKUP(Z425,'LibSets constants'!$I$4:$L$1000,4,FALSE),""),"")</f>
        <v/>
      </c>
      <c r="AC425" s="3" t="str">
        <f>IF(G425&lt;&gt;"LIBSETS_SETTYPE_BATTLEGROUND",IF(G425&lt;&gt;"LIBSETS_SETTYPE_SPECIAL",IF(AD425&lt;&gt;"",VLOOKUP(AD425,'ESO zone constants'!$D$2:$H$4950,5,FALSE),""),""),"")</f>
        <v/>
      </c>
      <c r="AE425" s="45"/>
      <c r="AF425" s="44" t="str">
        <f>IF(AE425&lt;&gt;"",IF(AE425&lt;&gt;"LIBSETS_DROP_MECHANIC_MONSTER_NAME",VLOOKUP(AE425,'LibSets constants'!$I$4:$L$1000,3,FALSE),""),"")</f>
        <v/>
      </c>
      <c r="AG425" s="44" t="str">
        <f>IF(AE425&lt;&gt;"",IF(AE425&lt;&gt;"LIBSETS_DROP_MECHANIC_MONSTER_NAME",VLOOKUP(AE425,'LibSets constants'!$I$4:$L$1000,4,FALSE),""),"")</f>
        <v/>
      </c>
      <c r="AH425" s="3" t="str">
        <f>IF(G425&lt;&gt;"LIBSETS_SETTYPE_BATTLEGROUND",IF(G425&lt;&gt;"LIBSETS_SETTYPE_SPECIAL",IF(AI425&lt;&gt;"",VLOOKUP(AI425,'ESO zone constants'!$D$2:$H$4950,5,FALSE),""),""),"")</f>
        <v/>
      </c>
      <c r="AJ425" s="45"/>
      <c r="AK425" s="44" t="str">
        <f>IF(AJ425&lt;&gt;"",IF(AJ425&lt;&gt;"LIBSETS_DROP_MECHANIC_MONSTER_NAME",VLOOKUP(AJ425,'LibSets constants'!$I$4:$L$1000,3,FALSE),""),"")</f>
        <v/>
      </c>
      <c r="AL425" s="44" t="str">
        <f>IF(AJ425&lt;&gt;"",IF(AJ425&lt;&gt;"LIBSETS_DROP_MECHANIC_MONSTER_NAME",VLOOKUP(AJ425,'LibSets constants'!$I$4:$L$1000,4,FALSE),""),"")</f>
        <v/>
      </c>
      <c r="AM425" s="3" t="str">
        <f>IF(G425&lt;&gt;"LIBSETS_SETTYPE_BATTLEGROUND",IF(G425&lt;&gt;"LIBSETS_SETTYPE_SPECIAL",IF(AN425&lt;&gt;"",VLOOKUP(AN425,'ESO zone constants'!$D$2:$H$4950,5,FALSE),""),""),"")</f>
        <v/>
      </c>
      <c r="AO425" s="45"/>
      <c r="AP425" s="44" t="str">
        <f>IF(AO425&lt;&gt;"",IF(AO425&lt;&gt;"LIBSETS_DROP_MECHANIC_MONSTER_NAME",VLOOKUP(AO425,'LibSets constants'!$I$4:$L$1000,3,FALSE),""),"")</f>
        <v/>
      </c>
      <c r="AQ425" s="44" t="str">
        <f>IF(AO425&lt;&gt;"",IF(AO425&lt;&gt;"LIBSETS_DROP_MECHANIC_MONSTER_NAME",VLOOKUP(AO425,'LibSets constants'!$I$4:$L$1000,4,FALSE),""),"")</f>
        <v/>
      </c>
      <c r="AR425" s="3" t="str">
        <f>IF(G425&lt;&gt;"LIBSETS_SETTYPE_BATTLEGROUND",IF(G425&lt;&gt;"LIBSETS_SETTYPE_SPECIAL",IF(AS425&lt;&gt;"",VLOOKUP(AS425,'ESO zone constants'!$D$2:$H$4950,5,FALSE),""),""),"")</f>
        <v/>
      </c>
      <c r="AT425" s="45"/>
      <c r="AU425" s="44" t="str">
        <f>IF(AT425&lt;&gt;"",IF(AT425&lt;&gt;"LIBSETS_DROP_MECHANIC_MONSTER_NAME",VLOOKUP(AT425,'LibSets constants'!$I$4:$L$1000,3,FALSE),""),"")</f>
        <v/>
      </c>
      <c r="AV425" s="44" t="str">
        <f>IF(AT425&lt;&gt;"",IF(AT425&lt;&gt;"LIBSETS_DROP_MECHANIC_MONSTER_NAME",VLOOKUP(AT425,'LibSets constants'!$I$4:$L$1000,4,FALSE),""),"")</f>
        <v/>
      </c>
      <c r="AW425" s="21" t="str">
        <f>IF(A425="???","--","")&amp;IF(F425&lt;&gt;"Not in the game (anymore)",IF(A425&lt;&gt;"",CONCATENATE("[",A425,"] = {wayshrines={")&amp;IF(K425&lt;&gt;"",CONCATENATE(K425,","),"")&amp;IF(L425&lt;&gt;"",CONCATENATE(L425,","),"")&amp;IF(M425&lt;&gt;"",CONCATENATE(M425,","),"")&amp;CONCATENATE("}")&amp;IF(VALUE(N425)&gt;0,CONCATENATE(", traitsNeeded=",N425),"")&amp;CONCATENATE(", dlcId=",IF(S425&lt;&gt;"",S425,"DLC_BASE_GAME")),""),"")</f>
        <v/>
      </c>
      <c r="AX425" s="21" t="str">
        <f>IF(F425&lt;&gt;"Not in the game (anymore)",IF(A425&lt;&gt;"",IF(P425&lt;&gt;"",CONCATENATE(", zoneIds={",P425),"")&amp;IF(X425&lt;&gt;"",CONCATENATE(",",X425),"")&amp;IF(AC425&lt;&gt;"",CONCATENATE(",",AC425),"")&amp;IF(AH425&lt;&gt;"",CONCATENATE(",",AH425),"")&amp;IF(AM425&lt;&gt;"",CONCATENATE(",",AM425),"")&amp;IF(AR425&lt;&gt;"",CONCATENATE(",",AR425),"")&amp;IF(P425&lt;&gt;"",CONCATENATE("}",""),"")&amp;IF(OR(I425="true",I425="false",I425&lt;&gt;""), CONCATENATE(", veteran=", I425), ""),""),"")</f>
        <v/>
      </c>
      <c r="AY425" s="21" t="str">
        <f>IF(F425&lt;&gt;"Not in the game (anymore)",IF(A425&lt;&gt;"",", setType="&amp;G425,"")&amp;IF(J425="true",", multiTrialSet=true",""),"")</f>
        <v/>
      </c>
      <c r="AZ425" s="21" t="str">
        <f>IF(F425&lt;&gt;"Not in the game (anymore)",IF(U425&lt;&gt;"",", dropMechanic={"&amp;U425&amp;IF(Z425&lt;&gt;"",","&amp;Z425,"")&amp;IF(AE425&lt;&gt;"",","&amp;AE425,"")&amp;IF(AJ425&lt;&gt;"",","&amp;AJ425,"")&amp;IF(AO425&lt;&gt;"",","&amp;AO425,"")&amp;IF(AT425&lt;&gt;"",","&amp;AT425,"")&amp;"}"&amp;IF(U425="LIBSETS_DROP_MECHANIC_MONSTER_NAME",", dropMechanicNames={" &amp; IF(V425&lt;&gt;"","['en']='"&amp;V425&amp;"'","") &amp; IF(W425&lt;&gt;"",", ['de']='" &amp; W425&amp;"'","") &amp; "}",""),"")&amp;"},","")</f>
        <v/>
      </c>
      <c r="BA425" s="21" t="str">
        <f>IF(F425&lt;&gt;"Not in the game (anymore)",IF(C425&lt;&gt;"",CONCATENATE(" --",C425," / ",B425,"   [",IF(Q425&lt;&gt;"",Q425,""),IF(Y425&lt;&gt;"",", "&amp;Y425,""),IF(AD425&lt;&gt;"",", "&amp;AD425,""),IF(AI425&lt;&gt;"",", "&amp;AI425,""),IF(AN425&lt;&gt;"",", "&amp;AN425,""),IF(AS425&lt;&gt;"",", "&amp;AS425,""),"]")),"")</f>
        <v/>
      </c>
    </row>
    <row r="426" spans="1:53" x14ac:dyDescent="0.25">
      <c r="A426" s="5">
        <v>486</v>
      </c>
      <c r="B426" t="s">
        <v>1972</v>
      </c>
      <c r="C426" t="s">
        <v>1972</v>
      </c>
      <c r="D426" s="3">
        <f>A426</f>
        <v>486</v>
      </c>
      <c r="E426" s="62" t="s">
        <v>2044</v>
      </c>
      <c r="F426" s="30" t="s">
        <v>1639</v>
      </c>
      <c r="G426" s="8" t="s">
        <v>1657</v>
      </c>
      <c r="I426" t="s">
        <v>97</v>
      </c>
      <c r="J426" t="s">
        <v>97</v>
      </c>
      <c r="K426">
        <v>-1</v>
      </c>
      <c r="L426">
        <v>-1</v>
      </c>
      <c r="M426">
        <v>-1</v>
      </c>
      <c r="N426">
        <v>0</v>
      </c>
      <c r="O426" s="70" t="s">
        <v>1884</v>
      </c>
      <c r="P426" s="3" t="str">
        <f>IF(AND(G426&lt;&gt;"LIBSETS_SETTYPE_BATTLEGROUND",G426&lt;&gt;"LIBSETS_SETTYPE_SPECIAL",G426&lt;&gt;"LIBSETS_SETTYPE_MYTHIC"), IF(Q426&lt;&gt;"",VLOOKUP(Q426,'ESO zone constants'!$D$2:$H$4950,5,FALSE),""),"")</f>
        <v/>
      </c>
      <c r="Q426" t="str">
        <f>IF(OR(K426="",K426&lt;=0,ISERROR(K426)),IF(AND(O426&lt;&gt;"",NOT(ISERROR(O426))),O426, ""),VLOOKUP(K426,'ESO wayshrine node constants'!$A$3:$D$9993,4,FALSE))</f>
        <v>Western Skyrim</v>
      </c>
      <c r="S426" s="19" t="str">
        <f>IF(AND(R426&lt;&gt;"",NOT(ISERROR(R426))),R426,IF(P426&lt;&gt;"",IF(NOT(ISERROR(VLOOKUP(P426,'ESO Dungeon constants'!$D$3:$H$9999,5,FALSE))),VLOOKUP(P426,'ESO Dungeon constants'!$D$3:$I$9999,6,FALSE),VLOOKUP(P426,'ESO zone constants'!$H$2:$K$9984,4,FALSE)),""))</f>
        <v/>
      </c>
      <c r="T426" s="3" t="str">
        <f>IF(S426&lt;&gt;"",VLOOKUP(S426,'LibSets constants'!$B$4:$C$1000,2,FALSE),"")</f>
        <v/>
      </c>
      <c r="U426" s="33" t="s">
        <v>2053</v>
      </c>
      <c r="V426" s="44" t="e">
        <f>IF(U426&lt;&gt;"",IF(U426&lt;&gt;"LIBSETS_DROP_MECHANIC_MONSTER_NAME",VLOOKUP(U426,'LibSets constants'!$I$4:$L$1000,3,FALSE),""),"")</f>
        <v>#N/A</v>
      </c>
      <c r="W426" s="44" t="e">
        <f>IF(U426&lt;&gt;"",IF(U426&lt;&gt;"LIBSETS_DROP_MECHANIC_MONSTER_NAME",VLOOKUP(U426,'LibSets constants'!$I$4:$L$1000,4,FALSE),""),"")</f>
        <v>#N/A</v>
      </c>
      <c r="X426" s="3" t="str">
        <f>IF(G426&lt;&gt;"LIBSETS_SETTYPE_BATTLEGROUND",IF(G426&lt;&gt;"LIBSETS_SETTYPE_SPECIAL",IF(Y426&lt;&gt;"",VLOOKUP(Y426,'ESO zone constants'!$D$2:$H$4950,5,FALSE),""),""),"")</f>
        <v/>
      </c>
      <c r="Z426" s="45"/>
      <c r="AA426" s="44" t="str">
        <f>IF(Z426&lt;&gt;"",IF(Z426&lt;&gt;"LIBSETS_DROP_MECHANIC_MONSTER_NAME",VLOOKUP(Z426,'LibSets constants'!$I$4:$L$1000,3,FALSE),""),"")</f>
        <v/>
      </c>
      <c r="AB426" s="44" t="str">
        <f>IF(Z426&lt;&gt;"",IF(Z426&lt;&gt;"LIBSETS_DROP_MECHANIC_MONSTER_NAME",VLOOKUP(Z426,'LibSets constants'!$I$4:$L$1000,4,FALSE),""),"")</f>
        <v/>
      </c>
      <c r="AC426" s="3" t="str">
        <f>IF(G426&lt;&gt;"LIBSETS_SETTYPE_BATTLEGROUND",IF(G426&lt;&gt;"LIBSETS_SETTYPE_SPECIAL",IF(AD426&lt;&gt;"",VLOOKUP(AD426,'ESO zone constants'!$D$2:$H$4950,5,FALSE),""),""),"")</f>
        <v/>
      </c>
      <c r="AE426" s="45"/>
      <c r="AF426" s="44" t="str">
        <f>IF(AE426&lt;&gt;"",IF(AE426&lt;&gt;"LIBSETS_DROP_MECHANIC_MONSTER_NAME",VLOOKUP(AE426,'LibSets constants'!$I$4:$L$1000,3,FALSE),""),"")</f>
        <v/>
      </c>
      <c r="AG426" s="44" t="str">
        <f>IF(AE426&lt;&gt;"",IF(AE426&lt;&gt;"LIBSETS_DROP_MECHANIC_MONSTER_NAME",VLOOKUP(AE426,'LibSets constants'!$I$4:$L$1000,4,FALSE),""),"")</f>
        <v/>
      </c>
      <c r="AH426" s="3" t="str">
        <f>IF(G426&lt;&gt;"LIBSETS_SETTYPE_BATTLEGROUND",IF(G426&lt;&gt;"LIBSETS_SETTYPE_SPECIAL",IF(AI426&lt;&gt;"",VLOOKUP(AI426,'ESO zone constants'!$D$2:$H$4950,5,FALSE),""),""),"")</f>
        <v/>
      </c>
      <c r="AJ426" s="45"/>
      <c r="AK426" s="44" t="str">
        <f>IF(AJ426&lt;&gt;"",IF(AJ426&lt;&gt;"LIBSETS_DROP_MECHANIC_MONSTER_NAME",VLOOKUP(AJ426,'LibSets constants'!$I$4:$L$1000,3,FALSE),""),"")</f>
        <v/>
      </c>
      <c r="AL426" s="44" t="str">
        <f>IF(AJ426&lt;&gt;"",IF(AJ426&lt;&gt;"LIBSETS_DROP_MECHANIC_MONSTER_NAME",VLOOKUP(AJ426,'LibSets constants'!$I$4:$L$1000,4,FALSE),""),"")</f>
        <v/>
      </c>
      <c r="AM426" s="3" t="str">
        <f>IF(G426&lt;&gt;"LIBSETS_SETTYPE_BATTLEGROUND",IF(G426&lt;&gt;"LIBSETS_SETTYPE_SPECIAL",IF(AN426&lt;&gt;"",VLOOKUP(AN426,'ESO zone constants'!$D$2:$H$4950,5,FALSE),""),""),"")</f>
        <v/>
      </c>
      <c r="AO426" s="45"/>
      <c r="AP426" s="44" t="str">
        <f>IF(AO426&lt;&gt;"",IF(AO426&lt;&gt;"LIBSETS_DROP_MECHANIC_MONSTER_NAME",VLOOKUP(AO426,'LibSets constants'!$I$4:$L$1000,3,FALSE),""),"")</f>
        <v/>
      </c>
      <c r="AQ426" s="44" t="str">
        <f>IF(AO426&lt;&gt;"",IF(AO426&lt;&gt;"LIBSETS_DROP_MECHANIC_MONSTER_NAME",VLOOKUP(AO426,'LibSets constants'!$I$4:$L$1000,4,FALSE),""),"")</f>
        <v/>
      </c>
      <c r="AR426" s="3" t="str">
        <f>IF(G426&lt;&gt;"LIBSETS_SETTYPE_BATTLEGROUND",IF(G426&lt;&gt;"LIBSETS_SETTYPE_SPECIAL",IF(AS426&lt;&gt;"",VLOOKUP(AS426,'ESO zone constants'!$D$2:$H$4950,5,FALSE),""),""),"")</f>
        <v/>
      </c>
      <c r="AT426" s="45"/>
      <c r="AU426" s="44" t="str">
        <f>IF(AT426&lt;&gt;"",IF(AT426&lt;&gt;"LIBSETS_DROP_MECHANIC_MONSTER_NAME",VLOOKUP(AT426,'LibSets constants'!$I$4:$L$1000,3,FALSE),""),"")</f>
        <v/>
      </c>
      <c r="AV426" s="44" t="str">
        <f>IF(AT426&lt;&gt;"",IF(AT426&lt;&gt;"LIBSETS_DROP_MECHANIC_MONSTER_NAME",VLOOKUP(AT426,'LibSets constants'!$I$4:$L$1000,4,FALSE),""),"")</f>
        <v/>
      </c>
      <c r="AW426" s="21" t="str">
        <f>IF(A426="???","--","")&amp;IF(F426&lt;&gt;"Not in the game (anymore)",IF(A426&lt;&gt;"",CONCATENATE("[",A426,"] = {wayshrines={")&amp;IF(K426&lt;&gt;"",CONCATENATE(K426,","),"")&amp;IF(L426&lt;&gt;"",CONCATENATE(L426,","),"")&amp;IF(M426&lt;&gt;"",CONCATENATE(M426,","),"")&amp;CONCATENATE("}")&amp;IF(VALUE(N426)&gt;0,CONCATENATE(", traitsNeeded=",N426),"")&amp;CONCATENATE(", dlcId=",IF(S426&lt;&gt;"",S426,"DLC_BASE_GAME")),""),"")</f>
        <v/>
      </c>
      <c r="AX426" s="21" t="str">
        <f>IF(F426&lt;&gt;"Not in the game (anymore)",IF(A426&lt;&gt;"",IF(P426&lt;&gt;"",CONCATENATE(", zoneIds={",P426),"")&amp;IF(X426&lt;&gt;"",CONCATENATE(",",X426),"")&amp;IF(AC426&lt;&gt;"",CONCATENATE(",",AC426),"")&amp;IF(AH426&lt;&gt;"",CONCATENATE(",",AH426),"")&amp;IF(AM426&lt;&gt;"",CONCATENATE(",",AM426),"")&amp;IF(AR426&lt;&gt;"",CONCATENATE(",",AR426),"")&amp;IF(P426&lt;&gt;"",CONCATENATE("}",""),"")&amp;IF(OR(I426="true",I426="false",I426&lt;&gt;""), CONCATENATE(", veteran=", I426), ""),""),"")</f>
        <v/>
      </c>
      <c r="AY426" s="21" t="str">
        <f>IF(F426&lt;&gt;"Not in the game (anymore)",IF(A426&lt;&gt;"",", setType="&amp;G426,"")&amp;IF(J426="true",", multiTrialSet=true",""),"")</f>
        <v/>
      </c>
      <c r="AZ426" s="21" t="str">
        <f>IF(F426&lt;&gt;"Not in the game (anymore)",IF(U426&lt;&gt;"",", dropMechanic={"&amp;U426&amp;IF(Z426&lt;&gt;"",","&amp;Z426,"")&amp;IF(AE426&lt;&gt;"",","&amp;AE426,"")&amp;IF(AJ426&lt;&gt;"",","&amp;AJ426,"")&amp;IF(AO426&lt;&gt;"",","&amp;AO426,"")&amp;IF(AT426&lt;&gt;"",","&amp;AT426,"")&amp;"}"&amp;IF(U426="LIBSETS_DROP_MECHANIC_MONSTER_NAME",", dropMechanicNames={" &amp; IF(V426&lt;&gt;"","['en']='"&amp;V426&amp;"'","") &amp; IF(W426&lt;&gt;"",", ['de']='" &amp; W426&amp;"'","") &amp; "}",""),"")&amp;"},","")</f>
        <v/>
      </c>
      <c r="BA426" s="21" t="str">
        <f>IF(F426&lt;&gt;"Not in the game (anymore)",IF(C426&lt;&gt;"",CONCATENATE(" --",C426," / ",B426,"   [",IF(Q426&lt;&gt;"",Q426,""),IF(Y426&lt;&gt;"",", "&amp;Y426,""),IF(AD426&lt;&gt;"",", "&amp;AD426,""),IF(AI426&lt;&gt;"",", "&amp;AI426,""),IF(AN426&lt;&gt;"",", "&amp;AN426,""),IF(AS426&lt;&gt;"",", "&amp;AS426,""),"]")),"")</f>
        <v/>
      </c>
    </row>
    <row r="427" spans="1:53" x14ac:dyDescent="0.25">
      <c r="A427" s="5">
        <v>487</v>
      </c>
      <c r="B427" t="s">
        <v>1974</v>
      </c>
      <c r="C427" t="s">
        <v>1973</v>
      </c>
      <c r="D427" s="3">
        <f>A427</f>
        <v>487</v>
      </c>
      <c r="G427" s="8" t="s">
        <v>1655</v>
      </c>
      <c r="I427" t="s">
        <v>97</v>
      </c>
      <c r="J427" t="s">
        <v>97</v>
      </c>
      <c r="K427">
        <v>418</v>
      </c>
      <c r="L427">
        <v>419</v>
      </c>
      <c r="M427">
        <v>421</v>
      </c>
      <c r="N427">
        <v>0</v>
      </c>
      <c r="O427" s="70" t="s">
        <v>1884</v>
      </c>
      <c r="P427" s="3">
        <f>IF(AND(G427&lt;&gt;"LIBSETS_SETTYPE_BATTLEGROUND",G427&lt;&gt;"LIBSETS_SETTYPE_SPECIAL",G427&lt;&gt;"LIBSETS_SETTYPE_MYTHIC"), IF(Q427&lt;&gt;"",VLOOKUP(Q427,'ESO zone constants'!$D$2:$H$4950,5,FALSE),""),"")</f>
        <v>1160</v>
      </c>
      <c r="Q427" t="str">
        <f>IF(OR(K427="",K427&lt;=0,ISERROR(K427)),IF(AND(O427&lt;&gt;"",NOT(ISERROR(O427))),O427, ""),VLOOKUP(K427,'ESO wayshrine node constants'!$A$3:$D$9993,4,FALSE))</f>
        <v>Western Skyrim</v>
      </c>
      <c r="S427" s="19" t="str">
        <f>IF(AND(R427&lt;&gt;"",NOT(ISERROR(R427))),R427,IF(P427&lt;&gt;"",IF(NOT(ISERROR(VLOOKUP(P427,'ESO Dungeon constants'!$D$3:$H$9999,5,FALSE))),VLOOKUP(P427,'ESO Dungeon constants'!$D$3:$I$9999,6,FALSE),VLOOKUP(P427,'ESO zone constants'!$H$2:$K$9984,4,FALSE)),""))</f>
        <v>DLC_GREYMOOR</v>
      </c>
      <c r="T427" s="3" t="str">
        <f>IF(S427&lt;&gt;"",VLOOKUP(S427,'LibSets constants'!$B$4:$C$1000,2,FALSE),"")</f>
        <v>Greymoor</v>
      </c>
      <c r="V427" s="44" t="str">
        <f>IF(U427&lt;&gt;"",IF(U427&lt;&gt;"LIBSETS_DROP_MECHANIC_MONSTER_NAME",VLOOKUP(U427,'LibSets constants'!$I$4:$L$1000,3,FALSE),""),"")</f>
        <v/>
      </c>
      <c r="W427" s="44" t="str">
        <f>IF(U427&lt;&gt;"",IF(U427&lt;&gt;"LIBSETS_DROP_MECHANIC_MONSTER_NAME",VLOOKUP(U427,'LibSets constants'!$I$4:$L$1000,4,FALSE),""),"")</f>
        <v/>
      </c>
      <c r="X427" s="3" t="str">
        <f>IF(G427&lt;&gt;"LIBSETS_SETTYPE_BATTLEGROUND",IF(G427&lt;&gt;"LIBSETS_SETTYPE_SPECIAL",IF(Y427&lt;&gt;"",VLOOKUP(Y427,'ESO zone constants'!$D$2:$H$4950,5,FALSE),""),""),"")</f>
        <v/>
      </c>
      <c r="Z427" s="45"/>
      <c r="AA427" s="44" t="str">
        <f>IF(Z427&lt;&gt;"",IF(Z427&lt;&gt;"LIBSETS_DROP_MECHANIC_MONSTER_NAME",VLOOKUP(Z427,'LibSets constants'!$I$4:$L$1000,3,FALSE),""),"")</f>
        <v/>
      </c>
      <c r="AB427" s="44" t="str">
        <f>IF(Z427&lt;&gt;"",IF(Z427&lt;&gt;"LIBSETS_DROP_MECHANIC_MONSTER_NAME",VLOOKUP(Z427,'LibSets constants'!$I$4:$L$1000,4,FALSE),""),"")</f>
        <v/>
      </c>
      <c r="AC427" s="3" t="str">
        <f>IF(G427&lt;&gt;"LIBSETS_SETTYPE_BATTLEGROUND",IF(G427&lt;&gt;"LIBSETS_SETTYPE_SPECIAL",IF(AD427&lt;&gt;"",VLOOKUP(AD427,'ESO zone constants'!$D$2:$H$4950,5,FALSE),""),""),"")</f>
        <v/>
      </c>
      <c r="AE427" s="45"/>
      <c r="AF427" s="44" t="str">
        <f>IF(AE427&lt;&gt;"",IF(AE427&lt;&gt;"LIBSETS_DROP_MECHANIC_MONSTER_NAME",VLOOKUP(AE427,'LibSets constants'!$I$4:$L$1000,3,FALSE),""),"")</f>
        <v/>
      </c>
      <c r="AG427" s="44" t="str">
        <f>IF(AE427&lt;&gt;"",IF(AE427&lt;&gt;"LIBSETS_DROP_MECHANIC_MONSTER_NAME",VLOOKUP(AE427,'LibSets constants'!$I$4:$L$1000,4,FALSE),""),"")</f>
        <v/>
      </c>
      <c r="AH427" s="3" t="str">
        <f>IF(G427&lt;&gt;"LIBSETS_SETTYPE_BATTLEGROUND",IF(G427&lt;&gt;"LIBSETS_SETTYPE_SPECIAL",IF(AI427&lt;&gt;"",VLOOKUP(AI427,'ESO zone constants'!$D$2:$H$4950,5,FALSE),""),""),"")</f>
        <v/>
      </c>
      <c r="AJ427" s="45"/>
      <c r="AK427" s="44" t="str">
        <f>IF(AJ427&lt;&gt;"",IF(AJ427&lt;&gt;"LIBSETS_DROP_MECHANIC_MONSTER_NAME",VLOOKUP(AJ427,'LibSets constants'!$I$4:$L$1000,3,FALSE),""),"")</f>
        <v/>
      </c>
      <c r="AL427" s="44" t="str">
        <f>IF(AJ427&lt;&gt;"",IF(AJ427&lt;&gt;"LIBSETS_DROP_MECHANIC_MONSTER_NAME",VLOOKUP(AJ427,'LibSets constants'!$I$4:$L$1000,4,FALSE),""),"")</f>
        <v/>
      </c>
      <c r="AM427" s="3" t="str">
        <f>IF(G427&lt;&gt;"LIBSETS_SETTYPE_BATTLEGROUND",IF(G427&lt;&gt;"LIBSETS_SETTYPE_SPECIAL",IF(AN427&lt;&gt;"",VLOOKUP(AN427,'ESO zone constants'!$D$2:$H$4950,5,FALSE),""),""),"")</f>
        <v/>
      </c>
      <c r="AO427" s="45"/>
      <c r="AP427" s="44" t="str">
        <f>IF(AO427&lt;&gt;"",IF(AO427&lt;&gt;"LIBSETS_DROP_MECHANIC_MONSTER_NAME",VLOOKUP(AO427,'LibSets constants'!$I$4:$L$1000,3,FALSE),""),"")</f>
        <v/>
      </c>
      <c r="AQ427" s="44" t="str">
        <f>IF(AO427&lt;&gt;"",IF(AO427&lt;&gt;"LIBSETS_DROP_MECHANIC_MONSTER_NAME",VLOOKUP(AO427,'LibSets constants'!$I$4:$L$1000,4,FALSE),""),"")</f>
        <v/>
      </c>
      <c r="AR427" s="3" t="str">
        <f>IF(G427&lt;&gt;"LIBSETS_SETTYPE_BATTLEGROUND",IF(G427&lt;&gt;"LIBSETS_SETTYPE_SPECIAL",IF(AS427&lt;&gt;"",VLOOKUP(AS427,'ESO zone constants'!$D$2:$H$4950,5,FALSE),""),""),"")</f>
        <v/>
      </c>
      <c r="AT427" s="45"/>
      <c r="AU427" s="44" t="str">
        <f>IF(AT427&lt;&gt;"",IF(AT427&lt;&gt;"LIBSETS_DROP_MECHANIC_MONSTER_NAME",VLOOKUP(AT427,'LibSets constants'!$I$4:$L$1000,3,FALSE),""),"")</f>
        <v/>
      </c>
      <c r="AV427" s="44" t="str">
        <f>IF(AT427&lt;&gt;"",IF(AT427&lt;&gt;"LIBSETS_DROP_MECHANIC_MONSTER_NAME",VLOOKUP(AT427,'LibSets constants'!$I$4:$L$1000,4,FALSE),""),"")</f>
        <v/>
      </c>
      <c r="AW427" s="21" t="str">
        <f>IF(A427="???","--","")&amp;IF(F427&lt;&gt;"Not in the game (anymore)",IF(A427&lt;&gt;"",CONCATENATE("[",A427,"] = {wayshrines={")&amp;IF(K427&lt;&gt;"",CONCATENATE(K427,","),"")&amp;IF(L427&lt;&gt;"",CONCATENATE(L427,","),"")&amp;IF(M427&lt;&gt;"",CONCATENATE(M427,","),"")&amp;CONCATENATE("}")&amp;IF(VALUE(N427)&gt;0,CONCATENATE(", traitsNeeded=",N427),"")&amp;CONCATENATE(", dlcId=",IF(S427&lt;&gt;"",S427,"DLC_BASE_GAME")),""),"")</f>
        <v>[487] = {wayshrines={418,419,421,}, dlcId=DLC_GREYMOOR</v>
      </c>
      <c r="AX427" s="21" t="str">
        <f>IF(F427&lt;&gt;"Not in the game (anymore)",IF(A427&lt;&gt;"",IF(P427&lt;&gt;"",CONCATENATE(", zoneIds={",P427),"")&amp;IF(X427&lt;&gt;"",CONCATENATE(",",X427),"")&amp;IF(AC427&lt;&gt;"",CONCATENATE(",",AC427),"")&amp;IF(AH427&lt;&gt;"",CONCATENATE(",",AH427),"")&amp;IF(AM427&lt;&gt;"",CONCATENATE(",",AM427),"")&amp;IF(AR427&lt;&gt;"",CONCATENATE(",",AR427),"")&amp;IF(P427&lt;&gt;"",CONCATENATE("}",""),"")&amp;IF(OR(I427="true",I427="false",I427&lt;&gt;""), CONCATENATE(", veteran=", I427), ""),""),"")</f>
        <v>, zoneIds={1160}, veteran=false</v>
      </c>
      <c r="AY427" s="21" t="str">
        <f>IF(F427&lt;&gt;"Not in the game (anymore)",IF(A427&lt;&gt;"",", setType="&amp;G427,"")&amp;IF(J427="true",", multiTrialSet=true",""),"")</f>
        <v>, setType=LIBSETS_SETTYPE_OVERLAND</v>
      </c>
      <c r="AZ427" s="21" t="str">
        <f>IF(F427&lt;&gt;"Not in the game (anymore)",IF(U427&lt;&gt;"",", dropMechanic={"&amp;U427&amp;IF(Z427&lt;&gt;"",","&amp;Z427,"")&amp;IF(AE427&lt;&gt;"",","&amp;AE427,"")&amp;IF(AJ427&lt;&gt;"",","&amp;AJ427,"")&amp;IF(AO427&lt;&gt;"",","&amp;AO427,"")&amp;IF(AT427&lt;&gt;"",","&amp;AT427,"")&amp;"}"&amp;IF(U427="LIBSETS_DROP_MECHANIC_MONSTER_NAME",", dropMechanicNames={" &amp; IF(V427&lt;&gt;"","['en']='"&amp;V427&amp;"'","") &amp; IF(W427&lt;&gt;"",", ['de']='" &amp; W427&amp;"'","") &amp; "}",""),"")&amp;"},","")</f>
        <v>},</v>
      </c>
      <c r="BA427" s="21" t="str">
        <f>IF(F427&lt;&gt;"Not in the game (anymore)",IF(C427&lt;&gt;"",CONCATENATE(" --",C427," / ",B427,"   [",IF(Q427&lt;&gt;"",Q427,""),IF(Y427&lt;&gt;"",", "&amp;Y427,""),IF(AD427&lt;&gt;"",", "&amp;AD427,""),IF(AI427&lt;&gt;"",", "&amp;AI427,""),IF(AN427&lt;&gt;"",", "&amp;AN427,""),IF(AS427&lt;&gt;"",", "&amp;AS427,""),"]")),"")</f>
        <v xml:space="preserve"> --Winter's Respite / Winterruhe   [Western Skyrim]</v>
      </c>
    </row>
    <row r="428" spans="1:53" x14ac:dyDescent="0.25">
      <c r="A428" s="5">
        <v>488</v>
      </c>
      <c r="B428" t="s">
        <v>1975</v>
      </c>
      <c r="C428" t="s">
        <v>1976</v>
      </c>
      <c r="D428" s="3">
        <f>A428</f>
        <v>488</v>
      </c>
      <c r="G428" s="8" t="s">
        <v>1655</v>
      </c>
      <c r="I428" t="s">
        <v>97</v>
      </c>
      <c r="J428" t="s">
        <v>97</v>
      </c>
      <c r="K428">
        <v>418</v>
      </c>
      <c r="L428">
        <v>419</v>
      </c>
      <c r="M428">
        <v>421</v>
      </c>
      <c r="N428">
        <v>0</v>
      </c>
      <c r="O428" s="70" t="s">
        <v>1884</v>
      </c>
      <c r="P428" s="3">
        <f>IF(AND(G428&lt;&gt;"LIBSETS_SETTYPE_BATTLEGROUND",G428&lt;&gt;"LIBSETS_SETTYPE_SPECIAL",G428&lt;&gt;"LIBSETS_SETTYPE_MYTHIC"), IF(Q428&lt;&gt;"",VLOOKUP(Q428,'ESO zone constants'!$D$2:$H$4950,5,FALSE),""),"")</f>
        <v>1160</v>
      </c>
      <c r="Q428" t="str">
        <f>IF(OR(K428="",K428&lt;=0,ISERROR(K428)),IF(AND(O428&lt;&gt;"",NOT(ISERROR(O428))),O428, ""),VLOOKUP(K428,'ESO wayshrine node constants'!$A$3:$D$9993,4,FALSE))</f>
        <v>Western Skyrim</v>
      </c>
      <c r="S428" s="19" t="str">
        <f>IF(AND(R428&lt;&gt;"",NOT(ISERROR(R428))),R428,IF(P428&lt;&gt;"",IF(NOT(ISERROR(VLOOKUP(P428,'ESO Dungeon constants'!$D$3:$H$9999,5,FALSE))),VLOOKUP(P428,'ESO Dungeon constants'!$D$3:$I$9999,6,FALSE),VLOOKUP(P428,'ESO zone constants'!$H$2:$K$9984,4,FALSE)),""))</f>
        <v>DLC_GREYMOOR</v>
      </c>
      <c r="T428" s="3" t="str">
        <f>IF(S428&lt;&gt;"",VLOOKUP(S428,'LibSets constants'!$B$4:$C$1000,2,FALSE),"")</f>
        <v>Greymoor</v>
      </c>
      <c r="V428" s="44" t="str">
        <f>IF(U428&lt;&gt;"",IF(U428&lt;&gt;"LIBSETS_DROP_MECHANIC_MONSTER_NAME",VLOOKUP(U428,'LibSets constants'!$I$4:$L$1000,3,FALSE),""),"")</f>
        <v/>
      </c>
      <c r="W428" s="44" t="str">
        <f>IF(U428&lt;&gt;"",IF(U428&lt;&gt;"LIBSETS_DROP_MECHANIC_MONSTER_NAME",VLOOKUP(U428,'LibSets constants'!$I$4:$L$1000,4,FALSE),""),"")</f>
        <v/>
      </c>
      <c r="X428" s="3" t="str">
        <f>IF(G428&lt;&gt;"LIBSETS_SETTYPE_BATTLEGROUND",IF(G428&lt;&gt;"LIBSETS_SETTYPE_SPECIAL",IF(Y428&lt;&gt;"",VLOOKUP(Y428,'ESO zone constants'!$D$2:$H$4950,5,FALSE),""),""),"")</f>
        <v/>
      </c>
      <c r="Z428" s="45"/>
      <c r="AA428" s="44" t="str">
        <f>IF(Z428&lt;&gt;"",IF(Z428&lt;&gt;"LIBSETS_DROP_MECHANIC_MONSTER_NAME",VLOOKUP(Z428,'LibSets constants'!$I$4:$L$1000,3,FALSE),""),"")</f>
        <v/>
      </c>
      <c r="AB428" s="44" t="str">
        <f>IF(Z428&lt;&gt;"",IF(Z428&lt;&gt;"LIBSETS_DROP_MECHANIC_MONSTER_NAME",VLOOKUP(Z428,'LibSets constants'!$I$4:$L$1000,4,FALSE),""),"")</f>
        <v/>
      </c>
      <c r="AC428" s="3" t="str">
        <f>IF(G428&lt;&gt;"LIBSETS_SETTYPE_BATTLEGROUND",IF(G428&lt;&gt;"LIBSETS_SETTYPE_SPECIAL",IF(AD428&lt;&gt;"",VLOOKUP(AD428,'ESO zone constants'!$D$2:$H$4950,5,FALSE),""),""),"")</f>
        <v/>
      </c>
      <c r="AE428" s="45"/>
      <c r="AF428" s="44" t="str">
        <f>IF(AE428&lt;&gt;"",IF(AE428&lt;&gt;"LIBSETS_DROP_MECHANIC_MONSTER_NAME",VLOOKUP(AE428,'LibSets constants'!$I$4:$L$1000,3,FALSE),""),"")</f>
        <v/>
      </c>
      <c r="AG428" s="44" t="str">
        <f>IF(AE428&lt;&gt;"",IF(AE428&lt;&gt;"LIBSETS_DROP_MECHANIC_MONSTER_NAME",VLOOKUP(AE428,'LibSets constants'!$I$4:$L$1000,4,FALSE),""),"")</f>
        <v/>
      </c>
      <c r="AH428" s="3" t="str">
        <f>IF(G428&lt;&gt;"LIBSETS_SETTYPE_BATTLEGROUND",IF(G428&lt;&gt;"LIBSETS_SETTYPE_SPECIAL",IF(AI428&lt;&gt;"",VLOOKUP(AI428,'ESO zone constants'!$D$2:$H$4950,5,FALSE),""),""),"")</f>
        <v/>
      </c>
      <c r="AJ428" s="45"/>
      <c r="AK428" s="44" t="str">
        <f>IF(AJ428&lt;&gt;"",IF(AJ428&lt;&gt;"LIBSETS_DROP_MECHANIC_MONSTER_NAME",VLOOKUP(AJ428,'LibSets constants'!$I$4:$L$1000,3,FALSE),""),"")</f>
        <v/>
      </c>
      <c r="AL428" s="44" t="str">
        <f>IF(AJ428&lt;&gt;"",IF(AJ428&lt;&gt;"LIBSETS_DROP_MECHANIC_MONSTER_NAME",VLOOKUP(AJ428,'LibSets constants'!$I$4:$L$1000,4,FALSE),""),"")</f>
        <v/>
      </c>
      <c r="AM428" s="3" t="str">
        <f>IF(G428&lt;&gt;"LIBSETS_SETTYPE_BATTLEGROUND",IF(G428&lt;&gt;"LIBSETS_SETTYPE_SPECIAL",IF(AN428&lt;&gt;"",VLOOKUP(AN428,'ESO zone constants'!$D$2:$H$4950,5,FALSE),""),""),"")</f>
        <v/>
      </c>
      <c r="AO428" s="45"/>
      <c r="AP428" s="44" t="str">
        <f>IF(AO428&lt;&gt;"",IF(AO428&lt;&gt;"LIBSETS_DROP_MECHANIC_MONSTER_NAME",VLOOKUP(AO428,'LibSets constants'!$I$4:$L$1000,3,FALSE),""),"")</f>
        <v/>
      </c>
      <c r="AQ428" s="44" t="str">
        <f>IF(AO428&lt;&gt;"",IF(AO428&lt;&gt;"LIBSETS_DROP_MECHANIC_MONSTER_NAME",VLOOKUP(AO428,'LibSets constants'!$I$4:$L$1000,4,FALSE),""),"")</f>
        <v/>
      </c>
      <c r="AR428" s="3" t="str">
        <f>IF(G428&lt;&gt;"LIBSETS_SETTYPE_BATTLEGROUND",IF(G428&lt;&gt;"LIBSETS_SETTYPE_SPECIAL",IF(AS428&lt;&gt;"",VLOOKUP(AS428,'ESO zone constants'!$D$2:$H$4950,5,FALSE),""),""),"")</f>
        <v/>
      </c>
      <c r="AT428" s="45"/>
      <c r="AU428" s="44" t="str">
        <f>IF(AT428&lt;&gt;"",IF(AT428&lt;&gt;"LIBSETS_DROP_MECHANIC_MONSTER_NAME",VLOOKUP(AT428,'LibSets constants'!$I$4:$L$1000,3,FALSE),""),"")</f>
        <v/>
      </c>
      <c r="AV428" s="44" t="str">
        <f>IF(AT428&lt;&gt;"",IF(AT428&lt;&gt;"LIBSETS_DROP_MECHANIC_MONSTER_NAME",VLOOKUP(AT428,'LibSets constants'!$I$4:$L$1000,4,FALSE),""),"")</f>
        <v/>
      </c>
      <c r="AW428" s="21" t="str">
        <f>IF(A428="???","--","")&amp;IF(F428&lt;&gt;"Not in the game (anymore)",IF(A428&lt;&gt;"",CONCATENATE("[",A428,"] = {wayshrines={")&amp;IF(K428&lt;&gt;"",CONCATENATE(K428,","),"")&amp;IF(L428&lt;&gt;"",CONCATENATE(L428,","),"")&amp;IF(M428&lt;&gt;"",CONCATENATE(M428,","),"")&amp;CONCATENATE("}")&amp;IF(VALUE(N428)&gt;0,CONCATENATE(", traitsNeeded=",N428),"")&amp;CONCATENATE(", dlcId=",IF(S428&lt;&gt;"",S428,"DLC_BASE_GAME")),""),"")</f>
        <v>[488] = {wayshrines={418,419,421,}, dlcId=DLC_GREYMOOR</v>
      </c>
      <c r="AX428" s="21" t="str">
        <f>IF(F428&lt;&gt;"Not in the game (anymore)",IF(A428&lt;&gt;"",IF(P428&lt;&gt;"",CONCATENATE(", zoneIds={",P428),"")&amp;IF(X428&lt;&gt;"",CONCATENATE(",",X428),"")&amp;IF(AC428&lt;&gt;"",CONCATENATE(",",AC428),"")&amp;IF(AH428&lt;&gt;"",CONCATENATE(",",AH428),"")&amp;IF(AM428&lt;&gt;"",CONCATENATE(",",AM428),"")&amp;IF(AR428&lt;&gt;"",CONCATENATE(",",AR428),"")&amp;IF(P428&lt;&gt;"",CONCATENATE("}",""),"")&amp;IF(OR(I428="true",I428="false",I428&lt;&gt;""), CONCATENATE(", veteran=", I428), ""),""),"")</f>
        <v>, zoneIds={1160}, veteran=false</v>
      </c>
      <c r="AY428" s="21" t="str">
        <f>IF(F428&lt;&gt;"Not in the game (anymore)",IF(A428&lt;&gt;"",", setType="&amp;G428,"")&amp;IF(J428="true",", multiTrialSet=true",""),"")</f>
        <v>, setType=LIBSETS_SETTYPE_OVERLAND</v>
      </c>
      <c r="AZ428" s="21" t="str">
        <f>IF(F428&lt;&gt;"Not in the game (anymore)",IF(U428&lt;&gt;"",", dropMechanic={"&amp;U428&amp;IF(Z428&lt;&gt;"",","&amp;Z428,"")&amp;IF(AE428&lt;&gt;"",","&amp;AE428,"")&amp;IF(AJ428&lt;&gt;"",","&amp;AJ428,"")&amp;IF(AO428&lt;&gt;"",","&amp;AO428,"")&amp;IF(AT428&lt;&gt;"",","&amp;AT428,"")&amp;"}"&amp;IF(U428="LIBSETS_DROP_MECHANIC_MONSTER_NAME",", dropMechanicNames={" &amp; IF(V428&lt;&gt;"","['en']='"&amp;V428&amp;"'","") &amp; IF(W428&lt;&gt;"",", ['de']='" &amp; W428&amp;"'","") &amp; "}",""),"")&amp;"},","")</f>
        <v>},</v>
      </c>
      <c r="BA428" s="21" t="str">
        <f>IF(F428&lt;&gt;"Not in the game (anymore)",IF(C428&lt;&gt;"",CONCATENATE(" --",C428," / ",B428,"   [",IF(Q428&lt;&gt;"",Q428,""),IF(Y428&lt;&gt;"",", "&amp;Y428,""),IF(AD428&lt;&gt;"",", "&amp;AD428,""),IF(AI428&lt;&gt;"",", "&amp;AI428,""),IF(AN428&lt;&gt;"",", "&amp;AN428,""),IF(AS428&lt;&gt;"",", "&amp;AS428,""),"]")),"")</f>
        <v xml:space="preserve"> --Venomous Smite / Giftschlag   [Western Skyrim]</v>
      </c>
    </row>
    <row r="429" spans="1:53" x14ac:dyDescent="0.25">
      <c r="A429" s="5">
        <v>489</v>
      </c>
      <c r="B429" t="s">
        <v>1977</v>
      </c>
      <c r="C429" t="s">
        <v>1978</v>
      </c>
      <c r="D429" s="3">
        <f>A429</f>
        <v>489</v>
      </c>
      <c r="G429" s="8" t="s">
        <v>1655</v>
      </c>
      <c r="I429" t="s">
        <v>97</v>
      </c>
      <c r="J429" t="s">
        <v>97</v>
      </c>
      <c r="K429">
        <v>418</v>
      </c>
      <c r="L429">
        <v>419</v>
      </c>
      <c r="M429">
        <v>421</v>
      </c>
      <c r="N429">
        <v>0</v>
      </c>
      <c r="O429" s="70" t="s">
        <v>1884</v>
      </c>
      <c r="P429" s="3">
        <f>IF(AND(G429&lt;&gt;"LIBSETS_SETTYPE_BATTLEGROUND",G429&lt;&gt;"LIBSETS_SETTYPE_SPECIAL",G429&lt;&gt;"LIBSETS_SETTYPE_MYTHIC"), IF(Q429&lt;&gt;"",VLOOKUP(Q429,'ESO zone constants'!$D$2:$H$4950,5,FALSE),""),"")</f>
        <v>1160</v>
      </c>
      <c r="Q429" t="str">
        <f>IF(OR(K429="",K429&lt;=0,ISERROR(K429)),IF(AND(O429&lt;&gt;"",NOT(ISERROR(O429))),O429, ""),VLOOKUP(K429,'ESO wayshrine node constants'!$A$3:$D$9993,4,FALSE))</f>
        <v>Western Skyrim</v>
      </c>
      <c r="S429" s="19" t="str">
        <f>IF(AND(R429&lt;&gt;"",NOT(ISERROR(R429))),R429,IF(P429&lt;&gt;"",IF(NOT(ISERROR(VLOOKUP(P429,'ESO Dungeon constants'!$D$3:$H$9999,5,FALSE))),VLOOKUP(P429,'ESO Dungeon constants'!$D$3:$I$9999,6,FALSE),VLOOKUP(P429,'ESO zone constants'!$H$2:$K$9984,4,FALSE)),""))</f>
        <v>DLC_GREYMOOR</v>
      </c>
      <c r="T429" s="3" t="str">
        <f>IF(S429&lt;&gt;"",VLOOKUP(S429,'LibSets constants'!$B$4:$C$1000,2,FALSE),"")</f>
        <v>Greymoor</v>
      </c>
      <c r="V429" s="44" t="str">
        <f>IF(U429&lt;&gt;"",IF(U429&lt;&gt;"LIBSETS_DROP_MECHANIC_MONSTER_NAME",VLOOKUP(U429,'LibSets constants'!$I$4:$L$1000,3,FALSE),""),"")</f>
        <v/>
      </c>
      <c r="W429" s="44" t="str">
        <f>IF(U429&lt;&gt;"",IF(U429&lt;&gt;"LIBSETS_DROP_MECHANIC_MONSTER_NAME",VLOOKUP(U429,'LibSets constants'!$I$4:$L$1000,4,FALSE),""),"")</f>
        <v/>
      </c>
      <c r="X429" s="3" t="str">
        <f>IF(G429&lt;&gt;"LIBSETS_SETTYPE_BATTLEGROUND",IF(G429&lt;&gt;"LIBSETS_SETTYPE_SPECIAL",IF(Y429&lt;&gt;"",VLOOKUP(Y429,'ESO zone constants'!$D$2:$H$4950,5,FALSE),""),""),"")</f>
        <v/>
      </c>
      <c r="Z429" s="45"/>
      <c r="AA429" s="44" t="str">
        <f>IF(Z429&lt;&gt;"",IF(Z429&lt;&gt;"LIBSETS_DROP_MECHANIC_MONSTER_NAME",VLOOKUP(Z429,'LibSets constants'!$I$4:$L$1000,3,FALSE),""),"")</f>
        <v/>
      </c>
      <c r="AB429" s="44" t="str">
        <f>IF(Z429&lt;&gt;"",IF(Z429&lt;&gt;"LIBSETS_DROP_MECHANIC_MONSTER_NAME",VLOOKUP(Z429,'LibSets constants'!$I$4:$L$1000,4,FALSE),""),"")</f>
        <v/>
      </c>
      <c r="AC429" s="3" t="str">
        <f>IF(G429&lt;&gt;"LIBSETS_SETTYPE_BATTLEGROUND",IF(G429&lt;&gt;"LIBSETS_SETTYPE_SPECIAL",IF(AD429&lt;&gt;"",VLOOKUP(AD429,'ESO zone constants'!$D$2:$H$4950,5,FALSE),""),""),"")</f>
        <v/>
      </c>
      <c r="AE429" s="45"/>
      <c r="AF429" s="44" t="str">
        <f>IF(AE429&lt;&gt;"",IF(AE429&lt;&gt;"LIBSETS_DROP_MECHANIC_MONSTER_NAME",VLOOKUP(AE429,'LibSets constants'!$I$4:$L$1000,3,FALSE),""),"")</f>
        <v/>
      </c>
      <c r="AG429" s="44" t="str">
        <f>IF(AE429&lt;&gt;"",IF(AE429&lt;&gt;"LIBSETS_DROP_MECHANIC_MONSTER_NAME",VLOOKUP(AE429,'LibSets constants'!$I$4:$L$1000,4,FALSE),""),"")</f>
        <v/>
      </c>
      <c r="AH429" s="3" t="str">
        <f>IF(G429&lt;&gt;"LIBSETS_SETTYPE_BATTLEGROUND",IF(G429&lt;&gt;"LIBSETS_SETTYPE_SPECIAL",IF(AI429&lt;&gt;"",VLOOKUP(AI429,'ESO zone constants'!$D$2:$H$4950,5,FALSE),""),""),"")</f>
        <v/>
      </c>
      <c r="AJ429" s="45"/>
      <c r="AK429" s="44" t="str">
        <f>IF(AJ429&lt;&gt;"",IF(AJ429&lt;&gt;"LIBSETS_DROP_MECHANIC_MONSTER_NAME",VLOOKUP(AJ429,'LibSets constants'!$I$4:$L$1000,3,FALSE),""),"")</f>
        <v/>
      </c>
      <c r="AL429" s="44" t="str">
        <f>IF(AJ429&lt;&gt;"",IF(AJ429&lt;&gt;"LIBSETS_DROP_MECHANIC_MONSTER_NAME",VLOOKUP(AJ429,'LibSets constants'!$I$4:$L$1000,4,FALSE),""),"")</f>
        <v/>
      </c>
      <c r="AM429" s="3" t="str">
        <f>IF(G429&lt;&gt;"LIBSETS_SETTYPE_BATTLEGROUND",IF(G429&lt;&gt;"LIBSETS_SETTYPE_SPECIAL",IF(AN429&lt;&gt;"",VLOOKUP(AN429,'ESO zone constants'!$D$2:$H$4950,5,FALSE),""),""),"")</f>
        <v/>
      </c>
      <c r="AO429" s="45"/>
      <c r="AP429" s="44" t="str">
        <f>IF(AO429&lt;&gt;"",IF(AO429&lt;&gt;"LIBSETS_DROP_MECHANIC_MONSTER_NAME",VLOOKUP(AO429,'LibSets constants'!$I$4:$L$1000,3,FALSE),""),"")</f>
        <v/>
      </c>
      <c r="AQ429" s="44" t="str">
        <f>IF(AO429&lt;&gt;"",IF(AO429&lt;&gt;"LIBSETS_DROP_MECHANIC_MONSTER_NAME",VLOOKUP(AO429,'LibSets constants'!$I$4:$L$1000,4,FALSE),""),"")</f>
        <v/>
      </c>
      <c r="AR429" s="3" t="str">
        <f>IF(G429&lt;&gt;"LIBSETS_SETTYPE_BATTLEGROUND",IF(G429&lt;&gt;"LIBSETS_SETTYPE_SPECIAL",IF(AS429&lt;&gt;"",VLOOKUP(AS429,'ESO zone constants'!$D$2:$H$4950,5,FALSE),""),""),"")</f>
        <v/>
      </c>
      <c r="AT429" s="45"/>
      <c r="AU429" s="44" t="str">
        <f>IF(AT429&lt;&gt;"",IF(AT429&lt;&gt;"LIBSETS_DROP_MECHANIC_MONSTER_NAME",VLOOKUP(AT429,'LibSets constants'!$I$4:$L$1000,3,FALSE),""),"")</f>
        <v/>
      </c>
      <c r="AV429" s="44" t="str">
        <f>IF(AT429&lt;&gt;"",IF(AT429&lt;&gt;"LIBSETS_DROP_MECHANIC_MONSTER_NAME",VLOOKUP(AT429,'LibSets constants'!$I$4:$L$1000,4,FALSE),""),"")</f>
        <v/>
      </c>
      <c r="AW429" s="21" t="str">
        <f>IF(A429="???","--","")&amp;IF(F429&lt;&gt;"Not in the game (anymore)",IF(A429&lt;&gt;"",CONCATENATE("[",A429,"] = {wayshrines={")&amp;IF(K429&lt;&gt;"",CONCATENATE(K429,","),"")&amp;IF(L429&lt;&gt;"",CONCATENATE(L429,","),"")&amp;IF(M429&lt;&gt;"",CONCATENATE(M429,","),"")&amp;CONCATENATE("}")&amp;IF(VALUE(N429)&gt;0,CONCATENATE(", traitsNeeded=",N429),"")&amp;CONCATENATE(", dlcId=",IF(S429&lt;&gt;"",S429,"DLC_BASE_GAME")),""),"")</f>
        <v>[489] = {wayshrines={418,419,421,}, dlcId=DLC_GREYMOOR</v>
      </c>
      <c r="AX429" s="21" t="str">
        <f>IF(F429&lt;&gt;"Not in the game (anymore)",IF(A429&lt;&gt;"",IF(P429&lt;&gt;"",CONCATENATE(", zoneIds={",P429),"")&amp;IF(X429&lt;&gt;"",CONCATENATE(",",X429),"")&amp;IF(AC429&lt;&gt;"",CONCATENATE(",",AC429),"")&amp;IF(AH429&lt;&gt;"",CONCATENATE(",",AH429),"")&amp;IF(AM429&lt;&gt;"",CONCATENATE(",",AM429),"")&amp;IF(AR429&lt;&gt;"",CONCATENATE(",",AR429),"")&amp;IF(P429&lt;&gt;"",CONCATENATE("}",""),"")&amp;IF(OR(I429="true",I429="false",I429&lt;&gt;""), CONCATENATE(", veteran=", I429), ""),""),"")</f>
        <v>, zoneIds={1160}, veteran=false</v>
      </c>
      <c r="AY429" s="21" t="str">
        <f>IF(F429&lt;&gt;"Not in the game (anymore)",IF(A429&lt;&gt;"",", setType="&amp;G429,"")&amp;IF(J429="true",", multiTrialSet=true",""),"")</f>
        <v>, setType=LIBSETS_SETTYPE_OVERLAND</v>
      </c>
      <c r="AZ429" s="21" t="str">
        <f>IF(F429&lt;&gt;"Not in the game (anymore)",IF(U429&lt;&gt;"",", dropMechanic={"&amp;U429&amp;IF(Z429&lt;&gt;"",","&amp;Z429,"")&amp;IF(AE429&lt;&gt;"",","&amp;AE429,"")&amp;IF(AJ429&lt;&gt;"",","&amp;AJ429,"")&amp;IF(AO429&lt;&gt;"",","&amp;AO429,"")&amp;IF(AT429&lt;&gt;"",","&amp;AT429,"")&amp;"}"&amp;IF(U429="LIBSETS_DROP_MECHANIC_MONSTER_NAME",", dropMechanicNames={" &amp; IF(V429&lt;&gt;"","['en']='"&amp;V429&amp;"'","") &amp; IF(W429&lt;&gt;"",", ['de']='" &amp; W429&amp;"'","") &amp; "}",""),"")&amp;"},","")</f>
        <v>},</v>
      </c>
      <c r="BA429" s="21" t="str">
        <f>IF(F429&lt;&gt;"Not in the game (anymore)",IF(C429&lt;&gt;"",CONCATENATE(" --",C429," / ",B429,"   [",IF(Q429&lt;&gt;"",Q429,""),IF(Y429&lt;&gt;"",", "&amp;Y429,""),IF(AD429&lt;&gt;"",", "&amp;AD429,""),IF(AI429&lt;&gt;"",", "&amp;AI429,""),IF(AN429&lt;&gt;"",", "&amp;AN429,""),IF(AS429&lt;&gt;"",", "&amp;AS429,""),"]")),"")</f>
        <v xml:space="preserve"> --Eternal Vigor / Ewiger Elan   [Western Skyrim]</v>
      </c>
    </row>
    <row r="430" spans="1:53" x14ac:dyDescent="0.25">
      <c r="A430" s="5">
        <v>490</v>
      </c>
      <c r="B430" t="s">
        <v>1979</v>
      </c>
      <c r="C430" t="s">
        <v>1980</v>
      </c>
      <c r="D430" s="3">
        <f>A430</f>
        <v>490</v>
      </c>
      <c r="G430" s="8" t="s">
        <v>1649</v>
      </c>
      <c r="I430" t="s">
        <v>97</v>
      </c>
      <c r="J430" t="s">
        <v>97</v>
      </c>
      <c r="K430">
        <v>418</v>
      </c>
      <c r="L430">
        <v>418</v>
      </c>
      <c r="M430">
        <v>418</v>
      </c>
      <c r="N430">
        <v>5</v>
      </c>
      <c r="O430" s="70" t="s">
        <v>1884</v>
      </c>
      <c r="P430" s="3">
        <f>IF(AND(G430&lt;&gt;"LIBSETS_SETTYPE_BATTLEGROUND",G430&lt;&gt;"LIBSETS_SETTYPE_SPECIAL",G430&lt;&gt;"LIBSETS_SETTYPE_MYTHIC"), IF(Q430&lt;&gt;"",VLOOKUP(Q430,'ESO zone constants'!$D$2:$H$4950,5,FALSE),""),"")</f>
        <v>1160</v>
      </c>
      <c r="Q430" t="str">
        <f>IF(OR(K430="",K430&lt;=0,ISERROR(K430)),IF(AND(O430&lt;&gt;"",NOT(ISERROR(O430))),O430, ""),VLOOKUP(K430,'ESO wayshrine node constants'!$A$3:$D$9993,4,FALSE))</f>
        <v>Western Skyrim</v>
      </c>
      <c r="S430" s="19" t="str">
        <f>IF(AND(R430&lt;&gt;"",NOT(ISERROR(R430))),R430,IF(P430&lt;&gt;"",IF(NOT(ISERROR(VLOOKUP(P430,'ESO Dungeon constants'!$D$3:$H$9999,5,FALSE))),VLOOKUP(P430,'ESO Dungeon constants'!$D$3:$I$9999,6,FALSE),VLOOKUP(P430,'ESO zone constants'!$H$2:$K$9984,4,FALSE)),""))</f>
        <v>DLC_GREYMOOR</v>
      </c>
      <c r="T430" s="3" t="str">
        <f>IF(S430&lt;&gt;"",VLOOKUP(S430,'LibSets constants'!$B$4:$C$1000,2,FALSE),"")</f>
        <v>Greymoor</v>
      </c>
      <c r="V430" s="41" t="str">
        <f>IF(U430&lt;&gt;"",IF(U430&lt;&gt;"LIBSETS_DROP_MECHANIC_MONSTER_NAME",VLOOKUP(U430,'LibSets constants'!$I$4:$L$1000,3,FALSE),""),"")</f>
        <v/>
      </c>
      <c r="W430" s="41" t="str">
        <f>IF(U430&lt;&gt;"",IF(U430&lt;&gt;"LIBSETS_DROP_MECHANIC_MONSTER_NAME",VLOOKUP(U430,'LibSets constants'!$I$4:$L$1000,4,FALSE),""),"")</f>
        <v/>
      </c>
      <c r="X430" s="3" t="str">
        <f>IF(G430&lt;&gt;"LIBSETS_SETTYPE_BATTLEGROUND",IF(G430&lt;&gt;"LIBSETS_SETTYPE_SPECIAL",IF(Y430&lt;&gt;"",VLOOKUP(Y430,'ESO zone constants'!$D$2:$H$4950,5,FALSE),""),""),"")</f>
        <v/>
      </c>
      <c r="Z430" s="42"/>
      <c r="AA430" s="41" t="str">
        <f>IF(Z430&lt;&gt;"",IF(Z430&lt;&gt;"LIBSETS_DROP_MECHANIC_MONSTER_NAME",VLOOKUP(Z430,'LibSets constants'!$I$4:$L$1000,3,FALSE),""),"")</f>
        <v/>
      </c>
      <c r="AB430" s="41" t="str">
        <f>IF(Z430&lt;&gt;"",IF(Z430&lt;&gt;"LIBSETS_DROP_MECHANIC_MONSTER_NAME",VLOOKUP(Z430,'LibSets constants'!$I$4:$L$1000,4,FALSE),""),"")</f>
        <v/>
      </c>
      <c r="AC430" s="3" t="str">
        <f>IF(G430&lt;&gt;"LIBSETS_SETTYPE_BATTLEGROUND",IF(G430&lt;&gt;"LIBSETS_SETTYPE_SPECIAL",IF(AD430&lt;&gt;"",VLOOKUP(AD430,'ESO zone constants'!$D$2:$H$4950,5,FALSE),""),""),"")</f>
        <v/>
      </c>
      <c r="AE430" s="42"/>
      <c r="AF430" s="41" t="str">
        <f>IF(AE430&lt;&gt;"",IF(AE430&lt;&gt;"LIBSETS_DROP_MECHANIC_MONSTER_NAME",VLOOKUP(AE430,'LibSets constants'!$I$4:$L$1000,3,FALSE),""),"")</f>
        <v/>
      </c>
      <c r="AG430" s="41" t="str">
        <f>IF(AE430&lt;&gt;"",IF(AE430&lt;&gt;"LIBSETS_DROP_MECHANIC_MONSTER_NAME",VLOOKUP(AE430,'LibSets constants'!$I$4:$L$1000,4,FALSE),""),"")</f>
        <v/>
      </c>
      <c r="AH430" s="3" t="str">
        <f>IF(G430&lt;&gt;"LIBSETS_SETTYPE_BATTLEGROUND",IF(G430&lt;&gt;"LIBSETS_SETTYPE_SPECIAL",IF(AI430&lt;&gt;"",VLOOKUP(AI430,'ESO zone constants'!$D$2:$H$4950,5,FALSE),""),""),"")</f>
        <v/>
      </c>
      <c r="AJ430" s="42"/>
      <c r="AK430" s="41" t="str">
        <f>IF(AJ430&lt;&gt;"",IF(AJ430&lt;&gt;"LIBSETS_DROP_MECHANIC_MONSTER_NAME",VLOOKUP(AJ430,'LibSets constants'!$I$4:$L$1000,3,FALSE),""),"")</f>
        <v/>
      </c>
      <c r="AL430" s="41" t="str">
        <f>IF(AJ430&lt;&gt;"",IF(AJ430&lt;&gt;"LIBSETS_DROP_MECHANIC_MONSTER_NAME",VLOOKUP(AJ430,'LibSets constants'!$I$4:$L$1000,4,FALSE),""),"")</f>
        <v/>
      </c>
      <c r="AM430" s="3" t="str">
        <f>IF(G430&lt;&gt;"LIBSETS_SETTYPE_BATTLEGROUND",IF(G430&lt;&gt;"LIBSETS_SETTYPE_SPECIAL",IF(AN430&lt;&gt;"",VLOOKUP(AN430,'ESO zone constants'!$D$2:$H$4950,5,FALSE),""),""),"")</f>
        <v/>
      </c>
      <c r="AO430" s="42"/>
      <c r="AP430" s="41" t="str">
        <f>IF(AO430&lt;&gt;"",IF(AO430&lt;&gt;"LIBSETS_DROP_MECHANIC_MONSTER_NAME",VLOOKUP(AO430,'LibSets constants'!$I$4:$L$1000,3,FALSE),""),"")</f>
        <v/>
      </c>
      <c r="AQ430" s="41" t="str">
        <f>IF(AO430&lt;&gt;"",IF(AO430&lt;&gt;"LIBSETS_DROP_MECHANIC_MONSTER_NAME",VLOOKUP(AO430,'LibSets constants'!$I$4:$L$1000,4,FALSE),""),"")</f>
        <v/>
      </c>
      <c r="AR430" s="3" t="str">
        <f>IF(G430&lt;&gt;"LIBSETS_SETTYPE_BATTLEGROUND",IF(G430&lt;&gt;"LIBSETS_SETTYPE_SPECIAL",IF(AS430&lt;&gt;"",VLOOKUP(AS430,'ESO zone constants'!$D$2:$H$4950,5,FALSE),""),""),"")</f>
        <v/>
      </c>
      <c r="AT430" s="42"/>
      <c r="AU430" s="41" t="str">
        <f>IF(AT430&lt;&gt;"",IF(AT430&lt;&gt;"LIBSETS_DROP_MECHANIC_MONSTER_NAME",VLOOKUP(AT430,'LibSets constants'!$I$4:$L$1000,3,FALSE),""),"")</f>
        <v/>
      </c>
      <c r="AV430" s="41" t="str">
        <f>IF(AT430&lt;&gt;"",IF(AT430&lt;&gt;"LIBSETS_DROP_MECHANIC_MONSTER_NAME",VLOOKUP(AT430,'LibSets constants'!$I$4:$L$1000,4,FALSE),""),"")</f>
        <v/>
      </c>
      <c r="AW430" s="21" t="str">
        <f>IF(A430="???","--","")&amp;IF(F430&lt;&gt;"Not in the game (anymore)",IF(A430&lt;&gt;"",CONCATENATE("[",A430,"] = {wayshrines={")&amp;IF(K430&lt;&gt;"",CONCATENATE(K430,","),"")&amp;IF(L430&lt;&gt;"",CONCATENATE(L430,","),"")&amp;IF(M430&lt;&gt;"",CONCATENATE(M430,","),"")&amp;CONCATENATE("}")&amp;IF(VALUE(N430)&gt;0,CONCATENATE(", traitsNeeded=",N430),"")&amp;CONCATENATE(", dlcId=",IF(S430&lt;&gt;"",S430,"DLC_BASE_GAME")),""),"")</f>
        <v>[490] = {wayshrines={418,418,418,}, traitsNeeded=5, dlcId=DLC_GREYMOOR</v>
      </c>
      <c r="AX430" s="21" t="str">
        <f>IF(F430&lt;&gt;"Not in the game (anymore)",IF(A430&lt;&gt;"",IF(P430&lt;&gt;"",CONCATENATE(", zoneIds={",P430),"")&amp;IF(X430&lt;&gt;"",CONCATENATE(",",X430),"")&amp;IF(AC430&lt;&gt;"",CONCATENATE(",",AC430),"")&amp;IF(AH430&lt;&gt;"",CONCATENATE(",",AH430),"")&amp;IF(AM430&lt;&gt;"",CONCATENATE(",",AM430),"")&amp;IF(AR430&lt;&gt;"",CONCATENATE(",",AR430),"")&amp;IF(P430&lt;&gt;"",CONCATENATE("}",""),"")&amp;IF(OR(I430="true",I430="false",I430&lt;&gt;""), CONCATENATE(", veteran=", I430), ""),""),"")</f>
        <v>, zoneIds={1160}, veteran=false</v>
      </c>
      <c r="AY430" s="21" t="str">
        <f>IF(F430&lt;&gt;"Not in the game (anymore)",IF(A430&lt;&gt;"",", setType="&amp;G430,"")&amp;IF(J430="true",", multiTrialSet=true",""),"")</f>
        <v>, setType=LIBSETS_SETTYPE_CRAFTED</v>
      </c>
      <c r="AZ430" s="21" t="str">
        <f>IF(F430&lt;&gt;"Not in the game (anymore)",IF(U430&lt;&gt;"",", dropMechanic={"&amp;U430&amp;IF(Z430&lt;&gt;"",","&amp;Z430,"")&amp;IF(AE430&lt;&gt;"",","&amp;AE430,"")&amp;IF(AJ430&lt;&gt;"",","&amp;AJ430,"")&amp;IF(AO430&lt;&gt;"",","&amp;AO430,"")&amp;IF(AT430&lt;&gt;"",","&amp;AT430,"")&amp;"}"&amp;IF(U430="LIBSETS_DROP_MECHANIC_MONSTER_NAME",", dropMechanicNames={" &amp; IF(V430&lt;&gt;"","['en']='"&amp;V430&amp;"'","") &amp; IF(W430&lt;&gt;"",", ['de']='" &amp; W430&amp;"'","") &amp; "}",""),"")&amp;"},","")</f>
        <v>},</v>
      </c>
      <c r="BA430" s="21" t="str">
        <f>IF(F430&lt;&gt;"Not in the game (anymore)",IF(C430&lt;&gt;"",CONCATENATE(" --",C430," / ",B430,"   [",IF(Q430&lt;&gt;"",Q430,""),IF(Y430&lt;&gt;"",", "&amp;Y430,""),IF(AD430&lt;&gt;"",", "&amp;AD430,""),IF(AI430&lt;&gt;"",", "&amp;AI430,""),IF(AN430&lt;&gt;"",", "&amp;AN430,""),IF(AS430&lt;&gt;"",", "&amp;AS430,""),"]")),"")</f>
        <v xml:space="preserve"> --Stuhn's Favor / Stuhns Gunst   [Western Skyrim]</v>
      </c>
    </row>
    <row r="431" spans="1:53" x14ac:dyDescent="0.25">
      <c r="A431" s="5">
        <v>491</v>
      </c>
      <c r="B431" t="s">
        <v>1981</v>
      </c>
      <c r="C431" t="s">
        <v>1982</v>
      </c>
      <c r="D431" s="3">
        <f>A431</f>
        <v>491</v>
      </c>
      <c r="G431" s="8" t="s">
        <v>1649</v>
      </c>
      <c r="I431" t="s">
        <v>97</v>
      </c>
      <c r="J431" t="s">
        <v>97</v>
      </c>
      <c r="K431">
        <v>417</v>
      </c>
      <c r="L431">
        <v>417</v>
      </c>
      <c r="M431">
        <v>417</v>
      </c>
      <c r="N431">
        <v>7</v>
      </c>
      <c r="O431" s="70" t="s">
        <v>1884</v>
      </c>
      <c r="P431" s="3">
        <f>IF(AND(G431&lt;&gt;"LIBSETS_SETTYPE_BATTLEGROUND",G431&lt;&gt;"LIBSETS_SETTYPE_SPECIAL",G431&lt;&gt;"LIBSETS_SETTYPE_MYTHIC"), IF(Q431&lt;&gt;"",VLOOKUP(Q431,'ESO zone constants'!$D$2:$H$4950,5,FALSE),""),"")</f>
        <v>1160</v>
      </c>
      <c r="Q431" t="str">
        <f>IF(OR(K431="",K431&lt;=0,ISERROR(K431)),IF(AND(O431&lt;&gt;"",NOT(ISERROR(O431))),O431, ""),VLOOKUP(K431,'ESO wayshrine node constants'!$A$3:$D$9993,4,FALSE))</f>
        <v>Western Skyrim</v>
      </c>
      <c r="S431" s="19" t="str">
        <f>IF(AND(R431&lt;&gt;"",NOT(ISERROR(R431))),R431,IF(P431&lt;&gt;"",IF(NOT(ISERROR(VLOOKUP(P431,'ESO Dungeon constants'!$D$3:$H$9999,5,FALSE))),VLOOKUP(P431,'ESO Dungeon constants'!$D$3:$I$9999,6,FALSE),VLOOKUP(P431,'ESO zone constants'!$H$2:$K$9984,4,FALSE)),""))</f>
        <v>DLC_GREYMOOR</v>
      </c>
      <c r="T431" s="3" t="str">
        <f>IF(S431&lt;&gt;"",VLOOKUP(S431,'LibSets constants'!$B$4:$C$1000,2,FALSE),"")</f>
        <v>Greymoor</v>
      </c>
      <c r="V431" s="41" t="str">
        <f>IF(U431&lt;&gt;"",IF(U431&lt;&gt;"LIBSETS_DROP_MECHANIC_MONSTER_NAME",VLOOKUP(U431,'LibSets constants'!$I$4:$L$1000,3,FALSE),""),"")</f>
        <v/>
      </c>
      <c r="W431" s="41" t="str">
        <f>IF(U431&lt;&gt;"",IF(U431&lt;&gt;"LIBSETS_DROP_MECHANIC_MONSTER_NAME",VLOOKUP(U431,'LibSets constants'!$I$4:$L$1000,4,FALSE),""),"")</f>
        <v/>
      </c>
      <c r="X431" s="3" t="str">
        <f>IF(G431&lt;&gt;"LIBSETS_SETTYPE_BATTLEGROUND",IF(G431&lt;&gt;"LIBSETS_SETTYPE_SPECIAL",IF(Y431&lt;&gt;"",VLOOKUP(Y431,'ESO zone constants'!$D$2:$H$4950,5,FALSE),""),""),"")</f>
        <v/>
      </c>
      <c r="Z431" s="42"/>
      <c r="AA431" s="41" t="str">
        <f>IF(Z431&lt;&gt;"",IF(Z431&lt;&gt;"LIBSETS_DROP_MECHANIC_MONSTER_NAME",VLOOKUP(Z431,'LibSets constants'!$I$4:$L$1000,3,FALSE),""),"")</f>
        <v/>
      </c>
      <c r="AB431" s="41" t="str">
        <f>IF(Z431&lt;&gt;"",IF(Z431&lt;&gt;"LIBSETS_DROP_MECHANIC_MONSTER_NAME",VLOOKUP(Z431,'LibSets constants'!$I$4:$L$1000,4,FALSE),""),"")</f>
        <v/>
      </c>
      <c r="AC431" s="3" t="str">
        <f>IF(G431&lt;&gt;"LIBSETS_SETTYPE_BATTLEGROUND",IF(G431&lt;&gt;"LIBSETS_SETTYPE_SPECIAL",IF(AD431&lt;&gt;"",VLOOKUP(AD431,'ESO zone constants'!$D$2:$H$4950,5,FALSE),""),""),"")</f>
        <v/>
      </c>
      <c r="AE431" s="42"/>
      <c r="AF431" s="41" t="str">
        <f>IF(AE431&lt;&gt;"",IF(AE431&lt;&gt;"LIBSETS_DROP_MECHANIC_MONSTER_NAME",VLOOKUP(AE431,'LibSets constants'!$I$4:$L$1000,3,FALSE),""),"")</f>
        <v/>
      </c>
      <c r="AG431" s="41" t="str">
        <f>IF(AE431&lt;&gt;"",IF(AE431&lt;&gt;"LIBSETS_DROP_MECHANIC_MONSTER_NAME",VLOOKUP(AE431,'LibSets constants'!$I$4:$L$1000,4,FALSE),""),"")</f>
        <v/>
      </c>
      <c r="AH431" s="3" t="str">
        <f>IF(G431&lt;&gt;"LIBSETS_SETTYPE_BATTLEGROUND",IF(G431&lt;&gt;"LIBSETS_SETTYPE_SPECIAL",IF(AI431&lt;&gt;"",VLOOKUP(AI431,'ESO zone constants'!$D$2:$H$4950,5,FALSE),""),""),"")</f>
        <v/>
      </c>
      <c r="AJ431" s="42"/>
      <c r="AK431" s="41" t="str">
        <f>IF(AJ431&lt;&gt;"",IF(AJ431&lt;&gt;"LIBSETS_DROP_MECHANIC_MONSTER_NAME",VLOOKUP(AJ431,'LibSets constants'!$I$4:$L$1000,3,FALSE),""),"")</f>
        <v/>
      </c>
      <c r="AL431" s="41" t="str">
        <f>IF(AJ431&lt;&gt;"",IF(AJ431&lt;&gt;"LIBSETS_DROP_MECHANIC_MONSTER_NAME",VLOOKUP(AJ431,'LibSets constants'!$I$4:$L$1000,4,FALSE),""),"")</f>
        <v/>
      </c>
      <c r="AM431" s="3" t="str">
        <f>IF(G431&lt;&gt;"LIBSETS_SETTYPE_BATTLEGROUND",IF(G431&lt;&gt;"LIBSETS_SETTYPE_SPECIAL",IF(AN431&lt;&gt;"",VLOOKUP(AN431,'ESO zone constants'!$D$2:$H$4950,5,FALSE),""),""),"")</f>
        <v/>
      </c>
      <c r="AO431" s="42"/>
      <c r="AP431" s="41" t="str">
        <f>IF(AO431&lt;&gt;"",IF(AO431&lt;&gt;"LIBSETS_DROP_MECHANIC_MONSTER_NAME",VLOOKUP(AO431,'LibSets constants'!$I$4:$L$1000,3,FALSE),""),"")</f>
        <v/>
      </c>
      <c r="AQ431" s="41" t="str">
        <f>IF(AO431&lt;&gt;"",IF(AO431&lt;&gt;"LIBSETS_DROP_MECHANIC_MONSTER_NAME",VLOOKUP(AO431,'LibSets constants'!$I$4:$L$1000,4,FALSE),""),"")</f>
        <v/>
      </c>
      <c r="AR431" s="3" t="str">
        <f>IF(G431&lt;&gt;"LIBSETS_SETTYPE_BATTLEGROUND",IF(G431&lt;&gt;"LIBSETS_SETTYPE_SPECIAL",IF(AS431&lt;&gt;"",VLOOKUP(AS431,'ESO zone constants'!$D$2:$H$4950,5,FALSE),""),""),"")</f>
        <v/>
      </c>
      <c r="AT431" s="42"/>
      <c r="AU431" s="41" t="str">
        <f>IF(AT431&lt;&gt;"",IF(AT431&lt;&gt;"LIBSETS_DROP_MECHANIC_MONSTER_NAME",VLOOKUP(AT431,'LibSets constants'!$I$4:$L$1000,3,FALSE),""),"")</f>
        <v/>
      </c>
      <c r="AV431" s="41" t="str">
        <f>IF(AT431&lt;&gt;"",IF(AT431&lt;&gt;"LIBSETS_DROP_MECHANIC_MONSTER_NAME",VLOOKUP(AT431,'LibSets constants'!$I$4:$L$1000,4,FALSE),""),"")</f>
        <v/>
      </c>
      <c r="AW431" s="21" t="str">
        <f>IF(A431="???","--","")&amp;IF(F431&lt;&gt;"Not in the game (anymore)",IF(A431&lt;&gt;"",CONCATENATE("[",A431,"] = {wayshrines={")&amp;IF(K431&lt;&gt;"",CONCATENATE(K431,","),"")&amp;IF(L431&lt;&gt;"",CONCATENATE(L431,","),"")&amp;IF(M431&lt;&gt;"",CONCATENATE(M431,","),"")&amp;CONCATENATE("}")&amp;IF(VALUE(N431)&gt;0,CONCATENATE(", traitsNeeded=",N431),"")&amp;CONCATENATE(", dlcId=",IF(S431&lt;&gt;"",S431,"DLC_BASE_GAME")),""),"")</f>
        <v>[491] = {wayshrines={417,417,417,}, traitsNeeded=7, dlcId=DLC_GREYMOOR</v>
      </c>
      <c r="AX431" s="21" t="str">
        <f>IF(F431&lt;&gt;"Not in the game (anymore)",IF(A431&lt;&gt;"",IF(P431&lt;&gt;"",CONCATENATE(", zoneIds={",P431),"")&amp;IF(X431&lt;&gt;"",CONCATENATE(",",X431),"")&amp;IF(AC431&lt;&gt;"",CONCATENATE(",",AC431),"")&amp;IF(AH431&lt;&gt;"",CONCATENATE(",",AH431),"")&amp;IF(AM431&lt;&gt;"",CONCATENATE(",",AM431),"")&amp;IF(AR431&lt;&gt;"",CONCATENATE(",",AR431),"")&amp;IF(P431&lt;&gt;"",CONCATENATE("}",""),"")&amp;IF(OR(I431="true",I431="false",I431&lt;&gt;""), CONCATENATE(", veteran=", I431), ""),""),"")</f>
        <v>, zoneIds={1160}, veteran=false</v>
      </c>
      <c r="AY431" s="21" t="str">
        <f>IF(F431&lt;&gt;"Not in the game (anymore)",IF(A431&lt;&gt;"",", setType="&amp;G431,"")&amp;IF(J431="true",", multiTrialSet=true",""),"")</f>
        <v>, setType=LIBSETS_SETTYPE_CRAFTED</v>
      </c>
      <c r="AZ431" s="21" t="str">
        <f>IF(F431&lt;&gt;"Not in the game (anymore)",IF(U431&lt;&gt;"",", dropMechanic={"&amp;U431&amp;IF(Z431&lt;&gt;"",","&amp;Z431,"")&amp;IF(AE431&lt;&gt;"",","&amp;AE431,"")&amp;IF(AJ431&lt;&gt;"",","&amp;AJ431,"")&amp;IF(AO431&lt;&gt;"",","&amp;AO431,"")&amp;IF(AT431&lt;&gt;"",","&amp;AT431,"")&amp;"}"&amp;IF(U431="LIBSETS_DROP_MECHANIC_MONSTER_NAME",", dropMechanicNames={" &amp; IF(V431&lt;&gt;"","['en']='"&amp;V431&amp;"'","") &amp; IF(W431&lt;&gt;"",", ['de']='" &amp; W431&amp;"'","") &amp; "}",""),"")&amp;"},","")</f>
        <v>},</v>
      </c>
      <c r="BA431" s="21" t="str">
        <f>IF(F431&lt;&gt;"Not in the game (anymore)",IF(C431&lt;&gt;"",CONCATENATE(" --",C431," / ",B431,"   [",IF(Q431&lt;&gt;"",Q431,""),IF(Y431&lt;&gt;"",", "&amp;Y431,""),IF(AD431&lt;&gt;"",", "&amp;AD431,""),IF(AI431&lt;&gt;"",", "&amp;AI431,""),IF(AN431&lt;&gt;"",", "&amp;AN431,""),IF(AS431&lt;&gt;"",", "&amp;AS431,""),"]")),"")</f>
        <v xml:space="preserve"> --Dragon's Appetite / Appetit des Drachen   [Western Skyrim]</v>
      </c>
    </row>
    <row r="432" spans="1:53" x14ac:dyDescent="0.25">
      <c r="A432" s="5">
        <v>492</v>
      </c>
      <c r="B432" t="s">
        <v>1983</v>
      </c>
      <c r="C432" t="s">
        <v>1984</v>
      </c>
      <c r="D432" s="3">
        <f>A432</f>
        <v>492</v>
      </c>
      <c r="G432" s="8" t="s">
        <v>1656</v>
      </c>
      <c r="I432" t="s">
        <v>97</v>
      </c>
      <c r="J432" t="s">
        <v>97</v>
      </c>
      <c r="K432">
        <v>-1</v>
      </c>
      <c r="L432">
        <v>-1</v>
      </c>
      <c r="M432">
        <v>-1</v>
      </c>
      <c r="N432">
        <v>0</v>
      </c>
      <c r="O432" s="70" t="s">
        <v>1884</v>
      </c>
      <c r="P432" s="3">
        <f>IF(AND(G432&lt;&gt;"LIBSETS_SETTYPE_BATTLEGROUND",G432&lt;&gt;"LIBSETS_SETTYPE_SPECIAL",G432&lt;&gt;"LIBSETS_SETTYPE_MYTHIC"), IF(Q432&lt;&gt;"",VLOOKUP(Q432,'ESO zone constants'!$D$2:$H$4950,5,FALSE),""),"")</f>
        <v>1160</v>
      </c>
      <c r="Q432" t="str">
        <f>IF(OR(K432="",K432&lt;=0,ISERROR(K432)),IF(AND(O432&lt;&gt;"",NOT(ISERROR(O432))),O432, ""),VLOOKUP(K432,'ESO wayshrine node constants'!$A$3:$D$9993,4,FALSE))</f>
        <v>Western Skyrim</v>
      </c>
      <c r="S432" s="19" t="str">
        <f>IF(AND(R432&lt;&gt;"",NOT(ISERROR(R432))),R432,IF(P432&lt;&gt;"",IF(NOT(ISERROR(VLOOKUP(P432,'ESO Dungeon constants'!$D$3:$H$9999,5,FALSE))),VLOOKUP(P432,'ESO Dungeon constants'!$D$3:$I$9999,6,FALSE),VLOOKUP(P432,'ESO zone constants'!$H$2:$K$9984,4,FALSE)),""))</f>
        <v>DLC_GREYMOOR</v>
      </c>
      <c r="T432" s="3" t="str">
        <f>IF(S432&lt;&gt;"",VLOOKUP(S432,'LibSets constants'!$B$4:$C$1000,2,FALSE),"")</f>
        <v>Greymoor</v>
      </c>
      <c r="V432" s="41" t="str">
        <f>IF(U432&lt;&gt;"",IF(U432&lt;&gt;"LIBSETS_DROP_MECHANIC_MONSTER_NAME",VLOOKUP(U432,'LibSets constants'!$I$4:$L$1000,3,FALSE),""),"")</f>
        <v/>
      </c>
      <c r="W432" s="44" t="str">
        <f>IF(U432&lt;&gt;"",IF(U432&lt;&gt;"LIBSETS_DROP_MECHANIC_MONSTER_NAME",VLOOKUP(U432,'LibSets constants'!$I$4:$L$1000,4,FALSE),""),"")</f>
        <v/>
      </c>
      <c r="X432" s="3" t="str">
        <f>IF(G432&lt;&gt;"LIBSETS_SETTYPE_BATTLEGROUND",IF(G432&lt;&gt;"LIBSETS_SETTYPE_SPECIAL",IF(Y432&lt;&gt;"",VLOOKUP(Y432,'ESO zone constants'!$D$2:$H$4950,5,FALSE),""),""),"")</f>
        <v/>
      </c>
      <c r="Z432" s="45"/>
      <c r="AA432" s="44" t="str">
        <f>IF(Z432&lt;&gt;"",IF(Z432&lt;&gt;"LIBSETS_DROP_MECHANIC_MONSTER_NAME",VLOOKUP(Z432,'LibSets constants'!$I$4:$L$1000,3,FALSE),""),"")</f>
        <v/>
      </c>
      <c r="AB432" s="44" t="str">
        <f>IF(Z432&lt;&gt;"",IF(Z432&lt;&gt;"LIBSETS_DROP_MECHANIC_MONSTER_NAME",VLOOKUP(Z432,'LibSets constants'!$I$4:$L$1000,4,FALSE),""),"")</f>
        <v/>
      </c>
      <c r="AC432" s="3" t="str">
        <f>IF(G432&lt;&gt;"LIBSETS_SETTYPE_BATTLEGROUND",IF(G432&lt;&gt;"LIBSETS_SETTYPE_SPECIAL",IF(AD432&lt;&gt;"",VLOOKUP(AD432,'ESO zone constants'!$D$2:$H$4950,5,FALSE),""),""),"")</f>
        <v/>
      </c>
      <c r="AE432" s="45"/>
      <c r="AF432" s="44" t="str">
        <f>IF(AE432&lt;&gt;"",IF(AE432&lt;&gt;"LIBSETS_DROP_MECHANIC_MONSTER_NAME",VLOOKUP(AE432,'LibSets constants'!$I$4:$L$1000,3,FALSE),""),"")</f>
        <v/>
      </c>
      <c r="AG432" s="44" t="str">
        <f>IF(AE432&lt;&gt;"",IF(AE432&lt;&gt;"LIBSETS_DROP_MECHANIC_MONSTER_NAME",VLOOKUP(AE432,'LibSets constants'!$I$4:$L$1000,4,FALSE),""),"")</f>
        <v/>
      </c>
      <c r="AH432" s="3" t="str">
        <f>IF(G432&lt;&gt;"LIBSETS_SETTYPE_BATTLEGROUND",IF(G432&lt;&gt;"LIBSETS_SETTYPE_SPECIAL",IF(AI432&lt;&gt;"",VLOOKUP(AI432,'ESO zone constants'!$D$2:$H$4950,5,FALSE),""),""),"")</f>
        <v/>
      </c>
      <c r="AJ432" s="45"/>
      <c r="AK432" s="44" t="str">
        <f>IF(AJ432&lt;&gt;"",IF(AJ432&lt;&gt;"LIBSETS_DROP_MECHANIC_MONSTER_NAME",VLOOKUP(AJ432,'LibSets constants'!$I$4:$L$1000,3,FALSE),""),"")</f>
        <v/>
      </c>
      <c r="AL432" s="44" t="str">
        <f>IF(AJ432&lt;&gt;"",IF(AJ432&lt;&gt;"LIBSETS_DROP_MECHANIC_MONSTER_NAME",VLOOKUP(AJ432,'LibSets constants'!$I$4:$L$1000,4,FALSE),""),"")</f>
        <v/>
      </c>
      <c r="AM432" s="3" t="str">
        <f>IF(G432&lt;&gt;"LIBSETS_SETTYPE_BATTLEGROUND",IF(G432&lt;&gt;"LIBSETS_SETTYPE_SPECIAL",IF(AN432&lt;&gt;"",VLOOKUP(AN432,'ESO zone constants'!$D$2:$H$4950,5,FALSE),""),""),"")</f>
        <v/>
      </c>
      <c r="AO432" s="45"/>
      <c r="AP432" s="44" t="str">
        <f>IF(AO432&lt;&gt;"",IF(AO432&lt;&gt;"LIBSETS_DROP_MECHANIC_MONSTER_NAME",VLOOKUP(AO432,'LibSets constants'!$I$4:$L$1000,3,FALSE),""),"")</f>
        <v/>
      </c>
      <c r="AQ432" s="44" t="str">
        <f>IF(AO432&lt;&gt;"",IF(AO432&lt;&gt;"LIBSETS_DROP_MECHANIC_MONSTER_NAME",VLOOKUP(AO432,'LibSets constants'!$I$4:$L$1000,4,FALSE),""),"")</f>
        <v/>
      </c>
      <c r="AR432" s="3" t="str">
        <f>IF(G432&lt;&gt;"LIBSETS_SETTYPE_BATTLEGROUND",IF(G432&lt;&gt;"LIBSETS_SETTYPE_SPECIAL",IF(AS432&lt;&gt;"",VLOOKUP(AS432,'ESO zone constants'!$D$2:$H$4950,5,FALSE),""),""),"")</f>
        <v/>
      </c>
      <c r="AT432" s="45"/>
      <c r="AU432" s="44" t="str">
        <f>IF(AT432&lt;&gt;"",IF(AT432&lt;&gt;"LIBSETS_DROP_MECHANIC_MONSTER_NAME",VLOOKUP(AT432,'LibSets constants'!$I$4:$L$1000,3,FALSE),""),"")</f>
        <v/>
      </c>
      <c r="AV432" s="44" t="str">
        <f>IF(AT432&lt;&gt;"",IF(AT432&lt;&gt;"LIBSETS_DROP_MECHANIC_MONSTER_NAME",VLOOKUP(AT432,'LibSets constants'!$I$4:$L$1000,4,FALSE),""),"")</f>
        <v/>
      </c>
      <c r="AW432" s="21" t="str">
        <f>IF(A432="???","--","")&amp;IF(F432&lt;&gt;"Not in the game (anymore)",IF(A432&lt;&gt;"",CONCATENATE("[",A432,"] = {wayshrines={")&amp;IF(K432&lt;&gt;"",CONCATENATE(K432,","),"")&amp;IF(L432&lt;&gt;"",CONCATENATE(L432,","),"")&amp;IF(M432&lt;&gt;"",CONCATENATE(M432,","),"")&amp;CONCATENATE("}")&amp;IF(VALUE(N432)&gt;0,CONCATENATE(", traitsNeeded=",N432),"")&amp;CONCATENATE(", dlcId=",IF(S432&lt;&gt;"",S432,"DLC_BASE_GAME")),""),"")</f>
        <v>[492] = {wayshrines={-1,-1,-1,}, dlcId=DLC_GREYMOOR</v>
      </c>
      <c r="AX432" s="21" t="str">
        <f>IF(F432&lt;&gt;"Not in the game (anymore)",IF(A432&lt;&gt;"",IF(P432&lt;&gt;"",CONCATENATE(", zoneIds={",P432),"")&amp;IF(X432&lt;&gt;"",CONCATENATE(",",X432),"")&amp;IF(AC432&lt;&gt;"",CONCATENATE(",",AC432),"")&amp;IF(AH432&lt;&gt;"",CONCATENATE(",",AH432),"")&amp;IF(AM432&lt;&gt;"",CONCATENATE(",",AM432),"")&amp;IF(AR432&lt;&gt;"",CONCATENATE(",",AR432),"")&amp;IF(P432&lt;&gt;"",CONCATENATE("}",""),"")&amp;IF(OR(I432="true",I432="false",I432&lt;&gt;""), CONCATENATE(", veteran=", I432), ""),""),"")</f>
        <v>, zoneIds={1160}, veteran=false</v>
      </c>
      <c r="AY432" s="21" t="str">
        <f>IF(F432&lt;&gt;"Not in the game (anymore)",IF(A432&lt;&gt;"",", setType="&amp;G432,"")&amp;IF(J432="true",", multiTrialSet=true",""),"")</f>
        <v>, setType=LIBSETS_SETTYPE_TRIAL</v>
      </c>
      <c r="AZ432" s="21" t="str">
        <f>IF(F432&lt;&gt;"Not in the game (anymore)",IF(U432&lt;&gt;"",", dropMechanic={"&amp;U432&amp;IF(Z432&lt;&gt;"",","&amp;Z432,"")&amp;IF(AE432&lt;&gt;"",","&amp;AE432,"")&amp;IF(AJ432&lt;&gt;"",","&amp;AJ432,"")&amp;IF(AO432&lt;&gt;"",","&amp;AO432,"")&amp;IF(AT432&lt;&gt;"",","&amp;AT432,"")&amp;"}"&amp;IF(U432="LIBSETS_DROP_MECHANIC_MONSTER_NAME",", dropMechanicNames={" &amp; IF(V432&lt;&gt;"","['en']='"&amp;V432&amp;"'","") &amp; IF(W432&lt;&gt;"",", ['de']='" &amp; W432&amp;"'","") &amp; "}",""),"")&amp;"},","")</f>
        <v>},</v>
      </c>
      <c r="BA432" s="21" t="str">
        <f>IF(F432&lt;&gt;"Not in the game (anymore)",IF(C432&lt;&gt;"",CONCATENATE(" --",C432," / ",B432,"   [",IF(Q432&lt;&gt;"",Q432,""),IF(Y432&lt;&gt;"",", "&amp;Y432,""),IF(AD432&lt;&gt;"",", "&amp;AD432,""),IF(AI432&lt;&gt;"",", "&amp;AI432,""),IF(AN432&lt;&gt;"",", "&amp;AN432,""),IF(AS432&lt;&gt;"",", "&amp;AS432,""),"]")),"")</f>
        <v xml:space="preserve"> --Kyne's Wind / Kynes Wind   [Western Skyrim]</v>
      </c>
    </row>
    <row r="433" spans="1:53" x14ac:dyDescent="0.25">
      <c r="A433" s="5">
        <v>493</v>
      </c>
      <c r="B433" t="s">
        <v>1985</v>
      </c>
      <c r="C433" t="s">
        <v>1986</v>
      </c>
      <c r="D433" s="3">
        <f>A433</f>
        <v>493</v>
      </c>
      <c r="G433" s="8" t="s">
        <v>1656</v>
      </c>
      <c r="I433" t="s">
        <v>98</v>
      </c>
      <c r="J433" t="s">
        <v>97</v>
      </c>
      <c r="K433">
        <v>-1</v>
      </c>
      <c r="L433">
        <v>-1</v>
      </c>
      <c r="M433">
        <v>-1</v>
      </c>
      <c r="N433">
        <v>0</v>
      </c>
      <c r="O433" s="70" t="s">
        <v>1884</v>
      </c>
      <c r="P433" s="3">
        <f>IF(AND(G433&lt;&gt;"LIBSETS_SETTYPE_BATTLEGROUND",G433&lt;&gt;"LIBSETS_SETTYPE_SPECIAL",G433&lt;&gt;"LIBSETS_SETTYPE_MYTHIC"), IF(Q433&lt;&gt;"",VLOOKUP(Q433,'ESO zone constants'!$D$2:$H$4950,5,FALSE),""),"")</f>
        <v>1160</v>
      </c>
      <c r="Q433" t="str">
        <f>IF(OR(K433="",K433&lt;=0,ISERROR(K433)),IF(AND(O433&lt;&gt;"",NOT(ISERROR(O433))),O433, ""),VLOOKUP(K433,'ESO wayshrine node constants'!$A$3:$D$9993,4,FALSE))</f>
        <v>Western Skyrim</v>
      </c>
      <c r="S433" s="19" t="str">
        <f>IF(AND(R433&lt;&gt;"",NOT(ISERROR(R433))),R433,IF(P433&lt;&gt;"",IF(NOT(ISERROR(VLOOKUP(P433,'ESO Dungeon constants'!$D$3:$H$9999,5,FALSE))),VLOOKUP(P433,'ESO Dungeon constants'!$D$3:$I$9999,6,FALSE),VLOOKUP(P433,'ESO zone constants'!$H$2:$K$9984,4,FALSE)),""))</f>
        <v>DLC_GREYMOOR</v>
      </c>
      <c r="T433" s="3" t="str">
        <f>IF(S433&lt;&gt;"",VLOOKUP(S433,'LibSets constants'!$B$4:$C$1000,2,FALSE),"")</f>
        <v>Greymoor</v>
      </c>
      <c r="V433" s="41" t="str">
        <f>IF(U433&lt;&gt;"",IF(U433&lt;&gt;"LIBSETS_DROP_MECHANIC_MONSTER_NAME",VLOOKUP(U433,'LibSets constants'!$I$4:$L$1000,3,FALSE),""),"")</f>
        <v/>
      </c>
      <c r="W433" s="44" t="str">
        <f>IF(U433&lt;&gt;"",IF(U433&lt;&gt;"LIBSETS_DROP_MECHANIC_MONSTER_NAME",VLOOKUP(U433,'LibSets constants'!$I$4:$L$1000,4,FALSE),""),"")</f>
        <v/>
      </c>
      <c r="X433" s="3" t="str">
        <f>IF(G433&lt;&gt;"LIBSETS_SETTYPE_BATTLEGROUND",IF(G433&lt;&gt;"LIBSETS_SETTYPE_SPECIAL",IF(Y433&lt;&gt;"",VLOOKUP(Y433,'ESO zone constants'!$D$2:$H$4950,5,FALSE),""),""),"")</f>
        <v/>
      </c>
      <c r="Z433" s="45"/>
      <c r="AA433" s="44" t="str">
        <f>IF(Z433&lt;&gt;"",IF(Z433&lt;&gt;"LIBSETS_DROP_MECHANIC_MONSTER_NAME",VLOOKUP(Z433,'LibSets constants'!$I$4:$L$1000,3,FALSE),""),"")</f>
        <v/>
      </c>
      <c r="AB433" s="44" t="str">
        <f>IF(Z433&lt;&gt;"",IF(Z433&lt;&gt;"LIBSETS_DROP_MECHANIC_MONSTER_NAME",VLOOKUP(Z433,'LibSets constants'!$I$4:$L$1000,4,FALSE),""),"")</f>
        <v/>
      </c>
      <c r="AC433" s="3" t="str">
        <f>IF(G433&lt;&gt;"LIBSETS_SETTYPE_BATTLEGROUND",IF(G433&lt;&gt;"LIBSETS_SETTYPE_SPECIAL",IF(AD433&lt;&gt;"",VLOOKUP(AD433,'ESO zone constants'!$D$2:$H$4950,5,FALSE),""),""),"")</f>
        <v/>
      </c>
      <c r="AE433" s="45"/>
      <c r="AF433" s="44" t="str">
        <f>IF(AE433&lt;&gt;"",IF(AE433&lt;&gt;"LIBSETS_DROP_MECHANIC_MONSTER_NAME",VLOOKUP(AE433,'LibSets constants'!$I$4:$L$1000,3,FALSE),""),"")</f>
        <v/>
      </c>
      <c r="AG433" s="44" t="str">
        <f>IF(AE433&lt;&gt;"",IF(AE433&lt;&gt;"LIBSETS_DROP_MECHANIC_MONSTER_NAME",VLOOKUP(AE433,'LibSets constants'!$I$4:$L$1000,4,FALSE),""),"")</f>
        <v/>
      </c>
      <c r="AH433" s="3" t="str">
        <f>IF(G433&lt;&gt;"LIBSETS_SETTYPE_BATTLEGROUND",IF(G433&lt;&gt;"LIBSETS_SETTYPE_SPECIAL",IF(AI433&lt;&gt;"",VLOOKUP(AI433,'ESO zone constants'!$D$2:$H$4950,5,FALSE),""),""),"")</f>
        <v/>
      </c>
      <c r="AJ433" s="45"/>
      <c r="AK433" s="44" t="str">
        <f>IF(AJ433&lt;&gt;"",IF(AJ433&lt;&gt;"LIBSETS_DROP_MECHANIC_MONSTER_NAME",VLOOKUP(AJ433,'LibSets constants'!$I$4:$L$1000,3,FALSE),""),"")</f>
        <v/>
      </c>
      <c r="AL433" s="44" t="str">
        <f>IF(AJ433&lt;&gt;"",IF(AJ433&lt;&gt;"LIBSETS_DROP_MECHANIC_MONSTER_NAME",VLOOKUP(AJ433,'LibSets constants'!$I$4:$L$1000,4,FALSE),""),"")</f>
        <v/>
      </c>
      <c r="AM433" s="3" t="str">
        <f>IF(G433&lt;&gt;"LIBSETS_SETTYPE_BATTLEGROUND",IF(G433&lt;&gt;"LIBSETS_SETTYPE_SPECIAL",IF(AN433&lt;&gt;"",VLOOKUP(AN433,'ESO zone constants'!$D$2:$H$4950,5,FALSE),""),""),"")</f>
        <v/>
      </c>
      <c r="AO433" s="45"/>
      <c r="AP433" s="44" t="str">
        <f>IF(AO433&lt;&gt;"",IF(AO433&lt;&gt;"LIBSETS_DROP_MECHANIC_MONSTER_NAME",VLOOKUP(AO433,'LibSets constants'!$I$4:$L$1000,3,FALSE),""),"")</f>
        <v/>
      </c>
      <c r="AQ433" s="44" t="str">
        <f>IF(AO433&lt;&gt;"",IF(AO433&lt;&gt;"LIBSETS_DROP_MECHANIC_MONSTER_NAME",VLOOKUP(AO433,'LibSets constants'!$I$4:$L$1000,4,FALSE),""),"")</f>
        <v/>
      </c>
      <c r="AR433" s="3" t="str">
        <f>IF(G433&lt;&gt;"LIBSETS_SETTYPE_BATTLEGROUND",IF(G433&lt;&gt;"LIBSETS_SETTYPE_SPECIAL",IF(AS433&lt;&gt;"",VLOOKUP(AS433,'ESO zone constants'!$D$2:$H$4950,5,FALSE),""),""),"")</f>
        <v/>
      </c>
      <c r="AT433" s="45"/>
      <c r="AU433" s="44" t="str">
        <f>IF(AT433&lt;&gt;"",IF(AT433&lt;&gt;"LIBSETS_DROP_MECHANIC_MONSTER_NAME",VLOOKUP(AT433,'LibSets constants'!$I$4:$L$1000,3,FALSE),""),"")</f>
        <v/>
      </c>
      <c r="AV433" s="44" t="str">
        <f>IF(AT433&lt;&gt;"",IF(AT433&lt;&gt;"LIBSETS_DROP_MECHANIC_MONSTER_NAME",VLOOKUP(AT433,'LibSets constants'!$I$4:$L$1000,4,FALSE),""),"")</f>
        <v/>
      </c>
      <c r="AW433" s="21" t="str">
        <f>IF(A433="???","--","")&amp;IF(F433&lt;&gt;"Not in the game (anymore)",IF(A433&lt;&gt;"",CONCATENATE("[",A433,"] = {wayshrines={")&amp;IF(K433&lt;&gt;"",CONCATENATE(K433,","),"")&amp;IF(L433&lt;&gt;"",CONCATENATE(L433,","),"")&amp;IF(M433&lt;&gt;"",CONCATENATE(M433,","),"")&amp;CONCATENATE("}")&amp;IF(VALUE(N433)&gt;0,CONCATENATE(", traitsNeeded=",N433),"")&amp;CONCATENATE(", dlcId=",IF(S433&lt;&gt;"",S433,"DLC_BASE_GAME")),""),"")</f>
        <v>[493] = {wayshrines={-1,-1,-1,}, dlcId=DLC_GREYMOOR</v>
      </c>
      <c r="AX433" s="21" t="str">
        <f>IF(F433&lt;&gt;"Not in the game (anymore)",IF(A433&lt;&gt;"",IF(P433&lt;&gt;"",CONCATENATE(", zoneIds={",P433),"")&amp;IF(X433&lt;&gt;"",CONCATENATE(",",X433),"")&amp;IF(AC433&lt;&gt;"",CONCATENATE(",",AC433),"")&amp;IF(AH433&lt;&gt;"",CONCATENATE(",",AH433),"")&amp;IF(AM433&lt;&gt;"",CONCATENATE(",",AM433),"")&amp;IF(AR433&lt;&gt;"",CONCATENATE(",",AR433),"")&amp;IF(P433&lt;&gt;"",CONCATENATE("}",""),"")&amp;IF(OR(I433="true",I433="false",I433&lt;&gt;""), CONCATENATE(", veteran=", I433), ""),""),"")</f>
        <v>, zoneIds={1160}, veteran=true</v>
      </c>
      <c r="AY433" s="21" t="str">
        <f>IF(F433&lt;&gt;"Not in the game (anymore)",IF(A433&lt;&gt;"",", setType="&amp;G433,"")&amp;IF(J433="true",", multiTrialSet=true",""),"")</f>
        <v>, setType=LIBSETS_SETTYPE_TRIAL</v>
      </c>
      <c r="AZ433" s="21" t="str">
        <f>IF(F433&lt;&gt;"Not in the game (anymore)",IF(U433&lt;&gt;"",", dropMechanic={"&amp;U433&amp;IF(Z433&lt;&gt;"",","&amp;Z433,"")&amp;IF(AE433&lt;&gt;"",","&amp;AE433,"")&amp;IF(AJ433&lt;&gt;"",","&amp;AJ433,"")&amp;IF(AO433&lt;&gt;"",","&amp;AO433,"")&amp;IF(AT433&lt;&gt;"",","&amp;AT433,"")&amp;"}"&amp;IF(U433="LIBSETS_DROP_MECHANIC_MONSTER_NAME",", dropMechanicNames={" &amp; IF(V433&lt;&gt;"","['en']='"&amp;V433&amp;"'","") &amp; IF(W433&lt;&gt;"",", ['de']='" &amp; W433&amp;"'","") &amp; "}",""),"")&amp;"},","")</f>
        <v>},</v>
      </c>
      <c r="BA433" s="21" t="str">
        <f>IF(F433&lt;&gt;"Not in the game (anymore)",IF(C433&lt;&gt;"",CONCATENATE(" --",C433," / ",B433,"   [",IF(Q433&lt;&gt;"",Q433,""),IF(Y433&lt;&gt;"",", "&amp;Y433,""),IF(AD433&lt;&gt;"",", "&amp;AD433,""),IF(AI433&lt;&gt;"",", "&amp;AI433,""),IF(AN433&lt;&gt;"",", "&amp;AN433,""),IF(AS433&lt;&gt;"",", "&amp;AS433,""),"]")),"")</f>
        <v xml:space="preserve"> --Perfected Kyne's Wind / Kynes perfektionierter Wind   [Western Skyrim]</v>
      </c>
    </row>
    <row r="434" spans="1:53" x14ac:dyDescent="0.25">
      <c r="A434" s="5">
        <v>494</v>
      </c>
      <c r="B434" t="s">
        <v>1987</v>
      </c>
      <c r="C434" t="s">
        <v>1988</v>
      </c>
      <c r="D434" s="3">
        <f>A434</f>
        <v>494</v>
      </c>
      <c r="G434" s="8" t="s">
        <v>1656</v>
      </c>
      <c r="I434" t="s">
        <v>97</v>
      </c>
      <c r="J434" t="s">
        <v>97</v>
      </c>
      <c r="K434">
        <v>-1</v>
      </c>
      <c r="L434">
        <v>-1</v>
      </c>
      <c r="M434">
        <v>-1</v>
      </c>
      <c r="N434">
        <v>0</v>
      </c>
      <c r="O434" s="70" t="s">
        <v>1884</v>
      </c>
      <c r="P434" s="3">
        <f>IF(AND(G434&lt;&gt;"LIBSETS_SETTYPE_BATTLEGROUND",G434&lt;&gt;"LIBSETS_SETTYPE_SPECIAL",G434&lt;&gt;"LIBSETS_SETTYPE_MYTHIC"), IF(Q434&lt;&gt;"",VLOOKUP(Q434,'ESO zone constants'!$D$2:$H$4950,5,FALSE),""),"")</f>
        <v>1160</v>
      </c>
      <c r="Q434" t="str">
        <f>IF(OR(K434="",K434&lt;=0,ISERROR(K434)),IF(AND(O434&lt;&gt;"",NOT(ISERROR(O434))),O434, ""),VLOOKUP(K434,'ESO wayshrine node constants'!$A$3:$D$9993,4,FALSE))</f>
        <v>Western Skyrim</v>
      </c>
      <c r="S434" s="19" t="str">
        <f>IF(AND(R434&lt;&gt;"",NOT(ISERROR(R434))),R434,IF(P434&lt;&gt;"",IF(NOT(ISERROR(VLOOKUP(P434,'ESO Dungeon constants'!$D$3:$H$9999,5,FALSE))),VLOOKUP(P434,'ESO Dungeon constants'!$D$3:$I$9999,6,FALSE),VLOOKUP(P434,'ESO zone constants'!$H$2:$K$9984,4,FALSE)),""))</f>
        <v>DLC_GREYMOOR</v>
      </c>
      <c r="T434" s="3" t="str">
        <f>IF(S434&lt;&gt;"",VLOOKUP(S434,'LibSets constants'!$B$4:$C$1000,2,FALSE),"")</f>
        <v>Greymoor</v>
      </c>
      <c r="V434" s="41" t="str">
        <f>IF(U434&lt;&gt;"",IF(U434&lt;&gt;"LIBSETS_DROP_MECHANIC_MONSTER_NAME",VLOOKUP(U434,'LibSets constants'!$I$4:$L$1000,3,FALSE),""),"")</f>
        <v/>
      </c>
      <c r="W434" s="44" t="str">
        <f>IF(U434&lt;&gt;"",IF(U434&lt;&gt;"LIBSETS_DROP_MECHANIC_MONSTER_NAME",VLOOKUP(U434,'LibSets constants'!$I$4:$L$1000,4,FALSE),""),"")</f>
        <v/>
      </c>
      <c r="X434" s="3" t="str">
        <f>IF(G434&lt;&gt;"LIBSETS_SETTYPE_BATTLEGROUND",IF(G434&lt;&gt;"LIBSETS_SETTYPE_SPECIAL",IF(Y434&lt;&gt;"",VLOOKUP(Y434,'ESO zone constants'!$D$2:$H$4950,5,FALSE),""),""),"")</f>
        <v/>
      </c>
      <c r="Z434" s="45"/>
      <c r="AA434" s="44" t="str">
        <f>IF(Z434&lt;&gt;"",IF(Z434&lt;&gt;"LIBSETS_DROP_MECHANIC_MONSTER_NAME",VLOOKUP(Z434,'LibSets constants'!$I$4:$L$1000,3,FALSE),""),"")</f>
        <v/>
      </c>
      <c r="AB434" s="44" t="str">
        <f>IF(Z434&lt;&gt;"",IF(Z434&lt;&gt;"LIBSETS_DROP_MECHANIC_MONSTER_NAME",VLOOKUP(Z434,'LibSets constants'!$I$4:$L$1000,4,FALSE),""),"")</f>
        <v/>
      </c>
      <c r="AC434" s="3" t="str">
        <f>IF(G434&lt;&gt;"LIBSETS_SETTYPE_BATTLEGROUND",IF(G434&lt;&gt;"LIBSETS_SETTYPE_SPECIAL",IF(AD434&lt;&gt;"",VLOOKUP(AD434,'ESO zone constants'!$D$2:$H$4950,5,FALSE),""),""),"")</f>
        <v/>
      </c>
      <c r="AE434" s="45"/>
      <c r="AF434" s="44" t="str">
        <f>IF(AE434&lt;&gt;"",IF(AE434&lt;&gt;"LIBSETS_DROP_MECHANIC_MONSTER_NAME",VLOOKUP(AE434,'LibSets constants'!$I$4:$L$1000,3,FALSE),""),"")</f>
        <v/>
      </c>
      <c r="AG434" s="44" t="str">
        <f>IF(AE434&lt;&gt;"",IF(AE434&lt;&gt;"LIBSETS_DROP_MECHANIC_MONSTER_NAME",VLOOKUP(AE434,'LibSets constants'!$I$4:$L$1000,4,FALSE),""),"")</f>
        <v/>
      </c>
      <c r="AH434" s="3" t="str">
        <f>IF(G434&lt;&gt;"LIBSETS_SETTYPE_BATTLEGROUND",IF(G434&lt;&gt;"LIBSETS_SETTYPE_SPECIAL",IF(AI434&lt;&gt;"",VLOOKUP(AI434,'ESO zone constants'!$D$2:$H$4950,5,FALSE),""),""),"")</f>
        <v/>
      </c>
      <c r="AJ434" s="45"/>
      <c r="AK434" s="44" t="str">
        <f>IF(AJ434&lt;&gt;"",IF(AJ434&lt;&gt;"LIBSETS_DROP_MECHANIC_MONSTER_NAME",VLOOKUP(AJ434,'LibSets constants'!$I$4:$L$1000,3,FALSE),""),"")</f>
        <v/>
      </c>
      <c r="AL434" s="44" t="str">
        <f>IF(AJ434&lt;&gt;"",IF(AJ434&lt;&gt;"LIBSETS_DROP_MECHANIC_MONSTER_NAME",VLOOKUP(AJ434,'LibSets constants'!$I$4:$L$1000,4,FALSE),""),"")</f>
        <v/>
      </c>
      <c r="AM434" s="3" t="str">
        <f>IF(G434&lt;&gt;"LIBSETS_SETTYPE_BATTLEGROUND",IF(G434&lt;&gt;"LIBSETS_SETTYPE_SPECIAL",IF(AN434&lt;&gt;"",VLOOKUP(AN434,'ESO zone constants'!$D$2:$H$4950,5,FALSE),""),""),"")</f>
        <v/>
      </c>
      <c r="AO434" s="45"/>
      <c r="AP434" s="44" t="str">
        <f>IF(AO434&lt;&gt;"",IF(AO434&lt;&gt;"LIBSETS_DROP_MECHANIC_MONSTER_NAME",VLOOKUP(AO434,'LibSets constants'!$I$4:$L$1000,3,FALSE),""),"")</f>
        <v/>
      </c>
      <c r="AQ434" s="44" t="str">
        <f>IF(AO434&lt;&gt;"",IF(AO434&lt;&gt;"LIBSETS_DROP_MECHANIC_MONSTER_NAME",VLOOKUP(AO434,'LibSets constants'!$I$4:$L$1000,4,FALSE),""),"")</f>
        <v/>
      </c>
      <c r="AR434" s="3" t="str">
        <f>IF(G434&lt;&gt;"LIBSETS_SETTYPE_BATTLEGROUND",IF(G434&lt;&gt;"LIBSETS_SETTYPE_SPECIAL",IF(AS434&lt;&gt;"",VLOOKUP(AS434,'ESO zone constants'!$D$2:$H$4950,5,FALSE),""),""),"")</f>
        <v/>
      </c>
      <c r="AT434" s="45"/>
      <c r="AU434" s="44" t="str">
        <f>IF(AT434&lt;&gt;"",IF(AT434&lt;&gt;"LIBSETS_DROP_MECHANIC_MONSTER_NAME",VLOOKUP(AT434,'LibSets constants'!$I$4:$L$1000,3,FALSE),""),"")</f>
        <v/>
      </c>
      <c r="AV434" s="44" t="str">
        <f>IF(AT434&lt;&gt;"",IF(AT434&lt;&gt;"LIBSETS_DROP_MECHANIC_MONSTER_NAME",VLOOKUP(AT434,'LibSets constants'!$I$4:$L$1000,4,FALSE),""),"")</f>
        <v/>
      </c>
      <c r="AW434" s="21" t="str">
        <f>IF(A434="???","--","")&amp;IF(F434&lt;&gt;"Not in the game (anymore)",IF(A434&lt;&gt;"",CONCATENATE("[",A434,"] = {wayshrines={")&amp;IF(K434&lt;&gt;"",CONCATENATE(K434,","),"")&amp;IF(L434&lt;&gt;"",CONCATENATE(L434,","),"")&amp;IF(M434&lt;&gt;"",CONCATENATE(M434,","),"")&amp;CONCATENATE("}")&amp;IF(VALUE(N434)&gt;0,CONCATENATE(", traitsNeeded=",N434),"")&amp;CONCATENATE(", dlcId=",IF(S434&lt;&gt;"",S434,"DLC_BASE_GAME")),""),"")</f>
        <v>[494] = {wayshrines={-1,-1,-1,}, dlcId=DLC_GREYMOOR</v>
      </c>
      <c r="AX434" s="21" t="str">
        <f>IF(F434&lt;&gt;"Not in the game (anymore)",IF(A434&lt;&gt;"",IF(P434&lt;&gt;"",CONCATENATE(", zoneIds={",P434),"")&amp;IF(X434&lt;&gt;"",CONCATENATE(",",X434),"")&amp;IF(AC434&lt;&gt;"",CONCATENATE(",",AC434),"")&amp;IF(AH434&lt;&gt;"",CONCATENATE(",",AH434),"")&amp;IF(AM434&lt;&gt;"",CONCATENATE(",",AM434),"")&amp;IF(AR434&lt;&gt;"",CONCATENATE(",",AR434),"")&amp;IF(P434&lt;&gt;"",CONCATENATE("}",""),"")&amp;IF(OR(I434="true",I434="false",I434&lt;&gt;""), CONCATENATE(", veteran=", I434), ""),""),"")</f>
        <v>, zoneIds={1160}, veteran=false</v>
      </c>
      <c r="AY434" s="21" t="str">
        <f>IF(F434&lt;&gt;"Not in the game (anymore)",IF(A434&lt;&gt;"",", setType="&amp;G434,"")&amp;IF(J434="true",", multiTrialSet=true",""),"")</f>
        <v>, setType=LIBSETS_SETTYPE_TRIAL</v>
      </c>
      <c r="AZ434" s="21" t="str">
        <f>IF(F434&lt;&gt;"Not in the game (anymore)",IF(U434&lt;&gt;"",", dropMechanic={"&amp;U434&amp;IF(Z434&lt;&gt;"",","&amp;Z434,"")&amp;IF(AE434&lt;&gt;"",","&amp;AE434,"")&amp;IF(AJ434&lt;&gt;"",","&amp;AJ434,"")&amp;IF(AO434&lt;&gt;"",","&amp;AO434,"")&amp;IF(AT434&lt;&gt;"",","&amp;AT434,"")&amp;"}"&amp;IF(U434="LIBSETS_DROP_MECHANIC_MONSTER_NAME",", dropMechanicNames={" &amp; IF(V434&lt;&gt;"","['en']='"&amp;V434&amp;"'","") &amp; IF(W434&lt;&gt;"",", ['de']='" &amp; W434&amp;"'","") &amp; "}",""),"")&amp;"},","")</f>
        <v>},</v>
      </c>
      <c r="BA434" s="21" t="str">
        <f>IF(F434&lt;&gt;"Not in the game (anymore)",IF(C434&lt;&gt;"",CONCATENATE(" --",C434," / ",B434,"   [",IF(Q434&lt;&gt;"",Q434,""),IF(Y434&lt;&gt;"",", "&amp;Y434,""),IF(AD434&lt;&gt;"",", "&amp;AD434,""),IF(AI434&lt;&gt;"",", "&amp;AI434,""),IF(AN434&lt;&gt;"",", "&amp;AN434,""),IF(AS434&lt;&gt;"",", "&amp;AS434,""),"]")),"")</f>
        <v xml:space="preserve"> --Vrol's Command / Vrols Befehl   [Western Skyrim]</v>
      </c>
    </row>
    <row r="435" spans="1:53" x14ac:dyDescent="0.25">
      <c r="A435" s="5">
        <v>495</v>
      </c>
      <c r="B435" t="s">
        <v>1989</v>
      </c>
      <c r="C435" t="s">
        <v>1990</v>
      </c>
      <c r="D435" s="3">
        <f>A435</f>
        <v>495</v>
      </c>
      <c r="G435" s="8" t="s">
        <v>1656</v>
      </c>
      <c r="I435" t="s">
        <v>98</v>
      </c>
      <c r="J435" t="s">
        <v>97</v>
      </c>
      <c r="K435">
        <v>-1</v>
      </c>
      <c r="L435">
        <v>-1</v>
      </c>
      <c r="M435">
        <v>-1</v>
      </c>
      <c r="N435">
        <v>0</v>
      </c>
      <c r="O435" s="70" t="s">
        <v>1884</v>
      </c>
      <c r="P435" s="3">
        <f>IF(AND(G435&lt;&gt;"LIBSETS_SETTYPE_BATTLEGROUND",G435&lt;&gt;"LIBSETS_SETTYPE_SPECIAL",G435&lt;&gt;"LIBSETS_SETTYPE_MYTHIC"), IF(Q435&lt;&gt;"",VLOOKUP(Q435,'ESO zone constants'!$D$2:$H$4950,5,FALSE),""),"")</f>
        <v>1160</v>
      </c>
      <c r="Q435" t="str">
        <f>IF(OR(K435="",K435&lt;=0,ISERROR(K435)),IF(AND(O435&lt;&gt;"",NOT(ISERROR(O435))),O435, ""),VLOOKUP(K435,'ESO wayshrine node constants'!$A$3:$D$9993,4,FALSE))</f>
        <v>Western Skyrim</v>
      </c>
      <c r="S435" s="19" t="str">
        <f>IF(AND(R435&lt;&gt;"",NOT(ISERROR(R435))),R435,IF(P435&lt;&gt;"",IF(NOT(ISERROR(VLOOKUP(P435,'ESO Dungeon constants'!$D$3:$H$9999,5,FALSE))),VLOOKUP(P435,'ESO Dungeon constants'!$D$3:$I$9999,6,FALSE),VLOOKUP(P435,'ESO zone constants'!$H$2:$K$9984,4,FALSE)),""))</f>
        <v>DLC_GREYMOOR</v>
      </c>
      <c r="T435" s="3" t="str">
        <f>IF(S435&lt;&gt;"",VLOOKUP(S435,'LibSets constants'!$B$4:$C$1000,2,FALSE),"")</f>
        <v>Greymoor</v>
      </c>
      <c r="V435" s="41" t="str">
        <f>IF(U435&lt;&gt;"",IF(U435&lt;&gt;"LIBSETS_DROP_MECHANIC_MONSTER_NAME",VLOOKUP(U435,'LibSets constants'!$I$4:$L$1000,3,FALSE),""),"")</f>
        <v/>
      </c>
      <c r="W435" s="44" t="str">
        <f>IF(U435&lt;&gt;"",IF(U435&lt;&gt;"LIBSETS_DROP_MECHANIC_MONSTER_NAME",VLOOKUP(U435,'LibSets constants'!$I$4:$L$1000,4,FALSE),""),"")</f>
        <v/>
      </c>
      <c r="X435" s="3" t="str">
        <f>IF(G435&lt;&gt;"LIBSETS_SETTYPE_BATTLEGROUND",IF(G435&lt;&gt;"LIBSETS_SETTYPE_SPECIAL",IF(Y435&lt;&gt;"",VLOOKUP(Y435,'ESO zone constants'!$D$2:$H$4950,5,FALSE),""),""),"")</f>
        <v/>
      </c>
      <c r="Z435" s="45"/>
      <c r="AA435" s="44" t="str">
        <f>IF(Z435&lt;&gt;"",IF(Z435&lt;&gt;"LIBSETS_DROP_MECHANIC_MONSTER_NAME",VLOOKUP(Z435,'LibSets constants'!$I$4:$L$1000,3,FALSE),""),"")</f>
        <v/>
      </c>
      <c r="AB435" s="44" t="str">
        <f>IF(Z435&lt;&gt;"",IF(Z435&lt;&gt;"LIBSETS_DROP_MECHANIC_MONSTER_NAME",VLOOKUP(Z435,'LibSets constants'!$I$4:$L$1000,4,FALSE),""),"")</f>
        <v/>
      </c>
      <c r="AC435" s="3" t="str">
        <f>IF(G435&lt;&gt;"LIBSETS_SETTYPE_BATTLEGROUND",IF(G435&lt;&gt;"LIBSETS_SETTYPE_SPECIAL",IF(AD435&lt;&gt;"",VLOOKUP(AD435,'ESO zone constants'!$D$2:$H$4950,5,FALSE),""),""),"")</f>
        <v/>
      </c>
      <c r="AE435" s="45"/>
      <c r="AF435" s="44" t="str">
        <f>IF(AE435&lt;&gt;"",IF(AE435&lt;&gt;"LIBSETS_DROP_MECHANIC_MONSTER_NAME",VLOOKUP(AE435,'LibSets constants'!$I$4:$L$1000,3,FALSE),""),"")</f>
        <v/>
      </c>
      <c r="AG435" s="44" t="str">
        <f>IF(AE435&lt;&gt;"",IF(AE435&lt;&gt;"LIBSETS_DROP_MECHANIC_MONSTER_NAME",VLOOKUP(AE435,'LibSets constants'!$I$4:$L$1000,4,FALSE),""),"")</f>
        <v/>
      </c>
      <c r="AH435" s="3" t="str">
        <f>IF(G435&lt;&gt;"LIBSETS_SETTYPE_BATTLEGROUND",IF(G435&lt;&gt;"LIBSETS_SETTYPE_SPECIAL",IF(AI435&lt;&gt;"",VLOOKUP(AI435,'ESO zone constants'!$D$2:$H$4950,5,FALSE),""),""),"")</f>
        <v/>
      </c>
      <c r="AJ435" s="45"/>
      <c r="AK435" s="44" t="str">
        <f>IF(AJ435&lt;&gt;"",IF(AJ435&lt;&gt;"LIBSETS_DROP_MECHANIC_MONSTER_NAME",VLOOKUP(AJ435,'LibSets constants'!$I$4:$L$1000,3,FALSE),""),"")</f>
        <v/>
      </c>
      <c r="AL435" s="44" t="str">
        <f>IF(AJ435&lt;&gt;"",IF(AJ435&lt;&gt;"LIBSETS_DROP_MECHANIC_MONSTER_NAME",VLOOKUP(AJ435,'LibSets constants'!$I$4:$L$1000,4,FALSE),""),"")</f>
        <v/>
      </c>
      <c r="AM435" s="3" t="str">
        <f>IF(G435&lt;&gt;"LIBSETS_SETTYPE_BATTLEGROUND",IF(G435&lt;&gt;"LIBSETS_SETTYPE_SPECIAL",IF(AN435&lt;&gt;"",VLOOKUP(AN435,'ESO zone constants'!$D$2:$H$4950,5,FALSE),""),""),"")</f>
        <v/>
      </c>
      <c r="AO435" s="45"/>
      <c r="AP435" s="44" t="str">
        <f>IF(AO435&lt;&gt;"",IF(AO435&lt;&gt;"LIBSETS_DROP_MECHANIC_MONSTER_NAME",VLOOKUP(AO435,'LibSets constants'!$I$4:$L$1000,3,FALSE),""),"")</f>
        <v/>
      </c>
      <c r="AQ435" s="44" t="str">
        <f>IF(AO435&lt;&gt;"",IF(AO435&lt;&gt;"LIBSETS_DROP_MECHANIC_MONSTER_NAME",VLOOKUP(AO435,'LibSets constants'!$I$4:$L$1000,4,FALSE),""),"")</f>
        <v/>
      </c>
      <c r="AR435" s="3" t="str">
        <f>IF(G435&lt;&gt;"LIBSETS_SETTYPE_BATTLEGROUND",IF(G435&lt;&gt;"LIBSETS_SETTYPE_SPECIAL",IF(AS435&lt;&gt;"",VLOOKUP(AS435,'ESO zone constants'!$D$2:$H$4950,5,FALSE),""),""),"")</f>
        <v/>
      </c>
      <c r="AT435" s="45"/>
      <c r="AU435" s="44" t="str">
        <f>IF(AT435&lt;&gt;"",IF(AT435&lt;&gt;"LIBSETS_DROP_MECHANIC_MONSTER_NAME",VLOOKUP(AT435,'LibSets constants'!$I$4:$L$1000,3,FALSE),""),"")</f>
        <v/>
      </c>
      <c r="AV435" s="44" t="str">
        <f>IF(AT435&lt;&gt;"",IF(AT435&lt;&gt;"LIBSETS_DROP_MECHANIC_MONSTER_NAME",VLOOKUP(AT435,'LibSets constants'!$I$4:$L$1000,4,FALSE),""),"")</f>
        <v/>
      </c>
      <c r="AW435" s="21" t="str">
        <f>IF(A435="???","--","")&amp;IF(F435&lt;&gt;"Not in the game (anymore)",IF(A435&lt;&gt;"",CONCATENATE("[",A435,"] = {wayshrines={")&amp;IF(K435&lt;&gt;"",CONCATENATE(K435,","),"")&amp;IF(L435&lt;&gt;"",CONCATENATE(L435,","),"")&amp;IF(M435&lt;&gt;"",CONCATENATE(M435,","),"")&amp;CONCATENATE("}")&amp;IF(VALUE(N435)&gt;0,CONCATENATE(", traitsNeeded=",N435),"")&amp;CONCATENATE(", dlcId=",IF(S435&lt;&gt;"",S435,"DLC_BASE_GAME")),""),"")</f>
        <v>[495] = {wayshrines={-1,-1,-1,}, dlcId=DLC_GREYMOOR</v>
      </c>
      <c r="AX435" s="21" t="str">
        <f>IF(F435&lt;&gt;"Not in the game (anymore)",IF(A435&lt;&gt;"",IF(P435&lt;&gt;"",CONCATENATE(", zoneIds={",P435),"")&amp;IF(X435&lt;&gt;"",CONCATENATE(",",X435),"")&amp;IF(AC435&lt;&gt;"",CONCATENATE(",",AC435),"")&amp;IF(AH435&lt;&gt;"",CONCATENATE(",",AH435),"")&amp;IF(AM435&lt;&gt;"",CONCATENATE(",",AM435),"")&amp;IF(AR435&lt;&gt;"",CONCATENATE(",",AR435),"")&amp;IF(P435&lt;&gt;"",CONCATENATE("}",""),"")&amp;IF(OR(I435="true",I435="false",I435&lt;&gt;""), CONCATENATE(", veteran=", I435), ""),""),"")</f>
        <v>, zoneIds={1160}, veteran=true</v>
      </c>
      <c r="AY435" s="21" t="str">
        <f>IF(F435&lt;&gt;"Not in the game (anymore)",IF(A435&lt;&gt;"",", setType="&amp;G435,"")&amp;IF(J435="true",", multiTrialSet=true",""),"")</f>
        <v>, setType=LIBSETS_SETTYPE_TRIAL</v>
      </c>
      <c r="AZ435" s="21" t="str">
        <f>IF(F435&lt;&gt;"Not in the game (anymore)",IF(U435&lt;&gt;"",", dropMechanic={"&amp;U435&amp;IF(Z435&lt;&gt;"",","&amp;Z435,"")&amp;IF(AE435&lt;&gt;"",","&amp;AE435,"")&amp;IF(AJ435&lt;&gt;"",","&amp;AJ435,"")&amp;IF(AO435&lt;&gt;"",","&amp;AO435,"")&amp;IF(AT435&lt;&gt;"",","&amp;AT435,"")&amp;"}"&amp;IF(U435="LIBSETS_DROP_MECHANIC_MONSTER_NAME",", dropMechanicNames={" &amp; IF(V435&lt;&gt;"","['en']='"&amp;V435&amp;"'","") &amp; IF(W435&lt;&gt;"",", ['de']='" &amp; W435&amp;"'","") &amp; "}",""),"")&amp;"},","")</f>
        <v>},</v>
      </c>
      <c r="BA435" s="21" t="str">
        <f>IF(F435&lt;&gt;"Not in the game (anymore)",IF(C435&lt;&gt;"",CONCATENATE(" --",C435," / ",B435,"   [",IF(Q435&lt;&gt;"",Q435,""),IF(Y435&lt;&gt;"",", "&amp;Y435,""),IF(AD435&lt;&gt;"",", "&amp;AD435,""),IF(AI435&lt;&gt;"",", "&amp;AI435,""),IF(AN435&lt;&gt;"",", "&amp;AN435,""),IF(AS435&lt;&gt;"",", "&amp;AS435,""),"]")),"")</f>
        <v xml:space="preserve"> --Perfected Vrol's Command / Vrols perfektionierter Befehl   [Western Skyrim]</v>
      </c>
    </row>
    <row r="436" spans="1:53" x14ac:dyDescent="0.25">
      <c r="A436" s="5">
        <v>496</v>
      </c>
      <c r="B436" t="s">
        <v>1991</v>
      </c>
      <c r="C436" t="s">
        <v>1992</v>
      </c>
      <c r="D436" s="3">
        <f>A436</f>
        <v>496</v>
      </c>
      <c r="G436" s="8" t="s">
        <v>1656</v>
      </c>
      <c r="I436" t="s">
        <v>97</v>
      </c>
      <c r="J436" t="s">
        <v>97</v>
      </c>
      <c r="K436">
        <v>-1</v>
      </c>
      <c r="L436">
        <v>-1</v>
      </c>
      <c r="M436">
        <v>-1</v>
      </c>
      <c r="N436">
        <v>0</v>
      </c>
      <c r="O436" s="70" t="s">
        <v>1884</v>
      </c>
      <c r="P436" s="3">
        <f>IF(AND(G436&lt;&gt;"LIBSETS_SETTYPE_BATTLEGROUND",G436&lt;&gt;"LIBSETS_SETTYPE_SPECIAL",G436&lt;&gt;"LIBSETS_SETTYPE_MYTHIC"), IF(Q436&lt;&gt;"",VLOOKUP(Q436,'ESO zone constants'!$D$2:$H$4950,5,FALSE),""),"")</f>
        <v>1160</v>
      </c>
      <c r="Q436" t="str">
        <f>IF(OR(K436="",K436&lt;=0,ISERROR(K436)),IF(AND(O436&lt;&gt;"",NOT(ISERROR(O436))),O436, ""),VLOOKUP(K436,'ESO wayshrine node constants'!$A$3:$D$9993,4,FALSE))</f>
        <v>Western Skyrim</v>
      </c>
      <c r="S436" s="19" t="str">
        <f>IF(AND(R436&lt;&gt;"",NOT(ISERROR(R436))),R436,IF(P436&lt;&gt;"",IF(NOT(ISERROR(VLOOKUP(P436,'ESO Dungeon constants'!$D$3:$H$9999,5,FALSE))),VLOOKUP(P436,'ESO Dungeon constants'!$D$3:$I$9999,6,FALSE),VLOOKUP(P436,'ESO zone constants'!$H$2:$K$9984,4,FALSE)),""))</f>
        <v>DLC_GREYMOOR</v>
      </c>
      <c r="T436" s="3" t="str">
        <f>IF(S436&lt;&gt;"",VLOOKUP(S436,'LibSets constants'!$B$4:$C$1000,2,FALSE),"")</f>
        <v>Greymoor</v>
      </c>
      <c r="V436" s="41" t="str">
        <f>IF(U436&lt;&gt;"",IF(U436&lt;&gt;"LIBSETS_DROP_MECHANIC_MONSTER_NAME",VLOOKUP(U436,'LibSets constants'!$I$4:$L$1000,3,FALSE),""),"")</f>
        <v/>
      </c>
      <c r="W436" s="44" t="str">
        <f>IF(U436&lt;&gt;"",IF(U436&lt;&gt;"LIBSETS_DROP_MECHANIC_MONSTER_NAME",VLOOKUP(U436,'LibSets constants'!$I$4:$L$1000,4,FALSE),""),"")</f>
        <v/>
      </c>
      <c r="X436" s="3" t="str">
        <f>IF(G436&lt;&gt;"LIBSETS_SETTYPE_BATTLEGROUND",IF(G436&lt;&gt;"LIBSETS_SETTYPE_SPECIAL",IF(Y436&lt;&gt;"",VLOOKUP(Y436,'ESO zone constants'!$D$2:$H$4950,5,FALSE),""),""),"")</f>
        <v/>
      </c>
      <c r="Z436" s="45"/>
      <c r="AA436" s="44" t="str">
        <f>IF(Z436&lt;&gt;"",IF(Z436&lt;&gt;"LIBSETS_DROP_MECHANIC_MONSTER_NAME",VLOOKUP(Z436,'LibSets constants'!$I$4:$L$1000,3,FALSE),""),"")</f>
        <v/>
      </c>
      <c r="AB436" s="44" t="str">
        <f>IF(Z436&lt;&gt;"",IF(Z436&lt;&gt;"LIBSETS_DROP_MECHANIC_MONSTER_NAME",VLOOKUP(Z436,'LibSets constants'!$I$4:$L$1000,4,FALSE),""),"")</f>
        <v/>
      </c>
      <c r="AC436" s="3" t="str">
        <f>IF(G436&lt;&gt;"LIBSETS_SETTYPE_BATTLEGROUND",IF(G436&lt;&gt;"LIBSETS_SETTYPE_SPECIAL",IF(AD436&lt;&gt;"",VLOOKUP(AD436,'ESO zone constants'!$D$2:$H$4950,5,FALSE),""),""),"")</f>
        <v/>
      </c>
      <c r="AE436" s="45"/>
      <c r="AF436" s="44" t="str">
        <f>IF(AE436&lt;&gt;"",IF(AE436&lt;&gt;"LIBSETS_DROP_MECHANIC_MONSTER_NAME",VLOOKUP(AE436,'LibSets constants'!$I$4:$L$1000,3,FALSE),""),"")</f>
        <v/>
      </c>
      <c r="AG436" s="44" t="str">
        <f>IF(AE436&lt;&gt;"",IF(AE436&lt;&gt;"LIBSETS_DROP_MECHANIC_MONSTER_NAME",VLOOKUP(AE436,'LibSets constants'!$I$4:$L$1000,4,FALSE),""),"")</f>
        <v/>
      </c>
      <c r="AH436" s="3" t="str">
        <f>IF(G436&lt;&gt;"LIBSETS_SETTYPE_BATTLEGROUND",IF(G436&lt;&gt;"LIBSETS_SETTYPE_SPECIAL",IF(AI436&lt;&gt;"",VLOOKUP(AI436,'ESO zone constants'!$D$2:$H$4950,5,FALSE),""),""),"")</f>
        <v/>
      </c>
      <c r="AJ436" s="45"/>
      <c r="AK436" s="44" t="str">
        <f>IF(AJ436&lt;&gt;"",IF(AJ436&lt;&gt;"LIBSETS_DROP_MECHANIC_MONSTER_NAME",VLOOKUP(AJ436,'LibSets constants'!$I$4:$L$1000,3,FALSE),""),"")</f>
        <v/>
      </c>
      <c r="AL436" s="44" t="str">
        <f>IF(AJ436&lt;&gt;"",IF(AJ436&lt;&gt;"LIBSETS_DROP_MECHANIC_MONSTER_NAME",VLOOKUP(AJ436,'LibSets constants'!$I$4:$L$1000,4,FALSE),""),"")</f>
        <v/>
      </c>
      <c r="AM436" s="3" t="str">
        <f>IF(G436&lt;&gt;"LIBSETS_SETTYPE_BATTLEGROUND",IF(G436&lt;&gt;"LIBSETS_SETTYPE_SPECIAL",IF(AN436&lt;&gt;"",VLOOKUP(AN436,'ESO zone constants'!$D$2:$H$4950,5,FALSE),""),""),"")</f>
        <v/>
      </c>
      <c r="AO436" s="45"/>
      <c r="AP436" s="44" t="str">
        <f>IF(AO436&lt;&gt;"",IF(AO436&lt;&gt;"LIBSETS_DROP_MECHANIC_MONSTER_NAME",VLOOKUP(AO436,'LibSets constants'!$I$4:$L$1000,3,FALSE),""),"")</f>
        <v/>
      </c>
      <c r="AQ436" s="44" t="str">
        <f>IF(AO436&lt;&gt;"",IF(AO436&lt;&gt;"LIBSETS_DROP_MECHANIC_MONSTER_NAME",VLOOKUP(AO436,'LibSets constants'!$I$4:$L$1000,4,FALSE),""),"")</f>
        <v/>
      </c>
      <c r="AR436" s="3" t="str">
        <f>IF(G436&lt;&gt;"LIBSETS_SETTYPE_BATTLEGROUND",IF(G436&lt;&gt;"LIBSETS_SETTYPE_SPECIAL",IF(AS436&lt;&gt;"",VLOOKUP(AS436,'ESO zone constants'!$D$2:$H$4950,5,FALSE),""),""),"")</f>
        <v/>
      </c>
      <c r="AT436" s="45"/>
      <c r="AU436" s="44" t="str">
        <f>IF(AT436&lt;&gt;"",IF(AT436&lt;&gt;"LIBSETS_DROP_MECHANIC_MONSTER_NAME",VLOOKUP(AT436,'LibSets constants'!$I$4:$L$1000,3,FALSE),""),"")</f>
        <v/>
      </c>
      <c r="AV436" s="44" t="str">
        <f>IF(AT436&lt;&gt;"",IF(AT436&lt;&gt;"LIBSETS_DROP_MECHANIC_MONSTER_NAME",VLOOKUP(AT436,'LibSets constants'!$I$4:$L$1000,4,FALSE),""),"")</f>
        <v/>
      </c>
      <c r="AW436" s="21" t="str">
        <f>IF(A436="???","--","")&amp;IF(F436&lt;&gt;"Not in the game (anymore)",IF(A436&lt;&gt;"",CONCATENATE("[",A436,"] = {wayshrines={")&amp;IF(K436&lt;&gt;"",CONCATENATE(K436,","),"")&amp;IF(L436&lt;&gt;"",CONCATENATE(L436,","),"")&amp;IF(M436&lt;&gt;"",CONCATENATE(M436,","),"")&amp;CONCATENATE("}")&amp;IF(VALUE(N436)&gt;0,CONCATENATE(", traitsNeeded=",N436),"")&amp;CONCATENATE(", dlcId=",IF(S436&lt;&gt;"",S436,"DLC_BASE_GAME")),""),"")</f>
        <v>[496] = {wayshrines={-1,-1,-1,}, dlcId=DLC_GREYMOOR</v>
      </c>
      <c r="AX436" s="21" t="str">
        <f>IF(F436&lt;&gt;"Not in the game (anymore)",IF(A436&lt;&gt;"",IF(P436&lt;&gt;"",CONCATENATE(", zoneIds={",P436),"")&amp;IF(X436&lt;&gt;"",CONCATENATE(",",X436),"")&amp;IF(AC436&lt;&gt;"",CONCATENATE(",",AC436),"")&amp;IF(AH436&lt;&gt;"",CONCATENATE(",",AH436),"")&amp;IF(AM436&lt;&gt;"",CONCATENATE(",",AM436),"")&amp;IF(AR436&lt;&gt;"",CONCATENATE(",",AR436),"")&amp;IF(P436&lt;&gt;"",CONCATENATE("}",""),"")&amp;IF(OR(I436="true",I436="false",I436&lt;&gt;""), CONCATENATE(", veteran=", I436), ""),""),"")</f>
        <v>, zoneIds={1160}, veteran=false</v>
      </c>
      <c r="AY436" s="21" t="str">
        <f>IF(F436&lt;&gt;"Not in the game (anymore)",IF(A436&lt;&gt;"",", setType="&amp;G436,"")&amp;IF(J436="true",", multiTrialSet=true",""),"")</f>
        <v>, setType=LIBSETS_SETTYPE_TRIAL</v>
      </c>
      <c r="AZ436" s="21" t="str">
        <f>IF(F436&lt;&gt;"Not in the game (anymore)",IF(U436&lt;&gt;"",", dropMechanic={"&amp;U436&amp;IF(Z436&lt;&gt;"",","&amp;Z436,"")&amp;IF(AE436&lt;&gt;"",","&amp;AE436,"")&amp;IF(AJ436&lt;&gt;"",","&amp;AJ436,"")&amp;IF(AO436&lt;&gt;"",","&amp;AO436,"")&amp;IF(AT436&lt;&gt;"",","&amp;AT436,"")&amp;"}"&amp;IF(U436="LIBSETS_DROP_MECHANIC_MONSTER_NAME",", dropMechanicNames={" &amp; IF(V436&lt;&gt;"","['en']='"&amp;V436&amp;"'","") &amp; IF(W436&lt;&gt;"",", ['de']='" &amp; W436&amp;"'","") &amp; "}",""),"")&amp;"},","")</f>
        <v>},</v>
      </c>
      <c r="BA436" s="21" t="str">
        <f>IF(F436&lt;&gt;"Not in the game (anymore)",IF(C436&lt;&gt;"",CONCATENATE(" --",C436," / ",B436,"   [",IF(Q436&lt;&gt;"",Q436,""),IF(Y436&lt;&gt;"",", "&amp;Y436,""),IF(AD436&lt;&gt;"",", "&amp;AD436,""),IF(AI436&lt;&gt;"",", "&amp;AI436,""),IF(AN436&lt;&gt;"",", "&amp;AN436,""),IF(AS436&lt;&gt;"",", "&amp;AS436,""),"]")),"")</f>
        <v xml:space="preserve"> --Roaring Opportunist / Brüllender Opportunist   [Western Skyrim]</v>
      </c>
    </row>
    <row r="437" spans="1:53" x14ac:dyDescent="0.25">
      <c r="A437" s="5">
        <v>497</v>
      </c>
      <c r="B437" t="s">
        <v>1993</v>
      </c>
      <c r="C437" t="s">
        <v>1994</v>
      </c>
      <c r="D437" s="3">
        <f>A437</f>
        <v>497</v>
      </c>
      <c r="G437" s="8" t="s">
        <v>1656</v>
      </c>
      <c r="I437" t="s">
        <v>98</v>
      </c>
      <c r="J437" t="s">
        <v>97</v>
      </c>
      <c r="K437">
        <v>-1</v>
      </c>
      <c r="L437">
        <v>-1</v>
      </c>
      <c r="M437">
        <v>-1</v>
      </c>
      <c r="N437">
        <v>0</v>
      </c>
      <c r="O437" s="70" t="s">
        <v>1884</v>
      </c>
      <c r="P437" s="3">
        <f>IF(AND(G437&lt;&gt;"LIBSETS_SETTYPE_BATTLEGROUND",G437&lt;&gt;"LIBSETS_SETTYPE_SPECIAL",G437&lt;&gt;"LIBSETS_SETTYPE_MYTHIC"), IF(Q437&lt;&gt;"",VLOOKUP(Q437,'ESO zone constants'!$D$2:$H$4950,5,FALSE),""),"")</f>
        <v>1160</v>
      </c>
      <c r="Q437" t="str">
        <f>IF(OR(K437="",K437&lt;=0,ISERROR(K437)),IF(AND(O437&lt;&gt;"",NOT(ISERROR(O437))),O437, ""),VLOOKUP(K437,'ESO wayshrine node constants'!$A$3:$D$9993,4,FALSE))</f>
        <v>Western Skyrim</v>
      </c>
      <c r="S437" s="19" t="str">
        <f>IF(AND(R437&lt;&gt;"",NOT(ISERROR(R437))),R437,IF(P437&lt;&gt;"",IF(NOT(ISERROR(VLOOKUP(P437,'ESO Dungeon constants'!$D$3:$H$9999,5,FALSE))),VLOOKUP(P437,'ESO Dungeon constants'!$D$3:$I$9999,6,FALSE),VLOOKUP(P437,'ESO zone constants'!$H$2:$K$9984,4,FALSE)),""))</f>
        <v>DLC_GREYMOOR</v>
      </c>
      <c r="T437" s="3" t="str">
        <f>IF(S437&lt;&gt;"",VLOOKUP(S437,'LibSets constants'!$B$4:$C$1000,2,FALSE),"")</f>
        <v>Greymoor</v>
      </c>
      <c r="V437" s="41" t="str">
        <f>IF(U437&lt;&gt;"",IF(U437&lt;&gt;"LIBSETS_DROP_MECHANIC_MONSTER_NAME",VLOOKUP(U437,'LibSets constants'!$I$4:$L$1000,3,FALSE),""),"")</f>
        <v/>
      </c>
      <c r="W437" s="44" t="str">
        <f>IF(U437&lt;&gt;"",IF(U437&lt;&gt;"LIBSETS_DROP_MECHANIC_MONSTER_NAME",VLOOKUP(U437,'LibSets constants'!$I$4:$L$1000,4,FALSE),""),"")</f>
        <v/>
      </c>
      <c r="X437" s="3" t="str">
        <f>IF(G437&lt;&gt;"LIBSETS_SETTYPE_BATTLEGROUND",IF(G437&lt;&gt;"LIBSETS_SETTYPE_SPECIAL",IF(Y437&lt;&gt;"",VLOOKUP(Y437,'ESO zone constants'!$D$2:$H$4950,5,FALSE),""),""),"")</f>
        <v/>
      </c>
      <c r="Z437" s="45"/>
      <c r="AA437" s="44" t="str">
        <f>IF(Z437&lt;&gt;"",IF(Z437&lt;&gt;"LIBSETS_DROP_MECHANIC_MONSTER_NAME",VLOOKUP(Z437,'LibSets constants'!$I$4:$L$1000,3,FALSE),""),"")</f>
        <v/>
      </c>
      <c r="AB437" s="44" t="str">
        <f>IF(Z437&lt;&gt;"",IF(Z437&lt;&gt;"LIBSETS_DROP_MECHANIC_MONSTER_NAME",VLOOKUP(Z437,'LibSets constants'!$I$4:$L$1000,4,FALSE),""),"")</f>
        <v/>
      </c>
      <c r="AC437" s="3" t="str">
        <f>IF(G437&lt;&gt;"LIBSETS_SETTYPE_BATTLEGROUND",IF(G437&lt;&gt;"LIBSETS_SETTYPE_SPECIAL",IF(AD437&lt;&gt;"",VLOOKUP(AD437,'ESO zone constants'!$D$2:$H$4950,5,FALSE),""),""),"")</f>
        <v/>
      </c>
      <c r="AE437" s="45"/>
      <c r="AF437" s="44" t="str">
        <f>IF(AE437&lt;&gt;"",IF(AE437&lt;&gt;"LIBSETS_DROP_MECHANIC_MONSTER_NAME",VLOOKUP(AE437,'LibSets constants'!$I$4:$L$1000,3,FALSE),""),"")</f>
        <v/>
      </c>
      <c r="AG437" s="44" t="str">
        <f>IF(AE437&lt;&gt;"",IF(AE437&lt;&gt;"LIBSETS_DROP_MECHANIC_MONSTER_NAME",VLOOKUP(AE437,'LibSets constants'!$I$4:$L$1000,4,FALSE),""),"")</f>
        <v/>
      </c>
      <c r="AH437" s="3" t="str">
        <f>IF(G437&lt;&gt;"LIBSETS_SETTYPE_BATTLEGROUND",IF(G437&lt;&gt;"LIBSETS_SETTYPE_SPECIAL",IF(AI437&lt;&gt;"",VLOOKUP(AI437,'ESO zone constants'!$D$2:$H$4950,5,FALSE),""),""),"")</f>
        <v/>
      </c>
      <c r="AJ437" s="45"/>
      <c r="AK437" s="44" t="str">
        <f>IF(AJ437&lt;&gt;"",IF(AJ437&lt;&gt;"LIBSETS_DROP_MECHANIC_MONSTER_NAME",VLOOKUP(AJ437,'LibSets constants'!$I$4:$L$1000,3,FALSE),""),"")</f>
        <v/>
      </c>
      <c r="AL437" s="44" t="str">
        <f>IF(AJ437&lt;&gt;"",IF(AJ437&lt;&gt;"LIBSETS_DROP_MECHANIC_MONSTER_NAME",VLOOKUP(AJ437,'LibSets constants'!$I$4:$L$1000,4,FALSE),""),"")</f>
        <v/>
      </c>
      <c r="AM437" s="3" t="str">
        <f>IF(G437&lt;&gt;"LIBSETS_SETTYPE_BATTLEGROUND",IF(G437&lt;&gt;"LIBSETS_SETTYPE_SPECIAL",IF(AN437&lt;&gt;"",VLOOKUP(AN437,'ESO zone constants'!$D$2:$H$4950,5,FALSE),""),""),"")</f>
        <v/>
      </c>
      <c r="AO437" s="45"/>
      <c r="AP437" s="44" t="str">
        <f>IF(AO437&lt;&gt;"",IF(AO437&lt;&gt;"LIBSETS_DROP_MECHANIC_MONSTER_NAME",VLOOKUP(AO437,'LibSets constants'!$I$4:$L$1000,3,FALSE),""),"")</f>
        <v/>
      </c>
      <c r="AQ437" s="44" t="str">
        <f>IF(AO437&lt;&gt;"",IF(AO437&lt;&gt;"LIBSETS_DROP_MECHANIC_MONSTER_NAME",VLOOKUP(AO437,'LibSets constants'!$I$4:$L$1000,4,FALSE),""),"")</f>
        <v/>
      </c>
      <c r="AR437" s="3" t="str">
        <f>IF(G437&lt;&gt;"LIBSETS_SETTYPE_BATTLEGROUND",IF(G437&lt;&gt;"LIBSETS_SETTYPE_SPECIAL",IF(AS437&lt;&gt;"",VLOOKUP(AS437,'ESO zone constants'!$D$2:$H$4950,5,FALSE),""),""),"")</f>
        <v/>
      </c>
      <c r="AT437" s="45"/>
      <c r="AU437" s="44" t="str">
        <f>IF(AT437&lt;&gt;"",IF(AT437&lt;&gt;"LIBSETS_DROP_MECHANIC_MONSTER_NAME",VLOOKUP(AT437,'LibSets constants'!$I$4:$L$1000,3,FALSE),""),"")</f>
        <v/>
      </c>
      <c r="AV437" s="44" t="str">
        <f>IF(AT437&lt;&gt;"",IF(AT437&lt;&gt;"LIBSETS_DROP_MECHANIC_MONSTER_NAME",VLOOKUP(AT437,'LibSets constants'!$I$4:$L$1000,4,FALSE),""),"")</f>
        <v/>
      </c>
      <c r="AW437" s="21" t="str">
        <f>IF(A437="???","--","")&amp;IF(F437&lt;&gt;"Not in the game (anymore)",IF(A437&lt;&gt;"",CONCATENATE("[",A437,"] = {wayshrines={")&amp;IF(K437&lt;&gt;"",CONCATENATE(K437,","),"")&amp;IF(L437&lt;&gt;"",CONCATENATE(L437,","),"")&amp;IF(M437&lt;&gt;"",CONCATENATE(M437,","),"")&amp;CONCATENATE("}")&amp;IF(VALUE(N437)&gt;0,CONCATENATE(", traitsNeeded=",N437),"")&amp;CONCATENATE(", dlcId=",IF(S437&lt;&gt;"",S437,"DLC_BASE_GAME")),""),"")</f>
        <v>[497] = {wayshrines={-1,-1,-1,}, dlcId=DLC_GREYMOOR</v>
      </c>
      <c r="AX437" s="21" t="str">
        <f>IF(F437&lt;&gt;"Not in the game (anymore)",IF(A437&lt;&gt;"",IF(P437&lt;&gt;"",CONCATENATE(", zoneIds={",P437),"")&amp;IF(X437&lt;&gt;"",CONCATENATE(",",X437),"")&amp;IF(AC437&lt;&gt;"",CONCATENATE(",",AC437),"")&amp;IF(AH437&lt;&gt;"",CONCATENATE(",",AH437),"")&amp;IF(AM437&lt;&gt;"",CONCATENATE(",",AM437),"")&amp;IF(AR437&lt;&gt;"",CONCATENATE(",",AR437),"")&amp;IF(P437&lt;&gt;"",CONCATENATE("}",""),"")&amp;IF(OR(I437="true",I437="false",I437&lt;&gt;""), CONCATENATE(", veteran=", I437), ""),""),"")</f>
        <v>, zoneIds={1160}, veteran=true</v>
      </c>
      <c r="AY437" s="21" t="str">
        <f>IF(F437&lt;&gt;"Not in the game (anymore)",IF(A437&lt;&gt;"",", setType="&amp;G437,"")&amp;IF(J437="true",", multiTrialSet=true",""),"")</f>
        <v>, setType=LIBSETS_SETTYPE_TRIAL</v>
      </c>
      <c r="AZ437" s="21" t="str">
        <f>IF(F437&lt;&gt;"Not in the game (anymore)",IF(U437&lt;&gt;"",", dropMechanic={"&amp;U437&amp;IF(Z437&lt;&gt;"",","&amp;Z437,"")&amp;IF(AE437&lt;&gt;"",","&amp;AE437,"")&amp;IF(AJ437&lt;&gt;"",","&amp;AJ437,"")&amp;IF(AO437&lt;&gt;"",","&amp;AO437,"")&amp;IF(AT437&lt;&gt;"",","&amp;AT437,"")&amp;"}"&amp;IF(U437="LIBSETS_DROP_MECHANIC_MONSTER_NAME",", dropMechanicNames={" &amp; IF(V437&lt;&gt;"","['en']='"&amp;V437&amp;"'","") &amp; IF(W437&lt;&gt;"",", ['de']='" &amp; W437&amp;"'","") &amp; "}",""),"")&amp;"},","")</f>
        <v>},</v>
      </c>
      <c r="BA437" s="21" t="str">
        <f>IF(F437&lt;&gt;"Not in the game (anymore)",IF(C437&lt;&gt;"",CONCATENATE(" --",C437," / ",B437,"   [",IF(Q437&lt;&gt;"",Q437,""),IF(Y437&lt;&gt;"",", "&amp;Y437,""),IF(AD437&lt;&gt;"",", "&amp;AD437,""),IF(AI437&lt;&gt;"",", "&amp;AI437,""),IF(AN437&lt;&gt;"",", "&amp;AN437,""),IF(AS437&lt;&gt;"",", "&amp;AS437,""),"]")),"")</f>
        <v xml:space="preserve"> --Perfected Roaring Opportunist / Perfektionierter brüllender Opportunist   [Western Skyrim]</v>
      </c>
    </row>
    <row r="438" spans="1:53" x14ac:dyDescent="0.25">
      <c r="A438" s="5">
        <v>498</v>
      </c>
      <c r="B438" t="s">
        <v>1995</v>
      </c>
      <c r="C438" t="s">
        <v>1996</v>
      </c>
      <c r="D438" s="3">
        <f>A438</f>
        <v>498</v>
      </c>
      <c r="G438" s="8" t="s">
        <v>1656</v>
      </c>
      <c r="I438" t="s">
        <v>97</v>
      </c>
      <c r="J438" t="s">
        <v>97</v>
      </c>
      <c r="K438">
        <v>-1</v>
      </c>
      <c r="L438">
        <v>-1</v>
      </c>
      <c r="M438">
        <v>-1</v>
      </c>
      <c r="N438">
        <v>0</v>
      </c>
      <c r="O438" s="70" t="s">
        <v>1884</v>
      </c>
      <c r="P438" s="3">
        <f>IF(AND(G438&lt;&gt;"LIBSETS_SETTYPE_BATTLEGROUND",G438&lt;&gt;"LIBSETS_SETTYPE_SPECIAL",G438&lt;&gt;"LIBSETS_SETTYPE_MYTHIC"), IF(Q438&lt;&gt;"",VLOOKUP(Q438,'ESO zone constants'!$D$2:$H$4950,5,FALSE),""),"")</f>
        <v>1160</v>
      </c>
      <c r="Q438" t="str">
        <f>IF(OR(K438="",K438&lt;=0,ISERROR(K438)),IF(AND(O438&lt;&gt;"",NOT(ISERROR(O438))),O438, ""),VLOOKUP(K438,'ESO wayshrine node constants'!$A$3:$D$9993,4,FALSE))</f>
        <v>Western Skyrim</v>
      </c>
      <c r="S438" s="19" t="str">
        <f>IF(AND(R438&lt;&gt;"",NOT(ISERROR(R438))),R438,IF(P438&lt;&gt;"",IF(NOT(ISERROR(VLOOKUP(P438,'ESO Dungeon constants'!$D$3:$H$9999,5,FALSE))),VLOOKUP(P438,'ESO Dungeon constants'!$D$3:$I$9999,6,FALSE),VLOOKUP(P438,'ESO zone constants'!$H$2:$K$9984,4,FALSE)),""))</f>
        <v>DLC_GREYMOOR</v>
      </c>
      <c r="T438" s="3" t="str">
        <f>IF(S438&lt;&gt;"",VLOOKUP(S438,'LibSets constants'!$B$4:$C$1000,2,FALSE),"")</f>
        <v>Greymoor</v>
      </c>
      <c r="V438" s="41" t="str">
        <f>IF(U438&lt;&gt;"",IF(U438&lt;&gt;"LIBSETS_DROP_MECHANIC_MONSTER_NAME",VLOOKUP(U438,'LibSets constants'!$I$4:$L$1000,3,FALSE),""),"")</f>
        <v/>
      </c>
      <c r="W438" s="44" t="str">
        <f>IF(U438&lt;&gt;"",IF(U438&lt;&gt;"LIBSETS_DROP_MECHANIC_MONSTER_NAME",VLOOKUP(U438,'LibSets constants'!$I$4:$L$1000,4,FALSE),""),"")</f>
        <v/>
      </c>
      <c r="X438" s="3" t="str">
        <f>IF(G438&lt;&gt;"LIBSETS_SETTYPE_BATTLEGROUND",IF(G438&lt;&gt;"LIBSETS_SETTYPE_SPECIAL",IF(Y438&lt;&gt;"",VLOOKUP(Y438,'ESO zone constants'!$D$2:$H$4950,5,FALSE),""),""),"")</f>
        <v/>
      </c>
      <c r="Z438" s="45"/>
      <c r="AA438" s="44" t="str">
        <f>IF(Z438&lt;&gt;"",IF(Z438&lt;&gt;"LIBSETS_DROP_MECHANIC_MONSTER_NAME",VLOOKUP(Z438,'LibSets constants'!$I$4:$L$1000,3,FALSE),""),"")</f>
        <v/>
      </c>
      <c r="AB438" s="44" t="str">
        <f>IF(Z438&lt;&gt;"",IF(Z438&lt;&gt;"LIBSETS_DROP_MECHANIC_MONSTER_NAME",VLOOKUP(Z438,'LibSets constants'!$I$4:$L$1000,4,FALSE),""),"")</f>
        <v/>
      </c>
      <c r="AC438" s="3" t="str">
        <f>IF(G438&lt;&gt;"LIBSETS_SETTYPE_BATTLEGROUND",IF(G438&lt;&gt;"LIBSETS_SETTYPE_SPECIAL",IF(AD438&lt;&gt;"",VLOOKUP(AD438,'ESO zone constants'!$D$2:$H$4950,5,FALSE),""),""),"")</f>
        <v/>
      </c>
      <c r="AE438" s="45"/>
      <c r="AF438" s="44" t="str">
        <f>IF(AE438&lt;&gt;"",IF(AE438&lt;&gt;"LIBSETS_DROP_MECHANIC_MONSTER_NAME",VLOOKUP(AE438,'LibSets constants'!$I$4:$L$1000,3,FALSE),""),"")</f>
        <v/>
      </c>
      <c r="AG438" s="44" t="str">
        <f>IF(AE438&lt;&gt;"",IF(AE438&lt;&gt;"LIBSETS_DROP_MECHANIC_MONSTER_NAME",VLOOKUP(AE438,'LibSets constants'!$I$4:$L$1000,4,FALSE),""),"")</f>
        <v/>
      </c>
      <c r="AH438" s="3" t="str">
        <f>IF(G438&lt;&gt;"LIBSETS_SETTYPE_BATTLEGROUND",IF(G438&lt;&gt;"LIBSETS_SETTYPE_SPECIAL",IF(AI438&lt;&gt;"",VLOOKUP(AI438,'ESO zone constants'!$D$2:$H$4950,5,FALSE),""),""),"")</f>
        <v/>
      </c>
      <c r="AJ438" s="45"/>
      <c r="AK438" s="44" t="str">
        <f>IF(AJ438&lt;&gt;"",IF(AJ438&lt;&gt;"LIBSETS_DROP_MECHANIC_MONSTER_NAME",VLOOKUP(AJ438,'LibSets constants'!$I$4:$L$1000,3,FALSE),""),"")</f>
        <v/>
      </c>
      <c r="AL438" s="44" t="str">
        <f>IF(AJ438&lt;&gt;"",IF(AJ438&lt;&gt;"LIBSETS_DROP_MECHANIC_MONSTER_NAME",VLOOKUP(AJ438,'LibSets constants'!$I$4:$L$1000,4,FALSE),""),"")</f>
        <v/>
      </c>
      <c r="AM438" s="3" t="str">
        <f>IF(G438&lt;&gt;"LIBSETS_SETTYPE_BATTLEGROUND",IF(G438&lt;&gt;"LIBSETS_SETTYPE_SPECIAL",IF(AN438&lt;&gt;"",VLOOKUP(AN438,'ESO zone constants'!$D$2:$H$4950,5,FALSE),""),""),"")</f>
        <v/>
      </c>
      <c r="AO438" s="45"/>
      <c r="AP438" s="44" t="str">
        <f>IF(AO438&lt;&gt;"",IF(AO438&lt;&gt;"LIBSETS_DROP_MECHANIC_MONSTER_NAME",VLOOKUP(AO438,'LibSets constants'!$I$4:$L$1000,3,FALSE),""),"")</f>
        <v/>
      </c>
      <c r="AQ438" s="44" t="str">
        <f>IF(AO438&lt;&gt;"",IF(AO438&lt;&gt;"LIBSETS_DROP_MECHANIC_MONSTER_NAME",VLOOKUP(AO438,'LibSets constants'!$I$4:$L$1000,4,FALSE),""),"")</f>
        <v/>
      </c>
      <c r="AR438" s="3" t="str">
        <f>IF(G438&lt;&gt;"LIBSETS_SETTYPE_BATTLEGROUND",IF(G438&lt;&gt;"LIBSETS_SETTYPE_SPECIAL",IF(AS438&lt;&gt;"",VLOOKUP(AS438,'ESO zone constants'!$D$2:$H$4950,5,FALSE),""),""),"")</f>
        <v/>
      </c>
      <c r="AT438" s="45"/>
      <c r="AU438" s="44" t="str">
        <f>IF(AT438&lt;&gt;"",IF(AT438&lt;&gt;"LIBSETS_DROP_MECHANIC_MONSTER_NAME",VLOOKUP(AT438,'LibSets constants'!$I$4:$L$1000,3,FALSE),""),"")</f>
        <v/>
      </c>
      <c r="AV438" s="44" t="str">
        <f>IF(AT438&lt;&gt;"",IF(AT438&lt;&gt;"LIBSETS_DROP_MECHANIC_MONSTER_NAME",VLOOKUP(AT438,'LibSets constants'!$I$4:$L$1000,4,FALSE),""),"")</f>
        <v/>
      </c>
      <c r="AW438" s="21" t="str">
        <f>IF(A438="???","--","")&amp;IF(F438&lt;&gt;"Not in the game (anymore)",IF(A438&lt;&gt;"",CONCATENATE("[",A438,"] = {wayshrines={")&amp;IF(K438&lt;&gt;"",CONCATENATE(K438,","),"")&amp;IF(L438&lt;&gt;"",CONCATENATE(L438,","),"")&amp;IF(M438&lt;&gt;"",CONCATENATE(M438,","),"")&amp;CONCATENATE("}")&amp;IF(VALUE(N438)&gt;0,CONCATENATE(", traitsNeeded=",N438),"")&amp;CONCATENATE(", dlcId=",IF(S438&lt;&gt;"",S438,"DLC_BASE_GAME")),""),"")</f>
        <v>[498] = {wayshrines={-1,-1,-1,}, dlcId=DLC_GREYMOOR</v>
      </c>
      <c r="AX438" s="21" t="str">
        <f>IF(F438&lt;&gt;"Not in the game (anymore)",IF(A438&lt;&gt;"",IF(P438&lt;&gt;"",CONCATENATE(", zoneIds={",P438),"")&amp;IF(X438&lt;&gt;"",CONCATENATE(",",X438),"")&amp;IF(AC438&lt;&gt;"",CONCATENATE(",",AC438),"")&amp;IF(AH438&lt;&gt;"",CONCATENATE(",",AH438),"")&amp;IF(AM438&lt;&gt;"",CONCATENATE(",",AM438),"")&amp;IF(AR438&lt;&gt;"",CONCATENATE(",",AR438),"")&amp;IF(P438&lt;&gt;"",CONCATENATE("}",""),"")&amp;IF(OR(I438="true",I438="false",I438&lt;&gt;""), CONCATENATE(", veteran=", I438), ""),""),"")</f>
        <v>, zoneIds={1160}, veteran=false</v>
      </c>
      <c r="AY438" s="21" t="str">
        <f>IF(F438&lt;&gt;"Not in the game (anymore)",IF(A438&lt;&gt;"",", setType="&amp;G438,"")&amp;IF(J438="true",", multiTrialSet=true",""),"")</f>
        <v>, setType=LIBSETS_SETTYPE_TRIAL</v>
      </c>
      <c r="AZ438" s="21" t="str">
        <f>IF(F438&lt;&gt;"Not in the game (anymore)",IF(U438&lt;&gt;"",", dropMechanic={"&amp;U438&amp;IF(Z438&lt;&gt;"",","&amp;Z438,"")&amp;IF(AE438&lt;&gt;"",","&amp;AE438,"")&amp;IF(AJ438&lt;&gt;"",","&amp;AJ438,"")&amp;IF(AO438&lt;&gt;"",","&amp;AO438,"")&amp;IF(AT438&lt;&gt;"",","&amp;AT438,"")&amp;"}"&amp;IF(U438="LIBSETS_DROP_MECHANIC_MONSTER_NAME",", dropMechanicNames={" &amp; IF(V438&lt;&gt;"","['en']='"&amp;V438&amp;"'","") &amp; IF(W438&lt;&gt;"",", ['de']='" &amp; W438&amp;"'","") &amp; "}",""),"")&amp;"},","")</f>
        <v>},</v>
      </c>
      <c r="BA438" s="21" t="str">
        <f>IF(F438&lt;&gt;"Not in the game (anymore)",IF(C438&lt;&gt;"",CONCATENATE(" --",C438," / ",B438,"   [",IF(Q438&lt;&gt;"",Q438,""),IF(Y438&lt;&gt;"",", "&amp;Y438,""),IF(AD438&lt;&gt;"",", "&amp;AD438,""),IF(AI438&lt;&gt;"",", "&amp;AI438,""),IF(AN438&lt;&gt;"",", "&amp;AN438,""),IF(AS438&lt;&gt;"",", "&amp;AS438,""),"]")),"")</f>
        <v xml:space="preserve"> --Yandir's Might / Yandirs Macht   [Western Skyrim]</v>
      </c>
    </row>
    <row r="439" spans="1:53" x14ac:dyDescent="0.25">
      <c r="A439" s="5">
        <v>499</v>
      </c>
      <c r="B439" t="s">
        <v>1997</v>
      </c>
      <c r="C439" t="s">
        <v>1998</v>
      </c>
      <c r="D439" s="3">
        <f>A439</f>
        <v>499</v>
      </c>
      <c r="G439" s="8" t="s">
        <v>1656</v>
      </c>
      <c r="I439" t="s">
        <v>98</v>
      </c>
      <c r="J439" t="s">
        <v>97</v>
      </c>
      <c r="K439">
        <v>-1</v>
      </c>
      <c r="L439">
        <v>-1</v>
      </c>
      <c r="M439">
        <v>-1</v>
      </c>
      <c r="N439">
        <v>0</v>
      </c>
      <c r="O439" s="70" t="s">
        <v>1884</v>
      </c>
      <c r="P439" s="3">
        <f>IF(AND(G439&lt;&gt;"LIBSETS_SETTYPE_BATTLEGROUND",G439&lt;&gt;"LIBSETS_SETTYPE_SPECIAL",G439&lt;&gt;"LIBSETS_SETTYPE_MYTHIC"), IF(Q439&lt;&gt;"",VLOOKUP(Q439,'ESO zone constants'!$D$2:$H$4950,5,FALSE),""),"")</f>
        <v>1160</v>
      </c>
      <c r="Q439" t="str">
        <f>IF(OR(K439="",K439&lt;=0,ISERROR(K439)),IF(AND(O439&lt;&gt;"",NOT(ISERROR(O439))),O439, ""),VLOOKUP(K439,'ESO wayshrine node constants'!$A$3:$D$9993,4,FALSE))</f>
        <v>Western Skyrim</v>
      </c>
      <c r="S439" s="19" t="str">
        <f>IF(AND(R439&lt;&gt;"",NOT(ISERROR(R439))),R439,IF(P439&lt;&gt;"",IF(NOT(ISERROR(VLOOKUP(P439,'ESO Dungeon constants'!$D$3:$H$9999,5,FALSE))),VLOOKUP(P439,'ESO Dungeon constants'!$D$3:$I$9999,6,FALSE),VLOOKUP(P439,'ESO zone constants'!$H$2:$K$9984,4,FALSE)),""))</f>
        <v>DLC_GREYMOOR</v>
      </c>
      <c r="T439" s="3" t="str">
        <f>IF(S439&lt;&gt;"",VLOOKUP(S439,'LibSets constants'!$B$4:$C$1000,2,FALSE),"")</f>
        <v>Greymoor</v>
      </c>
      <c r="V439" s="41" t="str">
        <f>IF(U439&lt;&gt;"",IF(U439&lt;&gt;"LIBSETS_DROP_MECHANIC_MONSTER_NAME",VLOOKUP(U439,'LibSets constants'!$I$4:$L$1000,3,FALSE),""),"")</f>
        <v/>
      </c>
      <c r="W439" s="44" t="str">
        <f>IF(U439&lt;&gt;"",IF(U439&lt;&gt;"LIBSETS_DROP_MECHANIC_MONSTER_NAME",VLOOKUP(U439,'LibSets constants'!$I$4:$L$1000,4,FALSE),""),"")</f>
        <v/>
      </c>
      <c r="X439" s="3" t="str">
        <f>IF(G439&lt;&gt;"LIBSETS_SETTYPE_BATTLEGROUND",IF(G439&lt;&gt;"LIBSETS_SETTYPE_SPECIAL",IF(Y439&lt;&gt;"",VLOOKUP(Y439,'ESO zone constants'!$D$2:$H$4950,5,FALSE),""),""),"")</f>
        <v/>
      </c>
      <c r="Z439" s="45"/>
      <c r="AA439" s="44" t="str">
        <f>IF(Z439&lt;&gt;"",IF(Z439&lt;&gt;"LIBSETS_DROP_MECHANIC_MONSTER_NAME",VLOOKUP(Z439,'LibSets constants'!$I$4:$L$1000,3,FALSE),""),"")</f>
        <v/>
      </c>
      <c r="AB439" s="44" t="str">
        <f>IF(Z439&lt;&gt;"",IF(Z439&lt;&gt;"LIBSETS_DROP_MECHANIC_MONSTER_NAME",VLOOKUP(Z439,'LibSets constants'!$I$4:$L$1000,4,FALSE),""),"")</f>
        <v/>
      </c>
      <c r="AC439" s="3" t="str">
        <f>IF(G439&lt;&gt;"LIBSETS_SETTYPE_BATTLEGROUND",IF(G439&lt;&gt;"LIBSETS_SETTYPE_SPECIAL",IF(AD439&lt;&gt;"",VLOOKUP(AD439,'ESO zone constants'!$D$2:$H$4950,5,FALSE),""),""),"")</f>
        <v/>
      </c>
      <c r="AE439" s="45"/>
      <c r="AF439" s="44" t="str">
        <f>IF(AE439&lt;&gt;"",IF(AE439&lt;&gt;"LIBSETS_DROP_MECHANIC_MONSTER_NAME",VLOOKUP(AE439,'LibSets constants'!$I$4:$L$1000,3,FALSE),""),"")</f>
        <v/>
      </c>
      <c r="AG439" s="44" t="str">
        <f>IF(AE439&lt;&gt;"",IF(AE439&lt;&gt;"LIBSETS_DROP_MECHANIC_MONSTER_NAME",VLOOKUP(AE439,'LibSets constants'!$I$4:$L$1000,4,FALSE),""),"")</f>
        <v/>
      </c>
      <c r="AH439" s="3" t="str">
        <f>IF(G439&lt;&gt;"LIBSETS_SETTYPE_BATTLEGROUND",IF(G439&lt;&gt;"LIBSETS_SETTYPE_SPECIAL",IF(AI439&lt;&gt;"",VLOOKUP(AI439,'ESO zone constants'!$D$2:$H$4950,5,FALSE),""),""),"")</f>
        <v/>
      </c>
      <c r="AJ439" s="45"/>
      <c r="AK439" s="44" t="str">
        <f>IF(AJ439&lt;&gt;"",IF(AJ439&lt;&gt;"LIBSETS_DROP_MECHANIC_MONSTER_NAME",VLOOKUP(AJ439,'LibSets constants'!$I$4:$L$1000,3,FALSE),""),"")</f>
        <v/>
      </c>
      <c r="AL439" s="44" t="str">
        <f>IF(AJ439&lt;&gt;"",IF(AJ439&lt;&gt;"LIBSETS_DROP_MECHANIC_MONSTER_NAME",VLOOKUP(AJ439,'LibSets constants'!$I$4:$L$1000,4,FALSE),""),"")</f>
        <v/>
      </c>
      <c r="AM439" s="3" t="str">
        <f>IF(G439&lt;&gt;"LIBSETS_SETTYPE_BATTLEGROUND",IF(G439&lt;&gt;"LIBSETS_SETTYPE_SPECIAL",IF(AN439&lt;&gt;"",VLOOKUP(AN439,'ESO zone constants'!$D$2:$H$4950,5,FALSE),""),""),"")</f>
        <v/>
      </c>
      <c r="AO439" s="45"/>
      <c r="AP439" s="44" t="str">
        <f>IF(AO439&lt;&gt;"",IF(AO439&lt;&gt;"LIBSETS_DROP_MECHANIC_MONSTER_NAME",VLOOKUP(AO439,'LibSets constants'!$I$4:$L$1000,3,FALSE),""),"")</f>
        <v/>
      </c>
      <c r="AQ439" s="44" t="str">
        <f>IF(AO439&lt;&gt;"",IF(AO439&lt;&gt;"LIBSETS_DROP_MECHANIC_MONSTER_NAME",VLOOKUP(AO439,'LibSets constants'!$I$4:$L$1000,4,FALSE),""),"")</f>
        <v/>
      </c>
      <c r="AR439" s="3" t="str">
        <f>IF(G439&lt;&gt;"LIBSETS_SETTYPE_BATTLEGROUND",IF(G439&lt;&gt;"LIBSETS_SETTYPE_SPECIAL",IF(AS439&lt;&gt;"",VLOOKUP(AS439,'ESO zone constants'!$D$2:$H$4950,5,FALSE),""),""),"")</f>
        <v/>
      </c>
      <c r="AT439" s="45"/>
      <c r="AU439" s="44" t="str">
        <f>IF(AT439&lt;&gt;"",IF(AT439&lt;&gt;"LIBSETS_DROP_MECHANIC_MONSTER_NAME",VLOOKUP(AT439,'LibSets constants'!$I$4:$L$1000,3,FALSE),""),"")</f>
        <v/>
      </c>
      <c r="AV439" s="44" t="str">
        <f>IF(AT439&lt;&gt;"",IF(AT439&lt;&gt;"LIBSETS_DROP_MECHANIC_MONSTER_NAME",VLOOKUP(AT439,'LibSets constants'!$I$4:$L$1000,4,FALSE),""),"")</f>
        <v/>
      </c>
      <c r="AW439" s="21" t="str">
        <f>IF(A439="???","--","")&amp;IF(F439&lt;&gt;"Not in the game (anymore)",IF(A439&lt;&gt;"",CONCATENATE("[",A439,"] = {wayshrines={")&amp;IF(K439&lt;&gt;"",CONCATENATE(K439,","),"")&amp;IF(L439&lt;&gt;"",CONCATENATE(L439,","),"")&amp;IF(M439&lt;&gt;"",CONCATENATE(M439,","),"")&amp;CONCATENATE("}")&amp;IF(VALUE(N439)&gt;0,CONCATENATE(", traitsNeeded=",N439),"")&amp;CONCATENATE(", dlcId=",IF(S439&lt;&gt;"",S439,"DLC_BASE_GAME")),""),"")</f>
        <v>[499] = {wayshrines={-1,-1,-1,}, dlcId=DLC_GREYMOOR</v>
      </c>
      <c r="AX439" s="21" t="str">
        <f>IF(F439&lt;&gt;"Not in the game (anymore)",IF(A439&lt;&gt;"",IF(P439&lt;&gt;"",CONCATENATE(", zoneIds={",P439),"")&amp;IF(X439&lt;&gt;"",CONCATENATE(",",X439),"")&amp;IF(AC439&lt;&gt;"",CONCATENATE(",",AC439),"")&amp;IF(AH439&lt;&gt;"",CONCATENATE(",",AH439),"")&amp;IF(AM439&lt;&gt;"",CONCATENATE(",",AM439),"")&amp;IF(AR439&lt;&gt;"",CONCATENATE(",",AR439),"")&amp;IF(P439&lt;&gt;"",CONCATENATE("}",""),"")&amp;IF(OR(I439="true",I439="false",I439&lt;&gt;""), CONCATENATE(", veteran=", I439), ""),""),"")</f>
        <v>, zoneIds={1160}, veteran=true</v>
      </c>
      <c r="AY439" s="21" t="str">
        <f>IF(F439&lt;&gt;"Not in the game (anymore)",IF(A439&lt;&gt;"",", setType="&amp;G439,"")&amp;IF(J439="true",", multiTrialSet=true",""),"")</f>
        <v>, setType=LIBSETS_SETTYPE_TRIAL</v>
      </c>
      <c r="AZ439" s="21" t="str">
        <f>IF(F439&lt;&gt;"Not in the game (anymore)",IF(U439&lt;&gt;"",", dropMechanic={"&amp;U439&amp;IF(Z439&lt;&gt;"",","&amp;Z439,"")&amp;IF(AE439&lt;&gt;"",","&amp;AE439,"")&amp;IF(AJ439&lt;&gt;"",","&amp;AJ439,"")&amp;IF(AO439&lt;&gt;"",","&amp;AO439,"")&amp;IF(AT439&lt;&gt;"",","&amp;AT439,"")&amp;"}"&amp;IF(U439="LIBSETS_DROP_MECHANIC_MONSTER_NAME",", dropMechanicNames={" &amp; IF(V439&lt;&gt;"","['en']='"&amp;V439&amp;"'","") &amp; IF(W439&lt;&gt;"",", ['de']='" &amp; W439&amp;"'","") &amp; "}",""),"")&amp;"},","")</f>
        <v>},</v>
      </c>
      <c r="BA439" s="21" t="str">
        <f>IF(F439&lt;&gt;"Not in the game (anymore)",IF(C439&lt;&gt;"",CONCATENATE(" --",C439," / ",B439,"   [",IF(Q439&lt;&gt;"",Q439,""),IF(Y439&lt;&gt;"",", "&amp;Y439,""),IF(AD439&lt;&gt;"",", "&amp;AD439,""),IF(AI439&lt;&gt;"",", "&amp;AI439,""),IF(AN439&lt;&gt;"",", "&amp;AN439,""),IF(AS439&lt;&gt;"",", "&amp;AS439,""),"]")),"")</f>
        <v xml:space="preserve"> --Perfected Yandir's Might / Yandirs perfektionierte Macht   [Western Skyrim]</v>
      </c>
    </row>
    <row r="440" spans="1:53" x14ac:dyDescent="0.25">
      <c r="A440" s="5">
        <v>500</v>
      </c>
      <c r="B440" t="s">
        <v>1999</v>
      </c>
      <c r="C440" t="s">
        <v>1999</v>
      </c>
      <c r="D440" s="3">
        <f>A440</f>
        <v>500</v>
      </c>
      <c r="E440" t="s">
        <v>2045</v>
      </c>
      <c r="F440" s="30" t="s">
        <v>1639</v>
      </c>
      <c r="G440" s="8"/>
      <c r="N440">
        <v>0</v>
      </c>
      <c r="O440" s="70" t="s">
        <v>1884</v>
      </c>
      <c r="P440" s="3">
        <f>IF(AND(G440&lt;&gt;"LIBSETS_SETTYPE_BATTLEGROUND",G440&lt;&gt;"LIBSETS_SETTYPE_SPECIAL",G440&lt;&gt;"LIBSETS_SETTYPE_MYTHIC"), IF(Q440&lt;&gt;"",VLOOKUP(Q440,'ESO zone constants'!$D$2:$H$4950,5,FALSE),""),"")</f>
        <v>1160</v>
      </c>
      <c r="Q440" t="str">
        <f>IF(OR(K440="",K440&lt;=0,ISERROR(K440)),IF(AND(O440&lt;&gt;"",NOT(ISERROR(O440))),O440, ""),VLOOKUP(K440,'ESO wayshrine node constants'!$A$3:$D$9993,4,FALSE))</f>
        <v>Western Skyrim</v>
      </c>
      <c r="S440" s="19" t="str">
        <f>IF(AND(R440&lt;&gt;"",NOT(ISERROR(R440))),R440,IF(P440&lt;&gt;"",IF(NOT(ISERROR(VLOOKUP(P440,'ESO Dungeon constants'!$D$3:$H$9999,5,FALSE))),VLOOKUP(P440,'ESO Dungeon constants'!$D$3:$I$9999,6,FALSE),VLOOKUP(P440,'ESO zone constants'!$H$2:$K$9984,4,FALSE)),""))</f>
        <v>DLC_GREYMOOR</v>
      </c>
      <c r="T440" s="3" t="str">
        <f>IF(S440&lt;&gt;"",VLOOKUP(S440,'LibSets constants'!$B$4:$C$1000,2,FALSE),"")</f>
        <v>Greymoor</v>
      </c>
      <c r="V440" s="41" t="str">
        <f>IF(U440&lt;&gt;"",IF(U440&lt;&gt;"LIBSETS_DROP_MECHANIC_MONSTER_NAME",VLOOKUP(U440,'LibSets constants'!$I$4:$L$1000,3,FALSE),""),"")</f>
        <v/>
      </c>
      <c r="W440" s="44" t="str">
        <f>IF(U440&lt;&gt;"",IF(U440&lt;&gt;"LIBSETS_DROP_MECHANIC_MONSTER_NAME",VLOOKUP(U440,'LibSets constants'!$I$4:$L$1000,4,FALSE),""),"")</f>
        <v/>
      </c>
      <c r="X440" s="3" t="str">
        <f>IF(G440&lt;&gt;"LIBSETS_SETTYPE_BATTLEGROUND",IF(G440&lt;&gt;"LIBSETS_SETTYPE_SPECIAL",IF(Y440&lt;&gt;"",VLOOKUP(Y440,'ESO zone constants'!$D$2:$H$4950,5,FALSE),""),""),"")</f>
        <v/>
      </c>
      <c r="Z440" s="45"/>
      <c r="AA440" s="44" t="str">
        <f>IF(Z440&lt;&gt;"",IF(Z440&lt;&gt;"LIBSETS_DROP_MECHANIC_MONSTER_NAME",VLOOKUP(Z440,'LibSets constants'!$I$4:$L$1000,3,FALSE),""),"")</f>
        <v/>
      </c>
      <c r="AB440" s="44" t="str">
        <f>IF(Z440&lt;&gt;"",IF(Z440&lt;&gt;"LIBSETS_DROP_MECHANIC_MONSTER_NAME",VLOOKUP(Z440,'LibSets constants'!$I$4:$L$1000,4,FALSE),""),"")</f>
        <v/>
      </c>
      <c r="AC440" s="3" t="str">
        <f>IF(G440&lt;&gt;"LIBSETS_SETTYPE_BATTLEGROUND",IF(G440&lt;&gt;"LIBSETS_SETTYPE_SPECIAL",IF(AD440&lt;&gt;"",VLOOKUP(AD440,'ESO zone constants'!$D$2:$H$4950,5,FALSE),""),""),"")</f>
        <v/>
      </c>
      <c r="AE440" s="45"/>
      <c r="AF440" s="44" t="str">
        <f>IF(AE440&lt;&gt;"",IF(AE440&lt;&gt;"LIBSETS_DROP_MECHANIC_MONSTER_NAME",VLOOKUP(AE440,'LibSets constants'!$I$4:$L$1000,3,FALSE),""),"")</f>
        <v/>
      </c>
      <c r="AG440" s="44" t="str">
        <f>IF(AE440&lt;&gt;"",IF(AE440&lt;&gt;"LIBSETS_DROP_MECHANIC_MONSTER_NAME",VLOOKUP(AE440,'LibSets constants'!$I$4:$L$1000,4,FALSE),""),"")</f>
        <v/>
      </c>
      <c r="AH440" s="3" t="str">
        <f>IF(G440&lt;&gt;"LIBSETS_SETTYPE_BATTLEGROUND",IF(G440&lt;&gt;"LIBSETS_SETTYPE_SPECIAL",IF(AI440&lt;&gt;"",VLOOKUP(AI440,'ESO zone constants'!$D$2:$H$4950,5,FALSE),""),""),"")</f>
        <v/>
      </c>
      <c r="AJ440" s="45"/>
      <c r="AK440" s="44" t="str">
        <f>IF(AJ440&lt;&gt;"",IF(AJ440&lt;&gt;"LIBSETS_DROP_MECHANIC_MONSTER_NAME",VLOOKUP(AJ440,'LibSets constants'!$I$4:$L$1000,3,FALSE),""),"")</f>
        <v/>
      </c>
      <c r="AL440" s="44" t="str">
        <f>IF(AJ440&lt;&gt;"",IF(AJ440&lt;&gt;"LIBSETS_DROP_MECHANIC_MONSTER_NAME",VLOOKUP(AJ440,'LibSets constants'!$I$4:$L$1000,4,FALSE),""),"")</f>
        <v/>
      </c>
      <c r="AM440" s="3" t="str">
        <f>IF(G440&lt;&gt;"LIBSETS_SETTYPE_BATTLEGROUND",IF(G440&lt;&gt;"LIBSETS_SETTYPE_SPECIAL",IF(AN440&lt;&gt;"",VLOOKUP(AN440,'ESO zone constants'!$D$2:$H$4950,5,FALSE),""),""),"")</f>
        <v/>
      </c>
      <c r="AO440" s="45"/>
      <c r="AP440" s="44" t="str">
        <f>IF(AO440&lt;&gt;"",IF(AO440&lt;&gt;"LIBSETS_DROP_MECHANIC_MONSTER_NAME",VLOOKUP(AO440,'LibSets constants'!$I$4:$L$1000,3,FALSE),""),"")</f>
        <v/>
      </c>
      <c r="AQ440" s="44" t="str">
        <f>IF(AO440&lt;&gt;"",IF(AO440&lt;&gt;"LIBSETS_DROP_MECHANIC_MONSTER_NAME",VLOOKUP(AO440,'LibSets constants'!$I$4:$L$1000,4,FALSE),""),"")</f>
        <v/>
      </c>
      <c r="AR440" s="3" t="str">
        <f>IF(G440&lt;&gt;"LIBSETS_SETTYPE_BATTLEGROUND",IF(G440&lt;&gt;"LIBSETS_SETTYPE_SPECIAL",IF(AS440&lt;&gt;"",VLOOKUP(AS440,'ESO zone constants'!$D$2:$H$4950,5,FALSE),""),""),"")</f>
        <v/>
      </c>
      <c r="AT440" s="45"/>
      <c r="AU440" s="44" t="str">
        <f>IF(AT440&lt;&gt;"",IF(AT440&lt;&gt;"LIBSETS_DROP_MECHANIC_MONSTER_NAME",VLOOKUP(AT440,'LibSets constants'!$I$4:$L$1000,3,FALSE),""),"")</f>
        <v/>
      </c>
      <c r="AV440" s="44" t="str">
        <f>IF(AT440&lt;&gt;"",IF(AT440&lt;&gt;"LIBSETS_DROP_MECHANIC_MONSTER_NAME",VLOOKUP(AT440,'LibSets constants'!$I$4:$L$1000,4,FALSE),""),"")</f>
        <v/>
      </c>
      <c r="AW440" s="21" t="str">
        <f>IF(A440="???","--","")&amp;IF(F440&lt;&gt;"Not in the game (anymore)",IF(A440&lt;&gt;"",CONCATENATE("[",A440,"] = {wayshrines={")&amp;IF(K440&lt;&gt;"",CONCATENATE(K440,","),"")&amp;IF(L440&lt;&gt;"",CONCATENATE(L440,","),"")&amp;IF(M440&lt;&gt;"",CONCATENATE(M440,","),"")&amp;CONCATENATE("}")&amp;IF(VALUE(N440)&gt;0,CONCATENATE(", traitsNeeded=",N440),"")&amp;CONCATENATE(", dlcId=",IF(S440&lt;&gt;"",S440,"DLC_BASE_GAME")),""),"")</f>
        <v/>
      </c>
      <c r="AX440" s="21" t="str">
        <f>IF(F440&lt;&gt;"Not in the game (anymore)",IF(A440&lt;&gt;"",IF(P440&lt;&gt;"",CONCATENATE(", zoneIds={",P440),"")&amp;IF(X440&lt;&gt;"",CONCATENATE(",",X440),"")&amp;IF(AC440&lt;&gt;"",CONCATENATE(",",AC440),"")&amp;IF(AH440&lt;&gt;"",CONCATENATE(",",AH440),"")&amp;IF(AM440&lt;&gt;"",CONCATENATE(",",AM440),"")&amp;IF(AR440&lt;&gt;"",CONCATENATE(",",AR440),"")&amp;IF(P440&lt;&gt;"",CONCATENATE("}",""),"")&amp;IF(OR(I440="true",I440="false",I440&lt;&gt;""), CONCATENATE(", veteran=", I440), ""),""),"")</f>
        <v/>
      </c>
      <c r="AY440" s="21" t="str">
        <f>IF(F440&lt;&gt;"Not in the game (anymore)",IF(A440&lt;&gt;"",", setType="&amp;G440,"")&amp;IF(J440="true",", multiTrialSet=true",""),"")</f>
        <v/>
      </c>
      <c r="AZ440" s="21" t="str">
        <f>IF(F440&lt;&gt;"Not in the game (anymore)",IF(U440&lt;&gt;"",", dropMechanic={"&amp;U440&amp;IF(Z440&lt;&gt;"",","&amp;Z440,"")&amp;IF(AE440&lt;&gt;"",","&amp;AE440,"")&amp;IF(AJ440&lt;&gt;"",","&amp;AJ440,"")&amp;IF(AO440&lt;&gt;"",","&amp;AO440,"")&amp;IF(AT440&lt;&gt;"",","&amp;AT440,"")&amp;"}"&amp;IF(U440="LIBSETS_DROP_MECHANIC_MONSTER_NAME",", dropMechanicNames={" &amp; IF(V440&lt;&gt;"","['en']='"&amp;V440&amp;"'","") &amp; IF(W440&lt;&gt;"",", ['de']='" &amp; W440&amp;"'","") &amp; "}",""),"")&amp;"},","")</f>
        <v/>
      </c>
      <c r="BA440" s="21" t="str">
        <f>IF(F440&lt;&gt;"Not in the game (anymore)",IF(C440&lt;&gt;"",CONCATENATE(" --",C440," / ",B440,"   [",IF(Q440&lt;&gt;"",Q440,""),IF(Y440&lt;&gt;"",", "&amp;Y440,""),IF(AD440&lt;&gt;"",", "&amp;AD440,""),IF(AI440&lt;&gt;"",", "&amp;AI440,""),IF(AN440&lt;&gt;"",", "&amp;AN440,""),IF(AS440&lt;&gt;"",", "&amp;AS440,""),"]")),"")</f>
        <v/>
      </c>
    </row>
    <row r="441" spans="1:53" x14ac:dyDescent="0.25">
      <c r="A441" s="5">
        <v>501</v>
      </c>
      <c r="B441" t="s">
        <v>2001</v>
      </c>
      <c r="C441" t="s">
        <v>2000</v>
      </c>
      <c r="D441" s="3">
        <f>A441</f>
        <v>501</v>
      </c>
      <c r="G441" s="8" t="s">
        <v>1877</v>
      </c>
      <c r="I441" t="s">
        <v>97</v>
      </c>
      <c r="J441" t="s">
        <v>97</v>
      </c>
      <c r="K441">
        <v>-1</v>
      </c>
      <c r="L441">
        <v>-1</v>
      </c>
      <c r="M441">
        <v>-1</v>
      </c>
      <c r="N441">
        <v>0</v>
      </c>
      <c r="O441" s="70" t="s">
        <v>2050</v>
      </c>
      <c r="P441" s="3" t="str">
        <f>IF(AND(G441&lt;&gt;"LIBSETS_SETTYPE_BATTLEGROUND",G441&lt;&gt;"LIBSETS_SETTYPE_SPECIAL",G441&lt;&gt;"LIBSETS_SETTYPE_MYTHIC"), IF(Q441&lt;&gt;"",VLOOKUP(Q441,'ESO zone constants'!$D$2:$H$4950,5,FALSE),""),"")</f>
        <v/>
      </c>
      <c r="Q441" t="str">
        <f>IF(OR(K441="",K441&lt;=0,ISERROR(K441)),IF(AND(O441&lt;&gt;"",NOT(ISERROR(O441))),O441, ""),VLOOKUP(K441,'ESO wayshrine node constants'!$A$3:$D$9993,4,FALSE))</f>
        <v>Antiquities</v>
      </c>
      <c r="R441" s="70" t="s">
        <v>1798</v>
      </c>
      <c r="S441" s="19" t="str">
        <f>IF(AND(R441&lt;&gt;"",NOT(ISERROR(R441))),R441,IF(P441&lt;&gt;"",IF(NOT(ISERROR(VLOOKUP(P441,'ESO Dungeon constants'!$D$3:$H$9999,5,FALSE))),VLOOKUP(P441,'ESO Dungeon constants'!$D$3:$I$9999,6,FALSE),VLOOKUP(P441,'ESO zone constants'!$H$2:$K$9984,4,FALSE)),""))</f>
        <v>DLC_GREYMOOR</v>
      </c>
      <c r="T441" s="3" t="str">
        <f>IF(S441&lt;&gt;"",VLOOKUP(S441,'LibSets constants'!$B$4:$C$1000,2,FALSE),"")</f>
        <v>Greymoor</v>
      </c>
      <c r="U441" s="3" t="s">
        <v>1874</v>
      </c>
      <c r="V441" s="41" t="str">
        <f>IF(U441&lt;&gt;"",IF(U441&lt;&gt;"LIBSETS_DROP_MECHANIC_MONSTER_NAME",VLOOKUP(U441,'LibSets constants'!$I$4:$L$1000,3,FALSE),""),"")</f>
        <v>Antiquities (Mythic set items)</v>
      </c>
      <c r="W441" s="44" t="str">
        <f>IF(U441&lt;&gt;"",IF(U441&lt;&gt;"LIBSETS_DROP_MECHANIC_MONSTER_NAME",VLOOKUP(U441,'LibSets constants'!$I$4:$L$1000,4,FALSE),""),"")</f>
        <v>Antiquitäten (Mytische Set Gegenstände)</v>
      </c>
      <c r="X441" s="3" t="str">
        <f>IF(G441&lt;&gt;"LIBSETS_SETTYPE_BATTLEGROUND",IF(G441&lt;&gt;"LIBSETS_SETTYPE_SPECIAL",IF(Y441&lt;&gt;"",VLOOKUP(Y441,'ESO zone constants'!$D$2:$H$4950,5,FALSE),""),""),"")</f>
        <v/>
      </c>
      <c r="Z441" s="45"/>
      <c r="AA441" s="44" t="str">
        <f>IF(Z441&lt;&gt;"",IF(Z441&lt;&gt;"LIBSETS_DROP_MECHANIC_MONSTER_NAME",VLOOKUP(Z441,'LibSets constants'!$I$4:$L$1000,3,FALSE),""),"")</f>
        <v/>
      </c>
      <c r="AB441" s="44" t="str">
        <f>IF(Z441&lt;&gt;"",IF(Z441&lt;&gt;"LIBSETS_DROP_MECHANIC_MONSTER_NAME",VLOOKUP(Z441,'LibSets constants'!$I$4:$L$1000,4,FALSE),""),"")</f>
        <v/>
      </c>
      <c r="AC441" s="3" t="str">
        <f>IF(G441&lt;&gt;"LIBSETS_SETTYPE_BATTLEGROUND",IF(G441&lt;&gt;"LIBSETS_SETTYPE_SPECIAL",IF(AD441&lt;&gt;"",VLOOKUP(AD441,'ESO zone constants'!$D$2:$H$4950,5,FALSE),""),""),"")</f>
        <v/>
      </c>
      <c r="AE441" s="45"/>
      <c r="AF441" s="44" t="str">
        <f>IF(AE441&lt;&gt;"",IF(AE441&lt;&gt;"LIBSETS_DROP_MECHANIC_MONSTER_NAME",VLOOKUP(AE441,'LibSets constants'!$I$4:$L$1000,3,FALSE),""),"")</f>
        <v/>
      </c>
      <c r="AG441" s="44" t="str">
        <f>IF(AE441&lt;&gt;"",IF(AE441&lt;&gt;"LIBSETS_DROP_MECHANIC_MONSTER_NAME",VLOOKUP(AE441,'LibSets constants'!$I$4:$L$1000,4,FALSE),""),"")</f>
        <v/>
      </c>
      <c r="AH441" s="3" t="str">
        <f>IF(G441&lt;&gt;"LIBSETS_SETTYPE_BATTLEGROUND",IF(G441&lt;&gt;"LIBSETS_SETTYPE_SPECIAL",IF(AI441&lt;&gt;"",VLOOKUP(AI441,'ESO zone constants'!$D$2:$H$4950,5,FALSE),""),""),"")</f>
        <v/>
      </c>
      <c r="AJ441" s="45"/>
      <c r="AK441" s="44" t="str">
        <f>IF(AJ441&lt;&gt;"",IF(AJ441&lt;&gt;"LIBSETS_DROP_MECHANIC_MONSTER_NAME",VLOOKUP(AJ441,'LibSets constants'!$I$4:$L$1000,3,FALSE),""),"")</f>
        <v/>
      </c>
      <c r="AL441" s="44" t="str">
        <f>IF(AJ441&lt;&gt;"",IF(AJ441&lt;&gt;"LIBSETS_DROP_MECHANIC_MONSTER_NAME",VLOOKUP(AJ441,'LibSets constants'!$I$4:$L$1000,4,FALSE),""),"")</f>
        <v/>
      </c>
      <c r="AM441" s="3" t="str">
        <f>IF(G441&lt;&gt;"LIBSETS_SETTYPE_BATTLEGROUND",IF(G441&lt;&gt;"LIBSETS_SETTYPE_SPECIAL",IF(AN441&lt;&gt;"",VLOOKUP(AN441,'ESO zone constants'!$D$2:$H$4950,5,FALSE),""),""),"")</f>
        <v/>
      </c>
      <c r="AO441" s="45"/>
      <c r="AP441" s="44" t="str">
        <f>IF(AO441&lt;&gt;"",IF(AO441&lt;&gt;"LIBSETS_DROP_MECHANIC_MONSTER_NAME",VLOOKUP(AO441,'LibSets constants'!$I$4:$L$1000,3,FALSE),""),"")</f>
        <v/>
      </c>
      <c r="AQ441" s="44" t="str">
        <f>IF(AO441&lt;&gt;"",IF(AO441&lt;&gt;"LIBSETS_DROP_MECHANIC_MONSTER_NAME",VLOOKUP(AO441,'LibSets constants'!$I$4:$L$1000,4,FALSE),""),"")</f>
        <v/>
      </c>
      <c r="AR441" s="3" t="str">
        <f>IF(G441&lt;&gt;"LIBSETS_SETTYPE_BATTLEGROUND",IF(G441&lt;&gt;"LIBSETS_SETTYPE_SPECIAL",IF(AS441&lt;&gt;"",VLOOKUP(AS441,'ESO zone constants'!$D$2:$H$4950,5,FALSE),""),""),"")</f>
        <v/>
      </c>
      <c r="AT441" s="45"/>
      <c r="AU441" s="44" t="str">
        <f>IF(AT441&lt;&gt;"",IF(AT441&lt;&gt;"LIBSETS_DROP_MECHANIC_MONSTER_NAME",VLOOKUP(AT441,'LibSets constants'!$I$4:$L$1000,3,FALSE),""),"")</f>
        <v/>
      </c>
      <c r="AV441" s="44" t="str">
        <f>IF(AT441&lt;&gt;"",IF(AT441&lt;&gt;"LIBSETS_DROP_MECHANIC_MONSTER_NAME",VLOOKUP(AT441,'LibSets constants'!$I$4:$L$1000,4,FALSE),""),"")</f>
        <v/>
      </c>
      <c r="AW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[501] = {wayshrines={-1,-1,-1,}, dlcId=DLC_GREYMOOR</v>
      </c>
      <c r="AX441" s="21" t="str">
        <f>IF(F441&lt;&gt;"Not in the game (anymore)",IF(A441&lt;&gt;"",IF(P441&lt;&gt;"",CONCATENATE(", zoneIds={",P441),"")&amp;IF(X441&lt;&gt;"",CONCATENATE(",",X441),"")&amp;IF(AC441&lt;&gt;"",CONCATENATE(",",AC441),"")&amp;IF(AH441&lt;&gt;"",CONCATENATE(",",AH441),"")&amp;IF(AM441&lt;&gt;"",CONCATENATE(",",AM441),"")&amp;IF(AR441&lt;&gt;"",CONCATENATE(",",AR441),"")&amp;IF(P441&lt;&gt;"",CONCATENATE("}",""),"")&amp;IF(OR(I441="true",I441="false",I441&lt;&gt;""), CONCATENATE(", veteran=", I441), ""),""),"")</f>
        <v>, veteran=false</v>
      </c>
      <c r="AY441" s="21" t="str">
        <f>IF(F441&lt;&gt;"Not in the game (anymore)",IF(A441&lt;&gt;"",", setType="&amp;G441,"")&amp;IF(J441="true",", multiTrialSet=true",""),"")</f>
        <v>, setType=LIBSETS_SETTYPE_MYTHIC</v>
      </c>
      <c r="AZ441" s="21" t="str">
        <f>IF(F441&lt;&gt;"Not in the game (anymore)",IF(U441&lt;&gt;"",", dropMechanic={"&amp;U441&amp;IF(Z441&lt;&gt;"",","&amp;Z441,"")&amp;IF(AE441&lt;&gt;"",","&amp;AE441,"")&amp;IF(AJ441&lt;&gt;"",","&amp;AJ441,"")&amp;IF(AO441&lt;&gt;"",","&amp;AO441,"")&amp;IF(AT441&lt;&gt;"",","&amp;AT441,"")&amp;"}"&amp;IF(U441="LIBSETS_DROP_MECHANIC_MONSTER_NAME",", dropMechanicNames={" &amp; IF(V441&lt;&gt;"","['en']='"&amp;V441&amp;"'","") &amp; IF(W441&lt;&gt;"",", ['de']='" &amp; W441&amp;"'","") &amp; "}",""),"")&amp;"},","")</f>
        <v>, dropMechanic={LIBSETS_DROP_MECHANIC_ANTIQUITIES}},</v>
      </c>
      <c r="BA441" s="21" t="str">
        <f>IF(F441&lt;&gt;"Not in the game (anymore)",IF(C441&lt;&gt;"",CONCATENATE(" --",C441," / ",B441,"   [",IF(Q441&lt;&gt;"",Q441,""),IF(Y441&lt;&gt;"",", "&amp;Y441,""),IF(AD441&lt;&gt;"",", "&amp;AD441,""),IF(AI441&lt;&gt;"",", "&amp;AI441,""),IF(AN441&lt;&gt;"",", "&amp;AN441,""),IF(AS441&lt;&gt;"",", "&amp;AS441,""),"]")),"")</f>
        <v xml:space="preserve"> --Thrassian Stranglers / Thrassische Würger   [Antiquities]</v>
      </c>
    </row>
    <row r="442" spans="1:53" x14ac:dyDescent="0.25">
      <c r="A442" s="5">
        <v>502</v>
      </c>
      <c r="B442" t="s">
        <v>2002</v>
      </c>
      <c r="C442" t="s">
        <v>2002</v>
      </c>
      <c r="D442" s="3">
        <f>A442</f>
        <v>502</v>
      </c>
      <c r="E442" t="s">
        <v>2046</v>
      </c>
      <c r="F442" s="30" t="s">
        <v>1639</v>
      </c>
      <c r="G442" s="8"/>
      <c r="N442">
        <v>0</v>
      </c>
      <c r="O442" s="70" t="s">
        <v>1884</v>
      </c>
      <c r="P442" s="3">
        <f>IF(AND(G442&lt;&gt;"LIBSETS_SETTYPE_BATTLEGROUND",G442&lt;&gt;"LIBSETS_SETTYPE_SPECIAL",G442&lt;&gt;"LIBSETS_SETTYPE_MYTHIC"), IF(Q442&lt;&gt;"",VLOOKUP(Q442,'ESO zone constants'!$D$2:$H$4950,5,FALSE),""),"")</f>
        <v>1160</v>
      </c>
      <c r="Q442" t="str">
        <f>IF(OR(K442="",K442&lt;=0,ISERROR(K442)),IF(AND(O442&lt;&gt;"",NOT(ISERROR(O442))),O442, ""),VLOOKUP(K442,'ESO wayshrine node constants'!$A$3:$D$9993,4,FALSE))</f>
        <v>Western Skyrim</v>
      </c>
      <c r="S442" s="19" t="str">
        <f>IF(AND(R442&lt;&gt;"",NOT(ISERROR(R442))),R442,IF(P442&lt;&gt;"",IF(NOT(ISERROR(VLOOKUP(P442,'ESO Dungeon constants'!$D$3:$H$9999,5,FALSE))),VLOOKUP(P442,'ESO Dungeon constants'!$D$3:$I$9999,6,FALSE),VLOOKUP(P442,'ESO zone constants'!$H$2:$K$9984,4,FALSE)),""))</f>
        <v>DLC_GREYMOOR</v>
      </c>
      <c r="T442" s="3" t="str">
        <f>IF(S442&lt;&gt;"",VLOOKUP(S442,'LibSets constants'!$B$4:$C$1000,2,FALSE),"")</f>
        <v>Greymoor</v>
      </c>
      <c r="V442" s="41" t="str">
        <f>IF(U442&lt;&gt;"",IF(U442&lt;&gt;"LIBSETS_DROP_MECHANIC_MONSTER_NAME",VLOOKUP(U442,'LibSets constants'!$I$4:$L$1000,3,FALSE),""),"")</f>
        <v/>
      </c>
      <c r="W442" s="44" t="str">
        <f>IF(U442&lt;&gt;"",IF(U442&lt;&gt;"LIBSETS_DROP_MECHANIC_MONSTER_NAME",VLOOKUP(U442,'LibSets constants'!$I$4:$L$1000,4,FALSE),""),"")</f>
        <v/>
      </c>
      <c r="X442" s="3" t="str">
        <f>IF(G442&lt;&gt;"LIBSETS_SETTYPE_BATTLEGROUND",IF(G442&lt;&gt;"LIBSETS_SETTYPE_SPECIAL",IF(Y442&lt;&gt;"",VLOOKUP(Y442,'ESO zone constants'!$D$2:$H$4950,5,FALSE),""),""),"")</f>
        <v/>
      </c>
      <c r="Z442" s="45"/>
      <c r="AA442" s="44" t="str">
        <f>IF(Z442&lt;&gt;"",IF(Z442&lt;&gt;"LIBSETS_DROP_MECHANIC_MONSTER_NAME",VLOOKUP(Z442,'LibSets constants'!$I$4:$L$1000,3,FALSE),""),"")</f>
        <v/>
      </c>
      <c r="AB442" s="44" t="str">
        <f>IF(Z442&lt;&gt;"",IF(Z442&lt;&gt;"LIBSETS_DROP_MECHANIC_MONSTER_NAME",VLOOKUP(Z442,'LibSets constants'!$I$4:$L$1000,4,FALSE),""),"")</f>
        <v/>
      </c>
      <c r="AC442" s="3" t="str">
        <f>IF(G442&lt;&gt;"LIBSETS_SETTYPE_BATTLEGROUND",IF(G442&lt;&gt;"LIBSETS_SETTYPE_SPECIAL",IF(AD442&lt;&gt;"",VLOOKUP(AD442,'ESO zone constants'!$D$2:$H$4950,5,FALSE),""),""),"")</f>
        <v/>
      </c>
      <c r="AE442" s="45"/>
      <c r="AF442" s="44" t="str">
        <f>IF(AE442&lt;&gt;"",IF(AE442&lt;&gt;"LIBSETS_DROP_MECHANIC_MONSTER_NAME",VLOOKUP(AE442,'LibSets constants'!$I$4:$L$1000,3,FALSE),""),"")</f>
        <v/>
      </c>
      <c r="AG442" s="44" t="str">
        <f>IF(AE442&lt;&gt;"",IF(AE442&lt;&gt;"LIBSETS_DROP_MECHANIC_MONSTER_NAME",VLOOKUP(AE442,'LibSets constants'!$I$4:$L$1000,4,FALSE),""),"")</f>
        <v/>
      </c>
      <c r="AH442" s="3" t="str">
        <f>IF(G442&lt;&gt;"LIBSETS_SETTYPE_BATTLEGROUND",IF(G442&lt;&gt;"LIBSETS_SETTYPE_SPECIAL",IF(AI442&lt;&gt;"",VLOOKUP(AI442,'ESO zone constants'!$D$2:$H$4950,5,FALSE),""),""),"")</f>
        <v/>
      </c>
      <c r="AJ442" s="45"/>
      <c r="AK442" s="44" t="str">
        <f>IF(AJ442&lt;&gt;"",IF(AJ442&lt;&gt;"LIBSETS_DROP_MECHANIC_MONSTER_NAME",VLOOKUP(AJ442,'LibSets constants'!$I$4:$L$1000,3,FALSE),""),"")</f>
        <v/>
      </c>
      <c r="AL442" s="44" t="str">
        <f>IF(AJ442&lt;&gt;"",IF(AJ442&lt;&gt;"LIBSETS_DROP_MECHANIC_MONSTER_NAME",VLOOKUP(AJ442,'LibSets constants'!$I$4:$L$1000,4,FALSE),""),"")</f>
        <v/>
      </c>
      <c r="AM442" s="3" t="str">
        <f>IF(G442&lt;&gt;"LIBSETS_SETTYPE_BATTLEGROUND",IF(G442&lt;&gt;"LIBSETS_SETTYPE_SPECIAL",IF(AN442&lt;&gt;"",VLOOKUP(AN442,'ESO zone constants'!$D$2:$H$4950,5,FALSE),""),""),"")</f>
        <v/>
      </c>
      <c r="AO442" s="45"/>
      <c r="AP442" s="44" t="str">
        <f>IF(AO442&lt;&gt;"",IF(AO442&lt;&gt;"LIBSETS_DROP_MECHANIC_MONSTER_NAME",VLOOKUP(AO442,'LibSets constants'!$I$4:$L$1000,3,FALSE),""),"")</f>
        <v/>
      </c>
      <c r="AQ442" s="44" t="str">
        <f>IF(AO442&lt;&gt;"",IF(AO442&lt;&gt;"LIBSETS_DROP_MECHANIC_MONSTER_NAME",VLOOKUP(AO442,'LibSets constants'!$I$4:$L$1000,4,FALSE),""),"")</f>
        <v/>
      </c>
      <c r="AR442" s="3" t="str">
        <f>IF(G442&lt;&gt;"LIBSETS_SETTYPE_BATTLEGROUND",IF(G442&lt;&gt;"LIBSETS_SETTYPE_SPECIAL",IF(AS442&lt;&gt;"",VLOOKUP(AS442,'ESO zone constants'!$D$2:$H$4950,5,FALSE),""),""),"")</f>
        <v/>
      </c>
      <c r="AT442" s="45"/>
      <c r="AU442" s="44" t="str">
        <f>IF(AT442&lt;&gt;"",IF(AT442&lt;&gt;"LIBSETS_DROP_MECHANIC_MONSTER_NAME",VLOOKUP(AT442,'LibSets constants'!$I$4:$L$1000,3,FALSE),""),"")</f>
        <v/>
      </c>
      <c r="AV442" s="44" t="str">
        <f>IF(AT442&lt;&gt;"",IF(AT442&lt;&gt;"LIBSETS_DROP_MECHANIC_MONSTER_NAME",VLOOKUP(AT442,'LibSets constants'!$I$4:$L$1000,4,FALSE),""),"")</f>
        <v/>
      </c>
      <c r="AW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X442" s="21" t="str">
        <f>IF(F442&lt;&gt;"Not in the game (anymore)",IF(A442&lt;&gt;"",IF(P442&lt;&gt;"",CONCATENATE(", zoneIds={",P442),"")&amp;IF(X442&lt;&gt;"",CONCATENATE(",",X442),"")&amp;IF(AC442&lt;&gt;"",CONCATENATE(",",AC442),"")&amp;IF(AH442&lt;&gt;"",CONCATENATE(",",AH442),"")&amp;IF(AM442&lt;&gt;"",CONCATENATE(",",AM442),"")&amp;IF(AR442&lt;&gt;"",CONCATENATE(",",AR442),"")&amp;IF(P442&lt;&gt;"",CONCATENATE("}",""),"")&amp;IF(OR(I442="true",I442="false",I442&lt;&gt;""), CONCATENATE(", veteran=", I442), ""),""),"")</f>
        <v/>
      </c>
      <c r="AY442" s="21" t="str">
        <f>IF(F442&lt;&gt;"Not in the game (anymore)",IF(A442&lt;&gt;"",", setType="&amp;G442,"")&amp;IF(J442="true",", multiTrialSet=true",""),"")</f>
        <v/>
      </c>
      <c r="AZ442" s="21" t="str">
        <f>IF(F442&lt;&gt;"Not in the game (anymore)",IF(U442&lt;&gt;"",", dropMechanic={"&amp;U442&amp;IF(Z442&lt;&gt;"",","&amp;Z442,"")&amp;IF(AE442&lt;&gt;"",","&amp;AE442,"")&amp;IF(AJ442&lt;&gt;"",","&amp;AJ442,"")&amp;IF(AO442&lt;&gt;"",","&amp;AO442,"")&amp;IF(AT442&lt;&gt;"",","&amp;AT442,"")&amp;"}"&amp;IF(U442="LIBSETS_DROP_MECHANIC_MONSTER_NAME",", dropMechanicNames={" &amp; IF(V442&lt;&gt;"","['en']='"&amp;V442&amp;"'","") &amp; IF(W442&lt;&gt;"",", ['de']='" &amp; W442&amp;"'","") &amp; "}",""),"")&amp;"},","")</f>
        <v/>
      </c>
      <c r="BA442" s="21" t="str">
        <f>IF(F442&lt;&gt;"Not in the game (anymore)",IF(C442&lt;&gt;"",CONCATENATE(" --",C442," / ",B442,"   [",IF(Q442&lt;&gt;"",Q442,""),IF(Y442&lt;&gt;"",", "&amp;Y442,""),IF(AD442&lt;&gt;"",", "&amp;AD442,""),IF(AI442&lt;&gt;"",", "&amp;AI442,""),IF(AN442&lt;&gt;"",", "&amp;AN442,""),IF(AS442&lt;&gt;"",", "&amp;AS442,""),"]")),"")</f>
        <v/>
      </c>
    </row>
    <row r="443" spans="1:53" x14ac:dyDescent="0.25">
      <c r="A443" s="5">
        <v>503</v>
      </c>
      <c r="B443" t="s">
        <v>2003</v>
      </c>
      <c r="C443" t="s">
        <v>2004</v>
      </c>
      <c r="D443" s="3">
        <f>A443</f>
        <v>503</v>
      </c>
      <c r="G443" s="8" t="s">
        <v>1877</v>
      </c>
      <c r="I443" t="s">
        <v>97</v>
      </c>
      <c r="J443" t="s">
        <v>97</v>
      </c>
      <c r="K443">
        <v>-1</v>
      </c>
      <c r="L443">
        <v>-1</v>
      </c>
      <c r="M443">
        <v>-1</v>
      </c>
      <c r="N443">
        <v>0</v>
      </c>
      <c r="O443" s="70" t="s">
        <v>2050</v>
      </c>
      <c r="P443" s="3" t="str">
        <f>IF(AND(G443&lt;&gt;"LIBSETS_SETTYPE_BATTLEGROUND",G443&lt;&gt;"LIBSETS_SETTYPE_SPECIAL",G443&lt;&gt;"LIBSETS_SETTYPE_MYTHIC"), IF(Q443&lt;&gt;"",VLOOKUP(Q443,'ESO zone constants'!$D$2:$H$4950,5,FALSE),""),"")</f>
        <v/>
      </c>
      <c r="Q443" t="str">
        <f>IF(OR(K443="",K443&lt;=0,ISERROR(K443)),IF(AND(O443&lt;&gt;"",NOT(ISERROR(O443))),O443, ""),VLOOKUP(K443,'ESO wayshrine node constants'!$A$3:$D$9993,4,FALSE))</f>
        <v>Antiquities</v>
      </c>
      <c r="R443" s="70" t="s">
        <v>1798</v>
      </c>
      <c r="S443" s="19" t="str">
        <f>IF(AND(R443&lt;&gt;"",NOT(ISERROR(R443))),R443,IF(P443&lt;&gt;"",IF(NOT(ISERROR(VLOOKUP(P443,'ESO Dungeon constants'!$D$3:$H$9999,5,FALSE))),VLOOKUP(P443,'ESO Dungeon constants'!$D$3:$I$9999,6,FALSE),VLOOKUP(P443,'ESO zone constants'!$H$2:$K$9984,4,FALSE)),""))</f>
        <v>DLC_GREYMOOR</v>
      </c>
      <c r="T443" s="3" t="str">
        <f>IF(S443&lt;&gt;"",VLOOKUP(S443,'LibSets constants'!$B$4:$C$1000,2,FALSE),"")</f>
        <v>Greymoor</v>
      </c>
      <c r="U443" s="3" t="s">
        <v>1874</v>
      </c>
      <c r="V443" s="41" t="str">
        <f>IF(U443&lt;&gt;"",IF(U443&lt;&gt;"LIBSETS_DROP_MECHANIC_MONSTER_NAME",VLOOKUP(U443,'LibSets constants'!$I$4:$L$1000,3,FALSE),""),"")</f>
        <v>Antiquities (Mythic set items)</v>
      </c>
      <c r="W443" s="44" t="str">
        <f>IF(U443&lt;&gt;"",IF(U443&lt;&gt;"LIBSETS_DROP_MECHANIC_MONSTER_NAME",VLOOKUP(U443,'LibSets constants'!$I$4:$L$1000,4,FALSE),""),"")</f>
        <v>Antiquitäten (Mytische Set Gegenstände)</v>
      </c>
      <c r="X443" s="3" t="str">
        <f>IF(G443&lt;&gt;"LIBSETS_SETTYPE_BATTLEGROUND",IF(G443&lt;&gt;"LIBSETS_SETTYPE_SPECIAL",IF(Y443&lt;&gt;"",VLOOKUP(Y443,'ESO zone constants'!$D$2:$H$4950,5,FALSE),""),""),"")</f>
        <v/>
      </c>
      <c r="Z443" s="45"/>
      <c r="AA443" s="44" t="str">
        <f>IF(Z443&lt;&gt;"",IF(Z443&lt;&gt;"LIBSETS_DROP_MECHANIC_MONSTER_NAME",VLOOKUP(Z443,'LibSets constants'!$I$4:$L$1000,3,FALSE),""),"")</f>
        <v/>
      </c>
      <c r="AB443" s="44" t="str">
        <f>IF(Z443&lt;&gt;"",IF(Z443&lt;&gt;"LIBSETS_DROP_MECHANIC_MONSTER_NAME",VLOOKUP(Z443,'LibSets constants'!$I$4:$L$1000,4,FALSE),""),"")</f>
        <v/>
      </c>
      <c r="AC443" s="3" t="str">
        <f>IF(G443&lt;&gt;"LIBSETS_SETTYPE_BATTLEGROUND",IF(G443&lt;&gt;"LIBSETS_SETTYPE_SPECIAL",IF(AD443&lt;&gt;"",VLOOKUP(AD443,'ESO zone constants'!$D$2:$H$4950,5,FALSE),""),""),"")</f>
        <v/>
      </c>
      <c r="AE443" s="45"/>
      <c r="AF443" s="44" t="str">
        <f>IF(AE443&lt;&gt;"",IF(AE443&lt;&gt;"LIBSETS_DROP_MECHANIC_MONSTER_NAME",VLOOKUP(AE443,'LibSets constants'!$I$4:$L$1000,3,FALSE),""),"")</f>
        <v/>
      </c>
      <c r="AG443" s="44" t="str">
        <f>IF(AE443&lt;&gt;"",IF(AE443&lt;&gt;"LIBSETS_DROP_MECHANIC_MONSTER_NAME",VLOOKUP(AE443,'LibSets constants'!$I$4:$L$1000,4,FALSE),""),"")</f>
        <v/>
      </c>
      <c r="AH443" s="3" t="str">
        <f>IF(G443&lt;&gt;"LIBSETS_SETTYPE_BATTLEGROUND",IF(G443&lt;&gt;"LIBSETS_SETTYPE_SPECIAL",IF(AI443&lt;&gt;"",VLOOKUP(AI443,'ESO zone constants'!$D$2:$H$4950,5,FALSE),""),""),"")</f>
        <v/>
      </c>
      <c r="AJ443" s="45"/>
      <c r="AK443" s="44" t="str">
        <f>IF(AJ443&lt;&gt;"",IF(AJ443&lt;&gt;"LIBSETS_DROP_MECHANIC_MONSTER_NAME",VLOOKUP(AJ443,'LibSets constants'!$I$4:$L$1000,3,FALSE),""),"")</f>
        <v/>
      </c>
      <c r="AL443" s="44" t="str">
        <f>IF(AJ443&lt;&gt;"",IF(AJ443&lt;&gt;"LIBSETS_DROP_MECHANIC_MONSTER_NAME",VLOOKUP(AJ443,'LibSets constants'!$I$4:$L$1000,4,FALSE),""),"")</f>
        <v/>
      </c>
      <c r="AM443" s="3" t="str">
        <f>IF(G443&lt;&gt;"LIBSETS_SETTYPE_BATTLEGROUND",IF(G443&lt;&gt;"LIBSETS_SETTYPE_SPECIAL",IF(AN443&lt;&gt;"",VLOOKUP(AN443,'ESO zone constants'!$D$2:$H$4950,5,FALSE),""),""),"")</f>
        <v/>
      </c>
      <c r="AO443" s="45"/>
      <c r="AP443" s="44" t="str">
        <f>IF(AO443&lt;&gt;"",IF(AO443&lt;&gt;"LIBSETS_DROP_MECHANIC_MONSTER_NAME",VLOOKUP(AO443,'LibSets constants'!$I$4:$L$1000,3,FALSE),""),"")</f>
        <v/>
      </c>
      <c r="AQ443" s="44" t="str">
        <f>IF(AO443&lt;&gt;"",IF(AO443&lt;&gt;"LIBSETS_DROP_MECHANIC_MONSTER_NAME",VLOOKUP(AO443,'LibSets constants'!$I$4:$L$1000,4,FALSE),""),"")</f>
        <v/>
      </c>
      <c r="AR443" s="3" t="str">
        <f>IF(G443&lt;&gt;"LIBSETS_SETTYPE_BATTLEGROUND",IF(G443&lt;&gt;"LIBSETS_SETTYPE_SPECIAL",IF(AS443&lt;&gt;"",VLOOKUP(AS443,'ESO zone constants'!$D$2:$H$4950,5,FALSE),""),""),"")</f>
        <v/>
      </c>
      <c r="AT443" s="45"/>
      <c r="AU443" s="44" t="str">
        <f>IF(AT443&lt;&gt;"",IF(AT443&lt;&gt;"LIBSETS_DROP_MECHANIC_MONSTER_NAME",VLOOKUP(AT443,'LibSets constants'!$I$4:$L$1000,3,FALSE),""),"")</f>
        <v/>
      </c>
      <c r="AV443" s="44" t="str">
        <f>IF(AT443&lt;&gt;"",IF(AT443&lt;&gt;"LIBSETS_DROP_MECHANIC_MONSTER_NAME",VLOOKUP(AT443,'LibSets constants'!$I$4:$L$1000,4,FALSE),""),"")</f>
        <v/>
      </c>
      <c r="AW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[503] = {wayshrines={-1,-1,-1,}, dlcId=DLC_GREYMOOR</v>
      </c>
      <c r="AX443" s="21" t="str">
        <f>IF(F443&lt;&gt;"Not in the game (anymore)",IF(A443&lt;&gt;"",IF(P443&lt;&gt;"",CONCATENATE(", zoneIds={",P443),"")&amp;IF(X443&lt;&gt;"",CONCATENATE(",",X443),"")&amp;IF(AC443&lt;&gt;"",CONCATENATE(",",AC443),"")&amp;IF(AH443&lt;&gt;"",CONCATENATE(",",AH443),"")&amp;IF(AM443&lt;&gt;"",CONCATENATE(",",AM443),"")&amp;IF(AR443&lt;&gt;"",CONCATENATE(",",AR443),"")&amp;IF(P443&lt;&gt;"",CONCATENATE("}",""),"")&amp;IF(OR(I443="true",I443="false",I443&lt;&gt;""), CONCATENATE(", veteran=", I443), ""),""),"")</f>
        <v>, veteran=false</v>
      </c>
      <c r="AY443" s="21" t="str">
        <f>IF(F443&lt;&gt;"Not in the game (anymore)",IF(A443&lt;&gt;"",", setType="&amp;G443,"")&amp;IF(J443="true",", multiTrialSet=true",""),"")</f>
        <v>, setType=LIBSETS_SETTYPE_MYTHIC</v>
      </c>
      <c r="AZ443" s="21" t="str">
        <f>IF(F443&lt;&gt;"Not in the game (anymore)",IF(U443&lt;&gt;"",", dropMechanic={"&amp;U443&amp;IF(Z443&lt;&gt;"",","&amp;Z443,"")&amp;IF(AE443&lt;&gt;"",","&amp;AE443,"")&amp;IF(AJ443&lt;&gt;"",","&amp;AJ443,"")&amp;IF(AO443&lt;&gt;"",","&amp;AO443,"")&amp;IF(AT443&lt;&gt;"",","&amp;AT443,"")&amp;"}"&amp;IF(U443="LIBSETS_DROP_MECHANIC_MONSTER_NAME",", dropMechanicNames={" &amp; IF(V443&lt;&gt;"","['en']='"&amp;V443&amp;"'","") &amp; IF(W443&lt;&gt;"",", ['de']='" &amp; W443&amp;"'","") &amp; "}",""),"")&amp;"},","")</f>
        <v>, dropMechanic={LIBSETS_DROP_MECHANIC_ANTIQUITIES}},</v>
      </c>
      <c r="BA443" s="21" t="str">
        <f>IF(F443&lt;&gt;"Not in the game (anymore)",IF(C443&lt;&gt;"",CONCATENATE(" --",C443," / ",B443,"   [",IF(Q443&lt;&gt;"",Q443,""),IF(Y443&lt;&gt;"",", "&amp;Y443,""),IF(AD443&lt;&gt;"",", "&amp;AD443,""),IF(AI443&lt;&gt;"",", "&amp;AI443,""),IF(AN443&lt;&gt;"",", "&amp;AN443,""),IF(AS443&lt;&gt;"",", "&amp;AS443,""),"]")),"")</f>
        <v xml:space="preserve"> --Ring of the Wild Hunt / Ring der Wilden Jagd   [Antiquities]</v>
      </c>
    </row>
    <row r="444" spans="1:53" x14ac:dyDescent="0.25">
      <c r="A444" s="5">
        <v>504</v>
      </c>
      <c r="B444" t="s">
        <v>2006</v>
      </c>
      <c r="C444" t="s">
        <v>2005</v>
      </c>
      <c r="D444" s="3">
        <f>A444</f>
        <v>504</v>
      </c>
      <c r="E444" t="s">
        <v>2047</v>
      </c>
      <c r="F444" s="30" t="s">
        <v>1639</v>
      </c>
      <c r="G444" s="8"/>
      <c r="N444">
        <v>0</v>
      </c>
      <c r="O444" s="70" t="s">
        <v>1884</v>
      </c>
      <c r="P444" s="3">
        <f>IF(AND(G444&lt;&gt;"LIBSETS_SETTYPE_BATTLEGROUND",G444&lt;&gt;"LIBSETS_SETTYPE_SPECIAL",G444&lt;&gt;"LIBSETS_SETTYPE_MYTHIC"), IF(Q444&lt;&gt;"",VLOOKUP(Q444,'ESO zone constants'!$D$2:$H$4950,5,FALSE),""),"")</f>
        <v>1160</v>
      </c>
      <c r="Q444" t="str">
        <f>IF(OR(K444="",K444&lt;=0,ISERROR(K444)),IF(AND(O444&lt;&gt;"",NOT(ISERROR(O444))),O444, ""),VLOOKUP(K444,'ESO wayshrine node constants'!$A$3:$D$9993,4,FALSE))</f>
        <v>Western Skyrim</v>
      </c>
      <c r="S444" s="19" t="str">
        <f>IF(AND(R444&lt;&gt;"",NOT(ISERROR(R444))),R444,IF(P444&lt;&gt;"",IF(NOT(ISERROR(VLOOKUP(P444,'ESO Dungeon constants'!$D$3:$H$9999,5,FALSE))),VLOOKUP(P444,'ESO Dungeon constants'!$D$3:$I$9999,6,FALSE),VLOOKUP(P444,'ESO zone constants'!$H$2:$K$9984,4,FALSE)),""))</f>
        <v>DLC_GREYMOOR</v>
      </c>
      <c r="T444" s="3" t="str">
        <f>IF(S444&lt;&gt;"",VLOOKUP(S444,'LibSets constants'!$B$4:$C$1000,2,FALSE),"")</f>
        <v>Greymoor</v>
      </c>
      <c r="V444" s="41" t="str">
        <f>IF(U444&lt;&gt;"",IF(U444&lt;&gt;"LIBSETS_DROP_MECHANIC_MONSTER_NAME",VLOOKUP(U444,'LibSets constants'!$I$4:$L$1000,3,FALSE),""),"")</f>
        <v/>
      </c>
      <c r="W444" s="44" t="str">
        <f>IF(U444&lt;&gt;"",IF(U444&lt;&gt;"LIBSETS_DROP_MECHANIC_MONSTER_NAME",VLOOKUP(U444,'LibSets constants'!$I$4:$L$1000,4,FALSE),""),"")</f>
        <v/>
      </c>
      <c r="X444" s="3" t="str">
        <f>IF(G444&lt;&gt;"LIBSETS_SETTYPE_BATTLEGROUND",IF(G444&lt;&gt;"LIBSETS_SETTYPE_SPECIAL",IF(Y444&lt;&gt;"",VLOOKUP(Y444,'ESO zone constants'!$D$2:$H$4950,5,FALSE),""),""),"")</f>
        <v/>
      </c>
      <c r="Z444" s="45"/>
      <c r="AA444" s="44" t="str">
        <f>IF(Z444&lt;&gt;"",IF(Z444&lt;&gt;"LIBSETS_DROP_MECHANIC_MONSTER_NAME",VLOOKUP(Z444,'LibSets constants'!$I$4:$L$1000,3,FALSE),""),"")</f>
        <v/>
      </c>
      <c r="AB444" s="44" t="str">
        <f>IF(Z444&lt;&gt;"",IF(Z444&lt;&gt;"LIBSETS_DROP_MECHANIC_MONSTER_NAME",VLOOKUP(Z444,'LibSets constants'!$I$4:$L$1000,4,FALSE),""),"")</f>
        <v/>
      </c>
      <c r="AC444" s="3" t="str">
        <f>IF(G444&lt;&gt;"LIBSETS_SETTYPE_BATTLEGROUND",IF(G444&lt;&gt;"LIBSETS_SETTYPE_SPECIAL",IF(AD444&lt;&gt;"",VLOOKUP(AD444,'ESO zone constants'!$D$2:$H$4950,5,FALSE),""),""),"")</f>
        <v/>
      </c>
      <c r="AE444" s="45"/>
      <c r="AF444" s="44" t="str">
        <f>IF(AE444&lt;&gt;"",IF(AE444&lt;&gt;"LIBSETS_DROP_MECHANIC_MONSTER_NAME",VLOOKUP(AE444,'LibSets constants'!$I$4:$L$1000,3,FALSE),""),"")</f>
        <v/>
      </c>
      <c r="AG444" s="44" t="str">
        <f>IF(AE444&lt;&gt;"",IF(AE444&lt;&gt;"LIBSETS_DROP_MECHANIC_MONSTER_NAME",VLOOKUP(AE444,'LibSets constants'!$I$4:$L$1000,4,FALSE),""),"")</f>
        <v/>
      </c>
      <c r="AH444" s="3" t="str">
        <f>IF(G444&lt;&gt;"LIBSETS_SETTYPE_BATTLEGROUND",IF(G444&lt;&gt;"LIBSETS_SETTYPE_SPECIAL",IF(AI444&lt;&gt;"",VLOOKUP(AI444,'ESO zone constants'!$D$2:$H$4950,5,FALSE),""),""),"")</f>
        <v/>
      </c>
      <c r="AJ444" s="45"/>
      <c r="AK444" s="44" t="str">
        <f>IF(AJ444&lt;&gt;"",IF(AJ444&lt;&gt;"LIBSETS_DROP_MECHANIC_MONSTER_NAME",VLOOKUP(AJ444,'LibSets constants'!$I$4:$L$1000,3,FALSE),""),"")</f>
        <v/>
      </c>
      <c r="AL444" s="44" t="str">
        <f>IF(AJ444&lt;&gt;"",IF(AJ444&lt;&gt;"LIBSETS_DROP_MECHANIC_MONSTER_NAME",VLOOKUP(AJ444,'LibSets constants'!$I$4:$L$1000,4,FALSE),""),"")</f>
        <v/>
      </c>
      <c r="AM444" s="3" t="str">
        <f>IF(G444&lt;&gt;"LIBSETS_SETTYPE_BATTLEGROUND",IF(G444&lt;&gt;"LIBSETS_SETTYPE_SPECIAL",IF(AN444&lt;&gt;"",VLOOKUP(AN444,'ESO zone constants'!$D$2:$H$4950,5,FALSE),""),""),"")</f>
        <v/>
      </c>
      <c r="AO444" s="45"/>
      <c r="AP444" s="44" t="str">
        <f>IF(AO444&lt;&gt;"",IF(AO444&lt;&gt;"LIBSETS_DROP_MECHANIC_MONSTER_NAME",VLOOKUP(AO444,'LibSets constants'!$I$4:$L$1000,3,FALSE),""),"")</f>
        <v/>
      </c>
      <c r="AQ444" s="44" t="str">
        <f>IF(AO444&lt;&gt;"",IF(AO444&lt;&gt;"LIBSETS_DROP_MECHANIC_MONSTER_NAME",VLOOKUP(AO444,'LibSets constants'!$I$4:$L$1000,4,FALSE),""),"")</f>
        <v/>
      </c>
      <c r="AR444" s="3" t="str">
        <f>IF(G444&lt;&gt;"LIBSETS_SETTYPE_BATTLEGROUND",IF(G444&lt;&gt;"LIBSETS_SETTYPE_SPECIAL",IF(AS444&lt;&gt;"",VLOOKUP(AS444,'ESO zone constants'!$D$2:$H$4950,5,FALSE),""),""),"")</f>
        <v/>
      </c>
      <c r="AT444" s="45"/>
      <c r="AU444" s="44" t="str">
        <f>IF(AT444&lt;&gt;"",IF(AT444&lt;&gt;"LIBSETS_DROP_MECHANIC_MONSTER_NAME",VLOOKUP(AT444,'LibSets constants'!$I$4:$L$1000,3,FALSE),""),"")</f>
        <v/>
      </c>
      <c r="AV444" s="44" t="str">
        <f>IF(AT444&lt;&gt;"",IF(AT444&lt;&gt;"LIBSETS_DROP_MECHANIC_MONSTER_NAME",VLOOKUP(AT444,'LibSets constants'!$I$4:$L$1000,4,FALSE),""),"")</f>
        <v/>
      </c>
      <c r="AW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X444" s="21" t="str">
        <f>IF(F444&lt;&gt;"Not in the game (anymore)",IF(A444&lt;&gt;"",IF(P444&lt;&gt;"",CONCATENATE(", zoneIds={",P444),"")&amp;IF(X444&lt;&gt;"",CONCATENATE(",",X444),"")&amp;IF(AC444&lt;&gt;"",CONCATENATE(",",AC444),"")&amp;IF(AH444&lt;&gt;"",CONCATENATE(",",AH444),"")&amp;IF(AM444&lt;&gt;"",CONCATENATE(",",AM444),"")&amp;IF(AR444&lt;&gt;"",CONCATENATE(",",AR444),"")&amp;IF(P444&lt;&gt;"",CONCATENATE("}",""),"")&amp;IF(OR(I444="true",I444="false",I444&lt;&gt;""), CONCATENATE(", veteran=", I444), ""),""),"")</f>
        <v/>
      </c>
      <c r="AY444" s="21" t="str">
        <f>IF(F444&lt;&gt;"Not in the game (anymore)",IF(A444&lt;&gt;"",", setType="&amp;G444,"")&amp;IF(J444="true",", multiTrialSet=true",""),"")</f>
        <v/>
      </c>
      <c r="AZ444" s="21" t="str">
        <f>IF(F444&lt;&gt;"Not in the game (anymore)",IF(U444&lt;&gt;"",", dropMechanic={"&amp;U444&amp;IF(Z444&lt;&gt;"",","&amp;Z444,"")&amp;IF(AE444&lt;&gt;"",","&amp;AE444,"")&amp;IF(AJ444&lt;&gt;"",","&amp;AJ444,"")&amp;IF(AO444&lt;&gt;"",","&amp;AO444,"")&amp;IF(AT444&lt;&gt;"",","&amp;AT444,"")&amp;"}"&amp;IF(U444="LIBSETS_DROP_MECHANIC_MONSTER_NAME",", dropMechanicNames={" &amp; IF(V444&lt;&gt;"","['en']='"&amp;V444&amp;"'","") &amp; IF(W444&lt;&gt;"",", ['de']='" &amp; W444&amp;"'","") &amp; "}",""),"")&amp;"},","")</f>
        <v/>
      </c>
      <c r="BA444" s="21" t="str">
        <f>IF(F444&lt;&gt;"Not in the game (anymore)",IF(C444&lt;&gt;"",CONCATENATE(" --",C444," / ",B444,"   [",IF(Q444&lt;&gt;"",Q444,""),IF(Y444&lt;&gt;"",", "&amp;Y444,""),IF(AD444&lt;&gt;"",", "&amp;AD444,""),IF(AI444&lt;&gt;"",", "&amp;AI444,""),IF(AN444&lt;&gt;"",", "&amp;AN444,""),IF(AS444&lt;&gt;"",", "&amp;AS444,""),"]")),"")</f>
        <v/>
      </c>
    </row>
    <row r="445" spans="1:53" x14ac:dyDescent="0.25">
      <c r="A445" s="5">
        <v>505</v>
      </c>
      <c r="B445" t="s">
        <v>2008</v>
      </c>
      <c r="C445" t="s">
        <v>2007</v>
      </c>
      <c r="D445" s="3">
        <f>A445</f>
        <v>505</v>
      </c>
      <c r="G445" s="8" t="s">
        <v>1877</v>
      </c>
      <c r="I445" t="s">
        <v>97</v>
      </c>
      <c r="J445" t="s">
        <v>97</v>
      </c>
      <c r="K445">
        <v>-1</v>
      </c>
      <c r="L445">
        <v>-1</v>
      </c>
      <c r="M445">
        <v>-1</v>
      </c>
      <c r="N445">
        <v>0</v>
      </c>
      <c r="O445" s="70" t="s">
        <v>2050</v>
      </c>
      <c r="P445" s="3" t="str">
        <f>IF(AND(G445&lt;&gt;"LIBSETS_SETTYPE_BATTLEGROUND",G445&lt;&gt;"LIBSETS_SETTYPE_SPECIAL",G445&lt;&gt;"LIBSETS_SETTYPE_MYTHIC"), IF(Q445&lt;&gt;"",VLOOKUP(Q445,'ESO zone constants'!$D$2:$H$4950,5,FALSE),""),"")</f>
        <v/>
      </c>
      <c r="Q445" t="str">
        <f>IF(OR(K445="",K445&lt;=0,ISERROR(K445)),IF(AND(O445&lt;&gt;"",NOT(ISERROR(O445))),O445, ""),VLOOKUP(K445,'ESO wayshrine node constants'!$A$3:$D$9993,4,FALSE))</f>
        <v>Antiquities</v>
      </c>
      <c r="R445" s="70" t="s">
        <v>1798</v>
      </c>
      <c r="S445" s="19" t="str">
        <f>IF(AND(R445&lt;&gt;"",NOT(ISERROR(R445))),R445,IF(P445&lt;&gt;"",IF(NOT(ISERROR(VLOOKUP(P445,'ESO Dungeon constants'!$D$3:$H$9999,5,FALSE))),VLOOKUP(P445,'ESO Dungeon constants'!$D$3:$I$9999,6,FALSE),VLOOKUP(P445,'ESO zone constants'!$H$2:$K$9984,4,FALSE)),""))</f>
        <v>DLC_GREYMOOR</v>
      </c>
      <c r="T445" s="3" t="str">
        <f>IF(S445&lt;&gt;"",VLOOKUP(S445,'LibSets constants'!$B$4:$C$1000,2,FALSE),"")</f>
        <v>Greymoor</v>
      </c>
      <c r="U445" s="3" t="s">
        <v>1874</v>
      </c>
      <c r="V445" s="41" t="str">
        <f>IF(U445&lt;&gt;"",IF(U445&lt;&gt;"LIBSETS_DROP_MECHANIC_MONSTER_NAME",VLOOKUP(U445,'LibSets constants'!$I$4:$L$1000,3,FALSE),""),"")</f>
        <v>Antiquities (Mythic set items)</v>
      </c>
      <c r="W445" s="44" t="str">
        <f>IF(U445&lt;&gt;"",IF(U445&lt;&gt;"LIBSETS_DROP_MECHANIC_MONSTER_NAME",VLOOKUP(U445,'LibSets constants'!$I$4:$L$1000,4,FALSE),""),"")</f>
        <v>Antiquitäten (Mytische Set Gegenstände)</v>
      </c>
      <c r="X445" s="3" t="str">
        <f>IF(G445&lt;&gt;"LIBSETS_SETTYPE_BATTLEGROUND",IF(G445&lt;&gt;"LIBSETS_SETTYPE_SPECIAL",IF(Y445&lt;&gt;"",VLOOKUP(Y445,'ESO zone constants'!$D$2:$H$4950,5,FALSE),""),""),"")</f>
        <v/>
      </c>
      <c r="Z445" s="45"/>
      <c r="AA445" s="44" t="str">
        <f>IF(Z445&lt;&gt;"",IF(Z445&lt;&gt;"LIBSETS_DROP_MECHANIC_MONSTER_NAME",VLOOKUP(Z445,'LibSets constants'!$I$4:$L$1000,3,FALSE),""),"")</f>
        <v/>
      </c>
      <c r="AB445" s="44" t="str">
        <f>IF(Z445&lt;&gt;"",IF(Z445&lt;&gt;"LIBSETS_DROP_MECHANIC_MONSTER_NAME",VLOOKUP(Z445,'LibSets constants'!$I$4:$L$1000,4,FALSE),""),"")</f>
        <v/>
      </c>
      <c r="AC445" s="3" t="str">
        <f>IF(G445&lt;&gt;"LIBSETS_SETTYPE_BATTLEGROUND",IF(G445&lt;&gt;"LIBSETS_SETTYPE_SPECIAL",IF(AD445&lt;&gt;"",VLOOKUP(AD445,'ESO zone constants'!$D$2:$H$4950,5,FALSE),""),""),"")</f>
        <v/>
      </c>
      <c r="AE445" s="45"/>
      <c r="AF445" s="44" t="str">
        <f>IF(AE445&lt;&gt;"",IF(AE445&lt;&gt;"LIBSETS_DROP_MECHANIC_MONSTER_NAME",VLOOKUP(AE445,'LibSets constants'!$I$4:$L$1000,3,FALSE),""),"")</f>
        <v/>
      </c>
      <c r="AG445" s="44" t="str">
        <f>IF(AE445&lt;&gt;"",IF(AE445&lt;&gt;"LIBSETS_DROP_MECHANIC_MONSTER_NAME",VLOOKUP(AE445,'LibSets constants'!$I$4:$L$1000,4,FALSE),""),"")</f>
        <v/>
      </c>
      <c r="AH445" s="3" t="str">
        <f>IF(G445&lt;&gt;"LIBSETS_SETTYPE_BATTLEGROUND",IF(G445&lt;&gt;"LIBSETS_SETTYPE_SPECIAL",IF(AI445&lt;&gt;"",VLOOKUP(AI445,'ESO zone constants'!$D$2:$H$4950,5,FALSE),""),""),"")</f>
        <v/>
      </c>
      <c r="AJ445" s="45"/>
      <c r="AK445" s="44" t="str">
        <f>IF(AJ445&lt;&gt;"",IF(AJ445&lt;&gt;"LIBSETS_DROP_MECHANIC_MONSTER_NAME",VLOOKUP(AJ445,'LibSets constants'!$I$4:$L$1000,3,FALSE),""),"")</f>
        <v/>
      </c>
      <c r="AL445" s="44" t="str">
        <f>IF(AJ445&lt;&gt;"",IF(AJ445&lt;&gt;"LIBSETS_DROP_MECHANIC_MONSTER_NAME",VLOOKUP(AJ445,'LibSets constants'!$I$4:$L$1000,4,FALSE),""),"")</f>
        <v/>
      </c>
      <c r="AM445" s="3" t="str">
        <f>IF(G445&lt;&gt;"LIBSETS_SETTYPE_BATTLEGROUND",IF(G445&lt;&gt;"LIBSETS_SETTYPE_SPECIAL",IF(AN445&lt;&gt;"",VLOOKUP(AN445,'ESO zone constants'!$D$2:$H$4950,5,FALSE),""),""),"")</f>
        <v/>
      </c>
      <c r="AO445" s="45"/>
      <c r="AP445" s="44" t="str">
        <f>IF(AO445&lt;&gt;"",IF(AO445&lt;&gt;"LIBSETS_DROP_MECHANIC_MONSTER_NAME",VLOOKUP(AO445,'LibSets constants'!$I$4:$L$1000,3,FALSE),""),"")</f>
        <v/>
      </c>
      <c r="AQ445" s="44" t="str">
        <f>IF(AO445&lt;&gt;"",IF(AO445&lt;&gt;"LIBSETS_DROP_MECHANIC_MONSTER_NAME",VLOOKUP(AO445,'LibSets constants'!$I$4:$L$1000,4,FALSE),""),"")</f>
        <v/>
      </c>
      <c r="AR445" s="3" t="str">
        <f>IF(G445&lt;&gt;"LIBSETS_SETTYPE_BATTLEGROUND",IF(G445&lt;&gt;"LIBSETS_SETTYPE_SPECIAL",IF(AS445&lt;&gt;"",VLOOKUP(AS445,'ESO zone constants'!$D$2:$H$4950,5,FALSE),""),""),"")</f>
        <v/>
      </c>
      <c r="AT445" s="45"/>
      <c r="AU445" s="44" t="str">
        <f>IF(AT445&lt;&gt;"",IF(AT445&lt;&gt;"LIBSETS_DROP_MECHANIC_MONSTER_NAME",VLOOKUP(AT445,'LibSets constants'!$I$4:$L$1000,3,FALSE),""),"")</f>
        <v/>
      </c>
      <c r="AV445" s="44" t="str">
        <f>IF(AT445&lt;&gt;"",IF(AT445&lt;&gt;"LIBSETS_DROP_MECHANIC_MONSTER_NAME",VLOOKUP(AT445,'LibSets constants'!$I$4:$L$1000,4,FALSE),""),"")</f>
        <v/>
      </c>
      <c r="AW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[505] = {wayshrines={-1,-1,-1,}, dlcId=DLC_GREYMOOR</v>
      </c>
      <c r="AX445" s="21" t="str">
        <f>IF(F445&lt;&gt;"Not in the game (anymore)",IF(A445&lt;&gt;"",IF(P445&lt;&gt;"",CONCATENATE(", zoneIds={",P445),"")&amp;IF(X445&lt;&gt;"",CONCATENATE(",",X445),"")&amp;IF(AC445&lt;&gt;"",CONCATENATE(",",AC445),"")&amp;IF(AH445&lt;&gt;"",CONCATENATE(",",AH445),"")&amp;IF(AM445&lt;&gt;"",CONCATENATE(",",AM445),"")&amp;IF(AR445&lt;&gt;"",CONCATENATE(",",AR445),"")&amp;IF(P445&lt;&gt;"",CONCATENATE("}",""),"")&amp;IF(OR(I445="true",I445="false",I445&lt;&gt;""), CONCATENATE(", veteran=", I445), ""),""),"")</f>
        <v>, veteran=false</v>
      </c>
      <c r="AY445" s="21" t="str">
        <f>IF(F445&lt;&gt;"Not in the game (anymore)",IF(A445&lt;&gt;"",", setType="&amp;G445,"")&amp;IF(J445="true",", multiTrialSet=true",""),"")</f>
        <v>, setType=LIBSETS_SETTYPE_MYTHIC</v>
      </c>
      <c r="AZ445" s="21" t="str">
        <f>IF(F445&lt;&gt;"Not in the game (anymore)",IF(U445&lt;&gt;"",", dropMechanic={"&amp;U445&amp;IF(Z445&lt;&gt;"",","&amp;Z445,"")&amp;IF(AE445&lt;&gt;"",","&amp;AE445,"")&amp;IF(AJ445&lt;&gt;"",","&amp;AJ445,"")&amp;IF(AO445&lt;&gt;"",","&amp;AO445,"")&amp;IF(AT445&lt;&gt;"",","&amp;AT445,"")&amp;"}"&amp;IF(U445="LIBSETS_DROP_MECHANIC_MONSTER_NAME",", dropMechanicNames={" &amp; IF(V445&lt;&gt;"","['en']='"&amp;V445&amp;"'","") &amp; IF(W445&lt;&gt;"",", ['de']='" &amp; W445&amp;"'","") &amp; "}",""),"")&amp;"},","")</f>
        <v>, dropMechanic={LIBSETS_DROP_MECHANIC_ANTIQUITIES}},</v>
      </c>
      <c r="BA445" s="21" t="str">
        <f>IF(F445&lt;&gt;"Not in the game (anymore)",IF(C445&lt;&gt;"",CONCATENATE(" --",C445," / ",B445,"   [",IF(Q445&lt;&gt;"",Q445,""),IF(Y445&lt;&gt;"",", "&amp;Y445,""),IF(AD445&lt;&gt;"",", "&amp;AD445,""),IF(AI445&lt;&gt;"",", "&amp;AI445,""),IF(AN445&lt;&gt;"",", "&amp;AN445,""),IF(AS445&lt;&gt;"",", "&amp;AS445,""),"]")),"")</f>
        <v xml:space="preserve"> --Torc of Tonal Constancy / Torques der Klangkonstanz   [Antiquities]</v>
      </c>
    </row>
    <row r="446" spans="1:53" x14ac:dyDescent="0.25">
      <c r="A446" s="5">
        <v>506</v>
      </c>
      <c r="B446" t="s">
        <v>2009</v>
      </c>
      <c r="C446" t="s">
        <v>2010</v>
      </c>
      <c r="D446" s="3">
        <f>A446</f>
        <v>506</v>
      </c>
      <c r="G446" s="8" t="s">
        <v>1649</v>
      </c>
      <c r="I446" t="s">
        <v>97</v>
      </c>
      <c r="J446" t="s">
        <v>97</v>
      </c>
      <c r="K446">
        <v>430</v>
      </c>
      <c r="L446">
        <v>430</v>
      </c>
      <c r="M446">
        <v>430</v>
      </c>
      <c r="N446">
        <v>3</v>
      </c>
      <c r="O446" s="70" t="s">
        <v>1884</v>
      </c>
      <c r="P446" s="3">
        <f>IF(AND(G446&lt;&gt;"LIBSETS_SETTYPE_BATTLEGROUND",G446&lt;&gt;"LIBSETS_SETTYPE_SPECIAL",G446&lt;&gt;"LIBSETS_SETTYPE_MYTHIC"), IF(Q446&lt;&gt;"",VLOOKUP(Q446,'ESO zone constants'!$D$2:$H$4950,5,FALSE),""),"")</f>
        <v>1161</v>
      </c>
      <c r="Q446" t="str">
        <f>IF(OR(K446="",K446&lt;=0,ISERROR(K446)),IF(AND(O446&lt;&gt;"",NOT(ISERROR(O446))),O446, ""),VLOOKUP(K446,'ESO wayshrine node constants'!$A$3:$D$9993,4,FALSE))</f>
        <v>Blackreach: Greymoor Caverns</v>
      </c>
      <c r="S446" s="19" t="str">
        <f>IF(AND(R446&lt;&gt;"",NOT(ISERROR(R446))),R446,IF(P446&lt;&gt;"",IF(NOT(ISERROR(VLOOKUP(P446,'ESO Dungeon constants'!$D$3:$H$9999,5,FALSE))),VLOOKUP(P446,'ESO Dungeon constants'!$D$3:$I$9999,6,FALSE),VLOOKUP(P446,'ESO zone constants'!$H$2:$K$9984,4,FALSE)),""))</f>
        <v>DLC_GREYMOOR</v>
      </c>
      <c r="T446" s="3" t="str">
        <f>IF(S446&lt;&gt;"",VLOOKUP(S446,'LibSets constants'!$B$4:$C$1000,2,FALSE),"")</f>
        <v>Greymoor</v>
      </c>
      <c r="V446" s="41" t="str">
        <f>IF(U446&lt;&gt;"",IF(U446&lt;&gt;"LIBSETS_DROP_MECHANIC_MONSTER_NAME",VLOOKUP(U446,'LibSets constants'!$I$4:$L$1000,3,FALSE),""),"")</f>
        <v/>
      </c>
      <c r="W446" s="44" t="str">
        <f>IF(U446&lt;&gt;"",IF(U446&lt;&gt;"LIBSETS_DROP_MECHANIC_MONSTER_NAME",VLOOKUP(U446,'LibSets constants'!$I$4:$L$1000,4,FALSE),""),"")</f>
        <v/>
      </c>
      <c r="X446" s="3" t="str">
        <f>IF(G446&lt;&gt;"LIBSETS_SETTYPE_BATTLEGROUND",IF(G446&lt;&gt;"LIBSETS_SETTYPE_SPECIAL",IF(Y446&lt;&gt;"",VLOOKUP(Y446,'ESO zone constants'!$D$2:$H$4950,5,FALSE),""),""),"")</f>
        <v/>
      </c>
      <c r="Z446" s="45"/>
      <c r="AA446" s="44" t="str">
        <f>IF(Z446&lt;&gt;"",IF(Z446&lt;&gt;"LIBSETS_DROP_MECHANIC_MONSTER_NAME",VLOOKUP(Z446,'LibSets constants'!$I$4:$L$1000,3,FALSE),""),"")</f>
        <v/>
      </c>
      <c r="AB446" s="44" t="str">
        <f>IF(Z446&lt;&gt;"",IF(Z446&lt;&gt;"LIBSETS_DROP_MECHANIC_MONSTER_NAME",VLOOKUP(Z446,'LibSets constants'!$I$4:$L$1000,4,FALSE),""),"")</f>
        <v/>
      </c>
      <c r="AC446" s="3" t="str">
        <f>IF(G446&lt;&gt;"LIBSETS_SETTYPE_BATTLEGROUND",IF(G446&lt;&gt;"LIBSETS_SETTYPE_SPECIAL",IF(AD446&lt;&gt;"",VLOOKUP(AD446,'ESO zone constants'!$D$2:$H$4950,5,FALSE),""),""),"")</f>
        <v/>
      </c>
      <c r="AE446" s="45"/>
      <c r="AF446" s="44" t="str">
        <f>IF(AE446&lt;&gt;"",IF(AE446&lt;&gt;"LIBSETS_DROP_MECHANIC_MONSTER_NAME",VLOOKUP(AE446,'LibSets constants'!$I$4:$L$1000,3,FALSE),""),"")</f>
        <v/>
      </c>
      <c r="AG446" s="44" t="str">
        <f>IF(AE446&lt;&gt;"",IF(AE446&lt;&gt;"LIBSETS_DROP_MECHANIC_MONSTER_NAME",VLOOKUP(AE446,'LibSets constants'!$I$4:$L$1000,4,FALSE),""),"")</f>
        <v/>
      </c>
      <c r="AH446" s="3" t="str">
        <f>IF(G446&lt;&gt;"LIBSETS_SETTYPE_BATTLEGROUND",IF(G446&lt;&gt;"LIBSETS_SETTYPE_SPECIAL",IF(AI446&lt;&gt;"",VLOOKUP(AI446,'ESO zone constants'!$D$2:$H$4950,5,FALSE),""),""),"")</f>
        <v/>
      </c>
      <c r="AJ446" s="45"/>
      <c r="AK446" s="44" t="str">
        <f>IF(AJ446&lt;&gt;"",IF(AJ446&lt;&gt;"LIBSETS_DROP_MECHANIC_MONSTER_NAME",VLOOKUP(AJ446,'LibSets constants'!$I$4:$L$1000,3,FALSE),""),"")</f>
        <v/>
      </c>
      <c r="AL446" s="44" t="str">
        <f>IF(AJ446&lt;&gt;"",IF(AJ446&lt;&gt;"LIBSETS_DROP_MECHANIC_MONSTER_NAME",VLOOKUP(AJ446,'LibSets constants'!$I$4:$L$1000,4,FALSE),""),"")</f>
        <v/>
      </c>
      <c r="AM446" s="3" t="str">
        <f>IF(G446&lt;&gt;"LIBSETS_SETTYPE_BATTLEGROUND",IF(G446&lt;&gt;"LIBSETS_SETTYPE_SPECIAL",IF(AN446&lt;&gt;"",VLOOKUP(AN446,'ESO zone constants'!$D$2:$H$4950,5,FALSE),""),""),"")</f>
        <v/>
      </c>
      <c r="AO446" s="45"/>
      <c r="AP446" s="44" t="str">
        <f>IF(AO446&lt;&gt;"",IF(AO446&lt;&gt;"LIBSETS_DROP_MECHANIC_MONSTER_NAME",VLOOKUP(AO446,'LibSets constants'!$I$4:$L$1000,3,FALSE),""),"")</f>
        <v/>
      </c>
      <c r="AQ446" s="44" t="str">
        <f>IF(AO446&lt;&gt;"",IF(AO446&lt;&gt;"LIBSETS_DROP_MECHANIC_MONSTER_NAME",VLOOKUP(AO446,'LibSets constants'!$I$4:$L$1000,4,FALSE),""),"")</f>
        <v/>
      </c>
      <c r="AR446" s="3" t="str">
        <f>IF(G446&lt;&gt;"LIBSETS_SETTYPE_BATTLEGROUND",IF(G446&lt;&gt;"LIBSETS_SETTYPE_SPECIAL",IF(AS446&lt;&gt;"",VLOOKUP(AS446,'ESO zone constants'!$D$2:$H$4950,5,FALSE),""),""),"")</f>
        <v/>
      </c>
      <c r="AT446" s="45"/>
      <c r="AU446" s="44" t="str">
        <f>IF(AT446&lt;&gt;"",IF(AT446&lt;&gt;"LIBSETS_DROP_MECHANIC_MONSTER_NAME",VLOOKUP(AT446,'LibSets constants'!$I$4:$L$1000,3,FALSE),""),"")</f>
        <v/>
      </c>
      <c r="AV446" s="44" t="str">
        <f>IF(AT446&lt;&gt;"",IF(AT446&lt;&gt;"LIBSETS_DROP_MECHANIC_MONSTER_NAME",VLOOKUP(AT446,'LibSets constants'!$I$4:$L$1000,4,FALSE),""),"")</f>
        <v/>
      </c>
      <c r="AW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dlcId=DLC_GREYMOOR</v>
      </c>
      <c r="AX446" s="21" t="str">
        <f>IF(F446&lt;&gt;"Not in the game (anymore)",IF(A446&lt;&gt;"",IF(P446&lt;&gt;"",CONCATENATE(", zoneIds={",P446),"")&amp;IF(X446&lt;&gt;"",CONCATENATE(",",X446),"")&amp;IF(AC446&lt;&gt;"",CONCATENATE(",",AC446),"")&amp;IF(AH446&lt;&gt;"",CONCATENATE(",",AH446),"")&amp;IF(AM446&lt;&gt;"",CONCATENATE(",",AM446),"")&amp;IF(AR446&lt;&gt;"",CONCATENATE(",",AR446),"")&amp;IF(P446&lt;&gt;"",CONCATENATE("}",""),"")&amp;IF(OR(I446="true",I446="false",I446&lt;&gt;""), CONCATENATE(", veteran=", I446), ""),""),"")</f>
        <v>, zoneIds={1161}, veteran=false</v>
      </c>
      <c r="AY446" s="21" t="str">
        <f>IF(F446&lt;&gt;"Not in the game (anymore)",IF(A446&lt;&gt;"",", setType="&amp;G446,"")&amp;IF(J446="true",", multiTrialSet=true",""),"")</f>
        <v>, setType=LIBSETS_SETTYPE_CRAFTED</v>
      </c>
      <c r="AZ446" s="21" t="str">
        <f>IF(F446&lt;&gt;"Not in the game (anymore)",IF(U446&lt;&gt;"",", dropMechanic={"&amp;U446&amp;IF(Z446&lt;&gt;"",","&amp;Z446,"")&amp;IF(AE446&lt;&gt;"",","&amp;AE446,"")&amp;IF(AJ446&lt;&gt;"",","&amp;AJ446,"")&amp;IF(AO446&lt;&gt;"",","&amp;AO446,"")&amp;IF(AT446&lt;&gt;"",","&amp;AT446,"")&amp;"}"&amp;IF(U446="LIBSETS_DROP_MECHANIC_MONSTER_NAME",", dropMechanicNames={" &amp; IF(V446&lt;&gt;"","['en']='"&amp;V446&amp;"'","") &amp; IF(W446&lt;&gt;"",", ['de']='" &amp; W446&amp;"'","") &amp; "}",""),"")&amp;"},","")</f>
        <v>},</v>
      </c>
      <c r="BA446" s="21" t="str">
        <f>IF(F446&lt;&gt;"Not in the game (anymore)",IF(C446&lt;&gt;"",CONCATENATE(" --",C446," / ",B446,"   [",IF(Q446&lt;&gt;"",Q446,""),IF(Y446&lt;&gt;"",", "&amp;Y446,""),IF(AD446&lt;&gt;"",", "&amp;AD446,""),IF(AI446&lt;&gt;"",", "&amp;AI446,""),IF(AN446&lt;&gt;"",", "&amp;AN446,""),IF(AS446&lt;&gt;"",", "&amp;AS446,""),"]")),"")</f>
        <v xml:space="preserve"> --Spell Parasite / Magieparasit   [Blackreach: Greymoor Caverns]</v>
      </c>
    </row>
    <row r="447" spans="1:53" x14ac:dyDescent="0.25">
      <c r="A447" s="5">
        <v>509</v>
      </c>
      <c r="B447" t="s">
        <v>2011</v>
      </c>
      <c r="C447" t="s">
        <v>2011</v>
      </c>
      <c r="D447" s="3">
        <f>A447</f>
        <v>509</v>
      </c>
      <c r="E447" s="62" t="s">
        <v>2044</v>
      </c>
      <c r="F447" s="30" t="s">
        <v>1639</v>
      </c>
      <c r="G447" s="8" t="s">
        <v>1657</v>
      </c>
      <c r="N447">
        <v>0</v>
      </c>
      <c r="O447" s="70" t="s">
        <v>1884</v>
      </c>
      <c r="P447" s="3" t="str">
        <f>IF(AND(G447&lt;&gt;"LIBSETS_SETTYPE_BATTLEGROUND",G447&lt;&gt;"LIBSETS_SETTYPE_SPECIAL",G447&lt;&gt;"LIBSETS_SETTYPE_MYTHIC"), IF(Q447&lt;&gt;"",VLOOKUP(Q447,'ESO zone constants'!$D$2:$H$4950,5,FALSE),""),"")</f>
        <v/>
      </c>
      <c r="Q447" t="str">
        <f>IF(OR(K447="",K447&lt;=0,ISERROR(K447)),IF(AND(O447&lt;&gt;"",NOT(ISERROR(O447))),O447, ""),VLOOKUP(K447,'ESO wayshrine node constants'!$A$3:$D$9993,4,FALSE))</f>
        <v>Western Skyrim</v>
      </c>
      <c r="S447" s="19" t="str">
        <f>IF(AND(R447&lt;&gt;"",NOT(ISERROR(R447))),R447,IF(P447&lt;&gt;"",IF(NOT(ISERROR(VLOOKUP(P447,'ESO Dungeon constants'!$D$3:$H$9999,5,FALSE))),VLOOKUP(P447,'ESO Dungeon constants'!$D$3:$I$9999,6,FALSE),VLOOKUP(P447,'ESO zone constants'!$H$2:$K$9984,4,FALSE)),""))</f>
        <v/>
      </c>
      <c r="T447" s="3" t="str">
        <f>IF(S447&lt;&gt;"",VLOOKUP(S447,'LibSets constants'!$B$4:$C$1000,2,FALSE),"")</f>
        <v/>
      </c>
      <c r="U447" s="33" t="s">
        <v>2053</v>
      </c>
      <c r="V447" s="41" t="e">
        <f>IF(U447&lt;&gt;"",IF(U447&lt;&gt;"LIBSETS_DROP_MECHANIC_MONSTER_NAME",VLOOKUP(U447,'LibSets constants'!$I$4:$L$1000,3,FALSE),""),"")</f>
        <v>#N/A</v>
      </c>
      <c r="W447" s="44" t="e">
        <f>IF(U447&lt;&gt;"",IF(U447&lt;&gt;"LIBSETS_DROP_MECHANIC_MONSTER_NAME",VLOOKUP(U447,'LibSets constants'!$I$4:$L$1000,4,FALSE),""),"")</f>
        <v>#N/A</v>
      </c>
      <c r="X447" s="3" t="str">
        <f>IF(G447&lt;&gt;"LIBSETS_SETTYPE_BATTLEGROUND",IF(G447&lt;&gt;"LIBSETS_SETTYPE_SPECIAL",IF(Y447&lt;&gt;"",VLOOKUP(Y447,'ESO zone constants'!$D$2:$H$4950,5,FALSE),""),""),"")</f>
        <v/>
      </c>
      <c r="Z447" s="45"/>
      <c r="AA447" s="44" t="str">
        <f>IF(Z447&lt;&gt;"",IF(Z447&lt;&gt;"LIBSETS_DROP_MECHANIC_MONSTER_NAME",VLOOKUP(Z447,'LibSets constants'!$I$4:$L$1000,3,FALSE),""),"")</f>
        <v/>
      </c>
      <c r="AB447" s="44" t="str">
        <f>IF(Z447&lt;&gt;"",IF(Z447&lt;&gt;"LIBSETS_DROP_MECHANIC_MONSTER_NAME",VLOOKUP(Z447,'LibSets constants'!$I$4:$L$1000,4,FALSE),""),"")</f>
        <v/>
      </c>
      <c r="AC447" s="3" t="str">
        <f>IF(G447&lt;&gt;"LIBSETS_SETTYPE_BATTLEGROUND",IF(G447&lt;&gt;"LIBSETS_SETTYPE_SPECIAL",IF(AD447&lt;&gt;"",VLOOKUP(AD447,'ESO zone constants'!$D$2:$H$4950,5,FALSE),""),""),"")</f>
        <v/>
      </c>
      <c r="AE447" s="45"/>
      <c r="AF447" s="44" t="str">
        <f>IF(AE447&lt;&gt;"",IF(AE447&lt;&gt;"LIBSETS_DROP_MECHANIC_MONSTER_NAME",VLOOKUP(AE447,'LibSets constants'!$I$4:$L$1000,3,FALSE),""),"")</f>
        <v/>
      </c>
      <c r="AG447" s="44" t="str">
        <f>IF(AE447&lt;&gt;"",IF(AE447&lt;&gt;"LIBSETS_DROP_MECHANIC_MONSTER_NAME",VLOOKUP(AE447,'LibSets constants'!$I$4:$L$1000,4,FALSE),""),"")</f>
        <v/>
      </c>
      <c r="AH447" s="3" t="str">
        <f>IF(G447&lt;&gt;"LIBSETS_SETTYPE_BATTLEGROUND",IF(G447&lt;&gt;"LIBSETS_SETTYPE_SPECIAL",IF(AI447&lt;&gt;"",VLOOKUP(AI447,'ESO zone constants'!$D$2:$H$4950,5,FALSE),""),""),"")</f>
        <v/>
      </c>
      <c r="AJ447" s="45"/>
      <c r="AK447" s="44" t="str">
        <f>IF(AJ447&lt;&gt;"",IF(AJ447&lt;&gt;"LIBSETS_DROP_MECHANIC_MONSTER_NAME",VLOOKUP(AJ447,'LibSets constants'!$I$4:$L$1000,3,FALSE),""),"")</f>
        <v/>
      </c>
      <c r="AL447" s="44" t="str">
        <f>IF(AJ447&lt;&gt;"",IF(AJ447&lt;&gt;"LIBSETS_DROP_MECHANIC_MONSTER_NAME",VLOOKUP(AJ447,'LibSets constants'!$I$4:$L$1000,4,FALSE),""),"")</f>
        <v/>
      </c>
      <c r="AM447" s="3" t="str">
        <f>IF(G447&lt;&gt;"LIBSETS_SETTYPE_BATTLEGROUND",IF(G447&lt;&gt;"LIBSETS_SETTYPE_SPECIAL",IF(AN447&lt;&gt;"",VLOOKUP(AN447,'ESO zone constants'!$D$2:$H$4950,5,FALSE),""),""),"")</f>
        <v/>
      </c>
      <c r="AO447" s="45"/>
      <c r="AP447" s="44" t="str">
        <f>IF(AO447&lt;&gt;"",IF(AO447&lt;&gt;"LIBSETS_DROP_MECHANIC_MONSTER_NAME",VLOOKUP(AO447,'LibSets constants'!$I$4:$L$1000,3,FALSE),""),"")</f>
        <v/>
      </c>
      <c r="AQ447" s="44" t="str">
        <f>IF(AO447&lt;&gt;"",IF(AO447&lt;&gt;"LIBSETS_DROP_MECHANIC_MONSTER_NAME",VLOOKUP(AO447,'LibSets constants'!$I$4:$L$1000,4,FALSE),""),"")</f>
        <v/>
      </c>
      <c r="AR447" s="3" t="str">
        <f>IF(G447&lt;&gt;"LIBSETS_SETTYPE_BATTLEGROUND",IF(G447&lt;&gt;"LIBSETS_SETTYPE_SPECIAL",IF(AS447&lt;&gt;"",VLOOKUP(AS447,'ESO zone constants'!$D$2:$H$4950,5,FALSE),""),""),"")</f>
        <v/>
      </c>
      <c r="AT447" s="45"/>
      <c r="AU447" s="44" t="str">
        <f>IF(AT447&lt;&gt;"",IF(AT447&lt;&gt;"LIBSETS_DROP_MECHANIC_MONSTER_NAME",VLOOKUP(AT447,'LibSets constants'!$I$4:$L$1000,3,FALSE),""),"")</f>
        <v/>
      </c>
      <c r="AV447" s="44" t="str">
        <f>IF(AT447&lt;&gt;"",IF(AT447&lt;&gt;"LIBSETS_DROP_MECHANIC_MONSTER_NAME",VLOOKUP(AT447,'LibSets constants'!$I$4:$L$1000,4,FALSE),""),"")</f>
        <v/>
      </c>
      <c r="AW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X447" s="21" t="str">
        <f>IF(F447&lt;&gt;"Not in the game (anymore)",IF(A447&lt;&gt;"",IF(P447&lt;&gt;"",CONCATENATE(", zoneIds={",P447),"")&amp;IF(X447&lt;&gt;"",CONCATENATE(",",X447),"")&amp;IF(AC447&lt;&gt;"",CONCATENATE(",",AC447),"")&amp;IF(AH447&lt;&gt;"",CONCATENATE(",",AH447),"")&amp;IF(AM447&lt;&gt;"",CONCATENATE(",",AM447),"")&amp;IF(AR447&lt;&gt;"",CONCATENATE(",",AR447),"")&amp;IF(P447&lt;&gt;"",CONCATENATE("}",""),"")&amp;IF(OR(I447="true",I447="false",I447&lt;&gt;""), CONCATENATE(", veteran=", I447), ""),""),"")</f>
        <v/>
      </c>
      <c r="AY447" s="21" t="str">
        <f>IF(F447&lt;&gt;"Not in the game (anymore)",IF(A447&lt;&gt;"",", setType="&amp;G447,"")&amp;IF(J447="true",", multiTrialSet=true",""),"")</f>
        <v/>
      </c>
      <c r="AZ447" s="21" t="str">
        <f>IF(F447&lt;&gt;"Not in the game (anymore)",IF(U447&lt;&gt;"",", dropMechanic={"&amp;U447&amp;IF(Z447&lt;&gt;"",","&amp;Z447,"")&amp;IF(AE447&lt;&gt;"",","&amp;AE447,"")&amp;IF(AJ447&lt;&gt;"",","&amp;AJ447,"")&amp;IF(AO447&lt;&gt;"",","&amp;AO447,"")&amp;IF(AT447&lt;&gt;"",","&amp;AT447,"")&amp;"}"&amp;IF(U447="LIBSETS_DROP_MECHANIC_MONSTER_NAME",", dropMechanicNames={" &amp; IF(V447&lt;&gt;"","['en']='"&amp;V447&amp;"'","") &amp; IF(W447&lt;&gt;"",", ['de']='" &amp; W447&amp;"'","") &amp; "}",""),"")&amp;"},","")</f>
        <v/>
      </c>
      <c r="BA447" s="21" t="str">
        <f>IF(F447&lt;&gt;"Not in the game (anymore)",IF(C447&lt;&gt;"",CONCATENATE(" --",C447," / ",B447,"   [",IF(Q447&lt;&gt;"",Q447,""),IF(Y447&lt;&gt;"",", "&amp;Y447,""),IF(AD447&lt;&gt;"",", "&amp;AD447,""),IF(AI447&lt;&gt;"",", "&amp;AI447,""),IF(AN447&lt;&gt;"",", "&amp;AN447,""),IF(AS447&lt;&gt;"",", "&amp;AS447,""),"]")),"")</f>
        <v/>
      </c>
    </row>
    <row r="448" spans="1:53" x14ac:dyDescent="0.25">
      <c r="A448" s="5">
        <v>510</v>
      </c>
      <c r="B448" t="s">
        <v>2012</v>
      </c>
      <c r="C448" t="s">
        <v>2012</v>
      </c>
      <c r="D448" s="3">
        <f>A448</f>
        <v>510</v>
      </c>
      <c r="E448" s="62" t="s">
        <v>2044</v>
      </c>
      <c r="F448" s="30" t="s">
        <v>1639</v>
      </c>
      <c r="G448" s="8" t="s">
        <v>1657</v>
      </c>
      <c r="N448">
        <v>0</v>
      </c>
      <c r="O448" s="70" t="s">
        <v>1884</v>
      </c>
      <c r="P448" s="3" t="str">
        <f>IF(AND(G448&lt;&gt;"LIBSETS_SETTYPE_BATTLEGROUND",G448&lt;&gt;"LIBSETS_SETTYPE_SPECIAL",G448&lt;&gt;"LIBSETS_SETTYPE_MYTHIC"), IF(Q448&lt;&gt;"",VLOOKUP(Q448,'ESO zone constants'!$D$2:$H$4950,5,FALSE),""),"")</f>
        <v/>
      </c>
      <c r="Q448" t="str">
        <f>IF(OR(K448="",K448&lt;=0,ISERROR(K448)),IF(AND(O448&lt;&gt;"",NOT(ISERROR(O448))),O448, ""),VLOOKUP(K448,'ESO wayshrine node constants'!$A$3:$D$9993,4,FALSE))</f>
        <v>Western Skyrim</v>
      </c>
      <c r="S448" s="19" t="str">
        <f>IF(AND(R448&lt;&gt;"",NOT(ISERROR(R448))),R448,IF(P448&lt;&gt;"",IF(NOT(ISERROR(VLOOKUP(P448,'ESO Dungeon constants'!$D$3:$H$9999,5,FALSE))),VLOOKUP(P448,'ESO Dungeon constants'!$D$3:$I$9999,6,FALSE),VLOOKUP(P448,'ESO zone constants'!$H$2:$K$9984,4,FALSE)),""))</f>
        <v/>
      </c>
      <c r="T448" s="3" t="str">
        <f>IF(S448&lt;&gt;"",VLOOKUP(S448,'LibSets constants'!$B$4:$C$1000,2,FALSE),"")</f>
        <v/>
      </c>
      <c r="U448" s="33" t="s">
        <v>2053</v>
      </c>
      <c r="V448" s="41" t="e">
        <f>IF(U448&lt;&gt;"",IF(U448&lt;&gt;"LIBSETS_DROP_MECHANIC_MONSTER_NAME",VLOOKUP(U448,'LibSets constants'!$I$4:$L$1000,3,FALSE),""),"")</f>
        <v>#N/A</v>
      </c>
      <c r="W448" s="44" t="e">
        <f>IF(U448&lt;&gt;"",IF(U448&lt;&gt;"LIBSETS_DROP_MECHANIC_MONSTER_NAME",VLOOKUP(U448,'LibSets constants'!$I$4:$L$1000,4,FALSE),""),"")</f>
        <v>#N/A</v>
      </c>
      <c r="X448" s="3" t="str">
        <f>IF(G448&lt;&gt;"LIBSETS_SETTYPE_BATTLEGROUND",IF(G448&lt;&gt;"LIBSETS_SETTYPE_SPECIAL",IF(Y448&lt;&gt;"",VLOOKUP(Y448,'ESO zone constants'!$D$2:$H$4950,5,FALSE),""),""),"")</f>
        <v/>
      </c>
      <c r="Z448" s="45"/>
      <c r="AA448" s="44" t="str">
        <f>IF(Z448&lt;&gt;"",IF(Z448&lt;&gt;"LIBSETS_DROP_MECHANIC_MONSTER_NAME",VLOOKUP(Z448,'LibSets constants'!$I$4:$L$1000,3,FALSE),""),"")</f>
        <v/>
      </c>
      <c r="AB448" s="44" t="str">
        <f>IF(Z448&lt;&gt;"",IF(Z448&lt;&gt;"LIBSETS_DROP_MECHANIC_MONSTER_NAME",VLOOKUP(Z448,'LibSets constants'!$I$4:$L$1000,4,FALSE),""),"")</f>
        <v/>
      </c>
      <c r="AC448" s="3" t="str">
        <f>IF(G448&lt;&gt;"LIBSETS_SETTYPE_BATTLEGROUND",IF(G448&lt;&gt;"LIBSETS_SETTYPE_SPECIAL",IF(AD448&lt;&gt;"",VLOOKUP(AD448,'ESO zone constants'!$D$2:$H$4950,5,FALSE),""),""),"")</f>
        <v/>
      </c>
      <c r="AE448" s="45"/>
      <c r="AF448" s="44" t="str">
        <f>IF(AE448&lt;&gt;"",IF(AE448&lt;&gt;"LIBSETS_DROP_MECHANIC_MONSTER_NAME",VLOOKUP(AE448,'LibSets constants'!$I$4:$L$1000,3,FALSE),""),"")</f>
        <v/>
      </c>
      <c r="AG448" s="44" t="str">
        <f>IF(AE448&lt;&gt;"",IF(AE448&lt;&gt;"LIBSETS_DROP_MECHANIC_MONSTER_NAME",VLOOKUP(AE448,'LibSets constants'!$I$4:$L$1000,4,FALSE),""),"")</f>
        <v/>
      </c>
      <c r="AH448" s="3" t="str">
        <f>IF(G448&lt;&gt;"LIBSETS_SETTYPE_BATTLEGROUND",IF(G448&lt;&gt;"LIBSETS_SETTYPE_SPECIAL",IF(AI448&lt;&gt;"",VLOOKUP(AI448,'ESO zone constants'!$D$2:$H$4950,5,FALSE),""),""),"")</f>
        <v/>
      </c>
      <c r="AJ448" s="45"/>
      <c r="AK448" s="44" t="str">
        <f>IF(AJ448&lt;&gt;"",IF(AJ448&lt;&gt;"LIBSETS_DROP_MECHANIC_MONSTER_NAME",VLOOKUP(AJ448,'LibSets constants'!$I$4:$L$1000,3,FALSE),""),"")</f>
        <v/>
      </c>
      <c r="AL448" s="44" t="str">
        <f>IF(AJ448&lt;&gt;"",IF(AJ448&lt;&gt;"LIBSETS_DROP_MECHANIC_MONSTER_NAME",VLOOKUP(AJ448,'LibSets constants'!$I$4:$L$1000,4,FALSE),""),"")</f>
        <v/>
      </c>
      <c r="AM448" s="3" t="str">
        <f>IF(G448&lt;&gt;"LIBSETS_SETTYPE_BATTLEGROUND",IF(G448&lt;&gt;"LIBSETS_SETTYPE_SPECIAL",IF(AN448&lt;&gt;"",VLOOKUP(AN448,'ESO zone constants'!$D$2:$H$4950,5,FALSE),""),""),"")</f>
        <v/>
      </c>
      <c r="AO448" s="45"/>
      <c r="AP448" s="44" t="str">
        <f>IF(AO448&lt;&gt;"",IF(AO448&lt;&gt;"LIBSETS_DROP_MECHANIC_MONSTER_NAME",VLOOKUP(AO448,'LibSets constants'!$I$4:$L$1000,3,FALSE),""),"")</f>
        <v/>
      </c>
      <c r="AQ448" s="44" t="str">
        <f>IF(AO448&lt;&gt;"",IF(AO448&lt;&gt;"LIBSETS_DROP_MECHANIC_MONSTER_NAME",VLOOKUP(AO448,'LibSets constants'!$I$4:$L$1000,4,FALSE),""),"")</f>
        <v/>
      </c>
      <c r="AR448" s="3" t="str">
        <f>IF(G448&lt;&gt;"LIBSETS_SETTYPE_BATTLEGROUND",IF(G448&lt;&gt;"LIBSETS_SETTYPE_SPECIAL",IF(AS448&lt;&gt;"",VLOOKUP(AS448,'ESO zone constants'!$D$2:$H$4950,5,FALSE),""),""),"")</f>
        <v/>
      </c>
      <c r="AT448" s="45"/>
      <c r="AU448" s="44" t="str">
        <f>IF(AT448&lt;&gt;"",IF(AT448&lt;&gt;"LIBSETS_DROP_MECHANIC_MONSTER_NAME",VLOOKUP(AT448,'LibSets constants'!$I$4:$L$1000,3,FALSE),""),"")</f>
        <v/>
      </c>
      <c r="AV448" s="44" t="str">
        <f>IF(AT448&lt;&gt;"",IF(AT448&lt;&gt;"LIBSETS_DROP_MECHANIC_MONSTER_NAME",VLOOKUP(AT448,'LibSets constants'!$I$4:$L$1000,4,FALSE),""),"")</f>
        <v/>
      </c>
      <c r="AW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X448" s="21" t="str">
        <f>IF(F448&lt;&gt;"Not in the game (anymore)",IF(A448&lt;&gt;"",IF(P448&lt;&gt;"",CONCATENATE(", zoneIds={",P448),"")&amp;IF(X448&lt;&gt;"",CONCATENATE(",",X448),"")&amp;IF(AC448&lt;&gt;"",CONCATENATE(",",AC448),"")&amp;IF(AH448&lt;&gt;"",CONCATENATE(",",AH448),"")&amp;IF(AM448&lt;&gt;"",CONCATENATE(",",AM448),"")&amp;IF(AR448&lt;&gt;"",CONCATENATE(",",AR448),"")&amp;IF(P448&lt;&gt;"",CONCATENATE("}",""),"")&amp;IF(OR(I448="true",I448="false",I448&lt;&gt;""), CONCATENATE(", veteran=", I448), ""),""),"")</f>
        <v/>
      </c>
      <c r="AY448" s="21" t="str">
        <f>IF(F448&lt;&gt;"Not in the game (anymore)",IF(A448&lt;&gt;"",", setType="&amp;G448,"")&amp;IF(J448="true",", multiTrialSet=true",""),"")</f>
        <v/>
      </c>
      <c r="AZ448" s="21" t="str">
        <f>IF(F448&lt;&gt;"Not in the game (anymore)",IF(U448&lt;&gt;"",", dropMechanic={"&amp;U448&amp;IF(Z448&lt;&gt;"",","&amp;Z448,"")&amp;IF(AE448&lt;&gt;"",","&amp;AE448,"")&amp;IF(AJ448&lt;&gt;"",","&amp;AJ448,"")&amp;IF(AO448&lt;&gt;"",","&amp;AO448,"")&amp;IF(AT448&lt;&gt;"",","&amp;AT448,"")&amp;"}"&amp;IF(U448="LIBSETS_DROP_MECHANIC_MONSTER_NAME",", dropMechanicNames={" &amp; IF(V448&lt;&gt;"","['en']='"&amp;V448&amp;"'","") &amp; IF(W448&lt;&gt;"",", ['de']='" &amp; W448&amp;"'","") &amp; "}",""),"")&amp;"},","")</f>
        <v/>
      </c>
      <c r="BA448" s="21" t="str">
        <f>IF(F448&lt;&gt;"Not in the game (anymore)",IF(C448&lt;&gt;"",CONCATENATE(" --",C448," / ",B448,"   [",IF(Q448&lt;&gt;"",Q448,""),IF(Y448&lt;&gt;"",", "&amp;Y448,""),IF(AD448&lt;&gt;"",", "&amp;AD448,""),IF(AI448&lt;&gt;"",", "&amp;AI448,""),IF(AN448&lt;&gt;"",", "&amp;AN448,""),IF(AS448&lt;&gt;"",", "&amp;AS448,""),"]")),"")</f>
        <v/>
      </c>
    </row>
    <row r="449" spans="1:53" x14ac:dyDescent="0.25">
      <c r="A449" s="5">
        <v>511</v>
      </c>
      <c r="B449" t="s">
        <v>2013</v>
      </c>
      <c r="C449" t="s">
        <v>2013</v>
      </c>
      <c r="D449" s="3">
        <f>A449</f>
        <v>511</v>
      </c>
      <c r="E449" s="62" t="s">
        <v>2044</v>
      </c>
      <c r="F449" s="30" t="s">
        <v>1639</v>
      </c>
      <c r="G449" s="8" t="s">
        <v>1657</v>
      </c>
      <c r="N449">
        <v>0</v>
      </c>
      <c r="O449" s="70" t="s">
        <v>1884</v>
      </c>
      <c r="P449" s="3" t="str">
        <f>IF(AND(G449&lt;&gt;"LIBSETS_SETTYPE_BATTLEGROUND",G449&lt;&gt;"LIBSETS_SETTYPE_SPECIAL",G449&lt;&gt;"LIBSETS_SETTYPE_MYTHIC"), IF(Q449&lt;&gt;"",VLOOKUP(Q449,'ESO zone constants'!$D$2:$H$4950,5,FALSE),""),"")</f>
        <v/>
      </c>
      <c r="Q449" t="str">
        <f>IF(OR(K449="",K449&lt;=0,ISERROR(K449)),IF(AND(O449&lt;&gt;"",NOT(ISERROR(O449))),O449, ""),VLOOKUP(K449,'ESO wayshrine node constants'!$A$3:$D$9993,4,FALSE))</f>
        <v>Western Skyrim</v>
      </c>
      <c r="S449" s="19" t="str">
        <f>IF(AND(R449&lt;&gt;"",NOT(ISERROR(R449))),R449,IF(P449&lt;&gt;"",IF(NOT(ISERROR(VLOOKUP(P449,'ESO Dungeon constants'!$D$3:$H$9999,5,FALSE))),VLOOKUP(P449,'ESO Dungeon constants'!$D$3:$I$9999,6,FALSE),VLOOKUP(P449,'ESO zone constants'!$H$2:$K$9984,4,FALSE)),""))</f>
        <v/>
      </c>
      <c r="T449" s="3" t="str">
        <f>IF(S449&lt;&gt;"",VLOOKUP(S449,'LibSets constants'!$B$4:$C$1000,2,FALSE),"")</f>
        <v/>
      </c>
      <c r="U449" s="33" t="s">
        <v>2053</v>
      </c>
      <c r="V449" s="41" t="e">
        <f>IF(U449&lt;&gt;"",IF(U449&lt;&gt;"LIBSETS_DROP_MECHANIC_MONSTER_NAME",VLOOKUP(U449,'LibSets constants'!$I$4:$L$1000,3,FALSE),""),"")</f>
        <v>#N/A</v>
      </c>
      <c r="W449" s="44" t="e">
        <f>IF(U449&lt;&gt;"",IF(U449&lt;&gt;"LIBSETS_DROP_MECHANIC_MONSTER_NAME",VLOOKUP(U449,'LibSets constants'!$I$4:$L$1000,4,FALSE),""),"")</f>
        <v>#N/A</v>
      </c>
      <c r="X449" s="3" t="str">
        <f>IF(G449&lt;&gt;"LIBSETS_SETTYPE_BATTLEGROUND",IF(G449&lt;&gt;"LIBSETS_SETTYPE_SPECIAL",IF(Y449&lt;&gt;"",VLOOKUP(Y449,'ESO zone constants'!$D$2:$H$4950,5,FALSE),""),""),"")</f>
        <v/>
      </c>
      <c r="Z449" s="45"/>
      <c r="AA449" s="44" t="str">
        <f>IF(Z449&lt;&gt;"",IF(Z449&lt;&gt;"LIBSETS_DROP_MECHANIC_MONSTER_NAME",VLOOKUP(Z449,'LibSets constants'!$I$4:$L$1000,3,FALSE),""),"")</f>
        <v/>
      </c>
      <c r="AB449" s="44" t="str">
        <f>IF(Z449&lt;&gt;"",IF(Z449&lt;&gt;"LIBSETS_DROP_MECHANIC_MONSTER_NAME",VLOOKUP(Z449,'LibSets constants'!$I$4:$L$1000,4,FALSE),""),"")</f>
        <v/>
      </c>
      <c r="AC449" s="3" t="str">
        <f>IF(G449&lt;&gt;"LIBSETS_SETTYPE_BATTLEGROUND",IF(G449&lt;&gt;"LIBSETS_SETTYPE_SPECIAL",IF(AD449&lt;&gt;"",VLOOKUP(AD449,'ESO zone constants'!$D$2:$H$4950,5,FALSE),""),""),"")</f>
        <v/>
      </c>
      <c r="AE449" s="45"/>
      <c r="AF449" s="44" t="str">
        <f>IF(AE449&lt;&gt;"",IF(AE449&lt;&gt;"LIBSETS_DROP_MECHANIC_MONSTER_NAME",VLOOKUP(AE449,'LibSets constants'!$I$4:$L$1000,3,FALSE),""),"")</f>
        <v/>
      </c>
      <c r="AG449" s="44" t="str">
        <f>IF(AE449&lt;&gt;"",IF(AE449&lt;&gt;"LIBSETS_DROP_MECHANIC_MONSTER_NAME",VLOOKUP(AE449,'LibSets constants'!$I$4:$L$1000,4,FALSE),""),"")</f>
        <v/>
      </c>
      <c r="AH449" s="3" t="str">
        <f>IF(G449&lt;&gt;"LIBSETS_SETTYPE_BATTLEGROUND",IF(G449&lt;&gt;"LIBSETS_SETTYPE_SPECIAL",IF(AI449&lt;&gt;"",VLOOKUP(AI449,'ESO zone constants'!$D$2:$H$4950,5,FALSE),""),""),"")</f>
        <v/>
      </c>
      <c r="AJ449" s="45"/>
      <c r="AK449" s="44" t="str">
        <f>IF(AJ449&lt;&gt;"",IF(AJ449&lt;&gt;"LIBSETS_DROP_MECHANIC_MONSTER_NAME",VLOOKUP(AJ449,'LibSets constants'!$I$4:$L$1000,3,FALSE),""),"")</f>
        <v/>
      </c>
      <c r="AL449" s="44" t="str">
        <f>IF(AJ449&lt;&gt;"",IF(AJ449&lt;&gt;"LIBSETS_DROP_MECHANIC_MONSTER_NAME",VLOOKUP(AJ449,'LibSets constants'!$I$4:$L$1000,4,FALSE),""),"")</f>
        <v/>
      </c>
      <c r="AM449" s="3" t="str">
        <f>IF(G449&lt;&gt;"LIBSETS_SETTYPE_BATTLEGROUND",IF(G449&lt;&gt;"LIBSETS_SETTYPE_SPECIAL",IF(AN449&lt;&gt;"",VLOOKUP(AN449,'ESO zone constants'!$D$2:$H$4950,5,FALSE),""),""),"")</f>
        <v/>
      </c>
      <c r="AO449" s="45"/>
      <c r="AP449" s="44" t="str">
        <f>IF(AO449&lt;&gt;"",IF(AO449&lt;&gt;"LIBSETS_DROP_MECHANIC_MONSTER_NAME",VLOOKUP(AO449,'LibSets constants'!$I$4:$L$1000,3,FALSE),""),"")</f>
        <v/>
      </c>
      <c r="AQ449" s="44" t="str">
        <f>IF(AO449&lt;&gt;"",IF(AO449&lt;&gt;"LIBSETS_DROP_MECHANIC_MONSTER_NAME",VLOOKUP(AO449,'LibSets constants'!$I$4:$L$1000,4,FALSE),""),"")</f>
        <v/>
      </c>
      <c r="AR449" s="3" t="str">
        <f>IF(G449&lt;&gt;"LIBSETS_SETTYPE_BATTLEGROUND",IF(G449&lt;&gt;"LIBSETS_SETTYPE_SPECIAL",IF(AS449&lt;&gt;"",VLOOKUP(AS449,'ESO zone constants'!$D$2:$H$4950,5,FALSE),""),""),"")</f>
        <v/>
      </c>
      <c r="AT449" s="45"/>
      <c r="AU449" s="44" t="str">
        <f>IF(AT449&lt;&gt;"",IF(AT449&lt;&gt;"LIBSETS_DROP_MECHANIC_MONSTER_NAME",VLOOKUP(AT449,'LibSets constants'!$I$4:$L$1000,3,FALSE),""),"")</f>
        <v/>
      </c>
      <c r="AV449" s="44" t="str">
        <f>IF(AT449&lt;&gt;"",IF(AT449&lt;&gt;"LIBSETS_DROP_MECHANIC_MONSTER_NAME",VLOOKUP(AT449,'LibSets constants'!$I$4:$L$1000,4,FALSE),""),"")</f>
        <v/>
      </c>
      <c r="AW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X449" s="21" t="str">
        <f>IF(F449&lt;&gt;"Not in the game (anymore)",IF(A449&lt;&gt;"",IF(P449&lt;&gt;"",CONCATENATE(", zoneIds={",P449),"")&amp;IF(X449&lt;&gt;"",CONCATENATE(",",X449),"")&amp;IF(AC449&lt;&gt;"",CONCATENATE(",",AC449),"")&amp;IF(AH449&lt;&gt;"",CONCATENATE(",",AH449),"")&amp;IF(AM449&lt;&gt;"",CONCATENATE(",",AM449),"")&amp;IF(AR449&lt;&gt;"",CONCATENATE(",",AR449),"")&amp;IF(P449&lt;&gt;"",CONCATENATE("}",""),"")&amp;IF(OR(I449="true",I449="false",I449&lt;&gt;""), CONCATENATE(", veteran=", I449), ""),""),"")</f>
        <v/>
      </c>
      <c r="AY449" s="21" t="str">
        <f>IF(F449&lt;&gt;"Not in the game (anymore)",IF(A449&lt;&gt;"",", setType="&amp;G449,"")&amp;IF(J449="true",", multiTrialSet=true",""),"")</f>
        <v/>
      </c>
      <c r="AZ449" s="21" t="str">
        <f>IF(F449&lt;&gt;"Not in the game (anymore)",IF(U449&lt;&gt;"",", dropMechanic={"&amp;U449&amp;IF(Z449&lt;&gt;"",","&amp;Z449,"")&amp;IF(AE449&lt;&gt;"",","&amp;AE449,"")&amp;IF(AJ449&lt;&gt;"",","&amp;AJ449,"")&amp;IF(AO449&lt;&gt;"",","&amp;AO449,"")&amp;IF(AT449&lt;&gt;"",","&amp;AT449,"")&amp;"}"&amp;IF(U449="LIBSETS_DROP_MECHANIC_MONSTER_NAME",", dropMechanicNames={" &amp; IF(V449&lt;&gt;"","['en']='"&amp;V449&amp;"'","") &amp; IF(W449&lt;&gt;"",", ['de']='" &amp; W449&amp;"'","") &amp; "}",""),"")&amp;"},","")</f>
        <v/>
      </c>
      <c r="BA449" s="21" t="str">
        <f>IF(F449&lt;&gt;"Not in the game (anymore)",IF(C449&lt;&gt;"",CONCATENATE(" --",C449," / ",B449,"   [",IF(Q449&lt;&gt;"",Q449,""),IF(Y449&lt;&gt;"",", "&amp;Y449,""),IF(AD449&lt;&gt;"",", "&amp;AD449,""),IF(AI449&lt;&gt;"",", "&amp;AI449,""),IF(AN449&lt;&gt;"",", "&amp;AN449,""),IF(AS449&lt;&gt;"",", "&amp;AS449,""),"]")),"")</f>
        <v/>
      </c>
    </row>
    <row r="450" spans="1:53" x14ac:dyDescent="0.25">
      <c r="A450" s="5">
        <v>512</v>
      </c>
      <c r="B450" t="s">
        <v>2014</v>
      </c>
      <c r="C450" t="s">
        <v>2014</v>
      </c>
      <c r="D450" s="3">
        <f>A450</f>
        <v>512</v>
      </c>
      <c r="E450" s="62" t="s">
        <v>2044</v>
      </c>
      <c r="F450" s="30" t="s">
        <v>1639</v>
      </c>
      <c r="G450" s="8" t="s">
        <v>1657</v>
      </c>
      <c r="N450">
        <v>0</v>
      </c>
      <c r="O450" s="70" t="s">
        <v>1884</v>
      </c>
      <c r="P450" s="3" t="str">
        <f>IF(AND(G450&lt;&gt;"LIBSETS_SETTYPE_BATTLEGROUND",G450&lt;&gt;"LIBSETS_SETTYPE_SPECIAL",G450&lt;&gt;"LIBSETS_SETTYPE_MYTHIC"), IF(Q450&lt;&gt;"",VLOOKUP(Q450,'ESO zone constants'!$D$2:$H$4950,5,FALSE),""),"")</f>
        <v/>
      </c>
      <c r="Q450" t="str">
        <f>IF(OR(K450="",K450&lt;=0,ISERROR(K450)),IF(AND(O450&lt;&gt;"",NOT(ISERROR(O450))),O450, ""),VLOOKUP(K450,'ESO wayshrine node constants'!$A$3:$D$9993,4,FALSE))</f>
        <v>Western Skyrim</v>
      </c>
      <c r="S450" s="19" t="str">
        <f>IF(AND(R450&lt;&gt;"",NOT(ISERROR(R450))),R450,IF(P450&lt;&gt;"",IF(NOT(ISERROR(VLOOKUP(P450,'ESO Dungeon constants'!$D$3:$H$9999,5,FALSE))),VLOOKUP(P450,'ESO Dungeon constants'!$D$3:$I$9999,6,FALSE),VLOOKUP(P450,'ESO zone constants'!$H$2:$K$9984,4,FALSE)),""))</f>
        <v/>
      </c>
      <c r="T450" s="3" t="str">
        <f>IF(S450&lt;&gt;"",VLOOKUP(S450,'LibSets constants'!$B$4:$C$1000,2,FALSE),"")</f>
        <v/>
      </c>
      <c r="U450" s="33" t="s">
        <v>2053</v>
      </c>
      <c r="V450" s="41" t="e">
        <f>IF(U450&lt;&gt;"",IF(U450&lt;&gt;"LIBSETS_DROP_MECHANIC_MONSTER_NAME",VLOOKUP(U450,'LibSets constants'!$I$4:$L$1000,3,FALSE),""),"")</f>
        <v>#N/A</v>
      </c>
      <c r="W450" s="44" t="e">
        <f>IF(U450&lt;&gt;"",IF(U450&lt;&gt;"LIBSETS_DROP_MECHANIC_MONSTER_NAME",VLOOKUP(U450,'LibSets constants'!$I$4:$L$1000,4,FALSE),""),"")</f>
        <v>#N/A</v>
      </c>
      <c r="X450" s="3" t="str">
        <f>IF(G450&lt;&gt;"LIBSETS_SETTYPE_BATTLEGROUND",IF(G450&lt;&gt;"LIBSETS_SETTYPE_SPECIAL",IF(Y450&lt;&gt;"",VLOOKUP(Y450,'ESO zone constants'!$D$2:$H$4950,5,FALSE),""),""),"")</f>
        <v/>
      </c>
      <c r="Z450" s="45"/>
      <c r="AA450" s="44" t="str">
        <f>IF(Z450&lt;&gt;"",IF(Z450&lt;&gt;"LIBSETS_DROP_MECHANIC_MONSTER_NAME",VLOOKUP(Z450,'LibSets constants'!$I$4:$L$1000,3,FALSE),""),"")</f>
        <v/>
      </c>
      <c r="AB450" s="44" t="str">
        <f>IF(Z450&lt;&gt;"",IF(Z450&lt;&gt;"LIBSETS_DROP_MECHANIC_MONSTER_NAME",VLOOKUP(Z450,'LibSets constants'!$I$4:$L$1000,4,FALSE),""),"")</f>
        <v/>
      </c>
      <c r="AC450" s="3" t="str">
        <f>IF(G450&lt;&gt;"LIBSETS_SETTYPE_BATTLEGROUND",IF(G450&lt;&gt;"LIBSETS_SETTYPE_SPECIAL",IF(AD450&lt;&gt;"",VLOOKUP(AD450,'ESO zone constants'!$D$2:$H$4950,5,FALSE),""),""),"")</f>
        <v/>
      </c>
      <c r="AE450" s="45"/>
      <c r="AF450" s="44" t="str">
        <f>IF(AE450&lt;&gt;"",IF(AE450&lt;&gt;"LIBSETS_DROP_MECHANIC_MONSTER_NAME",VLOOKUP(AE450,'LibSets constants'!$I$4:$L$1000,3,FALSE),""),"")</f>
        <v/>
      </c>
      <c r="AG450" s="44" t="str">
        <f>IF(AE450&lt;&gt;"",IF(AE450&lt;&gt;"LIBSETS_DROP_MECHANIC_MONSTER_NAME",VLOOKUP(AE450,'LibSets constants'!$I$4:$L$1000,4,FALSE),""),"")</f>
        <v/>
      </c>
      <c r="AH450" s="3" t="str">
        <f>IF(G450&lt;&gt;"LIBSETS_SETTYPE_BATTLEGROUND",IF(G450&lt;&gt;"LIBSETS_SETTYPE_SPECIAL",IF(AI450&lt;&gt;"",VLOOKUP(AI450,'ESO zone constants'!$D$2:$H$4950,5,FALSE),""),""),"")</f>
        <v/>
      </c>
      <c r="AJ450" s="45"/>
      <c r="AK450" s="44" t="str">
        <f>IF(AJ450&lt;&gt;"",IF(AJ450&lt;&gt;"LIBSETS_DROP_MECHANIC_MONSTER_NAME",VLOOKUP(AJ450,'LibSets constants'!$I$4:$L$1000,3,FALSE),""),"")</f>
        <v/>
      </c>
      <c r="AL450" s="44" t="str">
        <f>IF(AJ450&lt;&gt;"",IF(AJ450&lt;&gt;"LIBSETS_DROP_MECHANIC_MONSTER_NAME",VLOOKUP(AJ450,'LibSets constants'!$I$4:$L$1000,4,FALSE),""),"")</f>
        <v/>
      </c>
      <c r="AM450" s="3" t="str">
        <f>IF(G450&lt;&gt;"LIBSETS_SETTYPE_BATTLEGROUND",IF(G450&lt;&gt;"LIBSETS_SETTYPE_SPECIAL",IF(AN450&lt;&gt;"",VLOOKUP(AN450,'ESO zone constants'!$D$2:$H$4950,5,FALSE),""),""),"")</f>
        <v/>
      </c>
      <c r="AO450" s="45"/>
      <c r="AP450" s="44" t="str">
        <f>IF(AO450&lt;&gt;"",IF(AO450&lt;&gt;"LIBSETS_DROP_MECHANIC_MONSTER_NAME",VLOOKUP(AO450,'LibSets constants'!$I$4:$L$1000,3,FALSE),""),"")</f>
        <v/>
      </c>
      <c r="AQ450" s="44" t="str">
        <f>IF(AO450&lt;&gt;"",IF(AO450&lt;&gt;"LIBSETS_DROP_MECHANIC_MONSTER_NAME",VLOOKUP(AO450,'LibSets constants'!$I$4:$L$1000,4,FALSE),""),"")</f>
        <v/>
      </c>
      <c r="AR450" s="3" t="str">
        <f>IF(G450&lt;&gt;"LIBSETS_SETTYPE_BATTLEGROUND",IF(G450&lt;&gt;"LIBSETS_SETTYPE_SPECIAL",IF(AS450&lt;&gt;"",VLOOKUP(AS450,'ESO zone constants'!$D$2:$H$4950,5,FALSE),""),""),"")</f>
        <v/>
      </c>
      <c r="AT450" s="45"/>
      <c r="AU450" s="44" t="str">
        <f>IF(AT450&lt;&gt;"",IF(AT450&lt;&gt;"LIBSETS_DROP_MECHANIC_MONSTER_NAME",VLOOKUP(AT450,'LibSets constants'!$I$4:$L$1000,3,FALSE),""),"")</f>
        <v/>
      </c>
      <c r="AV450" s="44" t="str">
        <f>IF(AT450&lt;&gt;"",IF(AT450&lt;&gt;"LIBSETS_DROP_MECHANIC_MONSTER_NAME",VLOOKUP(AT450,'LibSets constants'!$I$4:$L$1000,4,FALSE),""),"")</f>
        <v/>
      </c>
      <c r="AW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X450" s="21" t="str">
        <f>IF(F450&lt;&gt;"Not in the game (anymore)",IF(A450&lt;&gt;"",IF(P450&lt;&gt;"",CONCATENATE(", zoneIds={",P450),"")&amp;IF(X450&lt;&gt;"",CONCATENATE(",",X450),"")&amp;IF(AC450&lt;&gt;"",CONCATENATE(",",AC450),"")&amp;IF(AH450&lt;&gt;"",CONCATENATE(",",AH450),"")&amp;IF(AM450&lt;&gt;"",CONCATENATE(",",AM450),"")&amp;IF(AR450&lt;&gt;"",CONCATENATE(",",AR450),"")&amp;IF(P450&lt;&gt;"",CONCATENATE("}",""),"")&amp;IF(OR(I450="true",I450="false",I450&lt;&gt;""), CONCATENATE(", veteran=", I450), ""),""),"")</f>
        <v/>
      </c>
      <c r="AY450" s="21" t="str">
        <f>IF(F450&lt;&gt;"Not in the game (anymore)",IF(A450&lt;&gt;"",", setType="&amp;G450,"")&amp;IF(J450="true",", multiTrialSet=true",""),"")</f>
        <v/>
      </c>
      <c r="AZ450" s="21" t="str">
        <f>IF(F450&lt;&gt;"Not in the game (anymore)",IF(U450&lt;&gt;"",", dropMechanic={"&amp;U450&amp;IF(Z450&lt;&gt;"",","&amp;Z450,"")&amp;IF(AE450&lt;&gt;"",","&amp;AE450,"")&amp;IF(AJ450&lt;&gt;"",","&amp;AJ450,"")&amp;IF(AO450&lt;&gt;"",","&amp;AO450,"")&amp;IF(AT450&lt;&gt;"",","&amp;AT450,"")&amp;"}"&amp;IF(U450="LIBSETS_DROP_MECHANIC_MONSTER_NAME",", dropMechanicNames={" &amp; IF(V450&lt;&gt;"","['en']='"&amp;V450&amp;"'","") &amp; IF(W450&lt;&gt;"",", ['de']='" &amp; W450&amp;"'","") &amp; "}",""),"")&amp;"},","")</f>
        <v/>
      </c>
      <c r="BA450" s="21" t="str">
        <f>IF(F450&lt;&gt;"Not in the game (anymore)",IF(C450&lt;&gt;"",CONCATENATE(" --",C450," / ",B450,"   [",IF(Q450&lt;&gt;"",Q450,""),IF(Y450&lt;&gt;"",", "&amp;Y450,""),IF(AD450&lt;&gt;"",", "&amp;AD450,""),IF(AI450&lt;&gt;"",", "&amp;AI450,""),IF(AN450&lt;&gt;"",", "&amp;AN450,""),IF(AS450&lt;&gt;"",", "&amp;AS450,""),"]")),"")</f>
        <v/>
      </c>
    </row>
    <row r="451" spans="1:53" ht="15.75" x14ac:dyDescent="0.25">
      <c r="A451" s="5">
        <v>513</v>
      </c>
      <c r="B451" t="s">
        <v>2416</v>
      </c>
      <c r="C451" s="71" t="s">
        <v>2059</v>
      </c>
      <c r="D451" s="3">
        <f>A451</f>
        <v>513</v>
      </c>
      <c r="G451" s="3" t="s">
        <v>1652</v>
      </c>
      <c r="I451" t="s">
        <v>97</v>
      </c>
      <c r="J451" t="s">
        <v>97</v>
      </c>
      <c r="K451">
        <v>-1</v>
      </c>
      <c r="L451">
        <v>-1</v>
      </c>
      <c r="M451">
        <v>-1</v>
      </c>
      <c r="N451">
        <v>0</v>
      </c>
      <c r="O451" s="70" t="s">
        <v>2058</v>
      </c>
      <c r="P451" s="3">
        <f>IF(AND(G451&lt;&gt;"LIBSETS_SETTYPE_BATTLEGROUND",G451&lt;&gt;"LIBSETS_SETTYPE_SPECIAL",G451&lt;&gt;"LIBSETS_SETTYPE_MYTHIC"), IF(Q451&lt;&gt;"",VLOOKUP(Q451,'ESO zone constants'!$D$2:$H$4950,5,FALSE),""),"")</f>
        <v>1201</v>
      </c>
      <c r="Q451" t="str">
        <f>IF(OR(K451="",K451&lt;=0,ISERROR(K451)),IF(AND(O451&lt;&gt;"",NOT(ISERROR(O451))),O451, ""),VLOOKUP(K451,'ESO wayshrine node constants'!$A$3:$D$9993,4,FALSE))</f>
        <v>Castle Thorn</v>
      </c>
      <c r="S451" s="19" t="str">
        <f>IF(AND(R451&lt;&gt;"",NOT(ISERROR(R451))),R451,IF(P451&lt;&gt;"",IF(NOT(ISERROR(VLOOKUP(P451,'ESO Dungeon constants'!$D$3:$H$9999,5,FALSE))),VLOOKUP(P451,'ESO Dungeon constants'!$D$3:$I$9999,6,FALSE),VLOOKUP(P451,'ESO zone constants'!$H$2:$K$9984,4,FALSE)),""))</f>
        <v>DLC_STONETHORN</v>
      </c>
      <c r="T451" s="3" t="str">
        <f>IF(S451&lt;&gt;"",VLOOKUP(S451,'LibSets constants'!$B$4:$C$1000,2,FALSE),"")</f>
        <v>Stonethorn</v>
      </c>
      <c r="U451" s="33" t="s">
        <v>1738</v>
      </c>
      <c r="V451" s="41" t="str">
        <f>IF(U451&lt;&gt;"",IF(U451&lt;&gt;"LIBSETS_DROP_MECHANIC_MONSTER_NAME",VLOOKUP(U451,'LibSets constants'!$I$4:$L$1000,3,FALSE),""),"")</f>
        <v>Arena stage chest</v>
      </c>
      <c r="W451" s="44" t="str">
        <f>IF(U451&lt;&gt;"",IF(U451&lt;&gt;"LIBSETS_DROP_MECHANIC_MONSTER_NAME",VLOOKUP(U451,'LibSets constants'!$I$4:$L$1000,4,FALSE),""),"")</f>
        <v>Arena-Phasen Schatztruhe</v>
      </c>
      <c r="X451" s="3" t="str">
        <f>IF(G451&lt;&gt;"LIBSETS_SETTYPE_BATTLEGROUND",IF(G451&lt;&gt;"LIBSETS_SETTYPE_SPECIAL",IF(Y451&lt;&gt;"",VLOOKUP(Y451,'ESO zone constants'!$D$2:$H$4950,5,FALSE),""),""),"")</f>
        <v/>
      </c>
      <c r="Z451" s="45"/>
      <c r="AA451" s="44" t="str">
        <f>IF(Z451&lt;&gt;"",IF(Z451&lt;&gt;"LIBSETS_DROP_MECHANIC_MONSTER_NAME",VLOOKUP(Z451,'LibSets constants'!$I$4:$L$1000,3,FALSE),""),"")</f>
        <v/>
      </c>
      <c r="AB451" s="44" t="str">
        <f>IF(Z451&lt;&gt;"",IF(Z451&lt;&gt;"LIBSETS_DROP_MECHANIC_MONSTER_NAME",VLOOKUP(Z451,'LibSets constants'!$I$4:$L$1000,4,FALSE),""),"")</f>
        <v/>
      </c>
      <c r="AC451" s="3" t="str">
        <f>IF(G451&lt;&gt;"LIBSETS_SETTYPE_BATTLEGROUND",IF(G451&lt;&gt;"LIBSETS_SETTYPE_SPECIAL",IF(AD451&lt;&gt;"",VLOOKUP(AD451,'ESO zone constants'!$D$2:$H$4950,5,FALSE),""),""),"")</f>
        <v/>
      </c>
      <c r="AE451" s="45"/>
      <c r="AF451" s="44" t="str">
        <f>IF(AE451&lt;&gt;"",IF(AE451&lt;&gt;"LIBSETS_DROP_MECHANIC_MONSTER_NAME",VLOOKUP(AE451,'LibSets constants'!$I$4:$L$1000,3,FALSE),""),"")</f>
        <v/>
      </c>
      <c r="AG451" s="44" t="str">
        <f>IF(AE451&lt;&gt;"",IF(AE451&lt;&gt;"LIBSETS_DROP_MECHANIC_MONSTER_NAME",VLOOKUP(AE451,'LibSets constants'!$I$4:$L$1000,4,FALSE),""),"")</f>
        <v/>
      </c>
      <c r="AH451" s="3" t="str">
        <f>IF(G451&lt;&gt;"LIBSETS_SETTYPE_BATTLEGROUND",IF(G451&lt;&gt;"LIBSETS_SETTYPE_SPECIAL",IF(AI451&lt;&gt;"",VLOOKUP(AI451,'ESO zone constants'!$D$2:$H$4950,5,FALSE),""),""),"")</f>
        <v/>
      </c>
      <c r="AJ451" s="45"/>
      <c r="AK451" s="44" t="str">
        <f>IF(AJ451&lt;&gt;"",IF(AJ451&lt;&gt;"LIBSETS_DROP_MECHANIC_MONSTER_NAME",VLOOKUP(AJ451,'LibSets constants'!$I$4:$L$1000,3,FALSE),""),"")</f>
        <v/>
      </c>
      <c r="AL451" s="44" t="str">
        <f>IF(AJ451&lt;&gt;"",IF(AJ451&lt;&gt;"LIBSETS_DROP_MECHANIC_MONSTER_NAME",VLOOKUP(AJ451,'LibSets constants'!$I$4:$L$1000,4,FALSE),""),"")</f>
        <v/>
      </c>
      <c r="AM451" s="3" t="str">
        <f>IF(G451&lt;&gt;"LIBSETS_SETTYPE_BATTLEGROUND",IF(G451&lt;&gt;"LIBSETS_SETTYPE_SPECIAL",IF(AN451&lt;&gt;"",VLOOKUP(AN451,'ESO zone constants'!$D$2:$H$4950,5,FALSE),""),""),"")</f>
        <v/>
      </c>
      <c r="AO451" s="45"/>
      <c r="AP451" s="44" t="str">
        <f>IF(AO451&lt;&gt;"",IF(AO451&lt;&gt;"LIBSETS_DROP_MECHANIC_MONSTER_NAME",VLOOKUP(AO451,'LibSets constants'!$I$4:$L$1000,3,FALSE),""),"")</f>
        <v/>
      </c>
      <c r="AQ451" s="44" t="str">
        <f>IF(AO451&lt;&gt;"",IF(AO451&lt;&gt;"LIBSETS_DROP_MECHANIC_MONSTER_NAME",VLOOKUP(AO451,'LibSets constants'!$I$4:$L$1000,4,FALSE),""),"")</f>
        <v/>
      </c>
      <c r="AR451" s="3" t="str">
        <f>IF(G451&lt;&gt;"LIBSETS_SETTYPE_BATTLEGROUND",IF(G451&lt;&gt;"LIBSETS_SETTYPE_SPECIAL",IF(AS451&lt;&gt;"",VLOOKUP(AS451,'ESO zone constants'!$D$2:$H$4950,5,FALSE),""),""),"")</f>
        <v/>
      </c>
      <c r="AT451" s="45"/>
      <c r="AU451" s="44" t="str">
        <f>IF(AT451&lt;&gt;"",IF(AT451&lt;&gt;"LIBSETS_DROP_MECHANIC_MONSTER_NAME",VLOOKUP(AT451,'LibSets constants'!$I$4:$L$1000,3,FALSE),""),"")</f>
        <v/>
      </c>
      <c r="AV451" s="44" t="str">
        <f>IF(AT451&lt;&gt;"",IF(AT451&lt;&gt;"LIBSETS_DROP_MECHANIC_MONSTER_NAME",VLOOKUP(AT451,'LibSets constants'!$I$4:$L$1000,4,FALSE),""),"")</f>
        <v/>
      </c>
      <c r="AW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{wayshrines={-1,-1,-1,}, dlcId=DLC_STONETHORN</v>
      </c>
      <c r="AX451" s="21" t="str">
        <f>IF(F451&lt;&gt;"Not in the game (anymore)",IF(A451&lt;&gt;"",IF(P451&lt;&gt;"",CONCATENATE(", zoneIds={",P451),"")&amp;IF(X451&lt;&gt;"",CONCATENATE(",",X451),"")&amp;IF(AC451&lt;&gt;"",CONCATENATE(",",AC451),"")&amp;IF(AH451&lt;&gt;"",CONCATENATE(",",AH451),"")&amp;IF(AM451&lt;&gt;"",CONCATENATE(",",AM451),"")&amp;IF(AR451&lt;&gt;"",CONCATENATE(",",AR451),"")&amp;IF(P451&lt;&gt;"",CONCATENATE("}",""),"")&amp;IF(OR(I451="true",I451="false",I451&lt;&gt;""), CONCATENATE(", veteran=", I451), ""),""),"")</f>
        <v>, zoneIds={1201}, veteran=false</v>
      </c>
      <c r="AY451" s="21" t="str">
        <f>IF(F451&lt;&gt;"Not in the game (anymore)",IF(A451&lt;&gt;"",", setType="&amp;G451,"")&amp;IF(J451="true",", multiTrialSet=true",""),"")</f>
        <v>, setType=LIBSETS_SETTYPE_DUNGEON</v>
      </c>
      <c r="AZ451" s="21" t="str">
        <f>IF(F451&lt;&gt;"Not in the game (anymore)",IF(U451&lt;&gt;"",", dropMechanic={"&amp;U451&amp;IF(Z451&lt;&gt;"",","&amp;Z451,"")&amp;IF(AE451&lt;&gt;"",","&amp;AE451,"")&amp;IF(AJ451&lt;&gt;"",","&amp;AJ451,"")&amp;IF(AO451&lt;&gt;"",","&amp;AO451,"")&amp;IF(AT451&lt;&gt;"",","&amp;AT451,"")&amp;"}"&amp;IF(U451="LIBSETS_DROP_MECHANIC_MONSTER_NAME",", dropMechanicNames={" &amp; IF(V451&lt;&gt;"","['en']='"&amp;V451&amp;"'","") &amp; IF(W451&lt;&gt;"",", ['de']='" &amp; W451&amp;"'","") &amp; "}",""),"")&amp;"},","")</f>
        <v>, dropMechanic={LIBSETS_DROP_MECHANIC_ARENA_STAGE_CHEST}},</v>
      </c>
      <c r="BA451" s="21" t="str">
        <f>IF(F451&lt;&gt;"Not in the game (anymore)",IF(C451&lt;&gt;"",CONCATENATE(" --",C451," / ",B451,"   [",IF(Q451&lt;&gt;"",Q451,""),IF(Y451&lt;&gt;"",", "&amp;Y451,""),IF(AD451&lt;&gt;"",", "&amp;AD451,""),IF(AI451&lt;&gt;"",", "&amp;AI451,""),IF(AN451&lt;&gt;"",", "&amp;AN451,""),IF(AS451&lt;&gt;"",", "&amp;AS451,""),"]")),"")</f>
        <v xml:space="preserve"> --Talfyg’s Treachery / Talfygs Verrat   [Castle Thorn]</v>
      </c>
    </row>
    <row r="452" spans="1:53" ht="15.75" x14ac:dyDescent="0.25">
      <c r="A452" s="5">
        <v>514</v>
      </c>
      <c r="B452" t="s">
        <v>2417</v>
      </c>
      <c r="C452" s="71" t="s">
        <v>2060</v>
      </c>
      <c r="D452" s="3">
        <f>A452</f>
        <v>514</v>
      </c>
      <c r="G452" s="3" t="s">
        <v>1652</v>
      </c>
      <c r="I452" t="s">
        <v>97</v>
      </c>
      <c r="J452" t="s">
        <v>97</v>
      </c>
      <c r="K452">
        <v>-1</v>
      </c>
      <c r="L452">
        <v>-1</v>
      </c>
      <c r="M452">
        <v>-1</v>
      </c>
      <c r="N452">
        <v>0</v>
      </c>
      <c r="O452" s="70" t="s">
        <v>2058</v>
      </c>
      <c r="P452" s="3">
        <f>IF(AND(G452&lt;&gt;"LIBSETS_SETTYPE_BATTLEGROUND",G452&lt;&gt;"LIBSETS_SETTYPE_SPECIAL",G452&lt;&gt;"LIBSETS_SETTYPE_MYTHIC"), IF(Q452&lt;&gt;"",VLOOKUP(Q452,'ESO zone constants'!$D$2:$H$4950,5,FALSE),""),"")</f>
        <v>1201</v>
      </c>
      <c r="Q452" t="str">
        <f>IF(OR(K452="",K452&lt;=0,ISERROR(K452)),IF(AND(O452&lt;&gt;"",NOT(ISERROR(O452))),O452, ""),VLOOKUP(K452,'ESO wayshrine node constants'!$A$3:$D$9993,4,FALSE))</f>
        <v>Castle Thorn</v>
      </c>
      <c r="S452" s="19" t="str">
        <f>IF(AND(R452&lt;&gt;"",NOT(ISERROR(R452))),R452,IF(P452&lt;&gt;"",IF(NOT(ISERROR(VLOOKUP(P452,'ESO Dungeon constants'!$D$3:$H$9999,5,FALSE))),VLOOKUP(P452,'ESO Dungeon constants'!$D$3:$I$9999,6,FALSE),VLOOKUP(P452,'ESO zone constants'!$H$2:$K$9984,4,FALSE)),""))</f>
        <v>DLC_STONETHORN</v>
      </c>
      <c r="T452" s="3" t="str">
        <f>IF(S452&lt;&gt;"",VLOOKUP(S452,'LibSets constants'!$B$4:$C$1000,2,FALSE),"")</f>
        <v>Stonethorn</v>
      </c>
      <c r="U452" s="33" t="s">
        <v>1738</v>
      </c>
      <c r="V452" s="41" t="str">
        <f>IF(U452&lt;&gt;"",IF(U452&lt;&gt;"LIBSETS_DROP_MECHANIC_MONSTER_NAME",VLOOKUP(U452,'LibSets constants'!$I$4:$L$1000,3,FALSE),""),"")</f>
        <v>Arena stage chest</v>
      </c>
      <c r="W452" s="44" t="str">
        <f>IF(U452&lt;&gt;"",IF(U452&lt;&gt;"LIBSETS_DROP_MECHANIC_MONSTER_NAME",VLOOKUP(U452,'LibSets constants'!$I$4:$L$1000,4,FALSE),""),"")</f>
        <v>Arena-Phasen Schatztruhe</v>
      </c>
      <c r="X452" s="3" t="str">
        <f>IF(G452&lt;&gt;"LIBSETS_SETTYPE_BATTLEGROUND",IF(G452&lt;&gt;"LIBSETS_SETTYPE_SPECIAL",IF(Y452&lt;&gt;"",VLOOKUP(Y452,'ESO zone constants'!$D$2:$H$4950,5,FALSE),""),""),"")</f>
        <v/>
      </c>
      <c r="Z452" s="45"/>
      <c r="AA452" s="44" t="str">
        <f>IF(Z452&lt;&gt;"",IF(Z452&lt;&gt;"LIBSETS_DROP_MECHANIC_MONSTER_NAME",VLOOKUP(Z452,'LibSets constants'!$I$4:$L$1000,3,FALSE),""),"")</f>
        <v/>
      </c>
      <c r="AB452" s="44" t="str">
        <f>IF(Z452&lt;&gt;"",IF(Z452&lt;&gt;"LIBSETS_DROP_MECHANIC_MONSTER_NAME",VLOOKUP(Z452,'LibSets constants'!$I$4:$L$1000,4,FALSE),""),"")</f>
        <v/>
      </c>
      <c r="AC452" s="3" t="str">
        <f>IF(G452&lt;&gt;"LIBSETS_SETTYPE_BATTLEGROUND",IF(G452&lt;&gt;"LIBSETS_SETTYPE_SPECIAL",IF(AD452&lt;&gt;"",VLOOKUP(AD452,'ESO zone constants'!$D$2:$H$4950,5,FALSE),""),""),"")</f>
        <v/>
      </c>
      <c r="AE452" s="45"/>
      <c r="AF452" s="44" t="str">
        <f>IF(AE452&lt;&gt;"",IF(AE452&lt;&gt;"LIBSETS_DROP_MECHANIC_MONSTER_NAME",VLOOKUP(AE452,'LibSets constants'!$I$4:$L$1000,3,FALSE),""),"")</f>
        <v/>
      </c>
      <c r="AG452" s="44" t="str">
        <f>IF(AE452&lt;&gt;"",IF(AE452&lt;&gt;"LIBSETS_DROP_MECHANIC_MONSTER_NAME",VLOOKUP(AE452,'LibSets constants'!$I$4:$L$1000,4,FALSE),""),"")</f>
        <v/>
      </c>
      <c r="AH452" s="3" t="str">
        <f>IF(G452&lt;&gt;"LIBSETS_SETTYPE_BATTLEGROUND",IF(G452&lt;&gt;"LIBSETS_SETTYPE_SPECIAL",IF(AI452&lt;&gt;"",VLOOKUP(AI452,'ESO zone constants'!$D$2:$H$4950,5,FALSE),""),""),"")</f>
        <v/>
      </c>
      <c r="AJ452" s="45"/>
      <c r="AK452" s="44" t="str">
        <f>IF(AJ452&lt;&gt;"",IF(AJ452&lt;&gt;"LIBSETS_DROP_MECHANIC_MONSTER_NAME",VLOOKUP(AJ452,'LibSets constants'!$I$4:$L$1000,3,FALSE),""),"")</f>
        <v/>
      </c>
      <c r="AL452" s="44" t="str">
        <f>IF(AJ452&lt;&gt;"",IF(AJ452&lt;&gt;"LIBSETS_DROP_MECHANIC_MONSTER_NAME",VLOOKUP(AJ452,'LibSets constants'!$I$4:$L$1000,4,FALSE),""),"")</f>
        <v/>
      </c>
      <c r="AM452" s="3" t="str">
        <f>IF(G452&lt;&gt;"LIBSETS_SETTYPE_BATTLEGROUND",IF(G452&lt;&gt;"LIBSETS_SETTYPE_SPECIAL",IF(AN452&lt;&gt;"",VLOOKUP(AN452,'ESO zone constants'!$D$2:$H$4950,5,FALSE),""),""),"")</f>
        <v/>
      </c>
      <c r="AO452" s="45"/>
      <c r="AP452" s="44" t="str">
        <f>IF(AO452&lt;&gt;"",IF(AO452&lt;&gt;"LIBSETS_DROP_MECHANIC_MONSTER_NAME",VLOOKUP(AO452,'LibSets constants'!$I$4:$L$1000,3,FALSE),""),"")</f>
        <v/>
      </c>
      <c r="AQ452" s="44" t="str">
        <f>IF(AO452&lt;&gt;"",IF(AO452&lt;&gt;"LIBSETS_DROP_MECHANIC_MONSTER_NAME",VLOOKUP(AO452,'LibSets constants'!$I$4:$L$1000,4,FALSE),""),"")</f>
        <v/>
      </c>
      <c r="AR452" s="3" t="str">
        <f>IF(G452&lt;&gt;"LIBSETS_SETTYPE_BATTLEGROUND",IF(G452&lt;&gt;"LIBSETS_SETTYPE_SPECIAL",IF(AS452&lt;&gt;"",VLOOKUP(AS452,'ESO zone constants'!$D$2:$H$4950,5,FALSE),""),""),"")</f>
        <v/>
      </c>
      <c r="AT452" s="45"/>
      <c r="AU452" s="44" t="str">
        <f>IF(AT452&lt;&gt;"",IF(AT452&lt;&gt;"LIBSETS_DROP_MECHANIC_MONSTER_NAME",VLOOKUP(AT452,'LibSets constants'!$I$4:$L$1000,3,FALSE),""),"")</f>
        <v/>
      </c>
      <c r="AV452" s="44" t="str">
        <f>IF(AT452&lt;&gt;"",IF(AT452&lt;&gt;"LIBSETS_DROP_MECHANIC_MONSTER_NAME",VLOOKUP(AT452,'LibSets constants'!$I$4:$L$1000,4,FALSE),""),"")</f>
        <v/>
      </c>
      <c r="AW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{wayshrines={-1,-1,-1,}, dlcId=DLC_STONETHORN</v>
      </c>
      <c r="AX452" s="21" t="str">
        <f>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IF(F452&lt;&gt;"Not in the game (anymore)",IF(A452&lt;&gt;"",", setType="&amp;G452,"")&amp;IF(J452="true",", multiTrialSet=true",""),"")</f>
        <v>, setType=LIBSETS_SETTYPE_DUNGEON</v>
      </c>
      <c r="AZ452" s="21" t="str">
        <f>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 dropMechanic={LIBSETS_DROP_MECHANIC_ARENA_STAGE_CHEST}},</v>
      </c>
      <c r="BA452" s="21" t="str">
        <f>IF(F452&lt;&gt;"Not in the game (anymore)",IF(C452&lt;&gt;"",CONCATENATE(" --",C452," / ",B452,"   [",IF(Q452&lt;&gt;"",Q452,""),IF(Y452&lt;&gt;"",", "&amp;Y452,""),IF(AD452&lt;&gt;"",", "&amp;AD452,""),IF(AI452&lt;&gt;"",", "&amp;AI452,""),IF(AN452&lt;&gt;"",", "&amp;AN452,""),IF(AS452&lt;&gt;"",", "&amp;AS452,""),"]")),"")</f>
        <v xml:space="preserve"> --Unleashed Terror / Entfesselter Schrecken   [Castle Thorn]</v>
      </c>
    </row>
    <row r="453" spans="1:53" ht="15.75" x14ac:dyDescent="0.25">
      <c r="A453" s="5">
        <v>515</v>
      </c>
      <c r="B453" t="s">
        <v>2418</v>
      </c>
      <c r="C453" s="71" t="s">
        <v>2061</v>
      </c>
      <c r="D453" s="3">
        <f>A453</f>
        <v>515</v>
      </c>
      <c r="G453" s="3" t="s">
        <v>1652</v>
      </c>
      <c r="I453" t="s">
        <v>97</v>
      </c>
      <c r="J453" t="s">
        <v>97</v>
      </c>
      <c r="K453">
        <v>-1</v>
      </c>
      <c r="L453">
        <v>-1</v>
      </c>
      <c r="M453">
        <v>-1</v>
      </c>
      <c r="N453">
        <v>0</v>
      </c>
      <c r="O453" s="70" t="s">
        <v>2058</v>
      </c>
      <c r="P453" s="3">
        <f>IF(AND(G453&lt;&gt;"LIBSETS_SETTYPE_BATTLEGROUND",G453&lt;&gt;"LIBSETS_SETTYPE_SPECIAL",G453&lt;&gt;"LIBSETS_SETTYPE_MYTHIC"), IF(Q453&lt;&gt;"",VLOOKUP(Q453,'ESO zone constants'!$D$2:$H$4950,5,FALSE),""),"")</f>
        <v>1201</v>
      </c>
      <c r="Q453" t="str">
        <f>IF(OR(K453="",K453&lt;=0,ISERROR(K453)),IF(AND(O453&lt;&gt;"",NOT(ISERROR(O453))),O453, ""),VLOOKUP(K453,'ESO wayshrine node constants'!$A$3:$D$9993,4,FALSE))</f>
        <v>Castle Thorn</v>
      </c>
      <c r="S453" s="19" t="str">
        <f>IF(AND(R453&lt;&gt;"",NOT(ISERROR(R453))),R453,IF(P453&lt;&gt;"",IF(NOT(ISERROR(VLOOKUP(P453,'ESO Dungeon constants'!$D$3:$H$9999,5,FALSE))),VLOOKUP(P453,'ESO Dungeon constants'!$D$3:$I$9999,6,FALSE),VLOOKUP(P453,'ESO zone constants'!$H$2:$K$9984,4,FALSE)),""))</f>
        <v>DLC_STONETHORN</v>
      </c>
      <c r="T453" s="3" t="str">
        <f>IF(S453&lt;&gt;"",VLOOKUP(S453,'LibSets constants'!$B$4:$C$1000,2,FALSE),"")</f>
        <v>Stonethorn</v>
      </c>
      <c r="U453" s="33" t="s">
        <v>1738</v>
      </c>
      <c r="V453" s="41" t="str">
        <f>IF(U453&lt;&gt;"",IF(U453&lt;&gt;"LIBSETS_DROP_MECHANIC_MONSTER_NAME",VLOOKUP(U453,'LibSets constants'!$I$4:$L$1000,3,FALSE),""),"")</f>
        <v>Arena stage chest</v>
      </c>
      <c r="W453" s="44" t="str">
        <f>IF(U453&lt;&gt;"",IF(U453&lt;&gt;"LIBSETS_DROP_MECHANIC_MONSTER_NAME",VLOOKUP(U453,'LibSets constants'!$I$4:$L$1000,4,FALSE),""),"")</f>
        <v>Arena-Phasen Schatztruhe</v>
      </c>
      <c r="X453" s="3" t="str">
        <f>IF(G453&lt;&gt;"LIBSETS_SETTYPE_BATTLEGROUND",IF(G453&lt;&gt;"LIBSETS_SETTYPE_SPECIAL",IF(Y453&lt;&gt;"",VLOOKUP(Y453,'ESO zone constants'!$D$2:$H$4950,5,FALSE),""),""),"")</f>
        <v/>
      </c>
      <c r="Z453" s="45"/>
      <c r="AA453" s="44" t="str">
        <f>IF(Z453&lt;&gt;"",IF(Z453&lt;&gt;"LIBSETS_DROP_MECHANIC_MONSTER_NAME",VLOOKUP(Z453,'LibSets constants'!$I$4:$L$1000,3,FALSE),""),"")</f>
        <v/>
      </c>
      <c r="AB453" s="44" t="str">
        <f>IF(Z453&lt;&gt;"",IF(Z453&lt;&gt;"LIBSETS_DROP_MECHANIC_MONSTER_NAME",VLOOKUP(Z453,'LibSets constants'!$I$4:$L$1000,4,FALSE),""),"")</f>
        <v/>
      </c>
      <c r="AC453" s="3" t="str">
        <f>IF(G453&lt;&gt;"LIBSETS_SETTYPE_BATTLEGROUND",IF(G453&lt;&gt;"LIBSETS_SETTYPE_SPECIAL",IF(AD453&lt;&gt;"",VLOOKUP(AD453,'ESO zone constants'!$D$2:$H$4950,5,FALSE),""),""),"")</f>
        <v/>
      </c>
      <c r="AE453" s="45"/>
      <c r="AF453" s="44" t="str">
        <f>IF(AE453&lt;&gt;"",IF(AE453&lt;&gt;"LIBSETS_DROP_MECHANIC_MONSTER_NAME",VLOOKUP(AE453,'LibSets constants'!$I$4:$L$1000,3,FALSE),""),"")</f>
        <v/>
      </c>
      <c r="AG453" s="44" t="str">
        <f>IF(AE453&lt;&gt;"",IF(AE453&lt;&gt;"LIBSETS_DROP_MECHANIC_MONSTER_NAME",VLOOKUP(AE453,'LibSets constants'!$I$4:$L$1000,4,FALSE),""),"")</f>
        <v/>
      </c>
      <c r="AH453" s="3" t="str">
        <f>IF(G453&lt;&gt;"LIBSETS_SETTYPE_BATTLEGROUND",IF(G453&lt;&gt;"LIBSETS_SETTYPE_SPECIAL",IF(AI453&lt;&gt;"",VLOOKUP(AI453,'ESO zone constants'!$D$2:$H$4950,5,FALSE),""),""),"")</f>
        <v/>
      </c>
      <c r="AJ453" s="45"/>
      <c r="AK453" s="44" t="str">
        <f>IF(AJ453&lt;&gt;"",IF(AJ453&lt;&gt;"LIBSETS_DROP_MECHANIC_MONSTER_NAME",VLOOKUP(AJ453,'LibSets constants'!$I$4:$L$1000,3,FALSE),""),"")</f>
        <v/>
      </c>
      <c r="AL453" s="44" t="str">
        <f>IF(AJ453&lt;&gt;"",IF(AJ453&lt;&gt;"LIBSETS_DROP_MECHANIC_MONSTER_NAME",VLOOKUP(AJ453,'LibSets constants'!$I$4:$L$1000,4,FALSE),""),"")</f>
        <v/>
      </c>
      <c r="AM453" s="3" t="str">
        <f>IF(G453&lt;&gt;"LIBSETS_SETTYPE_BATTLEGROUND",IF(G453&lt;&gt;"LIBSETS_SETTYPE_SPECIAL",IF(AN453&lt;&gt;"",VLOOKUP(AN453,'ESO zone constants'!$D$2:$H$4950,5,FALSE),""),""),"")</f>
        <v/>
      </c>
      <c r="AO453" s="45"/>
      <c r="AP453" s="44" t="str">
        <f>IF(AO453&lt;&gt;"",IF(AO453&lt;&gt;"LIBSETS_DROP_MECHANIC_MONSTER_NAME",VLOOKUP(AO453,'LibSets constants'!$I$4:$L$1000,3,FALSE),""),"")</f>
        <v/>
      </c>
      <c r="AQ453" s="44" t="str">
        <f>IF(AO453&lt;&gt;"",IF(AO453&lt;&gt;"LIBSETS_DROP_MECHANIC_MONSTER_NAME",VLOOKUP(AO453,'LibSets constants'!$I$4:$L$1000,4,FALSE),""),"")</f>
        <v/>
      </c>
      <c r="AR453" s="3" t="str">
        <f>IF(G453&lt;&gt;"LIBSETS_SETTYPE_BATTLEGROUND",IF(G453&lt;&gt;"LIBSETS_SETTYPE_SPECIAL",IF(AS453&lt;&gt;"",VLOOKUP(AS453,'ESO zone constants'!$D$2:$H$4950,5,FALSE),""),""),"")</f>
        <v/>
      </c>
      <c r="AT453" s="45"/>
      <c r="AU453" s="44" t="str">
        <f>IF(AT453&lt;&gt;"",IF(AT453&lt;&gt;"LIBSETS_DROP_MECHANIC_MONSTER_NAME",VLOOKUP(AT453,'LibSets constants'!$I$4:$L$1000,3,FALSE),""),"")</f>
        <v/>
      </c>
      <c r="AV453" s="44" t="str">
        <f>IF(AT453&lt;&gt;"",IF(AT453&lt;&gt;"LIBSETS_DROP_MECHANIC_MONSTER_NAME",VLOOKUP(AT453,'LibSets constants'!$I$4:$L$1000,4,FALSE),""),"")</f>
        <v/>
      </c>
      <c r="AW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{wayshrines={-1,-1,-1,}, dlcId=DLC_STONETHORN</v>
      </c>
      <c r="AX453" s="21" t="str">
        <f>IF(F453&lt;&gt;"Not in the game (anymore)",IF(A453&lt;&gt;"",IF(P453&lt;&gt;"",CONCATENATE(", zoneIds={",P453),"")&amp;IF(X453&lt;&gt;"",CONCATENATE(",",X453),"")&amp;IF(AC453&lt;&gt;"",CONCATENATE(",",AC453),"")&amp;IF(AH453&lt;&gt;"",CONCATENATE(",",AH453),"")&amp;IF(AM453&lt;&gt;"",CONCATENATE(",",AM453),"")&amp;IF(AR453&lt;&gt;"",CONCATENATE(",",AR453),"")&amp;IF(P453&lt;&gt;"",CONCATENATE("}",""),"")&amp;IF(OR(I453="true",I453="false",I453&lt;&gt;""), CONCATENATE(", veteran=", I453), ""),""),"")</f>
        <v>, zoneIds={1201}, veteran=false</v>
      </c>
      <c r="AY453" s="21" t="str">
        <f>IF(F453&lt;&gt;"Not in the game (anymore)",IF(A453&lt;&gt;"",", setType="&amp;G453,"")&amp;IF(J453="true",", multiTrialSet=true",""),"")</f>
        <v>, setType=LIBSETS_SETTYPE_DUNGEON</v>
      </c>
      <c r="AZ453" s="21" t="str">
        <f>IF(F453&lt;&gt;"Not in the game (anymore)",IF(U453&lt;&gt;"",", dropMechanic={"&amp;U453&amp;IF(Z453&lt;&gt;"",","&amp;Z453,"")&amp;IF(AE453&lt;&gt;"",","&amp;AE453,"")&amp;IF(AJ453&lt;&gt;"",","&amp;AJ453,"")&amp;IF(AO453&lt;&gt;"",","&amp;AO453,"")&amp;IF(AT453&lt;&gt;"",","&amp;AT453,"")&amp;"}"&amp;IF(U453="LIBSETS_DROP_MECHANIC_MONSTER_NAME",", dropMechanicNames={" &amp; IF(V453&lt;&gt;"","['en']='"&amp;V453&amp;"'","") &amp; IF(W453&lt;&gt;"",", ['de']='" &amp; W453&amp;"'","") &amp; "}",""),"")&amp;"},","")</f>
        <v>, dropMechanic={LIBSETS_DROP_MECHANIC_ARENA_STAGE_CHEST}},</v>
      </c>
      <c r="BA453" s="21" t="str">
        <f>IF(F453&lt;&gt;"Not in the game (anymore)",IF(C453&lt;&gt;"",CONCATENATE(" --",C453," / ",B453,"   [",IF(Q453&lt;&gt;"",Q453,""),IF(Y453&lt;&gt;"",", "&amp;Y453,""),IF(AD453&lt;&gt;"",", "&amp;AD453,""),IF(AI453&lt;&gt;"",", "&amp;AI453,""),IF(AN453&lt;&gt;"",", "&amp;AN453,""),IF(AS453&lt;&gt;"",", "&amp;AS453,""),"]")),"")</f>
        <v xml:space="preserve"> --Crimson Twilight / Scharlachrotes Zwielicht   [Castle Thorn]</v>
      </c>
    </row>
    <row r="454" spans="1:53" ht="15.75" x14ac:dyDescent="0.25">
      <c r="A454" s="5">
        <v>516</v>
      </c>
      <c r="B454" t="s">
        <v>2419</v>
      </c>
      <c r="C454" s="71" t="s">
        <v>2063</v>
      </c>
      <c r="D454" s="3">
        <f>A454</f>
        <v>516</v>
      </c>
      <c r="G454" s="3" t="s">
        <v>1652</v>
      </c>
      <c r="I454" t="s">
        <v>97</v>
      </c>
      <c r="J454" t="s">
        <v>97</v>
      </c>
      <c r="K454">
        <v>-1</v>
      </c>
      <c r="L454">
        <v>-1</v>
      </c>
      <c r="M454">
        <v>-1</v>
      </c>
      <c r="N454">
        <v>0</v>
      </c>
      <c r="O454" s="70" t="s">
        <v>2066</v>
      </c>
      <c r="P454" s="3">
        <f>IF(AND(G454&lt;&gt;"LIBSETS_SETTYPE_BATTLEGROUND",G454&lt;&gt;"LIBSETS_SETTYPE_SPECIAL",G454&lt;&gt;"LIBSETS_SETTYPE_MYTHIC"), IF(Q454&lt;&gt;"",VLOOKUP(Q454,'ESO zone constants'!$D$2:$H$4950,5,FALSE),""),"")</f>
        <v>1197</v>
      </c>
      <c r="Q454" t="str">
        <f>IF(OR(K454="",K454&lt;=0,ISERROR(K454)),IF(AND(O454&lt;&gt;"",NOT(ISERROR(O454))),O454, ""),VLOOKUP(K454,'ESO wayshrine node constants'!$A$3:$D$9993,4,FALSE))</f>
        <v>Stone Garden</v>
      </c>
      <c r="S454" s="19" t="str">
        <f>IF(AND(R454&lt;&gt;"",NOT(ISERROR(R454))),R454,IF(P454&lt;&gt;"",IF(NOT(ISERROR(VLOOKUP(P454,'ESO Dungeon constants'!$D$3:$H$9999,5,FALSE))),VLOOKUP(P454,'ESO Dungeon constants'!$D$3:$I$9999,6,FALSE),VLOOKUP(P454,'ESO zone constants'!$H$2:$K$9984,4,FALSE)),""))</f>
        <v>DLC_STONETHORN</v>
      </c>
      <c r="T454" s="3" t="str">
        <f>IF(S454&lt;&gt;"",VLOOKUP(S454,'LibSets constants'!$B$4:$C$1000,2,FALSE),"")</f>
        <v>Stonethorn</v>
      </c>
      <c r="U454" s="33" t="s">
        <v>1738</v>
      </c>
      <c r="V454" s="43" t="str">
        <f>IF(U454&lt;&gt;"",IF(U454&lt;&gt;"LIBSETS_DROP_MECHANIC_MONSTER_NAME",VLOOKUP(U454,'LibSets constants'!$I$4:$L$1000,3,FALSE),""),"")</f>
        <v>Arena stage chest</v>
      </c>
      <c r="W454" s="40" t="str">
        <f>IF(U454&lt;&gt;"",IF(U454&lt;&gt;"LIBSETS_DROP_MECHANIC_MONSTER_NAME",VLOOKUP(U454,'LibSets constants'!$I$4:$L$1000,4,FALSE),""),"")</f>
        <v>Arena-Phasen Schatztruhe</v>
      </c>
      <c r="X454" s="3" t="str">
        <f>IF(G454&lt;&gt;"LIBSETS_SETTYPE_BATTLEGROUND",IF(G454&lt;&gt;"LIBSETS_SETTYPE_SPECIAL",IF(Y454&lt;&gt;"",VLOOKUP(Y454,'ESO zone constants'!$D$2:$H$4950,5,FALSE),""),""),"")</f>
        <v/>
      </c>
      <c r="Z454" s="45"/>
      <c r="AA454" s="44" t="str">
        <f>IF(Z454&lt;&gt;"",IF(Z454&lt;&gt;"LIBSETS_DROP_MECHANIC_MONSTER_NAME",VLOOKUP(Z454,'LibSets constants'!$I$4:$L$1000,3,FALSE),""),"")</f>
        <v/>
      </c>
      <c r="AB454" s="44" t="str">
        <f>IF(Z454&lt;&gt;"",IF(Z454&lt;&gt;"LIBSETS_DROP_MECHANIC_MONSTER_NAME",VLOOKUP(Z454,'LibSets constants'!$I$4:$L$1000,4,FALSE),""),"")</f>
        <v/>
      </c>
      <c r="AC454" s="3" t="str">
        <f>IF(G454&lt;&gt;"LIBSETS_SETTYPE_BATTLEGROUND",IF(G454&lt;&gt;"LIBSETS_SETTYPE_SPECIAL",IF(AD454&lt;&gt;"",VLOOKUP(AD454,'ESO zone constants'!$D$2:$H$4950,5,FALSE),""),""),"")</f>
        <v/>
      </c>
      <c r="AE454" s="45"/>
      <c r="AF454" s="44" t="str">
        <f>IF(AE454&lt;&gt;"",IF(AE454&lt;&gt;"LIBSETS_DROP_MECHANIC_MONSTER_NAME",VLOOKUP(AE454,'LibSets constants'!$I$4:$L$1000,3,FALSE),""),"")</f>
        <v/>
      </c>
      <c r="AG454" s="44" t="str">
        <f>IF(AE454&lt;&gt;"",IF(AE454&lt;&gt;"LIBSETS_DROP_MECHANIC_MONSTER_NAME",VLOOKUP(AE454,'LibSets constants'!$I$4:$L$1000,4,FALSE),""),"")</f>
        <v/>
      </c>
      <c r="AH454" s="3" t="str">
        <f>IF(G454&lt;&gt;"LIBSETS_SETTYPE_BATTLEGROUND",IF(G454&lt;&gt;"LIBSETS_SETTYPE_SPECIAL",IF(AI454&lt;&gt;"",VLOOKUP(AI454,'ESO zone constants'!$D$2:$H$4950,5,FALSE),""),""),"")</f>
        <v/>
      </c>
      <c r="AJ454" s="45"/>
      <c r="AK454" s="44" t="str">
        <f>IF(AJ454&lt;&gt;"",IF(AJ454&lt;&gt;"LIBSETS_DROP_MECHANIC_MONSTER_NAME",VLOOKUP(AJ454,'LibSets constants'!$I$4:$L$1000,3,FALSE),""),"")</f>
        <v/>
      </c>
      <c r="AL454" s="44" t="str">
        <f>IF(AJ454&lt;&gt;"",IF(AJ454&lt;&gt;"LIBSETS_DROP_MECHANIC_MONSTER_NAME",VLOOKUP(AJ454,'LibSets constants'!$I$4:$L$1000,4,FALSE),""),"")</f>
        <v/>
      </c>
      <c r="AM454" s="3" t="str">
        <f>IF(G454&lt;&gt;"LIBSETS_SETTYPE_BATTLEGROUND",IF(G454&lt;&gt;"LIBSETS_SETTYPE_SPECIAL",IF(AN454&lt;&gt;"",VLOOKUP(AN454,'ESO zone constants'!$D$2:$H$4950,5,FALSE),""),""),"")</f>
        <v/>
      </c>
      <c r="AO454" s="45"/>
      <c r="AP454" s="44" t="str">
        <f>IF(AO454&lt;&gt;"",IF(AO454&lt;&gt;"LIBSETS_DROP_MECHANIC_MONSTER_NAME",VLOOKUP(AO454,'LibSets constants'!$I$4:$L$1000,3,FALSE),""),"")</f>
        <v/>
      </c>
      <c r="AQ454" s="44" t="str">
        <f>IF(AO454&lt;&gt;"",IF(AO454&lt;&gt;"LIBSETS_DROP_MECHANIC_MONSTER_NAME",VLOOKUP(AO454,'LibSets constants'!$I$4:$L$1000,4,FALSE),""),"")</f>
        <v/>
      </c>
      <c r="AR454" s="3" t="str">
        <f>IF(G454&lt;&gt;"LIBSETS_SETTYPE_BATTLEGROUND",IF(G454&lt;&gt;"LIBSETS_SETTYPE_SPECIAL",IF(AS454&lt;&gt;"",VLOOKUP(AS454,'ESO zone constants'!$D$2:$H$4950,5,FALSE),""),""),"")</f>
        <v/>
      </c>
      <c r="AT454" s="45"/>
      <c r="AU454" s="44" t="str">
        <f>IF(AT454&lt;&gt;"",IF(AT454&lt;&gt;"LIBSETS_DROP_MECHANIC_MONSTER_NAME",VLOOKUP(AT454,'LibSets constants'!$I$4:$L$1000,3,FALSE),""),"")</f>
        <v/>
      </c>
      <c r="AV454" s="44" t="str">
        <f>IF(AT454&lt;&gt;"",IF(AT454&lt;&gt;"LIBSETS_DROP_MECHANIC_MONSTER_NAME",VLOOKUP(AT454,'LibSets constants'!$I$4:$L$1000,4,FALSE),""),"")</f>
        <v/>
      </c>
      <c r="AW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{wayshrines={-1,-1,-1,}, dlcId=DLC_STONETHORN</v>
      </c>
      <c r="AX454" s="21" t="str">
        <f>IF(F454&lt;&gt;"Not in the game (anymore)",IF(A454&lt;&gt;"",IF(P454&lt;&gt;"",CONCATENATE(", zoneIds={",P454),"")&amp;IF(X454&lt;&gt;"",CONCATENATE(",",X454),"")&amp;IF(AC454&lt;&gt;"",CONCATENATE(",",AC454),"")&amp;IF(AH454&lt;&gt;"",CONCATENATE(",",AH454),"")&amp;IF(AM454&lt;&gt;"",CONCATENATE(",",AM454),"")&amp;IF(AR454&lt;&gt;"",CONCATENATE(",",AR454),"")&amp;IF(P454&lt;&gt;"",CONCATENATE("}",""),"")&amp;IF(OR(I454="true",I454="false",I454&lt;&gt;""), CONCATENATE(", veteran=", I454), ""),""),"")</f>
        <v>, zoneIds={1197}, veteran=false</v>
      </c>
      <c r="AY454" s="21" t="str">
        <f>IF(F454&lt;&gt;"Not in the game (anymore)",IF(A454&lt;&gt;"",", setType="&amp;G454,"")&amp;IF(J454="true",", multiTrialSet=true",""),"")</f>
        <v>, setType=LIBSETS_SETTYPE_DUNGEON</v>
      </c>
      <c r="AZ454" s="21" t="str">
        <f>IF(F454&lt;&gt;"Not in the game (anymore)",IF(U454&lt;&gt;"",", dropMechanic={"&amp;U454&amp;IF(Z454&lt;&gt;"",","&amp;Z454,"")&amp;IF(AE454&lt;&gt;"",","&amp;AE454,"")&amp;IF(AJ454&lt;&gt;"",","&amp;AJ454,"")&amp;IF(AO454&lt;&gt;"",","&amp;AO454,"")&amp;IF(AT454&lt;&gt;"",","&amp;AT454,"")&amp;"}"&amp;IF(U454="LIBSETS_DROP_MECHANIC_MONSTER_NAME",", dropMechanicNames={" &amp; IF(V454&lt;&gt;"","['en']='"&amp;V454&amp;"'","") &amp; IF(W454&lt;&gt;"",", ['de']='" &amp; W454&amp;"'","") &amp; "}",""),"")&amp;"},","")</f>
        <v>, dropMechanic={LIBSETS_DROP_MECHANIC_ARENA_STAGE_CHEST}},</v>
      </c>
      <c r="BA454" s="21" t="str">
        <f>IF(F454&lt;&gt;"Not in the game (anymore)",IF(C454&lt;&gt;"",CONCATENATE(" --",C454," / ",B454,"   [",IF(Q454&lt;&gt;"",Q454,""),IF(Y454&lt;&gt;"",", "&amp;Y454,""),IF(AD454&lt;&gt;"",", "&amp;AD454,""),IF(AI454&lt;&gt;"",", "&amp;AI454,""),IF(AN454&lt;&gt;"",", "&amp;AN454,""),IF(AS454&lt;&gt;"",", "&amp;AS454,""),"]")),"")</f>
        <v xml:space="preserve"> --Elemental Catalyst / Elementarer Katalysator   [Stone Garden]</v>
      </c>
    </row>
    <row r="455" spans="1:53" ht="15.75" x14ac:dyDescent="0.25">
      <c r="A455" s="5">
        <v>517</v>
      </c>
      <c r="B455" t="s">
        <v>2420</v>
      </c>
      <c r="C455" s="71" t="s">
        <v>2064</v>
      </c>
      <c r="D455" s="3">
        <f>A455</f>
        <v>517</v>
      </c>
      <c r="G455" s="3" t="s">
        <v>1652</v>
      </c>
      <c r="I455" t="s">
        <v>97</v>
      </c>
      <c r="J455" t="s">
        <v>97</v>
      </c>
      <c r="K455">
        <v>-1</v>
      </c>
      <c r="L455">
        <v>-1</v>
      </c>
      <c r="M455">
        <v>-1</v>
      </c>
      <c r="N455">
        <v>0</v>
      </c>
      <c r="O455" s="70" t="s">
        <v>2066</v>
      </c>
      <c r="P455" s="3">
        <f>IF(AND(G455&lt;&gt;"LIBSETS_SETTYPE_BATTLEGROUND",G455&lt;&gt;"LIBSETS_SETTYPE_SPECIAL",G455&lt;&gt;"LIBSETS_SETTYPE_MYTHIC"), IF(Q455&lt;&gt;"",VLOOKUP(Q455,'ESO zone constants'!$D$2:$H$4950,5,FALSE),""),"")</f>
        <v>1197</v>
      </c>
      <c r="Q455" t="str">
        <f>IF(OR(K455="",K455&lt;=0,ISERROR(K455)),IF(AND(O455&lt;&gt;"",NOT(ISERROR(O455))),O455, ""),VLOOKUP(K455,'ESO wayshrine node constants'!$A$3:$D$9993,4,FALSE))</f>
        <v>Stone Garden</v>
      </c>
      <c r="S455" s="19" t="str">
        <f>IF(AND(R455&lt;&gt;"",NOT(ISERROR(R455))),R455,IF(P455&lt;&gt;"",IF(NOT(ISERROR(VLOOKUP(P455,'ESO Dungeon constants'!$D$3:$H$9999,5,FALSE))),VLOOKUP(P455,'ESO Dungeon constants'!$D$3:$I$9999,6,FALSE),VLOOKUP(P455,'ESO zone constants'!$H$2:$K$9984,4,FALSE)),""))</f>
        <v>DLC_STONETHORN</v>
      </c>
      <c r="T455" s="3" t="str">
        <f>IF(S455&lt;&gt;"",VLOOKUP(S455,'LibSets constants'!$B$4:$C$1000,2,FALSE),"")</f>
        <v>Stonethorn</v>
      </c>
      <c r="U455" s="33" t="s">
        <v>1738</v>
      </c>
      <c r="V455" s="43" t="str">
        <f>IF(U455&lt;&gt;"",IF(U455&lt;&gt;"LIBSETS_DROP_MECHANIC_MONSTER_NAME",VLOOKUP(U455,'LibSets constants'!$I$4:$L$1000,3,FALSE),""),"")</f>
        <v>Arena stage chest</v>
      </c>
      <c r="W455" s="40" t="str">
        <f>IF(U455&lt;&gt;"",IF(U455&lt;&gt;"LIBSETS_DROP_MECHANIC_MONSTER_NAME",VLOOKUP(U455,'LibSets constants'!$I$4:$L$1000,4,FALSE),""),"")</f>
        <v>Arena-Phasen Schatztruhe</v>
      </c>
      <c r="X455" s="3" t="str">
        <f>IF(G455&lt;&gt;"LIBSETS_SETTYPE_BATTLEGROUND",IF(G455&lt;&gt;"LIBSETS_SETTYPE_SPECIAL",IF(Y455&lt;&gt;"",VLOOKUP(Y455,'ESO zone constants'!$D$2:$H$4950,5,FALSE),""),""),"")</f>
        <v/>
      </c>
      <c r="Z455" s="45"/>
      <c r="AA455" s="44" t="str">
        <f>IF(Z455&lt;&gt;"",IF(Z455&lt;&gt;"LIBSETS_DROP_MECHANIC_MONSTER_NAME",VLOOKUP(Z455,'LibSets constants'!$I$4:$L$1000,3,FALSE),""),"")</f>
        <v/>
      </c>
      <c r="AB455" s="44" t="str">
        <f>IF(Z455&lt;&gt;"",IF(Z455&lt;&gt;"LIBSETS_DROP_MECHANIC_MONSTER_NAME",VLOOKUP(Z455,'LibSets constants'!$I$4:$L$1000,4,FALSE),""),"")</f>
        <v/>
      </c>
      <c r="AC455" s="3" t="str">
        <f>IF(G455&lt;&gt;"LIBSETS_SETTYPE_BATTLEGROUND",IF(G455&lt;&gt;"LIBSETS_SETTYPE_SPECIAL",IF(AD455&lt;&gt;"",VLOOKUP(AD455,'ESO zone constants'!$D$2:$H$4950,5,FALSE),""),""),"")</f>
        <v/>
      </c>
      <c r="AE455" s="45"/>
      <c r="AF455" s="44" t="str">
        <f>IF(AE455&lt;&gt;"",IF(AE455&lt;&gt;"LIBSETS_DROP_MECHANIC_MONSTER_NAME",VLOOKUP(AE455,'LibSets constants'!$I$4:$L$1000,3,FALSE),""),"")</f>
        <v/>
      </c>
      <c r="AG455" s="44" t="str">
        <f>IF(AE455&lt;&gt;"",IF(AE455&lt;&gt;"LIBSETS_DROP_MECHANIC_MONSTER_NAME",VLOOKUP(AE455,'LibSets constants'!$I$4:$L$1000,4,FALSE),""),"")</f>
        <v/>
      </c>
      <c r="AH455" s="3" t="str">
        <f>IF(G455&lt;&gt;"LIBSETS_SETTYPE_BATTLEGROUND",IF(G455&lt;&gt;"LIBSETS_SETTYPE_SPECIAL",IF(AI455&lt;&gt;"",VLOOKUP(AI455,'ESO zone constants'!$D$2:$H$4950,5,FALSE),""),""),"")</f>
        <v/>
      </c>
      <c r="AJ455" s="45"/>
      <c r="AK455" s="44" t="str">
        <f>IF(AJ455&lt;&gt;"",IF(AJ455&lt;&gt;"LIBSETS_DROP_MECHANIC_MONSTER_NAME",VLOOKUP(AJ455,'LibSets constants'!$I$4:$L$1000,3,FALSE),""),"")</f>
        <v/>
      </c>
      <c r="AL455" s="44" t="str">
        <f>IF(AJ455&lt;&gt;"",IF(AJ455&lt;&gt;"LIBSETS_DROP_MECHANIC_MONSTER_NAME",VLOOKUP(AJ455,'LibSets constants'!$I$4:$L$1000,4,FALSE),""),"")</f>
        <v/>
      </c>
      <c r="AM455" s="3" t="str">
        <f>IF(G455&lt;&gt;"LIBSETS_SETTYPE_BATTLEGROUND",IF(G455&lt;&gt;"LIBSETS_SETTYPE_SPECIAL",IF(AN455&lt;&gt;"",VLOOKUP(AN455,'ESO zone constants'!$D$2:$H$4950,5,FALSE),""),""),"")</f>
        <v/>
      </c>
      <c r="AO455" s="45"/>
      <c r="AP455" s="44" t="str">
        <f>IF(AO455&lt;&gt;"",IF(AO455&lt;&gt;"LIBSETS_DROP_MECHANIC_MONSTER_NAME",VLOOKUP(AO455,'LibSets constants'!$I$4:$L$1000,3,FALSE),""),"")</f>
        <v/>
      </c>
      <c r="AQ455" s="44" t="str">
        <f>IF(AO455&lt;&gt;"",IF(AO455&lt;&gt;"LIBSETS_DROP_MECHANIC_MONSTER_NAME",VLOOKUP(AO455,'LibSets constants'!$I$4:$L$1000,4,FALSE),""),"")</f>
        <v/>
      </c>
      <c r="AR455" s="3" t="str">
        <f>IF(G455&lt;&gt;"LIBSETS_SETTYPE_BATTLEGROUND",IF(G455&lt;&gt;"LIBSETS_SETTYPE_SPECIAL",IF(AS455&lt;&gt;"",VLOOKUP(AS455,'ESO zone constants'!$D$2:$H$4950,5,FALSE),""),""),"")</f>
        <v/>
      </c>
      <c r="AT455" s="45"/>
      <c r="AU455" s="44" t="str">
        <f>IF(AT455&lt;&gt;"",IF(AT455&lt;&gt;"LIBSETS_DROP_MECHANIC_MONSTER_NAME",VLOOKUP(AT455,'LibSets constants'!$I$4:$L$1000,3,FALSE),""),"")</f>
        <v/>
      </c>
      <c r="AV455" s="44" t="str">
        <f>IF(AT455&lt;&gt;"",IF(AT455&lt;&gt;"LIBSETS_DROP_MECHANIC_MONSTER_NAME",VLOOKUP(AT455,'LibSets constants'!$I$4:$L$1000,4,FALSE),""),"")</f>
        <v/>
      </c>
      <c r="AW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{wayshrines={-1,-1,-1,}, dlcId=DLC_STONETHORN</v>
      </c>
      <c r="AX455" s="21" t="str">
        <f>IF(F455&lt;&gt;"Not in the game (anymore)",IF(A455&lt;&gt;"",IF(P455&lt;&gt;"",CONCATENATE(", zoneIds={",P455),"")&amp;IF(X455&lt;&gt;"",CONCATENATE(",",X455),"")&amp;IF(AC455&lt;&gt;"",CONCATENATE(",",AC455),"")&amp;IF(AH455&lt;&gt;"",CONCATENATE(",",AH455),"")&amp;IF(AM455&lt;&gt;"",CONCATENATE(",",AM455),"")&amp;IF(AR455&lt;&gt;"",CONCATENATE(",",AR455),"")&amp;IF(P455&lt;&gt;"",CONCATENATE("}",""),"")&amp;IF(OR(I455="true",I455="false",I455&lt;&gt;""), CONCATENATE(", veteran=", I455), ""),""),"")</f>
        <v>, zoneIds={1197}, veteran=false</v>
      </c>
      <c r="AY455" s="21" t="str">
        <f>IF(F455&lt;&gt;"Not in the game (anymore)",IF(A455&lt;&gt;"",", setType="&amp;G455,"")&amp;IF(J455="true",", multiTrialSet=true",""),"")</f>
        <v>, setType=LIBSETS_SETTYPE_DUNGEON</v>
      </c>
      <c r="AZ455" s="21" t="str">
        <f>IF(F455&lt;&gt;"Not in the game (anymore)",IF(U455&lt;&gt;"",", dropMechanic={"&amp;U455&amp;IF(Z455&lt;&gt;"",","&amp;Z455,"")&amp;IF(AE455&lt;&gt;"",","&amp;AE455,"")&amp;IF(AJ455&lt;&gt;"",","&amp;AJ455,"")&amp;IF(AO455&lt;&gt;"",","&amp;AO455,"")&amp;IF(AT455&lt;&gt;"",","&amp;AT455,"")&amp;"}"&amp;IF(U455="LIBSETS_DROP_MECHANIC_MONSTER_NAME",", dropMechanicNames={" &amp; IF(V455&lt;&gt;"","['en']='"&amp;V455&amp;"'","") &amp; IF(W455&lt;&gt;"",", ['de']='" &amp; W455&amp;"'","") &amp; "}",""),"")&amp;"},","")</f>
        <v>, dropMechanic={LIBSETS_DROP_MECHANIC_ARENA_STAGE_CHEST}},</v>
      </c>
      <c r="BA455" s="21" t="str">
        <f>IF(F455&lt;&gt;"Not in the game (anymore)",IF(C455&lt;&gt;"",CONCATENATE(" --",C455," / ",B455,"   [",IF(Q455&lt;&gt;"",Q455,""),IF(Y455&lt;&gt;"",", "&amp;Y455,""),IF(AD455&lt;&gt;"",", "&amp;AD455,""),IF(AI455&lt;&gt;"",", "&amp;AI455,""),IF(AN455&lt;&gt;"",", "&amp;AN455,""),IF(AS455&lt;&gt;"",", "&amp;AS455,""),"]")),"")</f>
        <v xml:space="preserve"> --Kraglen’s Howl / Kraglens Heulen   [Stone Garden]</v>
      </c>
    </row>
    <row r="456" spans="1:53" ht="15.75" x14ac:dyDescent="0.25">
      <c r="A456" s="5">
        <v>518</v>
      </c>
      <c r="B456" t="s">
        <v>2421</v>
      </c>
      <c r="C456" s="71" t="s">
        <v>2065</v>
      </c>
      <c r="D456" s="3">
        <f>A456</f>
        <v>518</v>
      </c>
      <c r="G456" s="3" t="s">
        <v>1652</v>
      </c>
      <c r="I456" t="s">
        <v>97</v>
      </c>
      <c r="J456" t="s">
        <v>97</v>
      </c>
      <c r="K456">
        <v>-1</v>
      </c>
      <c r="L456">
        <v>-1</v>
      </c>
      <c r="M456">
        <v>-1</v>
      </c>
      <c r="N456">
        <v>0</v>
      </c>
      <c r="O456" s="70" t="s">
        <v>2066</v>
      </c>
      <c r="P456" s="3">
        <f>IF(AND(G456&lt;&gt;"LIBSETS_SETTYPE_BATTLEGROUND",G456&lt;&gt;"LIBSETS_SETTYPE_SPECIAL",G456&lt;&gt;"LIBSETS_SETTYPE_MYTHIC"), IF(Q456&lt;&gt;"",VLOOKUP(Q456,'ESO zone constants'!$D$2:$H$4950,5,FALSE),""),"")</f>
        <v>1197</v>
      </c>
      <c r="Q456" t="str">
        <f>IF(OR(K456="",K456&lt;=0,ISERROR(K456)),IF(AND(O456&lt;&gt;"",NOT(ISERROR(O456))),O456, ""),VLOOKUP(K456,'ESO wayshrine node constants'!$A$3:$D$9993,4,FALSE))</f>
        <v>Stone Garden</v>
      </c>
      <c r="S456" s="19" t="str">
        <f>IF(AND(R456&lt;&gt;"",NOT(ISERROR(R456))),R456,IF(P456&lt;&gt;"",IF(NOT(ISERROR(VLOOKUP(P456,'ESO Dungeon constants'!$D$3:$H$9999,5,FALSE))),VLOOKUP(P456,'ESO Dungeon constants'!$D$3:$I$9999,6,FALSE),VLOOKUP(P456,'ESO zone constants'!$H$2:$K$9984,4,FALSE)),""))</f>
        <v>DLC_STONETHORN</v>
      </c>
      <c r="T456" s="3" t="str">
        <f>IF(S456&lt;&gt;"",VLOOKUP(S456,'LibSets constants'!$B$4:$C$1000,2,FALSE),"")</f>
        <v>Stonethorn</v>
      </c>
      <c r="U456" s="33" t="s">
        <v>1738</v>
      </c>
      <c r="V456" s="43" t="str">
        <f>IF(U456&lt;&gt;"",IF(U456&lt;&gt;"LIBSETS_DROP_MECHANIC_MONSTER_NAME",VLOOKUP(U456,'LibSets constants'!$I$4:$L$1000,3,FALSE),""),"")</f>
        <v>Arena stage chest</v>
      </c>
      <c r="W456" s="40" t="str">
        <f>IF(U456&lt;&gt;"",IF(U456&lt;&gt;"LIBSETS_DROP_MECHANIC_MONSTER_NAME",VLOOKUP(U456,'LibSets constants'!$I$4:$L$1000,4,FALSE),""),"")</f>
        <v>Arena-Phasen Schatztruhe</v>
      </c>
      <c r="X456" s="3" t="str">
        <f>IF(G456&lt;&gt;"LIBSETS_SETTYPE_BATTLEGROUND",IF(G456&lt;&gt;"LIBSETS_SETTYPE_SPECIAL",IF(Y456&lt;&gt;"",VLOOKUP(Y456,'ESO zone constants'!$D$2:$H$4950,5,FALSE),""),""),"")</f>
        <v/>
      </c>
      <c r="Z456" s="45"/>
      <c r="AA456" s="44" t="str">
        <f>IF(Z456&lt;&gt;"",IF(Z456&lt;&gt;"LIBSETS_DROP_MECHANIC_MONSTER_NAME",VLOOKUP(Z456,'LibSets constants'!$I$4:$L$1000,3,FALSE),""),"")</f>
        <v/>
      </c>
      <c r="AB456" s="44" t="str">
        <f>IF(Z456&lt;&gt;"",IF(Z456&lt;&gt;"LIBSETS_DROP_MECHANIC_MONSTER_NAME",VLOOKUP(Z456,'LibSets constants'!$I$4:$L$1000,4,FALSE),""),"")</f>
        <v/>
      </c>
      <c r="AC456" s="3" t="str">
        <f>IF(G456&lt;&gt;"LIBSETS_SETTYPE_BATTLEGROUND",IF(G456&lt;&gt;"LIBSETS_SETTYPE_SPECIAL",IF(AD456&lt;&gt;"",VLOOKUP(AD456,'ESO zone constants'!$D$2:$H$4950,5,FALSE),""),""),"")</f>
        <v/>
      </c>
      <c r="AE456" s="45"/>
      <c r="AF456" s="44" t="str">
        <f>IF(AE456&lt;&gt;"",IF(AE456&lt;&gt;"LIBSETS_DROP_MECHANIC_MONSTER_NAME",VLOOKUP(AE456,'LibSets constants'!$I$4:$L$1000,3,FALSE),""),"")</f>
        <v/>
      </c>
      <c r="AG456" s="44" t="str">
        <f>IF(AE456&lt;&gt;"",IF(AE456&lt;&gt;"LIBSETS_DROP_MECHANIC_MONSTER_NAME",VLOOKUP(AE456,'LibSets constants'!$I$4:$L$1000,4,FALSE),""),"")</f>
        <v/>
      </c>
      <c r="AH456" s="3" t="str">
        <f>IF(G456&lt;&gt;"LIBSETS_SETTYPE_BATTLEGROUND",IF(G456&lt;&gt;"LIBSETS_SETTYPE_SPECIAL",IF(AI456&lt;&gt;"",VLOOKUP(AI456,'ESO zone constants'!$D$2:$H$4950,5,FALSE),""),""),"")</f>
        <v/>
      </c>
      <c r="AJ456" s="45"/>
      <c r="AK456" s="44" t="str">
        <f>IF(AJ456&lt;&gt;"",IF(AJ456&lt;&gt;"LIBSETS_DROP_MECHANIC_MONSTER_NAME",VLOOKUP(AJ456,'LibSets constants'!$I$4:$L$1000,3,FALSE),""),"")</f>
        <v/>
      </c>
      <c r="AL456" s="44" t="str">
        <f>IF(AJ456&lt;&gt;"",IF(AJ456&lt;&gt;"LIBSETS_DROP_MECHANIC_MONSTER_NAME",VLOOKUP(AJ456,'LibSets constants'!$I$4:$L$1000,4,FALSE),""),"")</f>
        <v/>
      </c>
      <c r="AM456" s="3" t="str">
        <f>IF(G456&lt;&gt;"LIBSETS_SETTYPE_BATTLEGROUND",IF(G456&lt;&gt;"LIBSETS_SETTYPE_SPECIAL",IF(AN456&lt;&gt;"",VLOOKUP(AN456,'ESO zone constants'!$D$2:$H$4950,5,FALSE),""),""),"")</f>
        <v/>
      </c>
      <c r="AO456" s="45"/>
      <c r="AP456" s="44" t="str">
        <f>IF(AO456&lt;&gt;"",IF(AO456&lt;&gt;"LIBSETS_DROP_MECHANIC_MONSTER_NAME",VLOOKUP(AO456,'LibSets constants'!$I$4:$L$1000,3,FALSE),""),"")</f>
        <v/>
      </c>
      <c r="AQ456" s="44" t="str">
        <f>IF(AO456&lt;&gt;"",IF(AO456&lt;&gt;"LIBSETS_DROP_MECHANIC_MONSTER_NAME",VLOOKUP(AO456,'LibSets constants'!$I$4:$L$1000,4,FALSE),""),"")</f>
        <v/>
      </c>
      <c r="AR456" s="3" t="str">
        <f>IF(G456&lt;&gt;"LIBSETS_SETTYPE_BATTLEGROUND",IF(G456&lt;&gt;"LIBSETS_SETTYPE_SPECIAL",IF(AS456&lt;&gt;"",VLOOKUP(AS456,'ESO zone constants'!$D$2:$H$4950,5,FALSE),""),""),"")</f>
        <v/>
      </c>
      <c r="AT456" s="45"/>
      <c r="AU456" s="44" t="str">
        <f>IF(AT456&lt;&gt;"",IF(AT456&lt;&gt;"LIBSETS_DROP_MECHANIC_MONSTER_NAME",VLOOKUP(AT456,'LibSets constants'!$I$4:$L$1000,3,FALSE),""),"")</f>
        <v/>
      </c>
      <c r="AV456" s="44" t="str">
        <f>IF(AT456&lt;&gt;"",IF(AT456&lt;&gt;"LIBSETS_DROP_MECHANIC_MONSTER_NAME",VLOOKUP(AT456,'LibSets constants'!$I$4:$L$1000,4,FALSE),""),"")</f>
        <v/>
      </c>
      <c r="AW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{wayshrines={-1,-1,-1,}, dlcId=DLC_STONETHORN</v>
      </c>
      <c r="AX456" s="21" t="str">
        <f>IF(F456&lt;&gt;"Not in the game (anymore)",IF(A456&lt;&gt;"",IF(P456&lt;&gt;"",CONCATENATE(", zoneIds={",P456),"")&amp;IF(X456&lt;&gt;"",CONCATENATE(",",X456),"")&amp;IF(AC456&lt;&gt;"",CONCATENATE(",",AC456),"")&amp;IF(AH456&lt;&gt;"",CONCATENATE(",",AH456),"")&amp;IF(AM456&lt;&gt;"",CONCATENATE(",",AM456),"")&amp;IF(AR456&lt;&gt;"",CONCATENATE(",",AR456),"")&amp;IF(P456&lt;&gt;"",CONCATENATE("}",""),"")&amp;IF(OR(I456="true",I456="false",I456&lt;&gt;""), CONCATENATE(", veteran=", I456), ""),""),"")</f>
        <v>, zoneIds={1197}, veteran=false</v>
      </c>
      <c r="AY456" s="21" t="str">
        <f>IF(F456&lt;&gt;"Not in the game (anymore)",IF(A456&lt;&gt;"",", setType="&amp;G456,"")&amp;IF(J456="true",", multiTrialSet=true",""),"")</f>
        <v>, setType=LIBSETS_SETTYPE_DUNGEON</v>
      </c>
      <c r="AZ456" s="21" t="str">
        <f>IF(F456&lt;&gt;"Not in the game (anymore)",IF(U456&lt;&gt;"",", dropMechanic={"&amp;U456&amp;IF(Z456&lt;&gt;"",","&amp;Z456,"")&amp;IF(AE456&lt;&gt;"",","&amp;AE456,"")&amp;IF(AJ456&lt;&gt;"",","&amp;AJ456,"")&amp;IF(AO456&lt;&gt;"",","&amp;AO456,"")&amp;IF(AT456&lt;&gt;"",","&amp;AT456,"")&amp;"}"&amp;IF(U456="LIBSETS_DROP_MECHANIC_MONSTER_NAME",", dropMechanicNames={" &amp; IF(V456&lt;&gt;"","['en']='"&amp;V456&amp;"'","") &amp; IF(W456&lt;&gt;"",", ['de']='" &amp; W456&amp;"'","") &amp; "}",""),"")&amp;"},","")</f>
        <v>, dropMechanic={LIBSETS_DROP_MECHANIC_ARENA_STAGE_CHEST}},</v>
      </c>
      <c r="BA456" s="21" t="str">
        <f>IF(F456&lt;&gt;"Not in the game (anymore)",IF(C456&lt;&gt;"",CONCATENATE(" --",C456," / ",B456,"   [",IF(Q456&lt;&gt;"",Q456,""),IF(Y456&lt;&gt;"",", "&amp;Y456,""),IF(AD456&lt;&gt;"",", "&amp;AD456,""),IF(AI456&lt;&gt;"",", "&amp;AI456,""),IF(AN456&lt;&gt;"",", "&amp;AN456,""),IF(AS456&lt;&gt;"",", "&amp;AS456,""),"]")),"")</f>
        <v xml:space="preserve"> --Arkasis’s Genius / Arkasis' Genie   [Stone Garden]</v>
      </c>
    </row>
    <row r="457" spans="1:53" x14ac:dyDescent="0.25">
      <c r="A457" s="5">
        <v>519</v>
      </c>
      <c r="B457" t="s">
        <v>2015</v>
      </c>
      <c r="C457" t="s">
        <v>2016</v>
      </c>
      <c r="D457" s="3">
        <f>A457</f>
        <v>519</v>
      </c>
      <c r="G457" s="8" t="s">
        <v>1877</v>
      </c>
      <c r="I457" t="s">
        <v>97</v>
      </c>
      <c r="J457" t="s">
        <v>97</v>
      </c>
      <c r="K457">
        <v>-1</v>
      </c>
      <c r="L457">
        <v>-1</v>
      </c>
      <c r="M457">
        <v>-1</v>
      </c>
      <c r="N457">
        <v>0</v>
      </c>
      <c r="O457" s="70" t="s">
        <v>2050</v>
      </c>
      <c r="P457" s="3" t="str">
        <f>IF(AND(G457&lt;&gt;"LIBSETS_SETTYPE_BATTLEGROUND",G457&lt;&gt;"LIBSETS_SETTYPE_SPECIAL",G457&lt;&gt;"LIBSETS_SETTYPE_MYTHIC"), IF(Q457&lt;&gt;"",VLOOKUP(Q457,'ESO zone constants'!$D$2:$H$4950,5,FALSE),""),"")</f>
        <v/>
      </c>
      <c r="Q457" t="str">
        <f>IF(OR(K457="",K457&lt;=0,ISERROR(K457)),IF(AND(O457&lt;&gt;"",NOT(ISERROR(O457))),O457, ""),VLOOKUP(K457,'ESO wayshrine node constants'!$A$3:$D$9993,4,FALSE))</f>
        <v>Antiquities</v>
      </c>
      <c r="R457" s="70" t="s">
        <v>1798</v>
      </c>
      <c r="S457" s="19" t="str">
        <f>IF(AND(R457&lt;&gt;"",NOT(ISERROR(R457))),R457,IF(P457&lt;&gt;"",IF(NOT(ISERROR(VLOOKUP(P457,'ESO Dungeon constants'!$D$3:$H$9999,5,FALSE))),VLOOKUP(P457,'ESO Dungeon constants'!$D$3:$I$9999,6,FALSE),VLOOKUP(P457,'ESO zone constants'!$H$2:$K$9984,4,FALSE)),""))</f>
        <v>DLC_GREYMOOR</v>
      </c>
      <c r="T457" s="3" t="str">
        <f>IF(S457&lt;&gt;"",VLOOKUP(S457,'LibSets constants'!$B$4:$C$1000,2,FALSE),"")</f>
        <v>Greymoor</v>
      </c>
      <c r="U457" s="3" t="s">
        <v>1874</v>
      </c>
      <c r="V457" s="41" t="str">
        <f>IF(U457&lt;&gt;"",IF(U457&lt;&gt;"LIBSETS_DROP_MECHANIC_MONSTER_NAME",VLOOKUP(U457,'LibSets constants'!$I$4:$L$1000,3,FALSE),""),"")</f>
        <v>Antiquities (Mythic set items)</v>
      </c>
      <c r="W457" s="44" t="str">
        <f>IF(U457&lt;&gt;"",IF(U457&lt;&gt;"LIBSETS_DROP_MECHANIC_MONSTER_NAME",VLOOKUP(U457,'LibSets constants'!$I$4:$L$1000,4,FALSE),""),"")</f>
        <v>Antiquitäten (Mytische Set Gegenstände)</v>
      </c>
      <c r="X457" s="3" t="str">
        <f>IF(G457&lt;&gt;"LIBSETS_SETTYPE_BATTLEGROUND",IF(G457&lt;&gt;"LIBSETS_SETTYPE_SPECIAL",IF(Y457&lt;&gt;"",VLOOKUP(Y457,'ESO zone constants'!$D$2:$H$4950,5,FALSE),""),""),"")</f>
        <v/>
      </c>
      <c r="Z457" s="45"/>
      <c r="AA457" s="44" t="str">
        <f>IF(Z457&lt;&gt;"",IF(Z457&lt;&gt;"LIBSETS_DROP_MECHANIC_MONSTER_NAME",VLOOKUP(Z457,'LibSets constants'!$I$4:$L$1000,3,FALSE),""),"")</f>
        <v/>
      </c>
      <c r="AB457" s="44" t="str">
        <f>IF(Z457&lt;&gt;"",IF(Z457&lt;&gt;"LIBSETS_DROP_MECHANIC_MONSTER_NAME",VLOOKUP(Z457,'LibSets constants'!$I$4:$L$1000,4,FALSE),""),"")</f>
        <v/>
      </c>
      <c r="AC457" s="3" t="str">
        <f>IF(G457&lt;&gt;"LIBSETS_SETTYPE_BATTLEGROUND",IF(G457&lt;&gt;"LIBSETS_SETTYPE_SPECIAL",IF(AD457&lt;&gt;"",VLOOKUP(AD457,'ESO zone constants'!$D$2:$H$4950,5,FALSE),""),""),"")</f>
        <v/>
      </c>
      <c r="AE457" s="45"/>
      <c r="AF457" s="44" t="str">
        <f>IF(AE457&lt;&gt;"",IF(AE457&lt;&gt;"LIBSETS_DROP_MECHANIC_MONSTER_NAME",VLOOKUP(AE457,'LibSets constants'!$I$4:$L$1000,3,FALSE),""),"")</f>
        <v/>
      </c>
      <c r="AG457" s="44" t="str">
        <f>IF(AE457&lt;&gt;"",IF(AE457&lt;&gt;"LIBSETS_DROP_MECHANIC_MONSTER_NAME",VLOOKUP(AE457,'LibSets constants'!$I$4:$L$1000,4,FALSE),""),"")</f>
        <v/>
      </c>
      <c r="AH457" s="3" t="str">
        <f>IF(G457&lt;&gt;"LIBSETS_SETTYPE_BATTLEGROUND",IF(G457&lt;&gt;"LIBSETS_SETTYPE_SPECIAL",IF(AI457&lt;&gt;"",VLOOKUP(AI457,'ESO zone constants'!$D$2:$H$4950,5,FALSE),""),""),"")</f>
        <v/>
      </c>
      <c r="AJ457" s="45"/>
      <c r="AK457" s="44" t="str">
        <f>IF(AJ457&lt;&gt;"",IF(AJ457&lt;&gt;"LIBSETS_DROP_MECHANIC_MONSTER_NAME",VLOOKUP(AJ457,'LibSets constants'!$I$4:$L$1000,3,FALSE),""),"")</f>
        <v/>
      </c>
      <c r="AL457" s="44" t="str">
        <f>IF(AJ457&lt;&gt;"",IF(AJ457&lt;&gt;"LIBSETS_DROP_MECHANIC_MONSTER_NAME",VLOOKUP(AJ457,'LibSets constants'!$I$4:$L$1000,4,FALSE),""),"")</f>
        <v/>
      </c>
      <c r="AM457" s="3" t="str">
        <f>IF(G457&lt;&gt;"LIBSETS_SETTYPE_BATTLEGROUND",IF(G457&lt;&gt;"LIBSETS_SETTYPE_SPECIAL",IF(AN457&lt;&gt;"",VLOOKUP(AN457,'ESO zone constants'!$D$2:$H$4950,5,FALSE),""),""),"")</f>
        <v/>
      </c>
      <c r="AO457" s="45"/>
      <c r="AP457" s="44" t="str">
        <f>IF(AO457&lt;&gt;"",IF(AO457&lt;&gt;"LIBSETS_DROP_MECHANIC_MONSTER_NAME",VLOOKUP(AO457,'LibSets constants'!$I$4:$L$1000,3,FALSE),""),"")</f>
        <v/>
      </c>
      <c r="AQ457" s="44" t="str">
        <f>IF(AO457&lt;&gt;"",IF(AO457&lt;&gt;"LIBSETS_DROP_MECHANIC_MONSTER_NAME",VLOOKUP(AO457,'LibSets constants'!$I$4:$L$1000,4,FALSE),""),"")</f>
        <v/>
      </c>
      <c r="AR457" s="3" t="str">
        <f>IF(G457&lt;&gt;"LIBSETS_SETTYPE_BATTLEGROUND",IF(G457&lt;&gt;"LIBSETS_SETTYPE_SPECIAL",IF(AS457&lt;&gt;"",VLOOKUP(AS457,'ESO zone constants'!$D$2:$H$4950,5,FALSE),""),""),"")</f>
        <v/>
      </c>
      <c r="AT457" s="45"/>
      <c r="AU457" s="44" t="str">
        <f>IF(AT457&lt;&gt;"",IF(AT457&lt;&gt;"LIBSETS_DROP_MECHANIC_MONSTER_NAME",VLOOKUP(AT457,'LibSets constants'!$I$4:$L$1000,3,FALSE),""),"")</f>
        <v/>
      </c>
      <c r="AV457" s="44" t="str">
        <f>IF(AT457&lt;&gt;"",IF(AT457&lt;&gt;"LIBSETS_DROP_MECHANIC_MONSTER_NAME",VLOOKUP(AT457,'LibSets constants'!$I$4:$L$1000,4,FALSE),""),"")</f>
        <v/>
      </c>
      <c r="AW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[519] = {wayshrines={-1,-1,-1,}, dlcId=DLC_GREYMOOR</v>
      </c>
      <c r="AX457" s="21" t="str">
        <f>IF(F457&lt;&gt;"Not in the game (anymore)",IF(A457&lt;&gt;"",IF(P457&lt;&gt;"",CONCATENATE(", zoneIds={",P457),"")&amp;IF(X457&lt;&gt;"",CONCATENATE(",",X457),"")&amp;IF(AC457&lt;&gt;"",CONCATENATE(",",AC457),"")&amp;IF(AH457&lt;&gt;"",CONCATENATE(",",AH457),"")&amp;IF(AM457&lt;&gt;"",CONCATENATE(",",AM457),"")&amp;IF(AR457&lt;&gt;"",CONCATENATE(",",AR457),"")&amp;IF(P457&lt;&gt;"",CONCATENATE("}",""),"")&amp;IF(OR(I457="true",I457="false",I457&lt;&gt;""), CONCATENATE(", veteran=", I457), ""),""),"")</f>
        <v>, veteran=false</v>
      </c>
      <c r="AY457" s="21" t="str">
        <f>IF(F457&lt;&gt;"Not in the game (anymore)",IF(A457&lt;&gt;"",", setType="&amp;G457,"")&amp;IF(J457="true",", multiTrialSet=true",""),"")</f>
        <v>, setType=LIBSETS_SETTYPE_MYTHIC</v>
      </c>
      <c r="AZ457" s="21" t="str">
        <f>IF(F457&lt;&gt;"Not in the game (anymore)",IF(U457&lt;&gt;"",", dropMechanic={"&amp;U457&amp;IF(Z457&lt;&gt;"",","&amp;Z457,"")&amp;IF(AE457&lt;&gt;"",","&amp;AE457,"")&amp;IF(AJ457&lt;&gt;"",","&amp;AJ457,"")&amp;IF(AO457&lt;&gt;"",","&amp;AO457,"")&amp;IF(AT457&lt;&gt;"",","&amp;AT457,"")&amp;"}"&amp;IF(U457="LIBSETS_DROP_MECHANIC_MONSTER_NAME",", dropMechanicNames={" &amp; IF(V457&lt;&gt;"","['en']='"&amp;V457&amp;"'","") &amp; IF(W457&lt;&gt;"",", ['de']='" &amp; W457&amp;"'","") &amp; "}",""),"")&amp;"},","")</f>
        <v>, dropMechanic={LIBSETS_DROP_MECHANIC_ANTIQUITIES}},</v>
      </c>
      <c r="BA457" s="21" t="str">
        <f>IF(F457&lt;&gt;"Not in the game (anymore)",IF(C457&lt;&gt;"",CONCATENATE(" --",C457," / ",B457,"   [",IF(Q457&lt;&gt;"",Q457,""),IF(Y457&lt;&gt;"",", "&amp;Y457,""),IF(AD457&lt;&gt;"",", "&amp;AD457,""),IF(AI457&lt;&gt;"",", "&amp;AI457,""),IF(AN457&lt;&gt;"",", "&amp;AN457,""),IF(AS457&lt;&gt;"",", "&amp;AS457,""),"]")),"")</f>
        <v xml:space="preserve"> --Snow Treaders / Schneetreter   [Antiquities]</v>
      </c>
    </row>
    <row r="458" spans="1:53" x14ac:dyDescent="0.25">
      <c r="A458" s="5">
        <v>520</v>
      </c>
      <c r="B458" t="s">
        <v>2017</v>
      </c>
      <c r="C458" t="s">
        <v>2018</v>
      </c>
      <c r="D458" s="3">
        <f>A458</f>
        <v>520</v>
      </c>
      <c r="G458" s="8" t="s">
        <v>1877</v>
      </c>
      <c r="I458" t="s">
        <v>97</v>
      </c>
      <c r="J458" t="s">
        <v>97</v>
      </c>
      <c r="K458">
        <v>-1</v>
      </c>
      <c r="L458">
        <v>-1</v>
      </c>
      <c r="M458">
        <v>-1</v>
      </c>
      <c r="N458">
        <v>0</v>
      </c>
      <c r="O458" s="70" t="s">
        <v>2050</v>
      </c>
      <c r="P458" s="3" t="str">
        <f>IF(AND(G458&lt;&gt;"LIBSETS_SETTYPE_BATTLEGROUND",G458&lt;&gt;"LIBSETS_SETTYPE_SPECIAL",G458&lt;&gt;"LIBSETS_SETTYPE_MYTHIC"), IF(Q458&lt;&gt;"",VLOOKUP(Q458,'ESO zone constants'!$D$2:$H$4950,5,FALSE),""),"")</f>
        <v/>
      </c>
      <c r="Q458" t="str">
        <f>IF(OR(K458="",K458&lt;=0,ISERROR(K458)),IF(AND(O458&lt;&gt;"",NOT(ISERROR(O458))),O458, ""),VLOOKUP(K458,'ESO wayshrine node constants'!$A$3:$D$9993,4,FALSE))</f>
        <v>Antiquities</v>
      </c>
      <c r="R458" s="70" t="s">
        <v>1798</v>
      </c>
      <c r="S458" s="19" t="str">
        <f>IF(AND(R458&lt;&gt;"",NOT(ISERROR(R458))),R458,IF(P458&lt;&gt;"",IF(NOT(ISERROR(VLOOKUP(P458,'ESO Dungeon constants'!$D$3:$H$9999,5,FALSE))),VLOOKUP(P458,'ESO Dungeon constants'!$D$3:$I$9999,6,FALSE),VLOOKUP(P458,'ESO zone constants'!$H$2:$K$9984,4,FALSE)),""))</f>
        <v>DLC_GREYMOOR</v>
      </c>
      <c r="T458" s="3" t="str">
        <f>IF(S458&lt;&gt;"",VLOOKUP(S458,'LibSets constants'!$B$4:$C$1000,2,FALSE),"")</f>
        <v>Greymoor</v>
      </c>
      <c r="U458" s="3" t="s">
        <v>1874</v>
      </c>
      <c r="V458" s="41" t="str">
        <f>IF(U458&lt;&gt;"",IF(U458&lt;&gt;"LIBSETS_DROP_MECHANIC_MONSTER_NAME",VLOOKUP(U458,'LibSets constants'!$I$4:$L$1000,3,FALSE),""),"")</f>
        <v>Antiquities (Mythic set items)</v>
      </c>
      <c r="W458" s="44" t="str">
        <f>IF(U458&lt;&gt;"",IF(U458&lt;&gt;"LIBSETS_DROP_MECHANIC_MONSTER_NAME",VLOOKUP(U458,'LibSets constants'!$I$4:$L$1000,4,FALSE),""),"")</f>
        <v>Antiquitäten (Mytische Set Gegenstände)</v>
      </c>
      <c r="X458" s="3" t="str">
        <f>IF(G458&lt;&gt;"LIBSETS_SETTYPE_BATTLEGROUND",IF(G458&lt;&gt;"LIBSETS_SETTYPE_SPECIAL",IF(Y458&lt;&gt;"",VLOOKUP(Y458,'ESO zone constants'!$D$2:$H$4950,5,FALSE),""),""),"")</f>
        <v/>
      </c>
      <c r="Z458" s="45"/>
      <c r="AA458" s="44" t="str">
        <f>IF(Z458&lt;&gt;"",IF(Z458&lt;&gt;"LIBSETS_DROP_MECHANIC_MONSTER_NAME",VLOOKUP(Z458,'LibSets constants'!$I$4:$L$1000,3,FALSE),""),"")</f>
        <v/>
      </c>
      <c r="AB458" s="44" t="str">
        <f>IF(Z458&lt;&gt;"",IF(Z458&lt;&gt;"LIBSETS_DROP_MECHANIC_MONSTER_NAME",VLOOKUP(Z458,'LibSets constants'!$I$4:$L$1000,4,FALSE),""),"")</f>
        <v/>
      </c>
      <c r="AC458" s="3" t="str">
        <f>IF(G458&lt;&gt;"LIBSETS_SETTYPE_BATTLEGROUND",IF(G458&lt;&gt;"LIBSETS_SETTYPE_SPECIAL",IF(AD458&lt;&gt;"",VLOOKUP(AD458,'ESO zone constants'!$D$2:$H$4950,5,FALSE),""),""),"")</f>
        <v/>
      </c>
      <c r="AE458" s="45"/>
      <c r="AF458" s="44" t="str">
        <f>IF(AE458&lt;&gt;"",IF(AE458&lt;&gt;"LIBSETS_DROP_MECHANIC_MONSTER_NAME",VLOOKUP(AE458,'LibSets constants'!$I$4:$L$1000,3,FALSE),""),"")</f>
        <v/>
      </c>
      <c r="AG458" s="44" t="str">
        <f>IF(AE458&lt;&gt;"",IF(AE458&lt;&gt;"LIBSETS_DROP_MECHANIC_MONSTER_NAME",VLOOKUP(AE458,'LibSets constants'!$I$4:$L$1000,4,FALSE),""),"")</f>
        <v/>
      </c>
      <c r="AH458" s="3" t="str">
        <f>IF(G458&lt;&gt;"LIBSETS_SETTYPE_BATTLEGROUND",IF(G458&lt;&gt;"LIBSETS_SETTYPE_SPECIAL",IF(AI458&lt;&gt;"",VLOOKUP(AI458,'ESO zone constants'!$D$2:$H$4950,5,FALSE),""),""),"")</f>
        <v/>
      </c>
      <c r="AJ458" s="45"/>
      <c r="AK458" s="44" t="str">
        <f>IF(AJ458&lt;&gt;"",IF(AJ458&lt;&gt;"LIBSETS_DROP_MECHANIC_MONSTER_NAME",VLOOKUP(AJ458,'LibSets constants'!$I$4:$L$1000,3,FALSE),""),"")</f>
        <v/>
      </c>
      <c r="AL458" s="44" t="str">
        <f>IF(AJ458&lt;&gt;"",IF(AJ458&lt;&gt;"LIBSETS_DROP_MECHANIC_MONSTER_NAME",VLOOKUP(AJ458,'LibSets constants'!$I$4:$L$1000,4,FALSE),""),"")</f>
        <v/>
      </c>
      <c r="AM458" s="3" t="str">
        <f>IF(G458&lt;&gt;"LIBSETS_SETTYPE_BATTLEGROUND",IF(G458&lt;&gt;"LIBSETS_SETTYPE_SPECIAL",IF(AN458&lt;&gt;"",VLOOKUP(AN458,'ESO zone constants'!$D$2:$H$4950,5,FALSE),""),""),"")</f>
        <v/>
      </c>
      <c r="AO458" s="45"/>
      <c r="AP458" s="44" t="str">
        <f>IF(AO458&lt;&gt;"",IF(AO458&lt;&gt;"LIBSETS_DROP_MECHANIC_MONSTER_NAME",VLOOKUP(AO458,'LibSets constants'!$I$4:$L$1000,3,FALSE),""),"")</f>
        <v/>
      </c>
      <c r="AQ458" s="44" t="str">
        <f>IF(AO458&lt;&gt;"",IF(AO458&lt;&gt;"LIBSETS_DROP_MECHANIC_MONSTER_NAME",VLOOKUP(AO458,'LibSets constants'!$I$4:$L$1000,4,FALSE),""),"")</f>
        <v/>
      </c>
      <c r="AR458" s="3" t="str">
        <f>IF(G458&lt;&gt;"LIBSETS_SETTYPE_BATTLEGROUND",IF(G458&lt;&gt;"LIBSETS_SETTYPE_SPECIAL",IF(AS458&lt;&gt;"",VLOOKUP(AS458,'ESO zone constants'!$D$2:$H$4950,5,FALSE),""),""),"")</f>
        <v/>
      </c>
      <c r="AT458" s="45"/>
      <c r="AU458" s="44" t="str">
        <f>IF(AT458&lt;&gt;"",IF(AT458&lt;&gt;"LIBSETS_DROP_MECHANIC_MONSTER_NAME",VLOOKUP(AT458,'LibSets constants'!$I$4:$L$1000,3,FALSE),""),"")</f>
        <v/>
      </c>
      <c r="AV458" s="44" t="str">
        <f>IF(AT458&lt;&gt;"",IF(AT458&lt;&gt;"LIBSETS_DROP_MECHANIC_MONSTER_NAME",VLOOKUP(AT458,'LibSets constants'!$I$4:$L$1000,4,FALSE),""),"")</f>
        <v/>
      </c>
      <c r="AW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[520] = {wayshrines={-1,-1,-1,}, dlcId=DLC_GREYMOOR</v>
      </c>
      <c r="AX458" s="21" t="str">
        <f>IF(F458&lt;&gt;"Not in the game (anymore)",IF(A458&lt;&gt;"",IF(P458&lt;&gt;"",CONCATENATE(", zoneIds={",P458),"")&amp;IF(X458&lt;&gt;"",CONCATENATE(",",X458),"")&amp;IF(AC458&lt;&gt;"",CONCATENATE(",",AC458),"")&amp;IF(AH458&lt;&gt;"",CONCATENATE(",",AH458),"")&amp;IF(AM458&lt;&gt;"",CONCATENATE(",",AM458),"")&amp;IF(AR458&lt;&gt;"",CONCATENATE(",",AR458),"")&amp;IF(P458&lt;&gt;"",CONCATENATE("}",""),"")&amp;IF(OR(I458="true",I458="false",I458&lt;&gt;""), CONCATENATE(", veteran=", I458), ""),""),"")</f>
        <v>, veteran=false</v>
      </c>
      <c r="AY458" s="21" t="str">
        <f>IF(F458&lt;&gt;"Not in the game (anymore)",IF(A458&lt;&gt;"",", setType="&amp;G458,"")&amp;IF(J458="true",", multiTrialSet=true",""),"")</f>
        <v>, setType=LIBSETS_SETTYPE_MYTHIC</v>
      </c>
      <c r="AZ458" s="21" t="str">
        <f>IF(F458&lt;&gt;"Not in the game (anymore)",IF(U458&lt;&gt;"",", dropMechanic={"&amp;U458&amp;IF(Z458&lt;&gt;"",","&amp;Z458,"")&amp;IF(AE458&lt;&gt;"",","&amp;AE458,"")&amp;IF(AJ458&lt;&gt;"",","&amp;AJ458,"")&amp;IF(AO458&lt;&gt;"",","&amp;AO458,"")&amp;IF(AT458&lt;&gt;"",","&amp;AT458,"")&amp;"}"&amp;IF(U458="LIBSETS_DROP_MECHANIC_MONSTER_NAME",", dropMechanicNames={" &amp; IF(V458&lt;&gt;"","['en']='"&amp;V458&amp;"'","") &amp; IF(W458&lt;&gt;"",", ['de']='" &amp; W458&amp;"'","") &amp; "}",""),"")&amp;"},","")</f>
        <v>, dropMechanic={LIBSETS_DROP_MECHANIC_ANTIQUITIES}},</v>
      </c>
      <c r="BA458" s="21" t="str">
        <f>IF(F458&lt;&gt;"Not in the game (anymore)",IF(C458&lt;&gt;"",CONCATENATE(" --",C458," / ",B458,"   [",IF(Q458&lt;&gt;"",Q458,""),IF(Y458&lt;&gt;"",", "&amp;Y458,""),IF(AD458&lt;&gt;"",", "&amp;AD458,""),IF(AI458&lt;&gt;"",", "&amp;AI458,""),IF(AN458&lt;&gt;"",", "&amp;AN458,""),IF(AS458&lt;&gt;"",", "&amp;AS458,""),"]")),"")</f>
        <v xml:space="preserve"> --Malacath's Band of Brutality / Malacaths Band der Brutalität   [Antiquities]</v>
      </c>
    </row>
    <row r="459" spans="1:53" x14ac:dyDescent="0.25">
      <c r="A459" s="5">
        <v>521</v>
      </c>
      <c r="B459" t="s">
        <v>2020</v>
      </c>
      <c r="C459" t="s">
        <v>2019</v>
      </c>
      <c r="D459" s="3">
        <f>A459</f>
        <v>521</v>
      </c>
      <c r="G459" s="8" t="s">
        <v>1877</v>
      </c>
      <c r="I459" t="s">
        <v>97</v>
      </c>
      <c r="J459" t="s">
        <v>97</v>
      </c>
      <c r="K459">
        <v>-1</v>
      </c>
      <c r="L459">
        <v>-1</v>
      </c>
      <c r="M459">
        <v>-1</v>
      </c>
      <c r="N459">
        <v>0</v>
      </c>
      <c r="O459" s="70" t="s">
        <v>2050</v>
      </c>
      <c r="P459" s="3" t="str">
        <f>IF(AND(G459&lt;&gt;"LIBSETS_SETTYPE_BATTLEGROUND",G459&lt;&gt;"LIBSETS_SETTYPE_SPECIAL",G459&lt;&gt;"LIBSETS_SETTYPE_MYTHIC"), IF(Q459&lt;&gt;"",VLOOKUP(Q459,'ESO zone constants'!$D$2:$H$4950,5,FALSE),""),"")</f>
        <v/>
      </c>
      <c r="Q459" t="str">
        <f>IF(OR(K459="",K459&lt;=0,ISERROR(K459)),IF(AND(O459&lt;&gt;"",NOT(ISERROR(O459))),O459, ""),VLOOKUP(K459,'ESO wayshrine node constants'!$A$3:$D$9993,4,FALSE))</f>
        <v>Antiquities</v>
      </c>
      <c r="R459" s="70" t="s">
        <v>1798</v>
      </c>
      <c r="S459" s="19" t="str">
        <f>IF(AND(R459&lt;&gt;"",NOT(ISERROR(R459))),R459,IF(P459&lt;&gt;"",IF(NOT(ISERROR(VLOOKUP(P459,'ESO Dungeon constants'!$D$3:$H$9999,5,FALSE))),VLOOKUP(P459,'ESO Dungeon constants'!$D$3:$I$9999,6,FALSE),VLOOKUP(P459,'ESO zone constants'!$H$2:$K$9984,4,FALSE)),""))</f>
        <v>DLC_GREYMOOR</v>
      </c>
      <c r="T459" s="3" t="str">
        <f>IF(S459&lt;&gt;"",VLOOKUP(S459,'LibSets constants'!$B$4:$C$1000,2,FALSE),"")</f>
        <v>Greymoor</v>
      </c>
      <c r="U459" s="3" t="s">
        <v>1874</v>
      </c>
      <c r="V459" s="41" t="str">
        <f>IF(U459&lt;&gt;"",IF(U459&lt;&gt;"LIBSETS_DROP_MECHANIC_MONSTER_NAME",VLOOKUP(U459,'LibSets constants'!$I$4:$L$1000,3,FALSE),""),"")</f>
        <v>Antiquities (Mythic set items)</v>
      </c>
      <c r="W459" s="44" t="str">
        <f>IF(U459&lt;&gt;"",IF(U459&lt;&gt;"LIBSETS_DROP_MECHANIC_MONSTER_NAME",VLOOKUP(U459,'LibSets constants'!$I$4:$L$1000,4,FALSE),""),"")</f>
        <v>Antiquitäten (Mytische Set Gegenstände)</v>
      </c>
      <c r="X459" s="3" t="str">
        <f>IF(G459&lt;&gt;"LIBSETS_SETTYPE_BATTLEGROUND",IF(G459&lt;&gt;"LIBSETS_SETTYPE_SPECIAL",IF(Y459&lt;&gt;"",VLOOKUP(Y459,'ESO zone constants'!$D$2:$H$4950,5,FALSE),""),""),"")</f>
        <v/>
      </c>
      <c r="Z459" s="45"/>
      <c r="AA459" s="44" t="str">
        <f>IF(Z459&lt;&gt;"",IF(Z459&lt;&gt;"LIBSETS_DROP_MECHANIC_MONSTER_NAME",VLOOKUP(Z459,'LibSets constants'!$I$4:$L$1000,3,FALSE),""),"")</f>
        <v/>
      </c>
      <c r="AB459" s="44" t="str">
        <f>IF(Z459&lt;&gt;"",IF(Z459&lt;&gt;"LIBSETS_DROP_MECHANIC_MONSTER_NAME",VLOOKUP(Z459,'LibSets constants'!$I$4:$L$1000,4,FALSE),""),"")</f>
        <v/>
      </c>
      <c r="AC459" s="3" t="str">
        <f>IF(G459&lt;&gt;"LIBSETS_SETTYPE_BATTLEGROUND",IF(G459&lt;&gt;"LIBSETS_SETTYPE_SPECIAL",IF(AD459&lt;&gt;"",VLOOKUP(AD459,'ESO zone constants'!$D$2:$H$4950,5,FALSE),""),""),"")</f>
        <v/>
      </c>
      <c r="AE459" s="45"/>
      <c r="AF459" s="44" t="str">
        <f>IF(AE459&lt;&gt;"",IF(AE459&lt;&gt;"LIBSETS_DROP_MECHANIC_MONSTER_NAME",VLOOKUP(AE459,'LibSets constants'!$I$4:$L$1000,3,FALSE),""),"")</f>
        <v/>
      </c>
      <c r="AG459" s="44" t="str">
        <f>IF(AE459&lt;&gt;"",IF(AE459&lt;&gt;"LIBSETS_DROP_MECHANIC_MONSTER_NAME",VLOOKUP(AE459,'LibSets constants'!$I$4:$L$1000,4,FALSE),""),"")</f>
        <v/>
      </c>
      <c r="AH459" s="3" t="str">
        <f>IF(G459&lt;&gt;"LIBSETS_SETTYPE_BATTLEGROUND",IF(G459&lt;&gt;"LIBSETS_SETTYPE_SPECIAL",IF(AI459&lt;&gt;"",VLOOKUP(AI459,'ESO zone constants'!$D$2:$H$4950,5,FALSE),""),""),"")</f>
        <v/>
      </c>
      <c r="AJ459" s="45"/>
      <c r="AK459" s="44" t="str">
        <f>IF(AJ459&lt;&gt;"",IF(AJ459&lt;&gt;"LIBSETS_DROP_MECHANIC_MONSTER_NAME",VLOOKUP(AJ459,'LibSets constants'!$I$4:$L$1000,3,FALSE),""),"")</f>
        <v/>
      </c>
      <c r="AL459" s="44" t="str">
        <f>IF(AJ459&lt;&gt;"",IF(AJ459&lt;&gt;"LIBSETS_DROP_MECHANIC_MONSTER_NAME",VLOOKUP(AJ459,'LibSets constants'!$I$4:$L$1000,4,FALSE),""),"")</f>
        <v/>
      </c>
      <c r="AM459" s="3" t="str">
        <f>IF(G459&lt;&gt;"LIBSETS_SETTYPE_BATTLEGROUND",IF(G459&lt;&gt;"LIBSETS_SETTYPE_SPECIAL",IF(AN459&lt;&gt;"",VLOOKUP(AN459,'ESO zone constants'!$D$2:$H$4950,5,FALSE),""),""),"")</f>
        <v/>
      </c>
      <c r="AO459" s="45"/>
      <c r="AP459" s="44" t="str">
        <f>IF(AO459&lt;&gt;"",IF(AO459&lt;&gt;"LIBSETS_DROP_MECHANIC_MONSTER_NAME",VLOOKUP(AO459,'LibSets constants'!$I$4:$L$1000,3,FALSE),""),"")</f>
        <v/>
      </c>
      <c r="AQ459" s="44" t="str">
        <f>IF(AO459&lt;&gt;"",IF(AO459&lt;&gt;"LIBSETS_DROP_MECHANIC_MONSTER_NAME",VLOOKUP(AO459,'LibSets constants'!$I$4:$L$1000,4,FALSE),""),"")</f>
        <v/>
      </c>
      <c r="AR459" s="3" t="str">
        <f>IF(G459&lt;&gt;"LIBSETS_SETTYPE_BATTLEGROUND",IF(G459&lt;&gt;"LIBSETS_SETTYPE_SPECIAL",IF(AS459&lt;&gt;"",VLOOKUP(AS459,'ESO zone constants'!$D$2:$H$4950,5,FALSE),""),""),"")</f>
        <v/>
      </c>
      <c r="AT459" s="45"/>
      <c r="AU459" s="44" t="str">
        <f>IF(AT459&lt;&gt;"",IF(AT459&lt;&gt;"LIBSETS_DROP_MECHANIC_MONSTER_NAME",VLOOKUP(AT459,'LibSets constants'!$I$4:$L$1000,3,FALSE),""),"")</f>
        <v/>
      </c>
      <c r="AV459" s="44" t="str">
        <f>IF(AT459&lt;&gt;"",IF(AT459&lt;&gt;"LIBSETS_DROP_MECHANIC_MONSTER_NAME",VLOOKUP(AT459,'LibSets constants'!$I$4:$L$1000,4,FALSE),""),"")</f>
        <v/>
      </c>
      <c r="AW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[521] = {wayshrines={-1,-1,-1,}, dlcId=DLC_GREYMOOR</v>
      </c>
      <c r="AX459" s="21" t="str">
        <f>IF(F459&lt;&gt;"Not in the game (anymore)",IF(A459&lt;&gt;"",IF(P459&lt;&gt;"",CONCATENATE(", zoneIds={",P459),"")&amp;IF(X459&lt;&gt;"",CONCATENATE(",",X459),"")&amp;IF(AC459&lt;&gt;"",CONCATENATE(",",AC459),"")&amp;IF(AH459&lt;&gt;"",CONCATENATE(",",AH459),"")&amp;IF(AM459&lt;&gt;"",CONCATENATE(",",AM459),"")&amp;IF(AR459&lt;&gt;"",CONCATENATE(",",AR459),"")&amp;IF(P459&lt;&gt;"",CONCATENATE("}",""),"")&amp;IF(OR(I459="true",I459="false",I459&lt;&gt;""), CONCATENATE(", veteran=", I459), ""),""),"")</f>
        <v>, veteran=false</v>
      </c>
      <c r="AY459" s="21" t="str">
        <f>IF(F459&lt;&gt;"Not in the game (anymore)",IF(A459&lt;&gt;"",", setType="&amp;G459,"")&amp;IF(J459="true",", multiTrialSet=true",""),"")</f>
        <v>, setType=LIBSETS_SETTYPE_MYTHIC</v>
      </c>
      <c r="AZ459" s="21" t="str">
        <f>IF(F459&lt;&gt;"Not in the game (anymore)",IF(U459&lt;&gt;"",", dropMechanic={"&amp;U459&amp;IF(Z459&lt;&gt;"",","&amp;Z459,"")&amp;IF(AE459&lt;&gt;"",","&amp;AE459,"")&amp;IF(AJ459&lt;&gt;"",","&amp;AJ459,"")&amp;IF(AO459&lt;&gt;"",","&amp;AO459,"")&amp;IF(AT459&lt;&gt;"",","&amp;AT459,"")&amp;"}"&amp;IF(U459="LIBSETS_DROP_MECHANIC_MONSTER_NAME",", dropMechanicNames={" &amp; IF(V459&lt;&gt;"","['en']='"&amp;V459&amp;"'","") &amp; IF(W459&lt;&gt;"",", ['de']='" &amp; W459&amp;"'","") &amp; "}",""),"")&amp;"},","")</f>
        <v>, dropMechanic={LIBSETS_DROP_MECHANIC_ANTIQUITIES}},</v>
      </c>
      <c r="BA459" s="21" t="str">
        <f>IF(F459&lt;&gt;"Not in the game (anymore)",IF(C459&lt;&gt;"",CONCATENATE(" --",C459," / ",B459,"   [",IF(Q459&lt;&gt;"",Q459,""),IF(Y459&lt;&gt;"",", "&amp;Y459,""),IF(AD459&lt;&gt;"",", "&amp;AD459,""),IF(AI459&lt;&gt;"",", "&amp;AI459,""),IF(AN459&lt;&gt;"",", "&amp;AN459,""),IF(AS459&lt;&gt;"",", "&amp;AS459,""),"]")),"")</f>
        <v xml:space="preserve"> --Bloodlord's Embrace / Umarmung des Blutfürsten   [Antiquities]</v>
      </c>
    </row>
    <row r="460" spans="1:53" x14ac:dyDescent="0.25">
      <c r="A460" s="5">
        <v>522</v>
      </c>
      <c r="B460" t="s">
        <v>2021</v>
      </c>
      <c r="C460" t="s">
        <v>2022</v>
      </c>
      <c r="D460" s="3">
        <f>A460</f>
        <v>522</v>
      </c>
      <c r="G460" s="8" t="s">
        <v>1647</v>
      </c>
      <c r="I460" t="s">
        <v>98</v>
      </c>
      <c r="J460" t="s">
        <v>97</v>
      </c>
      <c r="K460">
        <v>-1</v>
      </c>
      <c r="L460">
        <v>-1</v>
      </c>
      <c r="M460">
        <v>-1</v>
      </c>
      <c r="N460">
        <v>0</v>
      </c>
      <c r="O460" s="70" t="s">
        <v>457</v>
      </c>
      <c r="P460" s="3">
        <f>IF(AND(G460&lt;&gt;"LIBSETS_SETTYPE_BATTLEGROUND",G460&lt;&gt;"LIBSETS_SETTYPE_SPECIAL",G460&lt;&gt;"LIBSETS_SETTYPE_MYTHIC"), IF(Q460&lt;&gt;"",VLOOKUP(Q460,'ESO zone constants'!$D$2:$H$4950,5,FALSE),""),"")</f>
        <v>677</v>
      </c>
      <c r="Q460" t="str">
        <f>IF(OR(K460="",K460&lt;=0,ISERROR(K460)),IF(AND(O460&lt;&gt;"",NOT(ISERROR(O460))),O460, ""),VLOOKUP(K460,'ESO wayshrine node constants'!$A$3:$D$9993,4,FALSE))</f>
        <v>Maelstrom Arena</v>
      </c>
      <c r="R460" s="70" t="s">
        <v>1798</v>
      </c>
      <c r="S460" s="19" t="str">
        <f>IF(AND(R460&lt;&gt;"",NOT(ISERROR(R460))),R460,IF(P460&lt;&gt;"",IF(NOT(ISERROR(VLOOKUP(P460,'ESO Dungeon constants'!$D$3:$H$9999,5,FALSE))),VLOOKUP(P460,'ESO Dungeon constants'!$D$3:$I$9999,6,FALSE),VLOOKUP(P460,'ESO zone constants'!$H$2:$K$9984,4,FALSE)),""))</f>
        <v>DLC_GREYMOOR</v>
      </c>
      <c r="T460" s="3" t="str">
        <f>IF(S460&lt;&gt;"",VLOOKUP(S460,'LibSets constants'!$B$4:$C$1000,2,FALSE),"")</f>
        <v>Greymoor</v>
      </c>
      <c r="U460" s="33" t="s">
        <v>1738</v>
      </c>
      <c r="V460" s="41" t="str">
        <f>IF(U460&lt;&gt;"",IF(U460&lt;&gt;"LIBSETS_DROP_MECHANIC_MONSTER_NAME",VLOOKUP(U460,'LibSets constants'!$I$4:$L$1000,3,FALSE),""),"")</f>
        <v>Arena stage chest</v>
      </c>
      <c r="W460" s="44" t="str">
        <f>IF(U460&lt;&gt;"",IF(U460&lt;&gt;"LIBSETS_DROP_MECHANIC_MONSTER_NAME",VLOOKUP(U460,'LibSets constants'!$I$4:$L$1000,4,FALSE),""),"")</f>
        <v>Arena-Phasen Schatztruhe</v>
      </c>
      <c r="X460" s="3" t="str">
        <f>IF(G460&lt;&gt;"LIBSETS_SETTYPE_BATTLEGROUND",IF(G460&lt;&gt;"LIBSETS_SETTYPE_SPECIAL",IF(Y460&lt;&gt;"",VLOOKUP(Y460,'ESO zone constants'!$D$2:$H$4950,5,FALSE),""),""),"")</f>
        <v/>
      </c>
      <c r="Z460" s="45"/>
      <c r="AA460" s="44" t="str">
        <f>IF(Z460&lt;&gt;"",IF(Z460&lt;&gt;"LIBSETS_DROP_MECHANIC_MONSTER_NAME",VLOOKUP(Z460,'LibSets constants'!$I$4:$L$1000,3,FALSE),""),"")</f>
        <v/>
      </c>
      <c r="AB460" s="44" t="str">
        <f>IF(Z460&lt;&gt;"",IF(Z460&lt;&gt;"LIBSETS_DROP_MECHANIC_MONSTER_NAME",VLOOKUP(Z460,'LibSets constants'!$I$4:$L$1000,4,FALSE),""),"")</f>
        <v/>
      </c>
      <c r="AC460" s="3" t="str">
        <f>IF(G460&lt;&gt;"LIBSETS_SETTYPE_BATTLEGROUND",IF(G460&lt;&gt;"LIBSETS_SETTYPE_SPECIAL",IF(AD460&lt;&gt;"",VLOOKUP(AD460,'ESO zone constants'!$D$2:$H$4950,5,FALSE),""),""),"")</f>
        <v/>
      </c>
      <c r="AE460" s="45"/>
      <c r="AF460" s="44" t="str">
        <f>IF(AE460&lt;&gt;"",IF(AE460&lt;&gt;"LIBSETS_DROP_MECHANIC_MONSTER_NAME",VLOOKUP(AE460,'LibSets constants'!$I$4:$L$1000,3,FALSE),""),"")</f>
        <v/>
      </c>
      <c r="AG460" s="44" t="str">
        <f>IF(AE460&lt;&gt;"",IF(AE460&lt;&gt;"LIBSETS_DROP_MECHANIC_MONSTER_NAME",VLOOKUP(AE460,'LibSets constants'!$I$4:$L$1000,4,FALSE),""),"")</f>
        <v/>
      </c>
      <c r="AH460" s="3" t="str">
        <f>IF(G460&lt;&gt;"LIBSETS_SETTYPE_BATTLEGROUND",IF(G460&lt;&gt;"LIBSETS_SETTYPE_SPECIAL",IF(AI460&lt;&gt;"",VLOOKUP(AI460,'ESO zone constants'!$D$2:$H$4950,5,FALSE),""),""),"")</f>
        <v/>
      </c>
      <c r="AJ460" s="45"/>
      <c r="AK460" s="44" t="str">
        <f>IF(AJ460&lt;&gt;"",IF(AJ460&lt;&gt;"LIBSETS_DROP_MECHANIC_MONSTER_NAME",VLOOKUP(AJ460,'LibSets constants'!$I$4:$L$1000,3,FALSE),""),"")</f>
        <v/>
      </c>
      <c r="AL460" s="44" t="str">
        <f>IF(AJ460&lt;&gt;"",IF(AJ460&lt;&gt;"LIBSETS_DROP_MECHANIC_MONSTER_NAME",VLOOKUP(AJ460,'LibSets constants'!$I$4:$L$1000,4,FALSE),""),"")</f>
        <v/>
      </c>
      <c r="AM460" s="3" t="str">
        <f>IF(G460&lt;&gt;"LIBSETS_SETTYPE_BATTLEGROUND",IF(G460&lt;&gt;"LIBSETS_SETTYPE_SPECIAL",IF(AN460&lt;&gt;"",VLOOKUP(AN460,'ESO zone constants'!$D$2:$H$4950,5,FALSE),""),""),"")</f>
        <v/>
      </c>
      <c r="AO460" s="45"/>
      <c r="AP460" s="44" t="str">
        <f>IF(AO460&lt;&gt;"",IF(AO460&lt;&gt;"LIBSETS_DROP_MECHANIC_MONSTER_NAME",VLOOKUP(AO460,'LibSets constants'!$I$4:$L$1000,3,FALSE),""),"")</f>
        <v/>
      </c>
      <c r="AQ460" s="44" t="str">
        <f>IF(AO460&lt;&gt;"",IF(AO460&lt;&gt;"LIBSETS_DROP_MECHANIC_MONSTER_NAME",VLOOKUP(AO460,'LibSets constants'!$I$4:$L$1000,4,FALSE),""),"")</f>
        <v/>
      </c>
      <c r="AR460" s="3" t="str">
        <f>IF(G460&lt;&gt;"LIBSETS_SETTYPE_BATTLEGROUND",IF(G460&lt;&gt;"LIBSETS_SETTYPE_SPECIAL",IF(AS460&lt;&gt;"",VLOOKUP(AS460,'ESO zone constants'!$D$2:$H$4950,5,FALSE),""),""),"")</f>
        <v/>
      </c>
      <c r="AT460" s="45"/>
      <c r="AU460" s="44" t="str">
        <f>IF(AT460&lt;&gt;"",IF(AT460&lt;&gt;"LIBSETS_DROP_MECHANIC_MONSTER_NAME",VLOOKUP(AT460,'LibSets constants'!$I$4:$L$1000,3,FALSE),""),"")</f>
        <v/>
      </c>
      <c r="AV460" s="44" t="str">
        <f>IF(AT460&lt;&gt;"",IF(AT460&lt;&gt;"LIBSETS_DROP_MECHANIC_MONSTER_NAME",VLOOKUP(AT460,'LibSets constants'!$I$4:$L$1000,4,FALSE),""),"")</f>
        <v/>
      </c>
      <c r="AW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{wayshrines={-1,-1,-1,}, dlcId=DLC_GREYMOOR</v>
      </c>
      <c r="AX460" s="21" t="str">
        <f>IF(F460&lt;&gt;"Not in the game (anymore)",IF(A460&lt;&gt;"",IF(P460&lt;&gt;"",CONCATENATE(", zoneIds={",P460),"")&amp;IF(X460&lt;&gt;"",CONCATENATE(",",X460),"")&amp;IF(AC460&lt;&gt;"",CONCATENATE(",",AC460),"")&amp;IF(AH460&lt;&gt;"",CONCATENATE(",",AH460),"")&amp;IF(AM460&lt;&gt;"",CONCATENATE(",",AM460),"")&amp;IF(AR460&lt;&gt;"",CONCATENATE(",",AR460),"")&amp;IF(P460&lt;&gt;"",CONCATENATE("}",""),"")&amp;IF(OR(I460="true",I460="false",I460&lt;&gt;""), CONCATENATE(", veteran=", I460), ""),""),"")</f>
        <v>, zoneIds={677}, veteran=true</v>
      </c>
      <c r="AY460" s="21" t="str">
        <f>IF(F460&lt;&gt;"Not in the game (anymore)",IF(A460&lt;&gt;"",", setType="&amp;G460,"")&amp;IF(J460="true",", multiTrialSet=true",""),"")</f>
        <v>, setType=LIBSETS_SETTYPE_ARENA</v>
      </c>
      <c r="AZ460" s="21" t="str">
        <f>IF(F460&lt;&gt;"Not in the game (anymore)",IF(U460&lt;&gt;"",", dropMechanic={"&amp;U460&amp;IF(Z460&lt;&gt;"",","&amp;Z460,"")&amp;IF(AE460&lt;&gt;"",","&amp;AE460,"")&amp;IF(AJ460&lt;&gt;"",","&amp;AJ460,"")&amp;IF(AO460&lt;&gt;"",","&amp;AO460,"")&amp;IF(AT460&lt;&gt;"",","&amp;AT460,"")&amp;"}"&amp;IF(U460="LIBSETS_DROP_MECHANIC_MONSTER_NAME",", dropMechanicNames={" &amp; IF(V460&lt;&gt;"","['en']='"&amp;V460&amp;"'","") &amp; IF(W460&lt;&gt;"",", ['de']='" &amp; W460&amp;"'","") &amp; "}",""),"")&amp;"},","")</f>
        <v>, dropMechanic={LIBSETS_DROP_MECHANIC_ARENA_STAGE_CHEST}},</v>
      </c>
      <c r="BA460" s="21" t="str">
        <f>IF(F460&lt;&gt;"Not in the game (anymore)",IF(C460&lt;&gt;"",CONCATENATE(" --",C460," / ",B460,"   [",IF(Q460&lt;&gt;"",Q460,""),IF(Y460&lt;&gt;"",", "&amp;Y460,""),IF(AD460&lt;&gt;"",", "&amp;AD460,""),IF(AI460&lt;&gt;"",", "&amp;AI460,""),IF(AN460&lt;&gt;"",", "&amp;AN460,""),IF(AS460&lt;&gt;"",", "&amp;AS460,""),"]")),"")</f>
        <v xml:space="preserve"> --Perfected Merciless Charge / Perfektionierter gnadenloser Ansturm   [Maelstrom Arena]</v>
      </c>
    </row>
    <row r="461" spans="1:53" x14ac:dyDescent="0.25">
      <c r="A461" s="5">
        <v>523</v>
      </c>
      <c r="B461" t="s">
        <v>2023</v>
      </c>
      <c r="C461" t="s">
        <v>2024</v>
      </c>
      <c r="D461" s="3">
        <f>A461</f>
        <v>523</v>
      </c>
      <c r="G461" s="8" t="s">
        <v>1647</v>
      </c>
      <c r="I461" t="s">
        <v>98</v>
      </c>
      <c r="J461" t="s">
        <v>97</v>
      </c>
      <c r="K461">
        <v>-1</v>
      </c>
      <c r="L461">
        <v>-1</v>
      </c>
      <c r="M461">
        <v>-1</v>
      </c>
      <c r="N461">
        <v>0</v>
      </c>
      <c r="O461" s="70" t="s">
        <v>457</v>
      </c>
      <c r="P461" s="3">
        <f>IF(AND(G461&lt;&gt;"LIBSETS_SETTYPE_BATTLEGROUND",G461&lt;&gt;"LIBSETS_SETTYPE_SPECIAL",G461&lt;&gt;"LIBSETS_SETTYPE_MYTHIC"), IF(Q461&lt;&gt;"",VLOOKUP(Q461,'ESO zone constants'!$D$2:$H$4950,5,FALSE),""),"")</f>
        <v>677</v>
      </c>
      <c r="Q461" t="str">
        <f>IF(OR(K461="",K461&lt;=0,ISERROR(K461)),IF(AND(O461&lt;&gt;"",NOT(ISERROR(O461))),O461, ""),VLOOKUP(K461,'ESO wayshrine node constants'!$A$3:$D$9993,4,FALSE))</f>
        <v>Maelstrom Arena</v>
      </c>
      <c r="R461" s="70" t="s">
        <v>1798</v>
      </c>
      <c r="S461" s="19" t="str">
        <f>IF(AND(R461&lt;&gt;"",NOT(ISERROR(R461))),R461,IF(P461&lt;&gt;"",IF(NOT(ISERROR(VLOOKUP(P461,'ESO Dungeon constants'!$D$3:$H$9999,5,FALSE))),VLOOKUP(P461,'ESO Dungeon constants'!$D$3:$I$9999,6,FALSE),VLOOKUP(P461,'ESO zone constants'!$H$2:$K$9984,4,FALSE)),""))</f>
        <v>DLC_GREYMOOR</v>
      </c>
      <c r="T461" s="3" t="str">
        <f>IF(S461&lt;&gt;"",VLOOKUP(S461,'LibSets constants'!$B$4:$C$1000,2,FALSE),"")</f>
        <v>Greymoor</v>
      </c>
      <c r="U461" s="33" t="s">
        <v>1738</v>
      </c>
      <c r="V461" s="41" t="str">
        <f>IF(U461&lt;&gt;"",IF(U461&lt;&gt;"LIBSETS_DROP_MECHANIC_MONSTER_NAME",VLOOKUP(U461,'LibSets constants'!$I$4:$L$1000,3,FALSE),""),"")</f>
        <v>Arena stage chest</v>
      </c>
      <c r="W461" s="44" t="str">
        <f>IF(U461&lt;&gt;"",IF(U461&lt;&gt;"LIBSETS_DROP_MECHANIC_MONSTER_NAME",VLOOKUP(U461,'LibSets constants'!$I$4:$L$1000,4,FALSE),""),"")</f>
        <v>Arena-Phasen Schatztruhe</v>
      </c>
      <c r="X461" s="3" t="str">
        <f>IF(G461&lt;&gt;"LIBSETS_SETTYPE_BATTLEGROUND",IF(G461&lt;&gt;"LIBSETS_SETTYPE_SPECIAL",IF(Y461&lt;&gt;"",VLOOKUP(Y461,'ESO zone constants'!$D$2:$H$4950,5,FALSE),""),""),"")</f>
        <v/>
      </c>
      <c r="Z461" s="45"/>
      <c r="AA461" s="44" t="str">
        <f>IF(Z461&lt;&gt;"",IF(Z461&lt;&gt;"LIBSETS_DROP_MECHANIC_MONSTER_NAME",VLOOKUP(Z461,'LibSets constants'!$I$4:$L$1000,3,FALSE),""),"")</f>
        <v/>
      </c>
      <c r="AB461" s="44" t="str">
        <f>IF(Z461&lt;&gt;"",IF(Z461&lt;&gt;"LIBSETS_DROP_MECHANIC_MONSTER_NAME",VLOOKUP(Z461,'LibSets constants'!$I$4:$L$1000,4,FALSE),""),"")</f>
        <v/>
      </c>
      <c r="AC461" s="3" t="str">
        <f>IF(G461&lt;&gt;"LIBSETS_SETTYPE_BATTLEGROUND",IF(G461&lt;&gt;"LIBSETS_SETTYPE_SPECIAL",IF(AD461&lt;&gt;"",VLOOKUP(AD461,'ESO zone constants'!$D$2:$H$4950,5,FALSE),""),""),"")</f>
        <v/>
      </c>
      <c r="AE461" s="45"/>
      <c r="AF461" s="44" t="str">
        <f>IF(AE461&lt;&gt;"",IF(AE461&lt;&gt;"LIBSETS_DROP_MECHANIC_MONSTER_NAME",VLOOKUP(AE461,'LibSets constants'!$I$4:$L$1000,3,FALSE),""),"")</f>
        <v/>
      </c>
      <c r="AG461" s="44" t="str">
        <f>IF(AE461&lt;&gt;"",IF(AE461&lt;&gt;"LIBSETS_DROP_MECHANIC_MONSTER_NAME",VLOOKUP(AE461,'LibSets constants'!$I$4:$L$1000,4,FALSE),""),"")</f>
        <v/>
      </c>
      <c r="AH461" s="3" t="str">
        <f>IF(G461&lt;&gt;"LIBSETS_SETTYPE_BATTLEGROUND",IF(G461&lt;&gt;"LIBSETS_SETTYPE_SPECIAL",IF(AI461&lt;&gt;"",VLOOKUP(AI461,'ESO zone constants'!$D$2:$H$4950,5,FALSE),""),""),"")</f>
        <v/>
      </c>
      <c r="AJ461" s="45"/>
      <c r="AK461" s="44" t="str">
        <f>IF(AJ461&lt;&gt;"",IF(AJ461&lt;&gt;"LIBSETS_DROP_MECHANIC_MONSTER_NAME",VLOOKUP(AJ461,'LibSets constants'!$I$4:$L$1000,3,FALSE),""),"")</f>
        <v/>
      </c>
      <c r="AL461" s="44" t="str">
        <f>IF(AJ461&lt;&gt;"",IF(AJ461&lt;&gt;"LIBSETS_DROP_MECHANIC_MONSTER_NAME",VLOOKUP(AJ461,'LibSets constants'!$I$4:$L$1000,4,FALSE),""),"")</f>
        <v/>
      </c>
      <c r="AM461" s="3" t="str">
        <f>IF(G461&lt;&gt;"LIBSETS_SETTYPE_BATTLEGROUND",IF(G461&lt;&gt;"LIBSETS_SETTYPE_SPECIAL",IF(AN461&lt;&gt;"",VLOOKUP(AN461,'ESO zone constants'!$D$2:$H$4950,5,FALSE),""),""),"")</f>
        <v/>
      </c>
      <c r="AO461" s="45"/>
      <c r="AP461" s="44" t="str">
        <f>IF(AO461&lt;&gt;"",IF(AO461&lt;&gt;"LIBSETS_DROP_MECHANIC_MONSTER_NAME",VLOOKUP(AO461,'LibSets constants'!$I$4:$L$1000,3,FALSE),""),"")</f>
        <v/>
      </c>
      <c r="AQ461" s="44" t="str">
        <f>IF(AO461&lt;&gt;"",IF(AO461&lt;&gt;"LIBSETS_DROP_MECHANIC_MONSTER_NAME",VLOOKUP(AO461,'LibSets constants'!$I$4:$L$1000,4,FALSE),""),"")</f>
        <v/>
      </c>
      <c r="AR461" s="3" t="str">
        <f>IF(G461&lt;&gt;"LIBSETS_SETTYPE_BATTLEGROUND",IF(G461&lt;&gt;"LIBSETS_SETTYPE_SPECIAL",IF(AS461&lt;&gt;"",VLOOKUP(AS461,'ESO zone constants'!$D$2:$H$4950,5,FALSE),""),""),"")</f>
        <v/>
      </c>
      <c r="AT461" s="45"/>
      <c r="AU461" s="44" t="str">
        <f>IF(AT461&lt;&gt;"",IF(AT461&lt;&gt;"LIBSETS_DROP_MECHANIC_MONSTER_NAME",VLOOKUP(AT461,'LibSets constants'!$I$4:$L$1000,3,FALSE),""),"")</f>
        <v/>
      </c>
      <c r="AV461" s="44" t="str">
        <f>IF(AT461&lt;&gt;"",IF(AT461&lt;&gt;"LIBSETS_DROP_MECHANIC_MONSTER_NAME",VLOOKUP(AT461,'LibSets constants'!$I$4:$L$1000,4,FALSE),""),"")</f>
        <v/>
      </c>
      <c r="AW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{wayshrines={-1,-1,-1,}, dlcId=DLC_GREYMOOR</v>
      </c>
      <c r="AX461" s="21" t="str">
        <f>IF(F461&lt;&gt;"Not in the game (anymore)",IF(A461&lt;&gt;"",IF(P461&lt;&gt;"",CONCATENATE(", zoneIds={",P461),"")&amp;IF(X461&lt;&gt;"",CONCATENATE(",",X461),"")&amp;IF(AC461&lt;&gt;"",CONCATENATE(",",AC461),"")&amp;IF(AH461&lt;&gt;"",CONCATENATE(",",AH461),"")&amp;IF(AM461&lt;&gt;"",CONCATENATE(",",AM461),"")&amp;IF(AR461&lt;&gt;"",CONCATENATE(",",AR461),"")&amp;IF(P461&lt;&gt;"",CONCATENATE("}",""),"")&amp;IF(OR(I461="true",I461="false",I461&lt;&gt;""), CONCATENATE(", veteran=", I461), ""),""),"")</f>
        <v>, zoneIds={677}, veteran=true</v>
      </c>
      <c r="AY461" s="21" t="str">
        <f>IF(F461&lt;&gt;"Not in the game (anymore)",IF(A461&lt;&gt;"",", setType="&amp;G461,"")&amp;IF(J461="true",", multiTrialSet=true",""),"")</f>
        <v>, setType=LIBSETS_SETTYPE_ARENA</v>
      </c>
      <c r="AZ461" s="21" t="str">
        <f>IF(F461&lt;&gt;"Not in the game (anymore)",IF(U461&lt;&gt;"",", dropMechanic={"&amp;U461&amp;IF(Z461&lt;&gt;"",","&amp;Z461,"")&amp;IF(AE461&lt;&gt;"",","&amp;AE461,"")&amp;IF(AJ461&lt;&gt;"",","&amp;AJ461,"")&amp;IF(AO461&lt;&gt;"",","&amp;AO461,"")&amp;IF(AT461&lt;&gt;"",","&amp;AT461,"")&amp;"}"&amp;IF(U461="LIBSETS_DROP_MECHANIC_MONSTER_NAME",", dropMechanicNames={" &amp; IF(V461&lt;&gt;"","['en']='"&amp;V461&amp;"'","") &amp; IF(W461&lt;&gt;"",", ['de']='" &amp; W461&amp;"'","") &amp; "}",""),"")&amp;"},","")</f>
        <v>, dropMechanic={LIBSETS_DROP_MECHANIC_ARENA_STAGE_CHEST}},</v>
      </c>
      <c r="BA461" s="21" t="str">
        <f>IF(F461&lt;&gt;"Not in the game (anymore)",IF(C461&lt;&gt;"",CONCATENATE(" --",C461," / ",B461,"   [",IF(Q461&lt;&gt;"",Q461,""),IF(Y461&lt;&gt;"",", "&amp;Y461,""),IF(AD461&lt;&gt;"",", "&amp;AD461,""),IF(AI461&lt;&gt;"",", "&amp;AI461,""),IF(AN461&lt;&gt;"",", "&amp;AN461,""),IF(AS461&lt;&gt;"",", "&amp;AS461,""),"]")),"")</f>
        <v xml:space="preserve"> --Perfected Rampaging Slash / Perfektionierter tobender Schnitt   [Maelstrom Arena]</v>
      </c>
    </row>
    <row r="462" spans="1:53" x14ac:dyDescent="0.25">
      <c r="A462" s="5">
        <v>524</v>
      </c>
      <c r="B462" t="s">
        <v>2026</v>
      </c>
      <c r="C462" t="s">
        <v>2025</v>
      </c>
      <c r="D462" s="3">
        <f>A462</f>
        <v>524</v>
      </c>
      <c r="G462" s="8" t="s">
        <v>1647</v>
      </c>
      <c r="I462" t="s">
        <v>98</v>
      </c>
      <c r="J462" t="s">
        <v>97</v>
      </c>
      <c r="K462">
        <v>-1</v>
      </c>
      <c r="L462">
        <v>-1</v>
      </c>
      <c r="M462">
        <v>-1</v>
      </c>
      <c r="N462">
        <v>0</v>
      </c>
      <c r="O462" s="70" t="s">
        <v>457</v>
      </c>
      <c r="P462" s="3">
        <f>IF(AND(G462&lt;&gt;"LIBSETS_SETTYPE_BATTLEGROUND",G462&lt;&gt;"LIBSETS_SETTYPE_SPECIAL",G462&lt;&gt;"LIBSETS_SETTYPE_MYTHIC"), IF(Q462&lt;&gt;"",VLOOKUP(Q462,'ESO zone constants'!$D$2:$H$4950,5,FALSE),""),"")</f>
        <v>677</v>
      </c>
      <c r="Q462" t="str">
        <f>IF(OR(K462="",K462&lt;=0,ISERROR(K462)),IF(AND(O462&lt;&gt;"",NOT(ISERROR(O462))),O462, ""),VLOOKUP(K462,'ESO wayshrine node constants'!$A$3:$D$9993,4,FALSE))</f>
        <v>Maelstrom Arena</v>
      </c>
      <c r="R462" s="70" t="s">
        <v>1798</v>
      </c>
      <c r="S462" s="19" t="str">
        <f>IF(AND(R462&lt;&gt;"",NOT(ISERROR(R462))),R462,IF(P462&lt;&gt;"",IF(NOT(ISERROR(VLOOKUP(P462,'ESO Dungeon constants'!$D$3:$H$9999,5,FALSE))),VLOOKUP(P462,'ESO Dungeon constants'!$D$3:$I$9999,6,FALSE),VLOOKUP(P462,'ESO zone constants'!$H$2:$K$9984,4,FALSE)),""))</f>
        <v>DLC_GREYMOOR</v>
      </c>
      <c r="T462" s="3" t="str">
        <f>IF(S462&lt;&gt;"",VLOOKUP(S462,'LibSets constants'!$B$4:$C$1000,2,FALSE),"")</f>
        <v>Greymoor</v>
      </c>
      <c r="U462" s="33" t="s">
        <v>1738</v>
      </c>
      <c r="V462" s="41" t="str">
        <f>IF(U462&lt;&gt;"",IF(U462&lt;&gt;"LIBSETS_DROP_MECHANIC_MONSTER_NAME",VLOOKUP(U462,'LibSets constants'!$I$4:$L$1000,3,FALSE),""),"")</f>
        <v>Arena stage chest</v>
      </c>
      <c r="W462" s="44" t="str">
        <f>IF(U462&lt;&gt;"",IF(U462&lt;&gt;"LIBSETS_DROP_MECHANIC_MONSTER_NAME",VLOOKUP(U462,'LibSets constants'!$I$4:$L$1000,4,FALSE),""),"")</f>
        <v>Arena-Phasen Schatztruhe</v>
      </c>
      <c r="X462" s="3" t="str">
        <f>IF(G462&lt;&gt;"LIBSETS_SETTYPE_BATTLEGROUND",IF(G462&lt;&gt;"LIBSETS_SETTYPE_SPECIAL",IF(Y462&lt;&gt;"",VLOOKUP(Y462,'ESO zone constants'!$D$2:$H$4950,5,FALSE),""),""),"")</f>
        <v/>
      </c>
      <c r="Z462" s="45"/>
      <c r="AA462" s="44" t="str">
        <f>IF(Z462&lt;&gt;"",IF(Z462&lt;&gt;"LIBSETS_DROP_MECHANIC_MONSTER_NAME",VLOOKUP(Z462,'LibSets constants'!$I$4:$L$1000,3,FALSE),""),"")</f>
        <v/>
      </c>
      <c r="AB462" s="44" t="str">
        <f>IF(Z462&lt;&gt;"",IF(Z462&lt;&gt;"LIBSETS_DROP_MECHANIC_MONSTER_NAME",VLOOKUP(Z462,'LibSets constants'!$I$4:$L$1000,4,FALSE),""),"")</f>
        <v/>
      </c>
      <c r="AC462" s="3" t="str">
        <f>IF(G462&lt;&gt;"LIBSETS_SETTYPE_BATTLEGROUND",IF(G462&lt;&gt;"LIBSETS_SETTYPE_SPECIAL",IF(AD462&lt;&gt;"",VLOOKUP(AD462,'ESO zone constants'!$D$2:$H$4950,5,FALSE),""),""),"")</f>
        <v/>
      </c>
      <c r="AE462" s="45"/>
      <c r="AF462" s="44" t="str">
        <f>IF(AE462&lt;&gt;"",IF(AE462&lt;&gt;"LIBSETS_DROP_MECHANIC_MONSTER_NAME",VLOOKUP(AE462,'LibSets constants'!$I$4:$L$1000,3,FALSE),""),"")</f>
        <v/>
      </c>
      <c r="AG462" s="44" t="str">
        <f>IF(AE462&lt;&gt;"",IF(AE462&lt;&gt;"LIBSETS_DROP_MECHANIC_MONSTER_NAME",VLOOKUP(AE462,'LibSets constants'!$I$4:$L$1000,4,FALSE),""),"")</f>
        <v/>
      </c>
      <c r="AH462" s="3" t="str">
        <f>IF(G462&lt;&gt;"LIBSETS_SETTYPE_BATTLEGROUND",IF(G462&lt;&gt;"LIBSETS_SETTYPE_SPECIAL",IF(AI462&lt;&gt;"",VLOOKUP(AI462,'ESO zone constants'!$D$2:$H$4950,5,FALSE),""),""),"")</f>
        <v/>
      </c>
      <c r="AJ462" s="45"/>
      <c r="AK462" s="44" t="str">
        <f>IF(AJ462&lt;&gt;"",IF(AJ462&lt;&gt;"LIBSETS_DROP_MECHANIC_MONSTER_NAME",VLOOKUP(AJ462,'LibSets constants'!$I$4:$L$1000,3,FALSE),""),"")</f>
        <v/>
      </c>
      <c r="AL462" s="44" t="str">
        <f>IF(AJ462&lt;&gt;"",IF(AJ462&lt;&gt;"LIBSETS_DROP_MECHANIC_MONSTER_NAME",VLOOKUP(AJ462,'LibSets constants'!$I$4:$L$1000,4,FALSE),""),"")</f>
        <v/>
      </c>
      <c r="AM462" s="3" t="str">
        <f>IF(G462&lt;&gt;"LIBSETS_SETTYPE_BATTLEGROUND",IF(G462&lt;&gt;"LIBSETS_SETTYPE_SPECIAL",IF(AN462&lt;&gt;"",VLOOKUP(AN462,'ESO zone constants'!$D$2:$H$4950,5,FALSE),""),""),"")</f>
        <v/>
      </c>
      <c r="AO462" s="45"/>
      <c r="AP462" s="44" t="str">
        <f>IF(AO462&lt;&gt;"",IF(AO462&lt;&gt;"LIBSETS_DROP_MECHANIC_MONSTER_NAME",VLOOKUP(AO462,'LibSets constants'!$I$4:$L$1000,3,FALSE),""),"")</f>
        <v/>
      </c>
      <c r="AQ462" s="44" t="str">
        <f>IF(AO462&lt;&gt;"",IF(AO462&lt;&gt;"LIBSETS_DROP_MECHANIC_MONSTER_NAME",VLOOKUP(AO462,'LibSets constants'!$I$4:$L$1000,4,FALSE),""),"")</f>
        <v/>
      </c>
      <c r="AR462" s="3" t="str">
        <f>IF(G462&lt;&gt;"LIBSETS_SETTYPE_BATTLEGROUND",IF(G462&lt;&gt;"LIBSETS_SETTYPE_SPECIAL",IF(AS462&lt;&gt;"",VLOOKUP(AS462,'ESO zone constants'!$D$2:$H$4950,5,FALSE),""),""),"")</f>
        <v/>
      </c>
      <c r="AT462" s="45"/>
      <c r="AU462" s="44" t="str">
        <f>IF(AT462&lt;&gt;"",IF(AT462&lt;&gt;"LIBSETS_DROP_MECHANIC_MONSTER_NAME",VLOOKUP(AT462,'LibSets constants'!$I$4:$L$1000,3,FALSE),""),"")</f>
        <v/>
      </c>
      <c r="AV462" s="44" t="str">
        <f>IF(AT462&lt;&gt;"",IF(AT462&lt;&gt;"LIBSETS_DROP_MECHANIC_MONSTER_NAME",VLOOKUP(AT462,'LibSets constants'!$I$4:$L$1000,4,FALSE),""),"")</f>
        <v/>
      </c>
      <c r="AW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{wayshrines={-1,-1,-1,}, dlcId=DLC_GREYMOOR</v>
      </c>
      <c r="AX462" s="21" t="str">
        <f>IF(F462&lt;&gt;"Not in the game (anymore)",IF(A462&lt;&gt;"",IF(P462&lt;&gt;"",CONCATENATE(", zoneIds={",P462),"")&amp;IF(X462&lt;&gt;"",CONCATENATE(",",X462),"")&amp;IF(AC462&lt;&gt;"",CONCATENATE(",",AC462),"")&amp;IF(AH462&lt;&gt;"",CONCATENATE(",",AH462),"")&amp;IF(AM462&lt;&gt;"",CONCATENATE(",",AM462),"")&amp;IF(AR462&lt;&gt;"",CONCATENATE(",",AR462),"")&amp;IF(P462&lt;&gt;"",CONCATENATE("}",""),"")&amp;IF(OR(I462="true",I462="false",I462&lt;&gt;""), CONCATENATE(", veteran=", I462), ""),""),"")</f>
        <v>, zoneIds={677}, veteran=true</v>
      </c>
      <c r="AY462" s="21" t="str">
        <f>IF(F462&lt;&gt;"Not in the game (anymore)",IF(A462&lt;&gt;"",", setType="&amp;G462,"")&amp;IF(J462="true",", multiTrialSet=true",""),"")</f>
        <v>, setType=LIBSETS_SETTYPE_ARENA</v>
      </c>
      <c r="AZ462" s="21" t="str">
        <f>IF(F462&lt;&gt;"Not in the game (anymore)",IF(U462&lt;&gt;"",", dropMechanic={"&amp;U462&amp;IF(Z462&lt;&gt;"",","&amp;Z462,"")&amp;IF(AE462&lt;&gt;"",","&amp;AE462,"")&amp;IF(AJ462&lt;&gt;"",","&amp;AJ462,"")&amp;IF(AO462&lt;&gt;"",","&amp;AO462,"")&amp;IF(AT462&lt;&gt;"",","&amp;AT462,"")&amp;"}"&amp;IF(U462="LIBSETS_DROP_MECHANIC_MONSTER_NAME",", dropMechanicNames={" &amp; IF(V462&lt;&gt;"","['en']='"&amp;V462&amp;"'","") &amp; IF(W462&lt;&gt;"",", ['de']='" &amp; W462&amp;"'","") &amp; "}",""),"")&amp;"},","")</f>
        <v>, dropMechanic={LIBSETS_DROP_MECHANIC_ARENA_STAGE_CHEST}},</v>
      </c>
      <c r="BA462" s="21" t="str">
        <f>IF(F462&lt;&gt;"Not in the game (anymore)",IF(C462&lt;&gt;"",CONCATENATE(" --",C462," / ",B462,"   [",IF(Q462&lt;&gt;"",Q462,""),IF(Y462&lt;&gt;"",", "&amp;Y462,""),IF(AD462&lt;&gt;"",", "&amp;AD462,""),IF(AI462&lt;&gt;"",", "&amp;AI462,""),IF(AN462&lt;&gt;"",", "&amp;AN462,""),IF(AS462&lt;&gt;"",", "&amp;AS462,""),"]")),"")</f>
        <v xml:space="preserve"> --Perfected Cruel Flurry / Perfektionierter grausamer Schlaghagel   [Maelstrom Arena]</v>
      </c>
    </row>
    <row r="463" spans="1:53" x14ac:dyDescent="0.25">
      <c r="A463" s="5">
        <v>525</v>
      </c>
      <c r="B463" t="s">
        <v>2028</v>
      </c>
      <c r="C463" t="s">
        <v>2027</v>
      </c>
      <c r="D463" s="3">
        <f>A463</f>
        <v>525</v>
      </c>
      <c r="G463" s="8" t="s">
        <v>1647</v>
      </c>
      <c r="I463" t="s">
        <v>98</v>
      </c>
      <c r="J463" t="s">
        <v>97</v>
      </c>
      <c r="K463">
        <v>-1</v>
      </c>
      <c r="L463">
        <v>-1</v>
      </c>
      <c r="M463">
        <v>-1</v>
      </c>
      <c r="N463">
        <v>0</v>
      </c>
      <c r="O463" s="70" t="s">
        <v>457</v>
      </c>
      <c r="P463" s="3">
        <f>IF(AND(G463&lt;&gt;"LIBSETS_SETTYPE_BATTLEGROUND",G463&lt;&gt;"LIBSETS_SETTYPE_SPECIAL",G463&lt;&gt;"LIBSETS_SETTYPE_MYTHIC"), IF(Q463&lt;&gt;"",VLOOKUP(Q463,'ESO zone constants'!$D$2:$H$4950,5,FALSE),""),"")</f>
        <v>677</v>
      </c>
      <c r="Q463" t="str">
        <f>IF(OR(K463="",K463&lt;=0,ISERROR(K463)),IF(AND(O463&lt;&gt;"",NOT(ISERROR(O463))),O463, ""),VLOOKUP(K463,'ESO wayshrine node constants'!$A$3:$D$9993,4,FALSE))</f>
        <v>Maelstrom Arena</v>
      </c>
      <c r="R463" s="70" t="s">
        <v>1798</v>
      </c>
      <c r="S463" s="19" t="str">
        <f>IF(AND(R463&lt;&gt;"",NOT(ISERROR(R463))),R463,IF(P463&lt;&gt;"",IF(NOT(ISERROR(VLOOKUP(P463,'ESO Dungeon constants'!$D$3:$H$9999,5,FALSE))),VLOOKUP(P463,'ESO Dungeon constants'!$D$3:$I$9999,6,FALSE),VLOOKUP(P463,'ESO zone constants'!$H$2:$K$9984,4,FALSE)),""))</f>
        <v>DLC_GREYMOOR</v>
      </c>
      <c r="T463" s="3" t="str">
        <f>IF(S463&lt;&gt;"",VLOOKUP(S463,'LibSets constants'!$B$4:$C$1000,2,FALSE),"")</f>
        <v>Greymoor</v>
      </c>
      <c r="U463" s="33" t="s">
        <v>1738</v>
      </c>
      <c r="V463" s="41" t="str">
        <f>IF(U463&lt;&gt;"",IF(U463&lt;&gt;"LIBSETS_DROP_MECHANIC_MONSTER_NAME",VLOOKUP(U463,'LibSets constants'!$I$4:$L$1000,3,FALSE),""),"")</f>
        <v>Arena stage chest</v>
      </c>
      <c r="W463" s="44" t="str">
        <f>IF(U463&lt;&gt;"",IF(U463&lt;&gt;"LIBSETS_DROP_MECHANIC_MONSTER_NAME",VLOOKUP(U463,'LibSets constants'!$I$4:$L$1000,4,FALSE),""),"")</f>
        <v>Arena-Phasen Schatztruhe</v>
      </c>
      <c r="X463" s="3" t="str">
        <f>IF(G463&lt;&gt;"LIBSETS_SETTYPE_BATTLEGROUND",IF(G463&lt;&gt;"LIBSETS_SETTYPE_SPECIAL",IF(Y463&lt;&gt;"",VLOOKUP(Y463,'ESO zone constants'!$D$2:$H$4950,5,FALSE),""),""),"")</f>
        <v/>
      </c>
      <c r="Z463" s="45"/>
      <c r="AA463" s="44" t="str">
        <f>IF(Z463&lt;&gt;"",IF(Z463&lt;&gt;"LIBSETS_DROP_MECHANIC_MONSTER_NAME",VLOOKUP(Z463,'LibSets constants'!$I$4:$L$1000,3,FALSE),""),"")</f>
        <v/>
      </c>
      <c r="AB463" s="44" t="str">
        <f>IF(Z463&lt;&gt;"",IF(Z463&lt;&gt;"LIBSETS_DROP_MECHANIC_MONSTER_NAME",VLOOKUP(Z463,'LibSets constants'!$I$4:$L$1000,4,FALSE),""),"")</f>
        <v/>
      </c>
      <c r="AC463" s="3" t="str">
        <f>IF(G463&lt;&gt;"LIBSETS_SETTYPE_BATTLEGROUND",IF(G463&lt;&gt;"LIBSETS_SETTYPE_SPECIAL",IF(AD463&lt;&gt;"",VLOOKUP(AD463,'ESO zone constants'!$D$2:$H$4950,5,FALSE),""),""),"")</f>
        <v/>
      </c>
      <c r="AE463" s="45"/>
      <c r="AF463" s="44" t="str">
        <f>IF(AE463&lt;&gt;"",IF(AE463&lt;&gt;"LIBSETS_DROP_MECHANIC_MONSTER_NAME",VLOOKUP(AE463,'LibSets constants'!$I$4:$L$1000,3,FALSE),""),"")</f>
        <v/>
      </c>
      <c r="AG463" s="44" t="str">
        <f>IF(AE463&lt;&gt;"",IF(AE463&lt;&gt;"LIBSETS_DROP_MECHANIC_MONSTER_NAME",VLOOKUP(AE463,'LibSets constants'!$I$4:$L$1000,4,FALSE),""),"")</f>
        <v/>
      </c>
      <c r="AH463" s="3" t="str">
        <f>IF(G463&lt;&gt;"LIBSETS_SETTYPE_BATTLEGROUND",IF(G463&lt;&gt;"LIBSETS_SETTYPE_SPECIAL",IF(AI463&lt;&gt;"",VLOOKUP(AI463,'ESO zone constants'!$D$2:$H$4950,5,FALSE),""),""),"")</f>
        <v/>
      </c>
      <c r="AJ463" s="45"/>
      <c r="AK463" s="44" t="str">
        <f>IF(AJ463&lt;&gt;"",IF(AJ463&lt;&gt;"LIBSETS_DROP_MECHANIC_MONSTER_NAME",VLOOKUP(AJ463,'LibSets constants'!$I$4:$L$1000,3,FALSE),""),"")</f>
        <v/>
      </c>
      <c r="AL463" s="44" t="str">
        <f>IF(AJ463&lt;&gt;"",IF(AJ463&lt;&gt;"LIBSETS_DROP_MECHANIC_MONSTER_NAME",VLOOKUP(AJ463,'LibSets constants'!$I$4:$L$1000,4,FALSE),""),"")</f>
        <v/>
      </c>
      <c r="AM463" s="3" t="str">
        <f>IF(G463&lt;&gt;"LIBSETS_SETTYPE_BATTLEGROUND",IF(G463&lt;&gt;"LIBSETS_SETTYPE_SPECIAL",IF(AN463&lt;&gt;"",VLOOKUP(AN463,'ESO zone constants'!$D$2:$H$4950,5,FALSE),""),""),"")</f>
        <v/>
      </c>
      <c r="AO463" s="45"/>
      <c r="AP463" s="44" t="str">
        <f>IF(AO463&lt;&gt;"",IF(AO463&lt;&gt;"LIBSETS_DROP_MECHANIC_MONSTER_NAME",VLOOKUP(AO463,'LibSets constants'!$I$4:$L$1000,3,FALSE),""),"")</f>
        <v/>
      </c>
      <c r="AQ463" s="44" t="str">
        <f>IF(AO463&lt;&gt;"",IF(AO463&lt;&gt;"LIBSETS_DROP_MECHANIC_MONSTER_NAME",VLOOKUP(AO463,'LibSets constants'!$I$4:$L$1000,4,FALSE),""),"")</f>
        <v/>
      </c>
      <c r="AR463" s="3" t="str">
        <f>IF(G463&lt;&gt;"LIBSETS_SETTYPE_BATTLEGROUND",IF(G463&lt;&gt;"LIBSETS_SETTYPE_SPECIAL",IF(AS463&lt;&gt;"",VLOOKUP(AS463,'ESO zone constants'!$D$2:$H$4950,5,FALSE),""),""),"")</f>
        <v/>
      </c>
      <c r="AT463" s="45"/>
      <c r="AU463" s="44" t="str">
        <f>IF(AT463&lt;&gt;"",IF(AT463&lt;&gt;"LIBSETS_DROP_MECHANIC_MONSTER_NAME",VLOOKUP(AT463,'LibSets constants'!$I$4:$L$1000,3,FALSE),""),"")</f>
        <v/>
      </c>
      <c r="AV463" s="44" t="str">
        <f>IF(AT463&lt;&gt;"",IF(AT463&lt;&gt;"LIBSETS_DROP_MECHANIC_MONSTER_NAME",VLOOKUP(AT463,'LibSets constants'!$I$4:$L$1000,4,FALSE),""),"")</f>
        <v/>
      </c>
      <c r="AW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{wayshrines={-1,-1,-1,}, dlcId=DLC_GREYMOOR</v>
      </c>
      <c r="AX463" s="21" t="str">
        <f>IF(F463&lt;&gt;"Not in the game (anymore)",IF(A463&lt;&gt;"",IF(P463&lt;&gt;"",CONCATENATE(", zoneIds={",P463),"")&amp;IF(X463&lt;&gt;"",CONCATENATE(",",X463),"")&amp;IF(AC463&lt;&gt;"",CONCATENATE(",",AC463),"")&amp;IF(AH463&lt;&gt;"",CONCATENATE(",",AH463),"")&amp;IF(AM463&lt;&gt;"",CONCATENATE(",",AM463),"")&amp;IF(AR463&lt;&gt;"",CONCATENATE(",",AR463),"")&amp;IF(P463&lt;&gt;"",CONCATENATE("}",""),"")&amp;IF(OR(I463="true",I463="false",I463&lt;&gt;""), CONCATENATE(", veteran=", I463), ""),""),"")</f>
        <v>, zoneIds={677}, veteran=true</v>
      </c>
      <c r="AY463" s="21" t="str">
        <f>IF(F463&lt;&gt;"Not in the game (anymore)",IF(A463&lt;&gt;"",", setType="&amp;G463,"")&amp;IF(J463="true",", multiTrialSet=true",""),"")</f>
        <v>, setType=LIBSETS_SETTYPE_ARENA</v>
      </c>
      <c r="AZ463" s="21" t="str">
        <f>IF(F463&lt;&gt;"Not in the game (anymore)",IF(U463&lt;&gt;"",", dropMechanic={"&amp;U463&amp;IF(Z463&lt;&gt;"",","&amp;Z463,"")&amp;IF(AE463&lt;&gt;"",","&amp;AE463,"")&amp;IF(AJ463&lt;&gt;"",","&amp;AJ463,"")&amp;IF(AO463&lt;&gt;"",","&amp;AO463,"")&amp;IF(AT463&lt;&gt;"",","&amp;AT463,"")&amp;"}"&amp;IF(U463="LIBSETS_DROP_MECHANIC_MONSTER_NAME",", dropMechanicNames={" &amp; IF(V463&lt;&gt;"","['en']='"&amp;V463&amp;"'","") &amp; IF(W463&lt;&gt;"",", ['de']='" &amp; W463&amp;"'","") &amp; "}",""),"")&amp;"},","")</f>
        <v>, dropMechanic={LIBSETS_DROP_MECHANIC_ARENA_STAGE_CHEST}},</v>
      </c>
      <c r="BA463" s="21" t="str">
        <f>IF(F463&lt;&gt;"Not in the game (anymore)",IF(C463&lt;&gt;"",CONCATENATE(" --",C463," / ",B463,"   [",IF(Q463&lt;&gt;"",Q463,""),IF(Y463&lt;&gt;"",", "&amp;Y463,""),IF(AD463&lt;&gt;"",", "&amp;AD463,""),IF(AI463&lt;&gt;"",", "&amp;AI463,""),IF(AN463&lt;&gt;"",", "&amp;AN463,""),IF(AS463&lt;&gt;"",", "&amp;AS463,""),"]")),"")</f>
        <v xml:space="preserve"> --Perfected Thunderous Volley / Perfektionierte donnernde Salve   [Maelstrom Arena]</v>
      </c>
    </row>
    <row r="464" spans="1:53" x14ac:dyDescent="0.25">
      <c r="A464" s="5">
        <v>526</v>
      </c>
      <c r="B464" t="s">
        <v>2030</v>
      </c>
      <c r="C464" t="s">
        <v>2029</v>
      </c>
      <c r="D464" s="3">
        <f>A464</f>
        <v>526</v>
      </c>
      <c r="G464" s="8" t="s">
        <v>1647</v>
      </c>
      <c r="I464" t="s">
        <v>98</v>
      </c>
      <c r="J464" t="s">
        <v>97</v>
      </c>
      <c r="K464">
        <v>-1</v>
      </c>
      <c r="L464">
        <v>-1</v>
      </c>
      <c r="M464">
        <v>-1</v>
      </c>
      <c r="N464">
        <v>0</v>
      </c>
      <c r="O464" s="70" t="s">
        <v>457</v>
      </c>
      <c r="P464" s="3">
        <f>IF(AND(G464&lt;&gt;"LIBSETS_SETTYPE_BATTLEGROUND",G464&lt;&gt;"LIBSETS_SETTYPE_SPECIAL",G464&lt;&gt;"LIBSETS_SETTYPE_MYTHIC"), IF(Q464&lt;&gt;"",VLOOKUP(Q464,'ESO zone constants'!$D$2:$H$4950,5,FALSE),""),"")</f>
        <v>677</v>
      </c>
      <c r="Q464" t="str">
        <f>IF(OR(K464="",K464&lt;=0,ISERROR(K464)),IF(AND(O464&lt;&gt;"",NOT(ISERROR(O464))),O464, ""),VLOOKUP(K464,'ESO wayshrine node constants'!$A$3:$D$9993,4,FALSE))</f>
        <v>Maelstrom Arena</v>
      </c>
      <c r="R464" s="70" t="s">
        <v>1798</v>
      </c>
      <c r="S464" s="19" t="str">
        <f>IF(AND(R464&lt;&gt;"",NOT(ISERROR(R464))),R464,IF(P464&lt;&gt;"",IF(NOT(ISERROR(VLOOKUP(P464,'ESO Dungeon constants'!$D$3:$H$9999,5,FALSE))),VLOOKUP(P464,'ESO Dungeon constants'!$D$3:$I$9999,6,FALSE),VLOOKUP(P464,'ESO zone constants'!$H$2:$K$9984,4,FALSE)),""))</f>
        <v>DLC_GREYMOOR</v>
      </c>
      <c r="T464" s="3" t="str">
        <f>IF(S464&lt;&gt;"",VLOOKUP(S464,'LibSets constants'!$B$4:$C$1000,2,FALSE),"")</f>
        <v>Greymoor</v>
      </c>
      <c r="U464" s="33" t="s">
        <v>1738</v>
      </c>
      <c r="V464" s="41" t="str">
        <f>IF(U464&lt;&gt;"",IF(U464&lt;&gt;"LIBSETS_DROP_MECHANIC_MONSTER_NAME",VLOOKUP(U464,'LibSets constants'!$I$4:$L$1000,3,FALSE),""),"")</f>
        <v>Arena stage chest</v>
      </c>
      <c r="W464" s="44" t="str">
        <f>IF(U464&lt;&gt;"",IF(U464&lt;&gt;"LIBSETS_DROP_MECHANIC_MONSTER_NAME",VLOOKUP(U464,'LibSets constants'!$I$4:$L$1000,4,FALSE),""),"")</f>
        <v>Arena-Phasen Schatztruhe</v>
      </c>
      <c r="X464" s="3" t="str">
        <f>IF(G464&lt;&gt;"LIBSETS_SETTYPE_BATTLEGROUND",IF(G464&lt;&gt;"LIBSETS_SETTYPE_SPECIAL",IF(Y464&lt;&gt;"",VLOOKUP(Y464,'ESO zone constants'!$D$2:$H$4950,5,FALSE),""),""),"")</f>
        <v/>
      </c>
      <c r="Z464" s="45"/>
      <c r="AA464" s="44" t="str">
        <f>IF(Z464&lt;&gt;"",IF(Z464&lt;&gt;"LIBSETS_DROP_MECHANIC_MONSTER_NAME",VLOOKUP(Z464,'LibSets constants'!$I$4:$L$1000,3,FALSE),""),"")</f>
        <v/>
      </c>
      <c r="AB464" s="44" t="str">
        <f>IF(Z464&lt;&gt;"",IF(Z464&lt;&gt;"LIBSETS_DROP_MECHANIC_MONSTER_NAME",VLOOKUP(Z464,'LibSets constants'!$I$4:$L$1000,4,FALSE),""),"")</f>
        <v/>
      </c>
      <c r="AC464" s="3" t="str">
        <f>IF(G464&lt;&gt;"LIBSETS_SETTYPE_BATTLEGROUND",IF(G464&lt;&gt;"LIBSETS_SETTYPE_SPECIAL",IF(AD464&lt;&gt;"",VLOOKUP(AD464,'ESO zone constants'!$D$2:$H$4950,5,FALSE),""),""),"")</f>
        <v/>
      </c>
      <c r="AE464" s="45"/>
      <c r="AF464" s="44" t="str">
        <f>IF(AE464&lt;&gt;"",IF(AE464&lt;&gt;"LIBSETS_DROP_MECHANIC_MONSTER_NAME",VLOOKUP(AE464,'LibSets constants'!$I$4:$L$1000,3,FALSE),""),"")</f>
        <v/>
      </c>
      <c r="AG464" s="44" t="str">
        <f>IF(AE464&lt;&gt;"",IF(AE464&lt;&gt;"LIBSETS_DROP_MECHANIC_MONSTER_NAME",VLOOKUP(AE464,'LibSets constants'!$I$4:$L$1000,4,FALSE),""),"")</f>
        <v/>
      </c>
      <c r="AH464" s="3" t="str">
        <f>IF(G464&lt;&gt;"LIBSETS_SETTYPE_BATTLEGROUND",IF(G464&lt;&gt;"LIBSETS_SETTYPE_SPECIAL",IF(AI464&lt;&gt;"",VLOOKUP(AI464,'ESO zone constants'!$D$2:$H$4950,5,FALSE),""),""),"")</f>
        <v/>
      </c>
      <c r="AJ464" s="45"/>
      <c r="AK464" s="44" t="str">
        <f>IF(AJ464&lt;&gt;"",IF(AJ464&lt;&gt;"LIBSETS_DROP_MECHANIC_MONSTER_NAME",VLOOKUP(AJ464,'LibSets constants'!$I$4:$L$1000,3,FALSE),""),"")</f>
        <v/>
      </c>
      <c r="AL464" s="44" t="str">
        <f>IF(AJ464&lt;&gt;"",IF(AJ464&lt;&gt;"LIBSETS_DROP_MECHANIC_MONSTER_NAME",VLOOKUP(AJ464,'LibSets constants'!$I$4:$L$1000,4,FALSE),""),"")</f>
        <v/>
      </c>
      <c r="AM464" s="3" t="str">
        <f>IF(G464&lt;&gt;"LIBSETS_SETTYPE_BATTLEGROUND",IF(G464&lt;&gt;"LIBSETS_SETTYPE_SPECIAL",IF(AN464&lt;&gt;"",VLOOKUP(AN464,'ESO zone constants'!$D$2:$H$4950,5,FALSE),""),""),"")</f>
        <v/>
      </c>
      <c r="AO464" s="45"/>
      <c r="AP464" s="44" t="str">
        <f>IF(AO464&lt;&gt;"",IF(AO464&lt;&gt;"LIBSETS_DROP_MECHANIC_MONSTER_NAME",VLOOKUP(AO464,'LibSets constants'!$I$4:$L$1000,3,FALSE),""),"")</f>
        <v/>
      </c>
      <c r="AQ464" s="44" t="str">
        <f>IF(AO464&lt;&gt;"",IF(AO464&lt;&gt;"LIBSETS_DROP_MECHANIC_MONSTER_NAME",VLOOKUP(AO464,'LibSets constants'!$I$4:$L$1000,4,FALSE),""),"")</f>
        <v/>
      </c>
      <c r="AR464" s="3" t="str">
        <f>IF(G464&lt;&gt;"LIBSETS_SETTYPE_BATTLEGROUND",IF(G464&lt;&gt;"LIBSETS_SETTYPE_SPECIAL",IF(AS464&lt;&gt;"",VLOOKUP(AS464,'ESO zone constants'!$D$2:$H$4950,5,FALSE),""),""),"")</f>
        <v/>
      </c>
      <c r="AT464" s="45"/>
      <c r="AU464" s="44" t="str">
        <f>IF(AT464&lt;&gt;"",IF(AT464&lt;&gt;"LIBSETS_DROP_MECHANIC_MONSTER_NAME",VLOOKUP(AT464,'LibSets constants'!$I$4:$L$1000,3,FALSE),""),"")</f>
        <v/>
      </c>
      <c r="AV464" s="44" t="str">
        <f>IF(AT464&lt;&gt;"",IF(AT464&lt;&gt;"LIBSETS_DROP_MECHANIC_MONSTER_NAME",VLOOKUP(AT464,'LibSets constants'!$I$4:$L$1000,4,FALSE),""),"")</f>
        <v/>
      </c>
      <c r="AW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{wayshrines={-1,-1,-1,}, dlcId=DLC_GREYMOOR</v>
      </c>
      <c r="AX464" s="21" t="str">
        <f>IF(F464&lt;&gt;"Not in the game (anymore)",IF(A464&lt;&gt;"",IF(P464&lt;&gt;"",CONCATENATE(", zoneIds={",P464),"")&amp;IF(X464&lt;&gt;"",CONCATENATE(",",X464),"")&amp;IF(AC464&lt;&gt;"",CONCATENATE(",",AC464),"")&amp;IF(AH464&lt;&gt;"",CONCATENATE(",",AH464),"")&amp;IF(AM464&lt;&gt;"",CONCATENATE(",",AM464),"")&amp;IF(AR464&lt;&gt;"",CONCATENATE(",",AR464),"")&amp;IF(P464&lt;&gt;"",CONCATENATE("}",""),"")&amp;IF(OR(I464="true",I464="false",I464&lt;&gt;""), CONCATENATE(", veteran=", I464), ""),""),"")</f>
        <v>, zoneIds={677}, veteran=true</v>
      </c>
      <c r="AY464" s="21" t="str">
        <f>IF(F464&lt;&gt;"Not in the game (anymore)",IF(A464&lt;&gt;"",", setType="&amp;G464,"")&amp;IF(J464="true",", multiTrialSet=true",""),"")</f>
        <v>, setType=LIBSETS_SETTYPE_ARENA</v>
      </c>
      <c r="AZ464" s="21" t="str">
        <f>IF(F464&lt;&gt;"Not in the game (anymore)",IF(U464&lt;&gt;"",", dropMechanic={"&amp;U464&amp;IF(Z464&lt;&gt;"",","&amp;Z464,"")&amp;IF(AE464&lt;&gt;"",","&amp;AE464,"")&amp;IF(AJ464&lt;&gt;"",","&amp;AJ464,"")&amp;IF(AO464&lt;&gt;"",","&amp;AO464,"")&amp;IF(AT464&lt;&gt;"",","&amp;AT464,"")&amp;"}"&amp;IF(U464="LIBSETS_DROP_MECHANIC_MONSTER_NAME",", dropMechanicNames={" &amp; IF(V464&lt;&gt;"","['en']='"&amp;V464&amp;"'","") &amp; IF(W464&lt;&gt;"",", ['de']='" &amp; W464&amp;"'","") &amp; "}",""),"")&amp;"},","")</f>
        <v>, dropMechanic={LIBSETS_DROP_MECHANIC_ARENA_STAGE_CHEST}},</v>
      </c>
      <c r="BA464" s="21" t="str">
        <f>IF(F464&lt;&gt;"Not in the game (anymore)",IF(C464&lt;&gt;"",CONCATENATE(" --",C464," / ",B464,"   [",IF(Q464&lt;&gt;"",Q464,""),IF(Y464&lt;&gt;"",", "&amp;Y464,""),IF(AD464&lt;&gt;"",", "&amp;AD464,""),IF(AI464&lt;&gt;"",", "&amp;AI464,""),IF(AN464&lt;&gt;"",", "&amp;AN464,""),IF(AS464&lt;&gt;"",", "&amp;AS464,""),"]")),"")</f>
        <v xml:space="preserve"> --Perfected Crushing Wall / Perfektionierte zermalmende Mauer   [Maelstrom Arena]</v>
      </c>
    </row>
    <row r="465" spans="1:53" x14ac:dyDescent="0.25">
      <c r="A465" s="5">
        <v>527</v>
      </c>
      <c r="B465" t="s">
        <v>2031</v>
      </c>
      <c r="C465" t="s">
        <v>2032</v>
      </c>
      <c r="D465" s="3">
        <f>A465</f>
        <v>527</v>
      </c>
      <c r="G465" s="8" t="s">
        <v>1647</v>
      </c>
      <c r="I465" t="s">
        <v>98</v>
      </c>
      <c r="J465" t="s">
        <v>97</v>
      </c>
      <c r="K465">
        <v>-1</v>
      </c>
      <c r="L465">
        <v>-1</v>
      </c>
      <c r="M465">
        <v>-1</v>
      </c>
      <c r="N465">
        <v>0</v>
      </c>
      <c r="O465" s="70" t="s">
        <v>457</v>
      </c>
      <c r="P465" s="3">
        <f>IF(AND(G465&lt;&gt;"LIBSETS_SETTYPE_BATTLEGROUND",G465&lt;&gt;"LIBSETS_SETTYPE_SPECIAL",G465&lt;&gt;"LIBSETS_SETTYPE_MYTHIC"), IF(Q465&lt;&gt;"",VLOOKUP(Q465,'ESO zone constants'!$D$2:$H$4950,5,FALSE),""),"")</f>
        <v>677</v>
      </c>
      <c r="Q465" t="str">
        <f>IF(OR(K465="",K465&lt;=0,ISERROR(K465)),IF(AND(O465&lt;&gt;"",NOT(ISERROR(O465))),O465, ""),VLOOKUP(K465,'ESO wayshrine node constants'!$A$3:$D$9993,4,FALSE))</f>
        <v>Maelstrom Arena</v>
      </c>
      <c r="R465" s="70" t="s">
        <v>1798</v>
      </c>
      <c r="S465" s="19" t="str">
        <f>IF(AND(R465&lt;&gt;"",NOT(ISERROR(R465))),R465,IF(P465&lt;&gt;"",IF(NOT(ISERROR(VLOOKUP(P465,'ESO Dungeon constants'!$D$3:$H$9999,5,FALSE))),VLOOKUP(P465,'ESO Dungeon constants'!$D$3:$I$9999,6,FALSE),VLOOKUP(P465,'ESO zone constants'!$H$2:$K$9984,4,FALSE)),""))</f>
        <v>DLC_GREYMOOR</v>
      </c>
      <c r="T465" s="3" t="str">
        <f>IF(S465&lt;&gt;"",VLOOKUP(S465,'LibSets constants'!$B$4:$C$1000,2,FALSE),"")</f>
        <v>Greymoor</v>
      </c>
      <c r="U465" s="33" t="s">
        <v>1738</v>
      </c>
      <c r="V465" s="41" t="str">
        <f>IF(U465&lt;&gt;"",IF(U465&lt;&gt;"LIBSETS_DROP_MECHANIC_MONSTER_NAME",VLOOKUP(U465,'LibSets constants'!$I$4:$L$1000,3,FALSE),""),"")</f>
        <v>Arena stage chest</v>
      </c>
      <c r="W465" s="44" t="str">
        <f>IF(U465&lt;&gt;"",IF(U465&lt;&gt;"LIBSETS_DROP_MECHANIC_MONSTER_NAME",VLOOKUP(U465,'LibSets constants'!$I$4:$L$1000,4,FALSE),""),"")</f>
        <v>Arena-Phasen Schatztruhe</v>
      </c>
      <c r="X465" s="3" t="str">
        <f>IF(G465&lt;&gt;"LIBSETS_SETTYPE_BATTLEGROUND",IF(G465&lt;&gt;"LIBSETS_SETTYPE_SPECIAL",IF(Y465&lt;&gt;"",VLOOKUP(Y465,'ESO zone constants'!$D$2:$H$4950,5,FALSE),""),""),"")</f>
        <v/>
      </c>
      <c r="Z465" s="45"/>
      <c r="AA465" s="44" t="str">
        <f>IF(Z465&lt;&gt;"",IF(Z465&lt;&gt;"LIBSETS_DROP_MECHANIC_MONSTER_NAME",VLOOKUP(Z465,'LibSets constants'!$I$4:$L$1000,3,FALSE),""),"")</f>
        <v/>
      </c>
      <c r="AB465" s="44" t="str">
        <f>IF(Z465&lt;&gt;"",IF(Z465&lt;&gt;"LIBSETS_DROP_MECHANIC_MONSTER_NAME",VLOOKUP(Z465,'LibSets constants'!$I$4:$L$1000,4,FALSE),""),"")</f>
        <v/>
      </c>
      <c r="AC465" s="3" t="str">
        <f>IF(G465&lt;&gt;"LIBSETS_SETTYPE_BATTLEGROUND",IF(G465&lt;&gt;"LIBSETS_SETTYPE_SPECIAL",IF(AD465&lt;&gt;"",VLOOKUP(AD465,'ESO zone constants'!$D$2:$H$4950,5,FALSE),""),""),"")</f>
        <v/>
      </c>
      <c r="AE465" s="45"/>
      <c r="AF465" s="44" t="str">
        <f>IF(AE465&lt;&gt;"",IF(AE465&lt;&gt;"LIBSETS_DROP_MECHANIC_MONSTER_NAME",VLOOKUP(AE465,'LibSets constants'!$I$4:$L$1000,3,FALSE),""),"")</f>
        <v/>
      </c>
      <c r="AG465" s="44" t="str">
        <f>IF(AE465&lt;&gt;"",IF(AE465&lt;&gt;"LIBSETS_DROP_MECHANIC_MONSTER_NAME",VLOOKUP(AE465,'LibSets constants'!$I$4:$L$1000,4,FALSE),""),"")</f>
        <v/>
      </c>
      <c r="AH465" s="3" t="str">
        <f>IF(G465&lt;&gt;"LIBSETS_SETTYPE_BATTLEGROUND",IF(G465&lt;&gt;"LIBSETS_SETTYPE_SPECIAL",IF(AI465&lt;&gt;"",VLOOKUP(AI465,'ESO zone constants'!$D$2:$H$4950,5,FALSE),""),""),"")</f>
        <v/>
      </c>
      <c r="AJ465" s="45"/>
      <c r="AK465" s="44" t="str">
        <f>IF(AJ465&lt;&gt;"",IF(AJ465&lt;&gt;"LIBSETS_DROP_MECHANIC_MONSTER_NAME",VLOOKUP(AJ465,'LibSets constants'!$I$4:$L$1000,3,FALSE),""),"")</f>
        <v/>
      </c>
      <c r="AL465" s="44" t="str">
        <f>IF(AJ465&lt;&gt;"",IF(AJ465&lt;&gt;"LIBSETS_DROP_MECHANIC_MONSTER_NAME",VLOOKUP(AJ465,'LibSets constants'!$I$4:$L$1000,4,FALSE),""),"")</f>
        <v/>
      </c>
      <c r="AM465" s="3" t="str">
        <f>IF(G465&lt;&gt;"LIBSETS_SETTYPE_BATTLEGROUND",IF(G465&lt;&gt;"LIBSETS_SETTYPE_SPECIAL",IF(AN465&lt;&gt;"",VLOOKUP(AN465,'ESO zone constants'!$D$2:$H$4950,5,FALSE),""),""),"")</f>
        <v/>
      </c>
      <c r="AO465" s="45"/>
      <c r="AP465" s="44" t="str">
        <f>IF(AO465&lt;&gt;"",IF(AO465&lt;&gt;"LIBSETS_DROP_MECHANIC_MONSTER_NAME",VLOOKUP(AO465,'LibSets constants'!$I$4:$L$1000,3,FALSE),""),"")</f>
        <v/>
      </c>
      <c r="AQ465" s="44" t="str">
        <f>IF(AO465&lt;&gt;"",IF(AO465&lt;&gt;"LIBSETS_DROP_MECHANIC_MONSTER_NAME",VLOOKUP(AO465,'LibSets constants'!$I$4:$L$1000,4,FALSE),""),"")</f>
        <v/>
      </c>
      <c r="AR465" s="3" t="str">
        <f>IF(G465&lt;&gt;"LIBSETS_SETTYPE_BATTLEGROUND",IF(G465&lt;&gt;"LIBSETS_SETTYPE_SPECIAL",IF(AS465&lt;&gt;"",VLOOKUP(AS465,'ESO zone constants'!$D$2:$H$4950,5,FALSE),""),""),"")</f>
        <v/>
      </c>
      <c r="AT465" s="45"/>
      <c r="AU465" s="44" t="str">
        <f>IF(AT465&lt;&gt;"",IF(AT465&lt;&gt;"LIBSETS_DROP_MECHANIC_MONSTER_NAME",VLOOKUP(AT465,'LibSets constants'!$I$4:$L$1000,3,FALSE),""),"")</f>
        <v/>
      </c>
      <c r="AV465" s="44" t="str">
        <f>IF(AT465&lt;&gt;"",IF(AT465&lt;&gt;"LIBSETS_DROP_MECHANIC_MONSTER_NAME",VLOOKUP(AT465,'LibSets constants'!$I$4:$L$1000,4,FALSE),""),"")</f>
        <v/>
      </c>
      <c r="AW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{wayshrines={-1,-1,-1,}, dlcId=DLC_GREYMOOR</v>
      </c>
      <c r="AX465" s="21" t="str">
        <f>IF(F465&lt;&gt;"Not in the game (anymore)",IF(A465&lt;&gt;"",IF(P465&lt;&gt;"",CONCATENATE(", zoneIds={",P465),"")&amp;IF(X465&lt;&gt;"",CONCATENATE(",",X465),"")&amp;IF(AC465&lt;&gt;"",CONCATENATE(",",AC465),"")&amp;IF(AH465&lt;&gt;"",CONCATENATE(",",AH465),"")&amp;IF(AM465&lt;&gt;"",CONCATENATE(",",AM465),"")&amp;IF(AR465&lt;&gt;"",CONCATENATE(",",AR465),"")&amp;IF(P465&lt;&gt;"",CONCATENATE("}",""),"")&amp;IF(OR(I465="true",I465="false",I465&lt;&gt;""), CONCATENATE(", veteran=", I465), ""),""),"")</f>
        <v>, zoneIds={677}, veteran=true</v>
      </c>
      <c r="AY465" s="21" t="str">
        <f>IF(F465&lt;&gt;"Not in the game (anymore)",IF(A465&lt;&gt;"",", setType="&amp;G465,"")&amp;IF(J465="true",", multiTrialSet=true",""),"")</f>
        <v>, setType=LIBSETS_SETTYPE_ARENA</v>
      </c>
      <c r="AZ465" s="21" t="str">
        <f>IF(F465&lt;&gt;"Not in the game (anymore)",IF(U465&lt;&gt;"",", dropMechanic={"&amp;U465&amp;IF(Z465&lt;&gt;"",","&amp;Z465,"")&amp;IF(AE465&lt;&gt;"",","&amp;AE465,"")&amp;IF(AJ465&lt;&gt;"",","&amp;AJ465,"")&amp;IF(AO465&lt;&gt;"",","&amp;AO465,"")&amp;IF(AT465&lt;&gt;"",","&amp;AT465,"")&amp;"}"&amp;IF(U465="LIBSETS_DROP_MECHANIC_MONSTER_NAME",", dropMechanicNames={" &amp; IF(V465&lt;&gt;"","['en']='"&amp;V465&amp;"'","") &amp; IF(W465&lt;&gt;"",", ['de']='" &amp; W465&amp;"'","") &amp; "}",""),"")&amp;"},","")</f>
        <v>, dropMechanic={LIBSETS_DROP_MECHANIC_ARENA_STAGE_CHEST}},</v>
      </c>
      <c r="BA465" s="21" t="str">
        <f>IF(F465&lt;&gt;"Not in the game (anymore)",IF(C465&lt;&gt;"",CONCATENATE(" --",C465," / ",B465,"   [",IF(Q465&lt;&gt;"",Q465,""),IF(Y465&lt;&gt;"",", "&amp;Y465,""),IF(AD465&lt;&gt;"",", "&amp;AD465,""),IF(AI465&lt;&gt;"",", "&amp;AI465,""),IF(AN465&lt;&gt;"",", "&amp;AN465,""),IF(AS465&lt;&gt;"",", "&amp;AS465,""),"]")),"")</f>
        <v xml:space="preserve"> --Perfected Precise Regeneration / Perfektionierte präzise Regeneration   [Maelstrom Arena]</v>
      </c>
    </row>
    <row r="466" spans="1:53" x14ac:dyDescent="0.25">
      <c r="A466" s="5">
        <v>528</v>
      </c>
      <c r="B466" t="s">
        <v>2034</v>
      </c>
      <c r="C466" t="s">
        <v>2033</v>
      </c>
      <c r="D466" s="3">
        <f>A466</f>
        <v>528</v>
      </c>
      <c r="G466" s="8" t="s">
        <v>1647</v>
      </c>
      <c r="I466" t="s">
        <v>98</v>
      </c>
      <c r="J466" t="s">
        <v>97</v>
      </c>
      <c r="K466">
        <v>-1</v>
      </c>
      <c r="L466">
        <v>-1</v>
      </c>
      <c r="M466">
        <v>-1</v>
      </c>
      <c r="N466">
        <v>0</v>
      </c>
      <c r="O466" s="70" t="s">
        <v>447</v>
      </c>
      <c r="P466" s="3">
        <f>IF(AND(G466&lt;&gt;"LIBSETS_SETTYPE_BATTLEGROUND",G466&lt;&gt;"LIBSETS_SETTYPE_SPECIAL",G466&lt;&gt;"LIBSETS_SETTYPE_MYTHIC"), IF(Q466&lt;&gt;"",VLOOKUP(Q466,'ESO zone constants'!$D$2:$H$4950,5,FALSE),""),"")</f>
        <v>635</v>
      </c>
      <c r="Q466" t="str">
        <f>IF(OR(K466="",K466&lt;=0,ISERROR(K466)),IF(AND(O466&lt;&gt;"",NOT(ISERROR(O466))),O466, ""),VLOOKUP(K466,'ESO wayshrine node constants'!$A$3:$D$9993,4,FALSE))</f>
        <v>Dragonstar Arena</v>
      </c>
      <c r="R466" s="70" t="s">
        <v>1798</v>
      </c>
      <c r="S466" s="19" t="str">
        <f>IF(AND(R466&lt;&gt;"",NOT(ISERROR(R466))),R466,IF(P466&lt;&gt;"",IF(NOT(ISERROR(VLOOKUP(P466,'ESO Dungeon constants'!$D$3:$H$9999,5,FALSE))),VLOOKUP(P466,'ESO Dungeon constants'!$D$3:$I$9999,6,FALSE),VLOOKUP(P466,'ESO zone constants'!$H$2:$K$9984,4,FALSE)),""))</f>
        <v>DLC_GREYMOOR</v>
      </c>
      <c r="T466" s="3" t="str">
        <f>IF(S466&lt;&gt;"",VLOOKUP(S466,'LibSets constants'!$B$4:$C$1000,2,FALSE),"")</f>
        <v>Greymoor</v>
      </c>
      <c r="U466" s="33" t="s">
        <v>1738</v>
      </c>
      <c r="V466" s="41" t="str">
        <f>IF(U466&lt;&gt;"",IF(U466&lt;&gt;"LIBSETS_DROP_MECHANIC_MONSTER_NAME",VLOOKUP(U466,'LibSets constants'!$I$4:$L$1000,3,FALSE),""),"")</f>
        <v>Arena stage chest</v>
      </c>
      <c r="W466" s="44" t="str">
        <f>IF(U466&lt;&gt;"",IF(U466&lt;&gt;"LIBSETS_DROP_MECHANIC_MONSTER_NAME",VLOOKUP(U466,'LibSets constants'!$I$4:$L$1000,4,FALSE),""),"")</f>
        <v>Arena-Phasen Schatztruhe</v>
      </c>
      <c r="X466" s="3" t="str">
        <f>IF(G466&lt;&gt;"LIBSETS_SETTYPE_BATTLEGROUND",IF(G466&lt;&gt;"LIBSETS_SETTYPE_SPECIAL",IF(Y466&lt;&gt;"",VLOOKUP(Y466,'ESO zone constants'!$D$2:$H$4950,5,FALSE),""),""),"")</f>
        <v/>
      </c>
      <c r="Z466" s="45"/>
      <c r="AA466" s="44" t="str">
        <f>IF(Z466&lt;&gt;"",IF(Z466&lt;&gt;"LIBSETS_DROP_MECHANIC_MONSTER_NAME",VLOOKUP(Z466,'LibSets constants'!$I$4:$L$1000,3,FALSE),""),"")</f>
        <v/>
      </c>
      <c r="AB466" s="44" t="str">
        <f>IF(Z466&lt;&gt;"",IF(Z466&lt;&gt;"LIBSETS_DROP_MECHANIC_MONSTER_NAME",VLOOKUP(Z466,'LibSets constants'!$I$4:$L$1000,4,FALSE),""),"")</f>
        <v/>
      </c>
      <c r="AC466" s="3" t="str">
        <f>IF(G466&lt;&gt;"LIBSETS_SETTYPE_BATTLEGROUND",IF(G466&lt;&gt;"LIBSETS_SETTYPE_SPECIAL",IF(AD466&lt;&gt;"",VLOOKUP(AD466,'ESO zone constants'!$D$2:$H$4950,5,FALSE),""),""),"")</f>
        <v/>
      </c>
      <c r="AE466" s="45"/>
      <c r="AF466" s="44" t="str">
        <f>IF(AE466&lt;&gt;"",IF(AE466&lt;&gt;"LIBSETS_DROP_MECHANIC_MONSTER_NAME",VLOOKUP(AE466,'LibSets constants'!$I$4:$L$1000,3,FALSE),""),"")</f>
        <v/>
      </c>
      <c r="AG466" s="44" t="str">
        <f>IF(AE466&lt;&gt;"",IF(AE466&lt;&gt;"LIBSETS_DROP_MECHANIC_MONSTER_NAME",VLOOKUP(AE466,'LibSets constants'!$I$4:$L$1000,4,FALSE),""),"")</f>
        <v/>
      </c>
      <c r="AH466" s="3" t="str">
        <f>IF(G466&lt;&gt;"LIBSETS_SETTYPE_BATTLEGROUND",IF(G466&lt;&gt;"LIBSETS_SETTYPE_SPECIAL",IF(AI466&lt;&gt;"",VLOOKUP(AI466,'ESO zone constants'!$D$2:$H$4950,5,FALSE),""),""),"")</f>
        <v/>
      </c>
      <c r="AJ466" s="45"/>
      <c r="AK466" s="44" t="str">
        <f>IF(AJ466&lt;&gt;"",IF(AJ466&lt;&gt;"LIBSETS_DROP_MECHANIC_MONSTER_NAME",VLOOKUP(AJ466,'LibSets constants'!$I$4:$L$1000,3,FALSE),""),"")</f>
        <v/>
      </c>
      <c r="AL466" s="44" t="str">
        <f>IF(AJ466&lt;&gt;"",IF(AJ466&lt;&gt;"LIBSETS_DROP_MECHANIC_MONSTER_NAME",VLOOKUP(AJ466,'LibSets constants'!$I$4:$L$1000,4,FALSE),""),"")</f>
        <v/>
      </c>
      <c r="AM466" s="3" t="str">
        <f>IF(G466&lt;&gt;"LIBSETS_SETTYPE_BATTLEGROUND",IF(G466&lt;&gt;"LIBSETS_SETTYPE_SPECIAL",IF(AN466&lt;&gt;"",VLOOKUP(AN466,'ESO zone constants'!$D$2:$H$4950,5,FALSE),""),""),"")</f>
        <v/>
      </c>
      <c r="AO466" s="45"/>
      <c r="AP466" s="44" t="str">
        <f>IF(AO466&lt;&gt;"",IF(AO466&lt;&gt;"LIBSETS_DROP_MECHANIC_MONSTER_NAME",VLOOKUP(AO466,'LibSets constants'!$I$4:$L$1000,3,FALSE),""),"")</f>
        <v/>
      </c>
      <c r="AQ466" s="44" t="str">
        <f>IF(AO466&lt;&gt;"",IF(AO466&lt;&gt;"LIBSETS_DROP_MECHANIC_MONSTER_NAME",VLOOKUP(AO466,'LibSets constants'!$I$4:$L$1000,4,FALSE),""),"")</f>
        <v/>
      </c>
      <c r="AR466" s="3" t="str">
        <f>IF(G466&lt;&gt;"LIBSETS_SETTYPE_BATTLEGROUND",IF(G466&lt;&gt;"LIBSETS_SETTYPE_SPECIAL",IF(AS466&lt;&gt;"",VLOOKUP(AS466,'ESO zone constants'!$D$2:$H$4950,5,FALSE),""),""),"")</f>
        <v/>
      </c>
      <c r="AT466" s="45"/>
      <c r="AU466" s="44" t="str">
        <f>IF(AT466&lt;&gt;"",IF(AT466&lt;&gt;"LIBSETS_DROP_MECHANIC_MONSTER_NAME",VLOOKUP(AT466,'LibSets constants'!$I$4:$L$1000,3,FALSE),""),"")</f>
        <v/>
      </c>
      <c r="AV466" s="44" t="str">
        <f>IF(AT466&lt;&gt;"",IF(AT466&lt;&gt;"LIBSETS_DROP_MECHANIC_MONSTER_NAME",VLOOKUP(AT466,'LibSets constants'!$I$4:$L$1000,4,FALSE),""),"")</f>
        <v/>
      </c>
      <c r="AW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{wayshrines={-1,-1,-1,}, dlcId=DLC_GREYMOOR</v>
      </c>
      <c r="AX466" s="21" t="str">
        <f>IF(F466&lt;&gt;"Not in the game (anymore)",IF(A466&lt;&gt;"",IF(P466&lt;&gt;"",CONCATENATE(", zoneIds={",P466),"")&amp;IF(X466&lt;&gt;"",CONCATENATE(",",X466),"")&amp;IF(AC466&lt;&gt;"",CONCATENATE(",",AC466),"")&amp;IF(AH466&lt;&gt;"",CONCATENATE(",",AH466),"")&amp;IF(AM466&lt;&gt;"",CONCATENATE(",",AM466),"")&amp;IF(AR466&lt;&gt;"",CONCATENATE(",",AR466),"")&amp;IF(P466&lt;&gt;"",CONCATENATE("}",""),"")&amp;IF(OR(I466="true",I466="false",I466&lt;&gt;""), CONCATENATE(", veteran=", I466), ""),""),"")</f>
        <v>, zoneIds={635}, veteran=true</v>
      </c>
      <c r="AY466" s="21" t="str">
        <f>IF(F466&lt;&gt;"Not in the game (anymore)",IF(A466&lt;&gt;"",", setType="&amp;G466,"")&amp;IF(J466="true",", multiTrialSet=true",""),"")</f>
        <v>, setType=LIBSETS_SETTYPE_ARENA</v>
      </c>
      <c r="AZ466" s="21" t="str">
        <f>IF(F466&lt;&gt;"Not in the game (anymore)",IF(U466&lt;&gt;"",", dropMechanic={"&amp;U466&amp;IF(Z466&lt;&gt;"",","&amp;Z466,"")&amp;IF(AE466&lt;&gt;"",","&amp;AE466,"")&amp;IF(AJ466&lt;&gt;"",","&amp;AJ466,"")&amp;IF(AO466&lt;&gt;"",","&amp;AO466,"")&amp;IF(AT466&lt;&gt;"",","&amp;AT466,"")&amp;"}"&amp;IF(U466="LIBSETS_DROP_MECHANIC_MONSTER_NAME",", dropMechanicNames={" &amp; IF(V466&lt;&gt;"","['en']='"&amp;V466&amp;"'","") &amp; IF(W466&lt;&gt;"",", ['de']='" &amp; W466&amp;"'","") &amp; "}",""),"")&amp;"},","")</f>
        <v>, dropMechanic={LIBSETS_DROP_MECHANIC_ARENA_STAGE_CHEST}},</v>
      </c>
      <c r="BA466" s="21" t="str">
        <f>IF(F466&lt;&gt;"Not in the game (anymore)",IF(C466&lt;&gt;"",CONCATENATE(" --",C466," / ",B466,"   [",IF(Q466&lt;&gt;"",Q466,""),IF(Y466&lt;&gt;"",", "&amp;Y466,""),IF(AD466&lt;&gt;"",", "&amp;AD466,""),IF(AI466&lt;&gt;"",", "&amp;AI466,""),IF(AN466&lt;&gt;"",", "&amp;AN466,""),IF(AS466&lt;&gt;"",", "&amp;AS466,""),"]")),"")</f>
        <v xml:space="preserve"> --Perfected Titanic Cleave / Perfektioniertes titanisches Trennen   [Dragonstar Arena]</v>
      </c>
    </row>
    <row r="467" spans="1:53" x14ac:dyDescent="0.25">
      <c r="A467" s="5">
        <v>529</v>
      </c>
      <c r="B467" t="s">
        <v>2036</v>
      </c>
      <c r="C467" t="s">
        <v>2035</v>
      </c>
      <c r="D467" s="3">
        <f>A467</f>
        <v>529</v>
      </c>
      <c r="G467" s="8" t="s">
        <v>1647</v>
      </c>
      <c r="I467" t="s">
        <v>98</v>
      </c>
      <c r="J467" t="s">
        <v>97</v>
      </c>
      <c r="K467">
        <v>-1</v>
      </c>
      <c r="L467">
        <v>-1</v>
      </c>
      <c r="M467">
        <v>-1</v>
      </c>
      <c r="N467">
        <v>0</v>
      </c>
      <c r="O467" s="70" t="s">
        <v>447</v>
      </c>
      <c r="P467" s="3">
        <f>IF(AND(G467&lt;&gt;"LIBSETS_SETTYPE_BATTLEGROUND",G467&lt;&gt;"LIBSETS_SETTYPE_SPECIAL",G467&lt;&gt;"LIBSETS_SETTYPE_MYTHIC"), IF(Q467&lt;&gt;"",VLOOKUP(Q467,'ESO zone constants'!$D$2:$H$4950,5,FALSE),""),"")</f>
        <v>635</v>
      </c>
      <c r="Q467" t="str">
        <f>IF(OR(K467="",K467&lt;=0,ISERROR(K467)),IF(AND(O467&lt;&gt;"",NOT(ISERROR(O467))),O467, ""),VLOOKUP(K467,'ESO wayshrine node constants'!$A$3:$D$9993,4,FALSE))</f>
        <v>Dragonstar Arena</v>
      </c>
      <c r="R467" s="70" t="s">
        <v>1798</v>
      </c>
      <c r="S467" s="19" t="str">
        <f>IF(AND(R467&lt;&gt;"",NOT(ISERROR(R467))),R467,IF(P467&lt;&gt;"",IF(NOT(ISERROR(VLOOKUP(P467,'ESO Dungeon constants'!$D$3:$H$9999,5,FALSE))),VLOOKUP(P467,'ESO Dungeon constants'!$D$3:$I$9999,6,FALSE),VLOOKUP(P467,'ESO zone constants'!$H$2:$K$9984,4,FALSE)),""))</f>
        <v>DLC_GREYMOOR</v>
      </c>
      <c r="T467" s="3" t="str">
        <f>IF(S467&lt;&gt;"",VLOOKUP(S467,'LibSets constants'!$B$4:$C$1000,2,FALSE),"")</f>
        <v>Greymoor</v>
      </c>
      <c r="U467" s="33" t="s">
        <v>1738</v>
      </c>
      <c r="V467" s="41" t="str">
        <f>IF(U467&lt;&gt;"",IF(U467&lt;&gt;"LIBSETS_DROP_MECHANIC_MONSTER_NAME",VLOOKUP(U467,'LibSets constants'!$I$4:$L$1000,3,FALSE),""),"")</f>
        <v>Arena stage chest</v>
      </c>
      <c r="W467" s="44" t="str">
        <f>IF(U467&lt;&gt;"",IF(U467&lt;&gt;"LIBSETS_DROP_MECHANIC_MONSTER_NAME",VLOOKUP(U467,'LibSets constants'!$I$4:$L$1000,4,FALSE),""),"")</f>
        <v>Arena-Phasen Schatztruhe</v>
      </c>
      <c r="X467" s="3" t="str">
        <f>IF(G467&lt;&gt;"LIBSETS_SETTYPE_BATTLEGROUND",IF(G467&lt;&gt;"LIBSETS_SETTYPE_SPECIAL",IF(Y467&lt;&gt;"",VLOOKUP(Y467,'ESO zone constants'!$D$2:$H$4950,5,FALSE),""),""),"")</f>
        <v/>
      </c>
      <c r="Z467" s="45"/>
      <c r="AA467" s="44" t="str">
        <f>IF(Z467&lt;&gt;"",IF(Z467&lt;&gt;"LIBSETS_DROP_MECHANIC_MONSTER_NAME",VLOOKUP(Z467,'LibSets constants'!$I$4:$L$1000,3,FALSE),""),"")</f>
        <v/>
      </c>
      <c r="AB467" s="44" t="str">
        <f>IF(Z467&lt;&gt;"",IF(Z467&lt;&gt;"LIBSETS_DROP_MECHANIC_MONSTER_NAME",VLOOKUP(Z467,'LibSets constants'!$I$4:$L$1000,4,FALSE),""),"")</f>
        <v/>
      </c>
      <c r="AC467" s="3" t="str">
        <f>IF(G467&lt;&gt;"LIBSETS_SETTYPE_BATTLEGROUND",IF(G467&lt;&gt;"LIBSETS_SETTYPE_SPECIAL",IF(AD467&lt;&gt;"",VLOOKUP(AD467,'ESO zone constants'!$D$2:$H$4950,5,FALSE),""),""),"")</f>
        <v/>
      </c>
      <c r="AE467" s="45"/>
      <c r="AF467" s="44" t="str">
        <f>IF(AE467&lt;&gt;"",IF(AE467&lt;&gt;"LIBSETS_DROP_MECHANIC_MONSTER_NAME",VLOOKUP(AE467,'LibSets constants'!$I$4:$L$1000,3,FALSE),""),"")</f>
        <v/>
      </c>
      <c r="AG467" s="44" t="str">
        <f>IF(AE467&lt;&gt;"",IF(AE467&lt;&gt;"LIBSETS_DROP_MECHANIC_MONSTER_NAME",VLOOKUP(AE467,'LibSets constants'!$I$4:$L$1000,4,FALSE),""),"")</f>
        <v/>
      </c>
      <c r="AH467" s="3" t="str">
        <f>IF(G467&lt;&gt;"LIBSETS_SETTYPE_BATTLEGROUND",IF(G467&lt;&gt;"LIBSETS_SETTYPE_SPECIAL",IF(AI467&lt;&gt;"",VLOOKUP(AI467,'ESO zone constants'!$D$2:$H$4950,5,FALSE),""),""),"")</f>
        <v/>
      </c>
      <c r="AJ467" s="45"/>
      <c r="AK467" s="44" t="str">
        <f>IF(AJ467&lt;&gt;"",IF(AJ467&lt;&gt;"LIBSETS_DROP_MECHANIC_MONSTER_NAME",VLOOKUP(AJ467,'LibSets constants'!$I$4:$L$1000,3,FALSE),""),"")</f>
        <v/>
      </c>
      <c r="AL467" s="44" t="str">
        <f>IF(AJ467&lt;&gt;"",IF(AJ467&lt;&gt;"LIBSETS_DROP_MECHANIC_MONSTER_NAME",VLOOKUP(AJ467,'LibSets constants'!$I$4:$L$1000,4,FALSE),""),"")</f>
        <v/>
      </c>
      <c r="AM467" s="3" t="str">
        <f>IF(G467&lt;&gt;"LIBSETS_SETTYPE_BATTLEGROUND",IF(G467&lt;&gt;"LIBSETS_SETTYPE_SPECIAL",IF(AN467&lt;&gt;"",VLOOKUP(AN467,'ESO zone constants'!$D$2:$H$4950,5,FALSE),""),""),"")</f>
        <v/>
      </c>
      <c r="AO467" s="45"/>
      <c r="AP467" s="44" t="str">
        <f>IF(AO467&lt;&gt;"",IF(AO467&lt;&gt;"LIBSETS_DROP_MECHANIC_MONSTER_NAME",VLOOKUP(AO467,'LibSets constants'!$I$4:$L$1000,3,FALSE),""),"")</f>
        <v/>
      </c>
      <c r="AQ467" s="44" t="str">
        <f>IF(AO467&lt;&gt;"",IF(AO467&lt;&gt;"LIBSETS_DROP_MECHANIC_MONSTER_NAME",VLOOKUP(AO467,'LibSets constants'!$I$4:$L$1000,4,FALSE),""),"")</f>
        <v/>
      </c>
      <c r="AR467" s="3" t="str">
        <f>IF(G467&lt;&gt;"LIBSETS_SETTYPE_BATTLEGROUND",IF(G467&lt;&gt;"LIBSETS_SETTYPE_SPECIAL",IF(AS467&lt;&gt;"",VLOOKUP(AS467,'ESO zone constants'!$D$2:$H$4950,5,FALSE),""),""),"")</f>
        <v/>
      </c>
      <c r="AT467" s="45"/>
      <c r="AU467" s="44" t="str">
        <f>IF(AT467&lt;&gt;"",IF(AT467&lt;&gt;"LIBSETS_DROP_MECHANIC_MONSTER_NAME",VLOOKUP(AT467,'LibSets constants'!$I$4:$L$1000,3,FALSE),""),"")</f>
        <v/>
      </c>
      <c r="AV467" s="44" t="str">
        <f>IF(AT467&lt;&gt;"",IF(AT467&lt;&gt;"LIBSETS_DROP_MECHANIC_MONSTER_NAME",VLOOKUP(AT467,'LibSets constants'!$I$4:$L$1000,4,FALSE),""),"")</f>
        <v/>
      </c>
      <c r="AW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{wayshrines={-1,-1,-1,}, dlcId=DLC_GREYMOOR</v>
      </c>
      <c r="AX467" s="21" t="str">
        <f>IF(F467&lt;&gt;"Not in the game (anymore)",IF(A467&lt;&gt;"",IF(P467&lt;&gt;"",CONCATENATE(", zoneIds={",P467),"")&amp;IF(X467&lt;&gt;"",CONCATENATE(",",X467),"")&amp;IF(AC467&lt;&gt;"",CONCATENATE(",",AC467),"")&amp;IF(AH467&lt;&gt;"",CONCATENATE(",",AH467),"")&amp;IF(AM467&lt;&gt;"",CONCATENATE(",",AM467),"")&amp;IF(AR467&lt;&gt;"",CONCATENATE(",",AR467),"")&amp;IF(P467&lt;&gt;"",CONCATENATE("}",""),"")&amp;IF(OR(I467="true",I467="false",I467&lt;&gt;""), CONCATENATE(", veteran=", I467), ""),""),"")</f>
        <v>, zoneIds={635}, veteran=true</v>
      </c>
      <c r="AY467" s="21" t="str">
        <f>IF(F467&lt;&gt;"Not in the game (anymore)",IF(A467&lt;&gt;"",", setType="&amp;G467,"")&amp;IF(J467="true",", multiTrialSet=true",""),"")</f>
        <v>, setType=LIBSETS_SETTYPE_ARENA</v>
      </c>
      <c r="AZ467" s="21" t="str">
        <f>IF(F467&lt;&gt;"Not in the game (anymore)",IF(U467&lt;&gt;"",", dropMechanic={"&amp;U467&amp;IF(Z467&lt;&gt;"",","&amp;Z467,"")&amp;IF(AE467&lt;&gt;"",","&amp;AE467,"")&amp;IF(AJ467&lt;&gt;"",","&amp;AJ467,"")&amp;IF(AO467&lt;&gt;"",","&amp;AO467,"")&amp;IF(AT467&lt;&gt;"",","&amp;AT467,"")&amp;"}"&amp;IF(U467="LIBSETS_DROP_MECHANIC_MONSTER_NAME",", dropMechanicNames={" &amp; IF(V467&lt;&gt;"","['en']='"&amp;V467&amp;"'","") &amp; IF(W467&lt;&gt;"",", ['de']='" &amp; W467&amp;"'","") &amp; "}",""),"")&amp;"},","")</f>
        <v>, dropMechanic={LIBSETS_DROP_MECHANIC_ARENA_STAGE_CHEST}},</v>
      </c>
      <c r="BA467" s="21" t="str">
        <f>IF(F467&lt;&gt;"Not in the game (anymore)",IF(C467&lt;&gt;"",CONCATENATE(" --",C467," / ",B467,"   [",IF(Q467&lt;&gt;"",Q467,""),IF(Y467&lt;&gt;"",", "&amp;Y467,""),IF(AD467&lt;&gt;"",", "&amp;AD467,""),IF(AI467&lt;&gt;"",", "&amp;AI467,""),IF(AN467&lt;&gt;"",", "&amp;AN467,""),IF(AS467&lt;&gt;"",", "&amp;AS467,""),"]")),"")</f>
        <v xml:space="preserve"> --Perfected Puncturing Remedy / Perfektionierte durchschlagende Genesung   [Dragonstar Arena]</v>
      </c>
    </row>
    <row r="468" spans="1:53" x14ac:dyDescent="0.25">
      <c r="A468" s="5">
        <v>530</v>
      </c>
      <c r="B468" t="s">
        <v>2037</v>
      </c>
      <c r="C468" t="s">
        <v>2038</v>
      </c>
      <c r="D468" s="3">
        <f>A468</f>
        <v>530</v>
      </c>
      <c r="G468" s="8" t="s">
        <v>1647</v>
      </c>
      <c r="I468" t="s">
        <v>98</v>
      </c>
      <c r="J468" t="s">
        <v>97</v>
      </c>
      <c r="K468">
        <v>-1</v>
      </c>
      <c r="L468">
        <v>-1</v>
      </c>
      <c r="M468">
        <v>-1</v>
      </c>
      <c r="N468">
        <v>0</v>
      </c>
      <c r="O468" s="70" t="s">
        <v>447</v>
      </c>
      <c r="P468" s="3">
        <f>IF(AND(G468&lt;&gt;"LIBSETS_SETTYPE_BATTLEGROUND",G468&lt;&gt;"LIBSETS_SETTYPE_SPECIAL",G468&lt;&gt;"LIBSETS_SETTYPE_MYTHIC"), IF(Q468&lt;&gt;"",VLOOKUP(Q468,'ESO zone constants'!$D$2:$H$4950,5,FALSE),""),"")</f>
        <v>635</v>
      </c>
      <c r="Q468" t="str">
        <f>IF(OR(K468="",K468&lt;=0,ISERROR(K468)),IF(AND(O468&lt;&gt;"",NOT(ISERROR(O468))),O468, ""),VLOOKUP(K468,'ESO wayshrine node constants'!$A$3:$D$9993,4,FALSE))</f>
        <v>Dragonstar Arena</v>
      </c>
      <c r="R468" s="70" t="s">
        <v>1798</v>
      </c>
      <c r="S468" s="19" t="str">
        <f>IF(AND(R468&lt;&gt;"",NOT(ISERROR(R468))),R468,IF(P468&lt;&gt;"",IF(NOT(ISERROR(VLOOKUP(P468,'ESO Dungeon constants'!$D$3:$H$9999,5,FALSE))),VLOOKUP(P468,'ESO Dungeon constants'!$D$3:$I$9999,6,FALSE),VLOOKUP(P468,'ESO zone constants'!$H$2:$K$9984,4,FALSE)),""))</f>
        <v>DLC_GREYMOOR</v>
      </c>
      <c r="T468" s="3" t="str">
        <f>IF(S468&lt;&gt;"",VLOOKUP(S468,'LibSets constants'!$B$4:$C$1000,2,FALSE),"")</f>
        <v>Greymoor</v>
      </c>
      <c r="U468" s="33" t="s">
        <v>1738</v>
      </c>
      <c r="V468" s="41" t="str">
        <f>IF(U468&lt;&gt;"",IF(U468&lt;&gt;"LIBSETS_DROP_MECHANIC_MONSTER_NAME",VLOOKUP(U468,'LibSets constants'!$I$4:$L$1000,3,FALSE),""),"")</f>
        <v>Arena stage chest</v>
      </c>
      <c r="W468" s="44" t="str">
        <f>IF(U468&lt;&gt;"",IF(U468&lt;&gt;"LIBSETS_DROP_MECHANIC_MONSTER_NAME",VLOOKUP(U468,'LibSets constants'!$I$4:$L$1000,4,FALSE),""),"")</f>
        <v>Arena-Phasen Schatztruhe</v>
      </c>
      <c r="X468" s="3" t="str">
        <f>IF(G468&lt;&gt;"LIBSETS_SETTYPE_BATTLEGROUND",IF(G468&lt;&gt;"LIBSETS_SETTYPE_SPECIAL",IF(Y468&lt;&gt;"",VLOOKUP(Y468,'ESO zone constants'!$D$2:$H$4950,5,FALSE),""),""),"")</f>
        <v/>
      </c>
      <c r="Z468" s="45"/>
      <c r="AA468" s="44" t="str">
        <f>IF(Z468&lt;&gt;"",IF(Z468&lt;&gt;"LIBSETS_DROP_MECHANIC_MONSTER_NAME",VLOOKUP(Z468,'LibSets constants'!$I$4:$L$1000,3,FALSE),""),"")</f>
        <v/>
      </c>
      <c r="AB468" s="44" t="str">
        <f>IF(Z468&lt;&gt;"",IF(Z468&lt;&gt;"LIBSETS_DROP_MECHANIC_MONSTER_NAME",VLOOKUP(Z468,'LibSets constants'!$I$4:$L$1000,4,FALSE),""),"")</f>
        <v/>
      </c>
      <c r="AC468" s="3" t="str">
        <f>IF(G468&lt;&gt;"LIBSETS_SETTYPE_BATTLEGROUND",IF(G468&lt;&gt;"LIBSETS_SETTYPE_SPECIAL",IF(AD468&lt;&gt;"",VLOOKUP(AD468,'ESO zone constants'!$D$2:$H$4950,5,FALSE),""),""),"")</f>
        <v/>
      </c>
      <c r="AE468" s="45"/>
      <c r="AF468" s="44" t="str">
        <f>IF(AE468&lt;&gt;"",IF(AE468&lt;&gt;"LIBSETS_DROP_MECHANIC_MONSTER_NAME",VLOOKUP(AE468,'LibSets constants'!$I$4:$L$1000,3,FALSE),""),"")</f>
        <v/>
      </c>
      <c r="AG468" s="44" t="str">
        <f>IF(AE468&lt;&gt;"",IF(AE468&lt;&gt;"LIBSETS_DROP_MECHANIC_MONSTER_NAME",VLOOKUP(AE468,'LibSets constants'!$I$4:$L$1000,4,FALSE),""),"")</f>
        <v/>
      </c>
      <c r="AH468" s="3" t="str">
        <f>IF(G468&lt;&gt;"LIBSETS_SETTYPE_BATTLEGROUND",IF(G468&lt;&gt;"LIBSETS_SETTYPE_SPECIAL",IF(AI468&lt;&gt;"",VLOOKUP(AI468,'ESO zone constants'!$D$2:$H$4950,5,FALSE),""),""),"")</f>
        <v/>
      </c>
      <c r="AJ468" s="45"/>
      <c r="AK468" s="44" t="str">
        <f>IF(AJ468&lt;&gt;"",IF(AJ468&lt;&gt;"LIBSETS_DROP_MECHANIC_MONSTER_NAME",VLOOKUP(AJ468,'LibSets constants'!$I$4:$L$1000,3,FALSE),""),"")</f>
        <v/>
      </c>
      <c r="AL468" s="44" t="str">
        <f>IF(AJ468&lt;&gt;"",IF(AJ468&lt;&gt;"LIBSETS_DROP_MECHANIC_MONSTER_NAME",VLOOKUP(AJ468,'LibSets constants'!$I$4:$L$1000,4,FALSE),""),"")</f>
        <v/>
      </c>
      <c r="AM468" s="3" t="str">
        <f>IF(G468&lt;&gt;"LIBSETS_SETTYPE_BATTLEGROUND",IF(G468&lt;&gt;"LIBSETS_SETTYPE_SPECIAL",IF(AN468&lt;&gt;"",VLOOKUP(AN468,'ESO zone constants'!$D$2:$H$4950,5,FALSE),""),""),"")</f>
        <v/>
      </c>
      <c r="AO468" s="45"/>
      <c r="AP468" s="44" t="str">
        <f>IF(AO468&lt;&gt;"",IF(AO468&lt;&gt;"LIBSETS_DROP_MECHANIC_MONSTER_NAME",VLOOKUP(AO468,'LibSets constants'!$I$4:$L$1000,3,FALSE),""),"")</f>
        <v/>
      </c>
      <c r="AQ468" s="44" t="str">
        <f>IF(AO468&lt;&gt;"",IF(AO468&lt;&gt;"LIBSETS_DROP_MECHANIC_MONSTER_NAME",VLOOKUP(AO468,'LibSets constants'!$I$4:$L$1000,4,FALSE),""),"")</f>
        <v/>
      </c>
      <c r="AR468" s="3" t="str">
        <f>IF(G468&lt;&gt;"LIBSETS_SETTYPE_BATTLEGROUND",IF(G468&lt;&gt;"LIBSETS_SETTYPE_SPECIAL",IF(AS468&lt;&gt;"",VLOOKUP(AS468,'ESO zone constants'!$D$2:$H$4950,5,FALSE),""),""),"")</f>
        <v/>
      </c>
      <c r="AT468" s="45"/>
      <c r="AU468" s="44" t="str">
        <f>IF(AT468&lt;&gt;"",IF(AT468&lt;&gt;"LIBSETS_DROP_MECHANIC_MONSTER_NAME",VLOOKUP(AT468,'LibSets constants'!$I$4:$L$1000,3,FALSE),""),"")</f>
        <v/>
      </c>
      <c r="AV468" s="44" t="str">
        <f>IF(AT468&lt;&gt;"",IF(AT468&lt;&gt;"LIBSETS_DROP_MECHANIC_MONSTER_NAME",VLOOKUP(AT468,'LibSets constants'!$I$4:$L$1000,4,FALSE),""),"")</f>
        <v/>
      </c>
      <c r="AW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{wayshrines={-1,-1,-1,}, dlcId=DLC_GREYMOOR</v>
      </c>
      <c r="AX468" s="21" t="str">
        <f>IF(F468&lt;&gt;"Not in the game (anymore)",IF(A468&lt;&gt;"",IF(P468&lt;&gt;"",CONCATENATE(", zoneIds={",P468),"")&amp;IF(X468&lt;&gt;"",CONCATENATE(",",X468),"")&amp;IF(AC468&lt;&gt;"",CONCATENATE(",",AC468),"")&amp;IF(AH468&lt;&gt;"",CONCATENATE(",",AH468),"")&amp;IF(AM468&lt;&gt;"",CONCATENATE(",",AM468),"")&amp;IF(AR468&lt;&gt;"",CONCATENATE(",",AR468),"")&amp;IF(P468&lt;&gt;"",CONCATENATE("}",""),"")&amp;IF(OR(I468="true",I468="false",I468&lt;&gt;""), CONCATENATE(", veteran=", I468), ""),""),"")</f>
        <v>, zoneIds={635}, veteran=true</v>
      </c>
      <c r="AY468" s="21" t="str">
        <f>IF(F468&lt;&gt;"Not in the game (anymore)",IF(A468&lt;&gt;"",", setType="&amp;G468,"")&amp;IF(J468="true",", multiTrialSet=true",""),"")</f>
        <v>, setType=LIBSETS_SETTYPE_ARENA</v>
      </c>
      <c r="AZ468" s="21" t="str">
        <f>IF(F468&lt;&gt;"Not in the game (anymore)",IF(U468&lt;&gt;"",", dropMechanic={"&amp;U468&amp;IF(Z468&lt;&gt;"",","&amp;Z468,"")&amp;IF(AE468&lt;&gt;"",","&amp;AE468,"")&amp;IF(AJ468&lt;&gt;"",","&amp;AJ468,"")&amp;IF(AO468&lt;&gt;"",","&amp;AO468,"")&amp;IF(AT468&lt;&gt;"",","&amp;AT468,"")&amp;"}"&amp;IF(U468="LIBSETS_DROP_MECHANIC_MONSTER_NAME",", dropMechanicNames={" &amp; IF(V468&lt;&gt;"","['en']='"&amp;V468&amp;"'","") &amp; IF(W468&lt;&gt;"",", ['de']='" &amp; W468&amp;"'","") &amp; "}",""),"")&amp;"},","")</f>
        <v>, dropMechanic={LIBSETS_DROP_MECHANIC_ARENA_STAGE_CHEST}},</v>
      </c>
      <c r="BA468" s="21" t="str">
        <f>IF(F468&lt;&gt;"Not in the game (anymore)",IF(C468&lt;&gt;"",CONCATENATE(" --",C468," / ",B468,"   [",IF(Q468&lt;&gt;"",Q468,""),IF(Y468&lt;&gt;"",", "&amp;Y468,""),IF(AD468&lt;&gt;"",", "&amp;AD468,""),IF(AI468&lt;&gt;"",", "&amp;AI468,""),IF(AN468&lt;&gt;"",", "&amp;AN468,""),IF(AS468&lt;&gt;"",", "&amp;AS468,""),"]")),"")</f>
        <v xml:space="preserve"> --Perfected Stinging Slashes / Perfektionierte stechende Schnitte   [Dragonstar Arena]</v>
      </c>
    </row>
    <row r="469" spans="1:53" x14ac:dyDescent="0.25">
      <c r="A469" s="5">
        <v>531</v>
      </c>
      <c r="B469" t="s">
        <v>2040</v>
      </c>
      <c r="C469" t="s">
        <v>2039</v>
      </c>
      <c r="D469" s="3">
        <f>A469</f>
        <v>531</v>
      </c>
      <c r="G469" s="8" t="s">
        <v>1647</v>
      </c>
      <c r="I469" t="s">
        <v>98</v>
      </c>
      <c r="J469" t="s">
        <v>97</v>
      </c>
      <c r="K469">
        <v>-1</v>
      </c>
      <c r="L469">
        <v>-1</v>
      </c>
      <c r="M469">
        <v>-1</v>
      </c>
      <c r="N469">
        <v>0</v>
      </c>
      <c r="O469" s="70" t="s">
        <v>447</v>
      </c>
      <c r="P469" s="3">
        <f>IF(AND(G469&lt;&gt;"LIBSETS_SETTYPE_BATTLEGROUND",G469&lt;&gt;"LIBSETS_SETTYPE_SPECIAL",G469&lt;&gt;"LIBSETS_SETTYPE_MYTHIC"), IF(Q469&lt;&gt;"",VLOOKUP(Q469,'ESO zone constants'!$D$2:$H$4950,5,FALSE),""),"")</f>
        <v>635</v>
      </c>
      <c r="Q469" t="str">
        <f>IF(OR(K469="",K469&lt;=0,ISERROR(K469)),IF(AND(O469&lt;&gt;"",NOT(ISERROR(O469))),O469, ""),VLOOKUP(K469,'ESO wayshrine node constants'!$A$3:$D$9993,4,FALSE))</f>
        <v>Dragonstar Arena</v>
      </c>
      <c r="R469" s="70" t="s">
        <v>1798</v>
      </c>
      <c r="S469" s="19" t="str">
        <f>IF(AND(R469&lt;&gt;"",NOT(ISERROR(R469))),R469,IF(P469&lt;&gt;"",IF(NOT(ISERROR(VLOOKUP(P469,'ESO Dungeon constants'!$D$3:$H$9999,5,FALSE))),VLOOKUP(P469,'ESO Dungeon constants'!$D$3:$I$9999,6,FALSE),VLOOKUP(P469,'ESO zone constants'!$H$2:$K$9984,4,FALSE)),""))</f>
        <v>DLC_GREYMOOR</v>
      </c>
      <c r="T469" s="3" t="str">
        <f>IF(S469&lt;&gt;"",VLOOKUP(S469,'LibSets constants'!$B$4:$C$1000,2,FALSE),"")</f>
        <v>Greymoor</v>
      </c>
      <c r="U469" s="33" t="s">
        <v>1738</v>
      </c>
      <c r="V469" s="41" t="str">
        <f>IF(U469&lt;&gt;"",IF(U469&lt;&gt;"LIBSETS_DROP_MECHANIC_MONSTER_NAME",VLOOKUP(U469,'LibSets constants'!$I$4:$L$1000,3,FALSE),""),"")</f>
        <v>Arena stage chest</v>
      </c>
      <c r="W469" s="44" t="str">
        <f>IF(U469&lt;&gt;"",IF(U469&lt;&gt;"LIBSETS_DROP_MECHANIC_MONSTER_NAME",VLOOKUP(U469,'LibSets constants'!$I$4:$L$1000,4,FALSE),""),"")</f>
        <v>Arena-Phasen Schatztruhe</v>
      </c>
      <c r="X469" s="3" t="str">
        <f>IF(G469&lt;&gt;"LIBSETS_SETTYPE_BATTLEGROUND",IF(G469&lt;&gt;"LIBSETS_SETTYPE_SPECIAL",IF(Y469&lt;&gt;"",VLOOKUP(Y469,'ESO zone constants'!$D$2:$H$4950,5,FALSE),""),""),"")</f>
        <v/>
      </c>
      <c r="Z469" s="45"/>
      <c r="AA469" s="44" t="str">
        <f>IF(Z469&lt;&gt;"",IF(Z469&lt;&gt;"LIBSETS_DROP_MECHANIC_MONSTER_NAME",VLOOKUP(Z469,'LibSets constants'!$I$4:$L$1000,3,FALSE),""),"")</f>
        <v/>
      </c>
      <c r="AB469" s="44" t="str">
        <f>IF(Z469&lt;&gt;"",IF(Z469&lt;&gt;"LIBSETS_DROP_MECHANIC_MONSTER_NAME",VLOOKUP(Z469,'LibSets constants'!$I$4:$L$1000,4,FALSE),""),"")</f>
        <v/>
      </c>
      <c r="AC469" s="3" t="str">
        <f>IF(G469&lt;&gt;"LIBSETS_SETTYPE_BATTLEGROUND",IF(G469&lt;&gt;"LIBSETS_SETTYPE_SPECIAL",IF(AD469&lt;&gt;"",VLOOKUP(AD469,'ESO zone constants'!$D$2:$H$4950,5,FALSE),""),""),"")</f>
        <v/>
      </c>
      <c r="AE469" s="45"/>
      <c r="AF469" s="44" t="str">
        <f>IF(AE469&lt;&gt;"",IF(AE469&lt;&gt;"LIBSETS_DROP_MECHANIC_MONSTER_NAME",VLOOKUP(AE469,'LibSets constants'!$I$4:$L$1000,3,FALSE),""),"")</f>
        <v/>
      </c>
      <c r="AG469" s="44" t="str">
        <f>IF(AE469&lt;&gt;"",IF(AE469&lt;&gt;"LIBSETS_DROP_MECHANIC_MONSTER_NAME",VLOOKUP(AE469,'LibSets constants'!$I$4:$L$1000,4,FALSE),""),"")</f>
        <v/>
      </c>
      <c r="AH469" s="3" t="str">
        <f>IF(G469&lt;&gt;"LIBSETS_SETTYPE_BATTLEGROUND",IF(G469&lt;&gt;"LIBSETS_SETTYPE_SPECIAL",IF(AI469&lt;&gt;"",VLOOKUP(AI469,'ESO zone constants'!$D$2:$H$4950,5,FALSE),""),""),"")</f>
        <v/>
      </c>
      <c r="AJ469" s="45"/>
      <c r="AK469" s="44" t="str">
        <f>IF(AJ469&lt;&gt;"",IF(AJ469&lt;&gt;"LIBSETS_DROP_MECHANIC_MONSTER_NAME",VLOOKUP(AJ469,'LibSets constants'!$I$4:$L$1000,3,FALSE),""),"")</f>
        <v/>
      </c>
      <c r="AL469" s="44" t="str">
        <f>IF(AJ469&lt;&gt;"",IF(AJ469&lt;&gt;"LIBSETS_DROP_MECHANIC_MONSTER_NAME",VLOOKUP(AJ469,'LibSets constants'!$I$4:$L$1000,4,FALSE),""),"")</f>
        <v/>
      </c>
      <c r="AM469" s="3" t="str">
        <f>IF(G469&lt;&gt;"LIBSETS_SETTYPE_BATTLEGROUND",IF(G469&lt;&gt;"LIBSETS_SETTYPE_SPECIAL",IF(AN469&lt;&gt;"",VLOOKUP(AN469,'ESO zone constants'!$D$2:$H$4950,5,FALSE),""),""),"")</f>
        <v/>
      </c>
      <c r="AO469" s="45"/>
      <c r="AP469" s="44" t="str">
        <f>IF(AO469&lt;&gt;"",IF(AO469&lt;&gt;"LIBSETS_DROP_MECHANIC_MONSTER_NAME",VLOOKUP(AO469,'LibSets constants'!$I$4:$L$1000,3,FALSE),""),"")</f>
        <v/>
      </c>
      <c r="AQ469" s="44" t="str">
        <f>IF(AO469&lt;&gt;"",IF(AO469&lt;&gt;"LIBSETS_DROP_MECHANIC_MONSTER_NAME",VLOOKUP(AO469,'LibSets constants'!$I$4:$L$1000,4,FALSE),""),"")</f>
        <v/>
      </c>
      <c r="AR469" s="3" t="str">
        <f>IF(G469&lt;&gt;"LIBSETS_SETTYPE_BATTLEGROUND",IF(G469&lt;&gt;"LIBSETS_SETTYPE_SPECIAL",IF(AS469&lt;&gt;"",VLOOKUP(AS469,'ESO zone constants'!$D$2:$H$4950,5,FALSE),""),""),"")</f>
        <v/>
      </c>
      <c r="AT469" s="45"/>
      <c r="AU469" s="44" t="str">
        <f>IF(AT469&lt;&gt;"",IF(AT469&lt;&gt;"LIBSETS_DROP_MECHANIC_MONSTER_NAME",VLOOKUP(AT469,'LibSets constants'!$I$4:$L$1000,3,FALSE),""),"")</f>
        <v/>
      </c>
      <c r="AV469" s="44" t="str">
        <f>IF(AT469&lt;&gt;"",IF(AT469&lt;&gt;"LIBSETS_DROP_MECHANIC_MONSTER_NAME",VLOOKUP(AT469,'LibSets constants'!$I$4:$L$1000,4,FALSE),""),"")</f>
        <v/>
      </c>
      <c r="AW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{wayshrines={-1,-1,-1,}, dlcId=DLC_GREYMOOR</v>
      </c>
      <c r="AX469" s="21" t="str">
        <f>IF(F469&lt;&gt;"Not in the game (anymore)",IF(A469&lt;&gt;"",IF(P469&lt;&gt;"",CONCATENATE(", zoneIds={",P469),"")&amp;IF(X469&lt;&gt;"",CONCATENATE(",",X469),"")&amp;IF(AC469&lt;&gt;"",CONCATENATE(",",AC469),"")&amp;IF(AH469&lt;&gt;"",CONCATENATE(",",AH469),"")&amp;IF(AM469&lt;&gt;"",CONCATENATE(",",AM469),"")&amp;IF(AR469&lt;&gt;"",CONCATENATE(",",AR469),"")&amp;IF(P469&lt;&gt;"",CONCATENATE("}",""),"")&amp;IF(OR(I469="true",I469="false",I469&lt;&gt;""), CONCATENATE(", veteran=", I469), ""),""),"")</f>
        <v>, zoneIds={635}, veteran=true</v>
      </c>
      <c r="AY469" s="21" t="str">
        <f>IF(F469&lt;&gt;"Not in the game (anymore)",IF(A469&lt;&gt;"",", setType="&amp;G469,"")&amp;IF(J469="true",", multiTrialSet=true",""),"")</f>
        <v>, setType=LIBSETS_SETTYPE_ARENA</v>
      </c>
      <c r="AZ469" s="21" t="str">
        <f>IF(F469&lt;&gt;"Not in the game (anymore)",IF(U469&lt;&gt;"",", dropMechanic={"&amp;U469&amp;IF(Z469&lt;&gt;"",","&amp;Z469,"")&amp;IF(AE469&lt;&gt;"",","&amp;AE469,"")&amp;IF(AJ469&lt;&gt;"",","&amp;AJ469,"")&amp;IF(AO469&lt;&gt;"",","&amp;AO469,"")&amp;IF(AT469&lt;&gt;"",","&amp;AT469,"")&amp;"}"&amp;IF(U469="LIBSETS_DROP_MECHANIC_MONSTER_NAME",", dropMechanicNames={" &amp; IF(V469&lt;&gt;"","['en']='"&amp;V469&amp;"'","") &amp; IF(W469&lt;&gt;"",", ['de']='" &amp; W469&amp;"'","") &amp; "}",""),"")&amp;"},","")</f>
        <v>, dropMechanic={LIBSETS_DROP_MECHANIC_ARENA_STAGE_CHEST}},</v>
      </c>
      <c r="BA469" s="21" t="str">
        <f>IF(F469&lt;&gt;"Not in the game (anymore)",IF(C469&lt;&gt;"",CONCATENATE(" --",C469," / ",B469,"   [",IF(Q469&lt;&gt;"",Q469,""),IF(Y469&lt;&gt;"",", "&amp;Y469,""),IF(AD469&lt;&gt;"",", "&amp;AD469,""),IF(AI469&lt;&gt;"",", "&amp;AI469,""),IF(AN469&lt;&gt;"",", "&amp;AN469,""),IF(AS469&lt;&gt;"",", "&amp;AS469,""),"]")),"")</f>
        <v xml:space="preserve"> --Perfected Caustic Arrow / Perfektionierter beißender Pfeil   [Dragonstar Arena]</v>
      </c>
    </row>
    <row r="470" spans="1:53" x14ac:dyDescent="0.25">
      <c r="A470" s="5">
        <v>532</v>
      </c>
      <c r="B470" t="s">
        <v>2041</v>
      </c>
      <c r="C470" t="s">
        <v>2042</v>
      </c>
      <c r="D470" s="3">
        <f>A470</f>
        <v>532</v>
      </c>
      <c r="G470" s="8" t="s">
        <v>1647</v>
      </c>
      <c r="I470" t="s">
        <v>98</v>
      </c>
      <c r="J470" t="s">
        <v>97</v>
      </c>
      <c r="K470">
        <v>-1</v>
      </c>
      <c r="L470">
        <v>-1</v>
      </c>
      <c r="M470">
        <v>-1</v>
      </c>
      <c r="N470">
        <v>0</v>
      </c>
      <c r="O470" s="70" t="s">
        <v>447</v>
      </c>
      <c r="P470" s="3">
        <f>IF(AND(G470&lt;&gt;"LIBSETS_SETTYPE_BATTLEGROUND",G470&lt;&gt;"LIBSETS_SETTYPE_SPECIAL",G470&lt;&gt;"LIBSETS_SETTYPE_MYTHIC"), IF(Q470&lt;&gt;"",VLOOKUP(Q470,'ESO zone constants'!$D$2:$H$4950,5,FALSE),""),"")</f>
        <v>635</v>
      </c>
      <c r="Q470" t="str">
        <f>IF(OR(K470="",K470&lt;=0,ISERROR(K470)),IF(AND(O470&lt;&gt;"",NOT(ISERROR(O470))),O470, ""),VLOOKUP(K470,'ESO wayshrine node constants'!$A$3:$D$9993,4,FALSE))</f>
        <v>Dragonstar Arena</v>
      </c>
      <c r="R470" s="70" t="s">
        <v>1798</v>
      </c>
      <c r="S470" s="19" t="str">
        <f>IF(AND(R470&lt;&gt;"",NOT(ISERROR(R470))),R470,IF(P470&lt;&gt;"",IF(NOT(ISERROR(VLOOKUP(P470,'ESO Dungeon constants'!$D$3:$H$9999,5,FALSE))),VLOOKUP(P470,'ESO Dungeon constants'!$D$3:$I$9999,6,FALSE),VLOOKUP(P470,'ESO zone constants'!$H$2:$K$9984,4,FALSE)),""))</f>
        <v>DLC_GREYMOOR</v>
      </c>
      <c r="T470" s="3" t="str">
        <f>IF(S470&lt;&gt;"",VLOOKUP(S470,'LibSets constants'!$B$4:$C$1000,2,FALSE),"")</f>
        <v>Greymoor</v>
      </c>
      <c r="U470" s="33" t="s">
        <v>1738</v>
      </c>
      <c r="V470" s="41" t="str">
        <f>IF(U470&lt;&gt;"",IF(U470&lt;&gt;"LIBSETS_DROP_MECHANIC_MONSTER_NAME",VLOOKUP(U470,'LibSets constants'!$I$4:$L$1000,3,FALSE),""),"")</f>
        <v>Arena stage chest</v>
      </c>
      <c r="W470" s="44" t="str">
        <f>IF(U470&lt;&gt;"",IF(U470&lt;&gt;"LIBSETS_DROP_MECHANIC_MONSTER_NAME",VLOOKUP(U470,'LibSets constants'!$I$4:$L$1000,4,FALSE),""),"")</f>
        <v>Arena-Phasen Schatztruhe</v>
      </c>
      <c r="X470" s="3" t="str">
        <f>IF(G470&lt;&gt;"LIBSETS_SETTYPE_BATTLEGROUND",IF(G470&lt;&gt;"LIBSETS_SETTYPE_SPECIAL",IF(Y470&lt;&gt;"",VLOOKUP(Y470,'ESO zone constants'!$D$2:$H$4950,5,FALSE),""),""),"")</f>
        <v/>
      </c>
      <c r="Z470" s="45"/>
      <c r="AA470" s="44" t="str">
        <f>IF(Z470&lt;&gt;"",IF(Z470&lt;&gt;"LIBSETS_DROP_MECHANIC_MONSTER_NAME",VLOOKUP(Z470,'LibSets constants'!$I$4:$L$1000,3,FALSE),""),"")</f>
        <v/>
      </c>
      <c r="AB470" s="44" t="str">
        <f>IF(Z470&lt;&gt;"",IF(Z470&lt;&gt;"LIBSETS_DROP_MECHANIC_MONSTER_NAME",VLOOKUP(Z470,'LibSets constants'!$I$4:$L$1000,4,FALSE),""),"")</f>
        <v/>
      </c>
      <c r="AC470" s="3" t="str">
        <f>IF(G470&lt;&gt;"LIBSETS_SETTYPE_BATTLEGROUND",IF(G470&lt;&gt;"LIBSETS_SETTYPE_SPECIAL",IF(AD470&lt;&gt;"",VLOOKUP(AD470,'ESO zone constants'!$D$2:$H$4950,5,FALSE),""),""),"")</f>
        <v/>
      </c>
      <c r="AE470" s="45"/>
      <c r="AF470" s="44" t="str">
        <f>IF(AE470&lt;&gt;"",IF(AE470&lt;&gt;"LIBSETS_DROP_MECHANIC_MONSTER_NAME",VLOOKUP(AE470,'LibSets constants'!$I$4:$L$1000,3,FALSE),""),"")</f>
        <v/>
      </c>
      <c r="AG470" s="44" t="str">
        <f>IF(AE470&lt;&gt;"",IF(AE470&lt;&gt;"LIBSETS_DROP_MECHANIC_MONSTER_NAME",VLOOKUP(AE470,'LibSets constants'!$I$4:$L$1000,4,FALSE),""),"")</f>
        <v/>
      </c>
      <c r="AH470" s="3" t="str">
        <f>IF(G470&lt;&gt;"LIBSETS_SETTYPE_BATTLEGROUND",IF(G470&lt;&gt;"LIBSETS_SETTYPE_SPECIAL",IF(AI470&lt;&gt;"",VLOOKUP(AI470,'ESO zone constants'!$D$2:$H$4950,5,FALSE),""),""),"")</f>
        <v/>
      </c>
      <c r="AJ470" s="45"/>
      <c r="AK470" s="44" t="str">
        <f>IF(AJ470&lt;&gt;"",IF(AJ470&lt;&gt;"LIBSETS_DROP_MECHANIC_MONSTER_NAME",VLOOKUP(AJ470,'LibSets constants'!$I$4:$L$1000,3,FALSE),""),"")</f>
        <v/>
      </c>
      <c r="AL470" s="44" t="str">
        <f>IF(AJ470&lt;&gt;"",IF(AJ470&lt;&gt;"LIBSETS_DROP_MECHANIC_MONSTER_NAME",VLOOKUP(AJ470,'LibSets constants'!$I$4:$L$1000,4,FALSE),""),"")</f>
        <v/>
      </c>
      <c r="AM470" s="3" t="str">
        <f>IF(G470&lt;&gt;"LIBSETS_SETTYPE_BATTLEGROUND",IF(G470&lt;&gt;"LIBSETS_SETTYPE_SPECIAL",IF(AN470&lt;&gt;"",VLOOKUP(AN470,'ESO zone constants'!$D$2:$H$4950,5,FALSE),""),""),"")</f>
        <v/>
      </c>
      <c r="AO470" s="45"/>
      <c r="AP470" s="44" t="str">
        <f>IF(AO470&lt;&gt;"",IF(AO470&lt;&gt;"LIBSETS_DROP_MECHANIC_MONSTER_NAME",VLOOKUP(AO470,'LibSets constants'!$I$4:$L$1000,3,FALSE),""),"")</f>
        <v/>
      </c>
      <c r="AQ470" s="44" t="str">
        <f>IF(AO470&lt;&gt;"",IF(AO470&lt;&gt;"LIBSETS_DROP_MECHANIC_MONSTER_NAME",VLOOKUP(AO470,'LibSets constants'!$I$4:$L$1000,4,FALSE),""),"")</f>
        <v/>
      </c>
      <c r="AR470" s="3" t="str">
        <f>IF(G470&lt;&gt;"LIBSETS_SETTYPE_BATTLEGROUND",IF(G470&lt;&gt;"LIBSETS_SETTYPE_SPECIAL",IF(AS470&lt;&gt;"",VLOOKUP(AS470,'ESO zone constants'!$D$2:$H$4950,5,FALSE),""),""),"")</f>
        <v/>
      </c>
      <c r="AT470" s="45"/>
      <c r="AU470" s="44" t="str">
        <f>IF(AT470&lt;&gt;"",IF(AT470&lt;&gt;"LIBSETS_DROP_MECHANIC_MONSTER_NAME",VLOOKUP(AT470,'LibSets constants'!$I$4:$L$1000,3,FALSE),""),"")</f>
        <v/>
      </c>
      <c r="AV470" s="44" t="str">
        <f>IF(AT470&lt;&gt;"",IF(AT470&lt;&gt;"LIBSETS_DROP_MECHANIC_MONSTER_NAME",VLOOKUP(AT470,'LibSets constants'!$I$4:$L$1000,4,FALSE),""),"")</f>
        <v/>
      </c>
      <c r="AW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{wayshrines={-1,-1,-1,}, dlcId=DLC_GREYMOOR</v>
      </c>
      <c r="AX470" s="21" t="str">
        <f>IF(F470&lt;&gt;"Not in the game (anymore)",IF(A470&lt;&gt;"",IF(P470&lt;&gt;"",CONCATENATE(", zoneIds={",P470),"")&amp;IF(X470&lt;&gt;"",CONCATENATE(",",X470),"")&amp;IF(AC470&lt;&gt;"",CONCATENATE(",",AC470),"")&amp;IF(AH470&lt;&gt;"",CONCATENATE(",",AH470),"")&amp;IF(AM470&lt;&gt;"",CONCATENATE(",",AM470),"")&amp;IF(AR470&lt;&gt;"",CONCATENATE(",",AR470),"")&amp;IF(P470&lt;&gt;"",CONCATENATE("}",""),"")&amp;IF(OR(I470="true",I470="false",I470&lt;&gt;""), CONCATENATE(", veteran=", I470), ""),""),"")</f>
        <v>, zoneIds={635}, veteran=true</v>
      </c>
      <c r="AY470" s="21" t="str">
        <f>IF(F470&lt;&gt;"Not in the game (anymore)",IF(A470&lt;&gt;"",", setType="&amp;G470,"")&amp;IF(J470="true",", multiTrialSet=true",""),"")</f>
        <v>, setType=LIBSETS_SETTYPE_ARENA</v>
      </c>
      <c r="AZ470" s="21" t="str">
        <f>IF(F470&lt;&gt;"Not in the game (anymore)",IF(U470&lt;&gt;"",", dropMechanic={"&amp;U470&amp;IF(Z470&lt;&gt;"",","&amp;Z470,"")&amp;IF(AE470&lt;&gt;"",","&amp;AE470,"")&amp;IF(AJ470&lt;&gt;"",","&amp;AJ470,"")&amp;IF(AO470&lt;&gt;"",","&amp;AO470,"")&amp;IF(AT470&lt;&gt;"",","&amp;AT470,"")&amp;"}"&amp;IF(U470="LIBSETS_DROP_MECHANIC_MONSTER_NAME",", dropMechanicNames={" &amp; IF(V470&lt;&gt;"","['en']='"&amp;V470&amp;"'","") &amp; IF(W470&lt;&gt;"",", ['de']='" &amp; W470&amp;"'","") &amp; "}",""),"")&amp;"},","")</f>
        <v>, dropMechanic={LIBSETS_DROP_MECHANIC_ARENA_STAGE_CHEST}},</v>
      </c>
      <c r="BA470" s="21" t="str">
        <f>IF(F470&lt;&gt;"Not in the game (anymore)",IF(C470&lt;&gt;"",CONCATENATE(" --",C470," / ",B470,"   [",IF(Q470&lt;&gt;"",Q470,""),IF(Y470&lt;&gt;"",", "&amp;Y470,""),IF(AD470&lt;&gt;"",", "&amp;AD470,""),IF(AI470&lt;&gt;"",", "&amp;AI470,""),IF(AN470&lt;&gt;"",", "&amp;AN470,""),IF(AS470&lt;&gt;"",", "&amp;AS470,""),"]")),"")</f>
        <v xml:space="preserve"> --Perfected Destructive Impact / Perfektionierter zerstörerischer Einschlag   [Dragonstar Arena]</v>
      </c>
    </row>
    <row r="471" spans="1:53" x14ac:dyDescent="0.25">
      <c r="A471" s="5">
        <v>533</v>
      </c>
      <c r="B471" t="s">
        <v>2052</v>
      </c>
      <c r="C471" t="s">
        <v>2051</v>
      </c>
      <c r="D471" s="3">
        <f>A471</f>
        <v>533</v>
      </c>
      <c r="G471" s="8" t="s">
        <v>1647</v>
      </c>
      <c r="I471" t="s">
        <v>98</v>
      </c>
      <c r="J471" t="s">
        <v>97</v>
      </c>
      <c r="K471">
        <v>-1</v>
      </c>
      <c r="L471">
        <v>-1</v>
      </c>
      <c r="M471">
        <v>-1</v>
      </c>
      <c r="N471">
        <v>0</v>
      </c>
      <c r="O471" s="70" t="s">
        <v>447</v>
      </c>
      <c r="P471" s="3">
        <f>IF(AND(G471&lt;&gt;"LIBSETS_SETTYPE_BATTLEGROUND",G471&lt;&gt;"LIBSETS_SETTYPE_SPECIAL",G471&lt;&gt;"LIBSETS_SETTYPE_MYTHIC"), IF(Q471&lt;&gt;"",VLOOKUP(Q471,'ESO zone constants'!$D$2:$H$4950,5,FALSE),""),"")</f>
        <v>635</v>
      </c>
      <c r="Q471" t="str">
        <f>IF(OR(K471="",K471&lt;=0,ISERROR(K471)),IF(AND(O471&lt;&gt;"",NOT(ISERROR(O471))),O471, ""),VLOOKUP(K471,'ESO wayshrine node constants'!$A$3:$D$9993,4,FALSE))</f>
        <v>Dragonstar Arena</v>
      </c>
      <c r="R471" s="70" t="s">
        <v>1798</v>
      </c>
      <c r="S471" s="19" t="str">
        <f>IF(AND(R471&lt;&gt;"",NOT(ISERROR(R471))),R471,IF(P471&lt;&gt;"",IF(NOT(ISERROR(VLOOKUP(P471,'ESO Dungeon constants'!$D$3:$H$9999,5,FALSE))),VLOOKUP(P471,'ESO Dungeon constants'!$D$3:$I$9999,6,FALSE),VLOOKUP(P471,'ESO zone constants'!$H$2:$K$9984,4,FALSE)),""))</f>
        <v>DLC_GREYMOOR</v>
      </c>
      <c r="T471" s="3" t="str">
        <f>IF(S471&lt;&gt;"",VLOOKUP(S471,'LibSets constants'!$B$4:$C$1000,2,FALSE),"")</f>
        <v>Greymoor</v>
      </c>
      <c r="U471" s="33" t="s">
        <v>1738</v>
      </c>
      <c r="V471" s="41" t="str">
        <f>IF(U471&lt;&gt;"",IF(U471&lt;&gt;"LIBSETS_DROP_MECHANIC_MONSTER_NAME",VLOOKUP(U471,'LibSets constants'!$I$4:$L$1000,3,FALSE),""),"")</f>
        <v>Arena stage chest</v>
      </c>
      <c r="W471" s="3" t="str">
        <f>IF(U471&lt;&gt;"",IF(U471&lt;&gt;"LIBSETS_DROP_MECHANIC_MONSTER_NAME",VLOOKUP(U471,'LibSets constants'!$I$4:$L$1000,4,FALSE),""),"")</f>
        <v>Arena-Phasen Schatztruhe</v>
      </c>
      <c r="X471" s="3" t="str">
        <f>IF(G471&lt;&gt;"LIBSETS_SETTYPE_BATTLEGROUND",IF(G471&lt;&gt;"LIBSETS_SETTYPE_SPECIAL",IF(Y471&lt;&gt;"",VLOOKUP(Y471,'ESO zone constants'!$D$2:$H$4950,5,FALSE),""),""),"")</f>
        <v/>
      </c>
      <c r="AA471" s="3" t="str">
        <f>IF(Z471&lt;&gt;"",IF(Z471&lt;&gt;"LIBSETS_DROP_MECHANIC_MONSTER_NAME",VLOOKUP(Z471,'LibSets constants'!$I$4:$L$1000,3,FALSE),""),"")</f>
        <v/>
      </c>
      <c r="AB471" s="3" t="str">
        <f>IF(Z471&lt;&gt;"",IF(Z471&lt;&gt;"LIBSETS_DROP_MECHANIC_MONSTER_NAME",VLOOKUP(Z471,'LibSets constants'!$I$4:$L$1000,4,FALSE),""),"")</f>
        <v/>
      </c>
      <c r="AC471" s="3" t="str">
        <f>IF(G471&lt;&gt;"LIBSETS_SETTYPE_BATTLEGROUND",IF(G471&lt;&gt;"LIBSETS_SETTYPE_SPECIAL",IF(AD471&lt;&gt;"",VLOOKUP(AD471,'ESO zone constants'!$D$2:$H$4950,5,FALSE),""),""),"")</f>
        <v/>
      </c>
      <c r="AF471" s="3" t="str">
        <f>IF(AE471&lt;&gt;"",IF(AE471&lt;&gt;"LIBSETS_DROP_MECHANIC_MONSTER_NAME",VLOOKUP(AE471,'LibSets constants'!$I$4:$L$1000,3,FALSE),""),"")</f>
        <v/>
      </c>
      <c r="AG471" s="3" t="str">
        <f>IF(AE471&lt;&gt;"",IF(AE471&lt;&gt;"LIBSETS_DROP_MECHANIC_MONSTER_NAME",VLOOKUP(AE471,'LibSets constants'!$I$4:$L$1000,4,FALSE),""),"")</f>
        <v/>
      </c>
      <c r="AH471" s="3" t="str">
        <f>IF(G471&lt;&gt;"LIBSETS_SETTYPE_BATTLEGROUND",IF(G471&lt;&gt;"LIBSETS_SETTYPE_SPECIAL",IF(AI471&lt;&gt;"",VLOOKUP(AI471,'ESO zone constants'!$D$2:$H$4950,5,FALSE),""),""),"")</f>
        <v/>
      </c>
      <c r="AK471" s="3" t="str">
        <f>IF(AJ471&lt;&gt;"",IF(AJ471&lt;&gt;"LIBSETS_DROP_MECHANIC_MONSTER_NAME",VLOOKUP(AJ471,'LibSets constants'!$I$4:$L$1000,3,FALSE),""),"")</f>
        <v/>
      </c>
      <c r="AL471" s="3" t="str">
        <f>IF(AJ471&lt;&gt;"",IF(AJ471&lt;&gt;"LIBSETS_DROP_MECHANIC_MONSTER_NAME",VLOOKUP(AJ471,'LibSets constants'!$I$4:$L$1000,4,FALSE),""),"")</f>
        <v/>
      </c>
      <c r="AM471" s="3" t="str">
        <f>IF(G471&lt;&gt;"LIBSETS_SETTYPE_BATTLEGROUND",IF(G471&lt;&gt;"LIBSETS_SETTYPE_SPECIAL",IF(AN471&lt;&gt;"",VLOOKUP(AN471,'ESO zone constants'!$D$2:$H$4950,5,FALSE),""),""),"")</f>
        <v/>
      </c>
      <c r="AP471" s="3" t="str">
        <f>IF(AO471&lt;&gt;"",IF(AO471&lt;&gt;"LIBSETS_DROP_MECHANIC_MONSTER_NAME",VLOOKUP(AO471,'LibSets constants'!$I$4:$L$1000,3,FALSE),""),"")</f>
        <v/>
      </c>
      <c r="AQ471" s="3" t="str">
        <f>IF(AO471&lt;&gt;"",IF(AO471&lt;&gt;"LIBSETS_DROP_MECHANIC_MONSTER_NAME",VLOOKUP(AO471,'LibSets constants'!$I$4:$L$1000,4,FALSE),""),"")</f>
        <v/>
      </c>
      <c r="AR471" s="3" t="str">
        <f>IF(G471&lt;&gt;"LIBSETS_SETTYPE_BATTLEGROUND",IF(G471&lt;&gt;"LIBSETS_SETTYPE_SPECIAL",IF(AS471&lt;&gt;"",VLOOKUP(AS471,'ESO zone constants'!$D$2:$H$4950,5,FALSE),""),""),"")</f>
        <v/>
      </c>
      <c r="AU471" s="3" t="str">
        <f>IF(AT471&lt;&gt;"",IF(AT471&lt;&gt;"LIBSETS_DROP_MECHANIC_MONSTER_NAME",VLOOKUP(AT471,'LibSets constants'!$I$4:$L$1000,3,FALSE),""),"")</f>
        <v/>
      </c>
      <c r="AV471" s="3" t="str">
        <f>IF(AT471&lt;&gt;"",IF(AT471&lt;&gt;"LIBSETS_DROP_MECHANIC_MONSTER_NAME",VLOOKUP(AT471,'LibSets constants'!$I$4:$L$1000,4,FALSE),""),"")</f>
        <v/>
      </c>
      <c r="AW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{wayshrines={-1,-1,-1,}, dlcId=DLC_GREYMOOR</v>
      </c>
      <c r="AX471" s="21" t="str">
        <f>IF(F471&lt;&gt;"Not in the game (anymore)",IF(A471&lt;&gt;"",IF(P471&lt;&gt;"",CONCATENATE(", zoneIds={",P471),"")&amp;IF(X471&lt;&gt;"",CONCATENATE(",",X471),"")&amp;IF(AC471&lt;&gt;"",CONCATENATE(",",AC471),"")&amp;IF(AH471&lt;&gt;"",CONCATENATE(",",AH471),"")&amp;IF(AM471&lt;&gt;"",CONCATENATE(",",AM471),"")&amp;IF(AR471&lt;&gt;"",CONCATENATE(",",AR471),"")&amp;IF(P471&lt;&gt;"",CONCATENATE("}",""),"")&amp;IF(OR(I471="true",I471="false",I471&lt;&gt;""), CONCATENATE(", veteran=", I471), ""),""),"")</f>
        <v>, zoneIds={635}, veteran=true</v>
      </c>
      <c r="AY471" s="21" t="str">
        <f>IF(F471&lt;&gt;"Not in the game (anymore)",IF(A471&lt;&gt;"",", setType="&amp;G471,"")&amp;IF(J471="true",", multiTrialSet=true",""),"")</f>
        <v>, setType=LIBSETS_SETTYPE_ARENA</v>
      </c>
      <c r="AZ471" s="21" t="str">
        <f>IF(F471&lt;&gt;"Not in the game (anymore)",IF(U471&lt;&gt;"",", dropMechanic={"&amp;U471&amp;IF(Z471&lt;&gt;"",","&amp;Z471,"")&amp;IF(AE471&lt;&gt;"",","&amp;AE471,"")&amp;IF(AJ471&lt;&gt;"",","&amp;AJ471,"")&amp;IF(AO471&lt;&gt;"",","&amp;AO471,"")&amp;IF(AT471&lt;&gt;"",","&amp;AT471,"")&amp;"}"&amp;IF(U471="LIBSETS_DROP_MECHANIC_MONSTER_NAME",", dropMechanicNames={" &amp; IF(V471&lt;&gt;"","['en']='"&amp;V471&amp;"'","") &amp; IF(W471&lt;&gt;"",", ['de']='" &amp; W471&amp;"'","") &amp; "}",""),"")&amp;"},","")</f>
        <v>, dropMechanic={LIBSETS_DROP_MECHANIC_ARENA_STAGE_CHEST}},</v>
      </c>
      <c r="BA471" s="21" t="str">
        <f>IF(F471&lt;&gt;"Not in the game (anymore)",IF(C471&lt;&gt;"",CONCATENATE(" --",C471," / ",B471,"   [",IF(Q471&lt;&gt;"",Q471,""),IF(Y471&lt;&gt;"",", "&amp;Y471,""),IF(AD471&lt;&gt;"",", "&amp;AD471,""),IF(AI471&lt;&gt;"",", "&amp;AI471,""),IF(AN471&lt;&gt;"",", "&amp;AN471,""),IF(AS471&lt;&gt;"",", "&amp;AS471,""),"]")),"")</f>
        <v xml:space="preserve"> --Perfected Grand Rejuvenation / Pefektionierte Große Verjüngung   [Dragonstar Arena]</v>
      </c>
    </row>
    <row r="472" spans="1:53" ht="15.75" x14ac:dyDescent="0.25">
      <c r="A472" s="5">
        <v>534</v>
      </c>
      <c r="B472" t="s">
        <v>2422</v>
      </c>
      <c r="C472" s="71" t="s">
        <v>2067</v>
      </c>
      <c r="D472" s="3">
        <f>A472</f>
        <v>534</v>
      </c>
      <c r="G472" s="3" t="s">
        <v>1654</v>
      </c>
      <c r="H472">
        <v>3</v>
      </c>
      <c r="I472" t="s">
        <v>1641</v>
      </c>
      <c r="J472" t="s">
        <v>97</v>
      </c>
      <c r="K472">
        <v>-1</v>
      </c>
      <c r="L472">
        <v>-1</v>
      </c>
      <c r="M472">
        <v>-1</v>
      </c>
      <c r="N472">
        <v>0</v>
      </c>
      <c r="O472" s="70" t="s">
        <v>2066</v>
      </c>
      <c r="P472" s="3">
        <f>IF(AND(G472&lt;&gt;"LIBSETS_SETTYPE_BATTLEGROUND",G472&lt;&gt;"LIBSETS_SETTYPE_SPECIAL",G472&lt;&gt;"LIBSETS_SETTYPE_MYTHIC"), IF(Q472&lt;&gt;"",VLOOKUP(Q472,'ESO zone constants'!$D$2:$H$4950,5,FALSE),""),"")</f>
        <v>1197</v>
      </c>
      <c r="Q472" t="str">
        <f>IF(OR(K472="",K472&lt;=0,ISERROR(K472)),IF(AND(O472&lt;&gt;"",NOT(ISERROR(O472))),O472, ""),VLOOKUP(K472,'ESO wayshrine node constants'!$A$3:$D$9993,4,FALSE))</f>
        <v>Stone Garden</v>
      </c>
      <c r="S472" s="19" t="str">
        <f>IF(AND(R472&lt;&gt;"",NOT(ISERROR(R472))),R472,IF(P472&lt;&gt;"",IF(NOT(ISERROR(VLOOKUP(P472,'ESO Dungeon constants'!$D$3:$H$9999,5,FALSE))),VLOOKUP(P472,'ESO Dungeon constants'!$D$3:$I$9999,6,FALSE),VLOOKUP(P472,'ESO zone constants'!$H$2:$K$9984,4,FALSE)),""))</f>
        <v>DLC_STONETHORN</v>
      </c>
      <c r="T472" s="3" t="str">
        <f>IF(S472&lt;&gt;"",VLOOKUP(S472,'LibSets constants'!$B$4:$C$1000,2,FALSE),"")</f>
        <v>Stonethorn</v>
      </c>
      <c r="U472" s="33" t="s">
        <v>1726</v>
      </c>
      <c r="V472" s="43" t="s">
        <v>2424</v>
      </c>
      <c r="W472" s="40" t="s">
        <v>2425</v>
      </c>
      <c r="X472" s="3" t="str">
        <f>IF(G472&lt;&gt;"LIBSETS_SETTYPE_BATTLEGROUND",IF(G472&lt;&gt;"LIBSETS_SETTYPE_SPECIAL",IF(Y472&lt;&gt;"",VLOOKUP(Y472,'ESO zone constants'!$D$2:$H$4950,5,FALSE),""),""),"")</f>
        <v/>
      </c>
      <c r="Z472" s="45"/>
      <c r="AA472" s="44" t="str">
        <f>IF(Z472&lt;&gt;"",IF(Z472&lt;&gt;"LIBSETS_DROP_MECHANIC_MONSTER_NAME",VLOOKUP(Z472,'LibSets constants'!$I$4:$L$1000,3,FALSE),""),"")</f>
        <v/>
      </c>
      <c r="AB472" s="44" t="str">
        <f>IF(Z472&lt;&gt;"",IF(Z472&lt;&gt;"LIBSETS_DROP_MECHANIC_MONSTER_NAME",VLOOKUP(Z472,'LibSets constants'!$I$4:$L$1000,4,FALSE),""),"")</f>
        <v/>
      </c>
      <c r="AC472" s="3" t="str">
        <f>IF(G472&lt;&gt;"LIBSETS_SETTYPE_BATTLEGROUND",IF(G472&lt;&gt;"LIBSETS_SETTYPE_SPECIAL",IF(AD472&lt;&gt;"",VLOOKUP(AD472,'ESO zone constants'!$D$2:$H$4950,5,FALSE),""),""),"")</f>
        <v/>
      </c>
      <c r="AE472" s="45"/>
      <c r="AF472" s="44" t="str">
        <f>IF(AE472&lt;&gt;"",IF(AE472&lt;&gt;"LIBSETS_DROP_MECHANIC_MONSTER_NAME",VLOOKUP(AE472,'LibSets constants'!$I$4:$L$1000,3,FALSE),""),"")</f>
        <v/>
      </c>
      <c r="AG472" s="44" t="str">
        <f>IF(AE472&lt;&gt;"",IF(AE472&lt;&gt;"LIBSETS_DROP_MECHANIC_MONSTER_NAME",VLOOKUP(AE472,'LibSets constants'!$I$4:$L$1000,4,FALSE),""),"")</f>
        <v/>
      </c>
      <c r="AH472" s="3" t="str">
        <f>IF(G472&lt;&gt;"LIBSETS_SETTYPE_BATTLEGROUND",IF(G472&lt;&gt;"LIBSETS_SETTYPE_SPECIAL",IF(AI472&lt;&gt;"",VLOOKUP(AI472,'ESO zone constants'!$D$2:$H$4950,5,FALSE),""),""),"")</f>
        <v/>
      </c>
      <c r="AJ472" s="45"/>
      <c r="AK472" s="44" t="str">
        <f>IF(AJ472&lt;&gt;"",IF(AJ472&lt;&gt;"LIBSETS_DROP_MECHANIC_MONSTER_NAME",VLOOKUP(AJ472,'LibSets constants'!$I$4:$L$1000,3,FALSE),""),"")</f>
        <v/>
      </c>
      <c r="AL472" s="44" t="str">
        <f>IF(AJ472&lt;&gt;"",IF(AJ472&lt;&gt;"LIBSETS_DROP_MECHANIC_MONSTER_NAME",VLOOKUP(AJ472,'LibSets constants'!$I$4:$L$1000,4,FALSE),""),"")</f>
        <v/>
      </c>
      <c r="AM472" s="3" t="str">
        <f>IF(G472&lt;&gt;"LIBSETS_SETTYPE_BATTLEGROUND",IF(G472&lt;&gt;"LIBSETS_SETTYPE_SPECIAL",IF(AN472&lt;&gt;"",VLOOKUP(AN472,'ESO zone constants'!$D$2:$H$4950,5,FALSE),""),""),"")</f>
        <v/>
      </c>
      <c r="AO472" s="45"/>
      <c r="AP472" s="44" t="str">
        <f>IF(AO472&lt;&gt;"",IF(AO472&lt;&gt;"LIBSETS_DROP_MECHANIC_MONSTER_NAME",VLOOKUP(AO472,'LibSets constants'!$I$4:$L$1000,3,FALSE),""),"")</f>
        <v/>
      </c>
      <c r="AQ472" s="44" t="str">
        <f>IF(AO472&lt;&gt;"",IF(AO472&lt;&gt;"LIBSETS_DROP_MECHANIC_MONSTER_NAME",VLOOKUP(AO472,'LibSets constants'!$I$4:$L$1000,4,FALSE),""),"")</f>
        <v/>
      </c>
      <c r="AR472" s="3" t="str">
        <f>IF(G472&lt;&gt;"LIBSETS_SETTYPE_BATTLEGROUND",IF(G472&lt;&gt;"LIBSETS_SETTYPE_SPECIAL",IF(AS472&lt;&gt;"",VLOOKUP(AS472,'ESO zone constants'!$D$2:$H$4950,5,FALSE),""),""),"")</f>
        <v/>
      </c>
      <c r="AT472" s="45"/>
      <c r="AU472" s="44" t="str">
        <f>IF(AT472&lt;&gt;"",IF(AT472&lt;&gt;"LIBSETS_DROP_MECHANIC_MONSTER_NAME",VLOOKUP(AT472,'LibSets constants'!$I$4:$L$1000,3,FALSE),""),"")</f>
        <v/>
      </c>
      <c r="AV472" s="44" t="str">
        <f>IF(AT472&lt;&gt;"",IF(AT472&lt;&gt;"LIBSETS_DROP_MECHANIC_MONSTER_NAME",VLOOKUP(AT472,'LibSets constants'!$I$4:$L$1000,4,FALSE),""),"")</f>
        <v/>
      </c>
      <c r="AW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{wayshrines={-1,-1,-1,}, dlcId=DLC_STONETHORN</v>
      </c>
      <c r="AX472" s="21" t="str">
        <f>IF(F472&lt;&gt;"Not in the game (anymore)",IF(A472&lt;&gt;"",IF(P472&lt;&gt;"",CONCATENATE(", zoneIds={",P472),"")&amp;IF(X472&lt;&gt;"",CONCATENATE(",",X472),"")&amp;IF(AC472&lt;&gt;"",CONCATENATE(",",AC472),"")&amp;IF(AH472&lt;&gt;"",CONCATENATE(",",AH472),"")&amp;IF(AM472&lt;&gt;"",CONCATENATE(",",AM472),"")&amp;IF(AR472&lt;&gt;"",CONCATENATE(",",AR472),"")&amp;IF(P472&lt;&gt;"",CONCATENATE("}",""),"")&amp;IF(OR(I472="true",I472="false",I472&lt;&gt;""), CONCATENATE(", veteran=", I472), ""),""),"")</f>
        <v>, zoneIds={1197}, veteran={[EQUIP_TYPE_HEAD]=true, [EQUIP_TYPE_SHOULDERS]=false}</v>
      </c>
      <c r="AY472" s="21" t="str">
        <f>IF(F472&lt;&gt;"Not in the game (anymore)",IF(A472&lt;&gt;"",", setType="&amp;G472,"")&amp;IF(J472="true",", multiTrialSet=true",""),"")</f>
        <v>, setType=LIBSETS_SETTYPE_MONSTER</v>
      </c>
      <c r="AZ472" s="21" t="str">
        <f>IF(F472&lt;&gt;"Not in the game (anymore)",IF(U472&lt;&gt;"",", dropMechanic={"&amp;U472&amp;IF(Z472&lt;&gt;"",","&amp;Z472,"")&amp;IF(AE472&lt;&gt;"",","&amp;AE472,"")&amp;IF(AJ472&lt;&gt;"",","&amp;AJ472,"")&amp;IF(AO472&lt;&gt;"",","&amp;AO472,"")&amp;IF(AT472&lt;&gt;"",","&amp;AT472,"")&amp;"}"&amp;IF(U472="LIBSETS_DROP_MECHANIC_MONSTER_NAME",", dropMechanicNames={" &amp; IF(V472&lt;&gt;"","['en']='"&amp;V472&amp;"'","") &amp; IF(W472&lt;&gt;"",", ['de']='" &amp; W472&amp;"'","") &amp; "}",""),"")&amp;"},","")</f>
        <v>, dropMechanic={LIBSETS_DROP_MECHANIC_MONSTER_NAME}, dropMechanicNames={['en']='Arkasis the Mad Alchemist', ['de']='Arkasis der verrückte Alchemist'}},</v>
      </c>
      <c r="BA472" s="21" t="str">
        <f>IF(F472&lt;&gt;"Not in the game (anymore)",IF(C472&lt;&gt;"",CONCATENATE(" --",C472," / ",B472,"   [",IF(Q472&lt;&gt;"",Q472,""),IF(Y472&lt;&gt;"",", "&amp;Y472,""),IF(AD472&lt;&gt;"",", "&amp;AD472,""),IF(AI472&lt;&gt;"",", "&amp;AI472,""),IF(AN472&lt;&gt;"",", "&amp;AN472,""),IF(AS472&lt;&gt;"",", "&amp;AS472,""),"]")),"")</f>
        <v xml:space="preserve"> --Stone Husk / Steinhülle   [Stone Garden]</v>
      </c>
    </row>
    <row r="473" spans="1:53" ht="15.75" x14ac:dyDescent="0.25">
      <c r="A473" s="5">
        <v>535</v>
      </c>
      <c r="B473" t="s">
        <v>2423</v>
      </c>
      <c r="C473" s="71" t="s">
        <v>2062</v>
      </c>
      <c r="D473" s="3">
        <f>A473</f>
        <v>535</v>
      </c>
      <c r="G473" s="3" t="s">
        <v>1654</v>
      </c>
      <c r="H473">
        <v>3</v>
      </c>
      <c r="I473" t="s">
        <v>1641</v>
      </c>
      <c r="J473" t="s">
        <v>97</v>
      </c>
      <c r="K473">
        <v>-1</v>
      </c>
      <c r="L473">
        <v>-1</v>
      </c>
      <c r="M473">
        <v>-1</v>
      </c>
      <c r="N473">
        <v>0</v>
      </c>
      <c r="O473" s="70" t="s">
        <v>2058</v>
      </c>
      <c r="P473" s="3">
        <f>IF(AND(G473&lt;&gt;"LIBSETS_SETTYPE_BATTLEGROUND",G473&lt;&gt;"LIBSETS_SETTYPE_SPECIAL",G473&lt;&gt;"LIBSETS_SETTYPE_MYTHIC"), IF(Q473&lt;&gt;"",VLOOKUP(Q473,'ESO zone constants'!$D$2:$H$4950,5,FALSE),""),"")</f>
        <v>1201</v>
      </c>
      <c r="Q473" t="str">
        <f>IF(OR(K473="",K473&lt;=0,ISERROR(K473)),IF(AND(O473&lt;&gt;"",NOT(ISERROR(O473))),O473, ""),VLOOKUP(K473,'ESO wayshrine node constants'!$A$3:$D$9993,4,FALSE))</f>
        <v>Castle Thorn</v>
      </c>
      <c r="S473" s="19" t="str">
        <f>IF(AND(R473&lt;&gt;"",NOT(ISERROR(R473))),R473,IF(P473&lt;&gt;"",IF(NOT(ISERROR(VLOOKUP(P473,'ESO Dungeon constants'!$D$3:$H$9999,5,FALSE))),VLOOKUP(P473,'ESO Dungeon constants'!$D$3:$I$9999,6,FALSE),VLOOKUP(P473,'ESO zone constants'!$H$2:$K$9984,4,FALSE)),""))</f>
        <v>DLC_STONETHORN</v>
      </c>
      <c r="T473" s="3" t="str">
        <f>IF(S473&lt;&gt;"",VLOOKUP(S473,'LibSets constants'!$B$4:$C$1000,2,FALSE),"")</f>
        <v>Stonethorn</v>
      </c>
      <c r="U473" s="33" t="s">
        <v>1726</v>
      </c>
      <c r="V473" s="43" t="s">
        <v>2062</v>
      </c>
      <c r="W473" s="40" t="s">
        <v>2423</v>
      </c>
      <c r="X473" s="3" t="str">
        <f>IF(G473&lt;&gt;"LIBSETS_SETTYPE_BATTLEGROUND",IF(G473&lt;&gt;"LIBSETS_SETTYPE_SPECIAL",IF(Y473&lt;&gt;"",VLOOKUP(Y473,'ESO zone constants'!$D$2:$H$4950,5,FALSE),""),""),"")</f>
        <v/>
      </c>
      <c r="Z473" s="45"/>
      <c r="AA473" s="44" t="str">
        <f>IF(Z473&lt;&gt;"",IF(Z473&lt;&gt;"LIBSETS_DROP_MECHANIC_MONSTER_NAME",VLOOKUP(Z473,'LibSets constants'!$I$4:$L$1000,3,FALSE),""),"")</f>
        <v/>
      </c>
      <c r="AB473" s="44" t="str">
        <f>IF(Z473&lt;&gt;"",IF(Z473&lt;&gt;"LIBSETS_DROP_MECHANIC_MONSTER_NAME",VLOOKUP(Z473,'LibSets constants'!$I$4:$L$1000,4,FALSE),""),"")</f>
        <v/>
      </c>
      <c r="AC473" s="3" t="str">
        <f>IF(G473&lt;&gt;"LIBSETS_SETTYPE_BATTLEGROUND",IF(G473&lt;&gt;"LIBSETS_SETTYPE_SPECIAL",IF(AD473&lt;&gt;"",VLOOKUP(AD473,'ESO zone constants'!$D$2:$H$4950,5,FALSE),""),""),"")</f>
        <v/>
      </c>
      <c r="AE473" s="45"/>
      <c r="AF473" s="44" t="str">
        <f>IF(AE473&lt;&gt;"",IF(AE473&lt;&gt;"LIBSETS_DROP_MECHANIC_MONSTER_NAME",VLOOKUP(AE473,'LibSets constants'!$I$4:$L$1000,3,FALSE),""),"")</f>
        <v/>
      </c>
      <c r="AG473" s="44" t="str">
        <f>IF(AE473&lt;&gt;"",IF(AE473&lt;&gt;"LIBSETS_DROP_MECHANIC_MONSTER_NAME",VLOOKUP(AE473,'LibSets constants'!$I$4:$L$1000,4,FALSE),""),"")</f>
        <v/>
      </c>
      <c r="AH473" s="3" t="str">
        <f>IF(G473&lt;&gt;"LIBSETS_SETTYPE_BATTLEGROUND",IF(G473&lt;&gt;"LIBSETS_SETTYPE_SPECIAL",IF(AI473&lt;&gt;"",VLOOKUP(AI473,'ESO zone constants'!$D$2:$H$4950,5,FALSE),""),""),"")</f>
        <v/>
      </c>
      <c r="AJ473" s="45"/>
      <c r="AK473" s="44" t="str">
        <f>IF(AJ473&lt;&gt;"",IF(AJ473&lt;&gt;"LIBSETS_DROP_MECHANIC_MONSTER_NAME",VLOOKUP(AJ473,'LibSets constants'!$I$4:$L$1000,3,FALSE),""),"")</f>
        <v/>
      </c>
      <c r="AL473" s="44" t="str">
        <f>IF(AJ473&lt;&gt;"",IF(AJ473&lt;&gt;"LIBSETS_DROP_MECHANIC_MONSTER_NAME",VLOOKUP(AJ473,'LibSets constants'!$I$4:$L$1000,4,FALSE),""),"")</f>
        <v/>
      </c>
      <c r="AM473" s="3" t="str">
        <f>IF(G473&lt;&gt;"LIBSETS_SETTYPE_BATTLEGROUND",IF(G473&lt;&gt;"LIBSETS_SETTYPE_SPECIAL",IF(AN473&lt;&gt;"",VLOOKUP(AN473,'ESO zone constants'!$D$2:$H$4950,5,FALSE),""),""),"")</f>
        <v/>
      </c>
      <c r="AO473" s="45"/>
      <c r="AP473" s="44" t="str">
        <f>IF(AO473&lt;&gt;"",IF(AO473&lt;&gt;"LIBSETS_DROP_MECHANIC_MONSTER_NAME",VLOOKUP(AO473,'LibSets constants'!$I$4:$L$1000,3,FALSE),""),"")</f>
        <v/>
      </c>
      <c r="AQ473" s="44" t="str">
        <f>IF(AO473&lt;&gt;"",IF(AO473&lt;&gt;"LIBSETS_DROP_MECHANIC_MONSTER_NAME",VLOOKUP(AO473,'LibSets constants'!$I$4:$L$1000,4,FALSE),""),"")</f>
        <v/>
      </c>
      <c r="AR473" s="3" t="str">
        <f>IF(G473&lt;&gt;"LIBSETS_SETTYPE_BATTLEGROUND",IF(G473&lt;&gt;"LIBSETS_SETTYPE_SPECIAL",IF(AS473&lt;&gt;"",VLOOKUP(AS473,'ESO zone constants'!$D$2:$H$4950,5,FALSE),""),""),"")</f>
        <v/>
      </c>
      <c r="AT473" s="45"/>
      <c r="AU473" s="44" t="str">
        <f>IF(AT473&lt;&gt;"",IF(AT473&lt;&gt;"LIBSETS_DROP_MECHANIC_MONSTER_NAME",VLOOKUP(AT473,'LibSets constants'!$I$4:$L$1000,3,FALSE),""),"")</f>
        <v/>
      </c>
      <c r="AV473" s="44" t="str">
        <f>IF(AT473&lt;&gt;"",IF(AT473&lt;&gt;"LIBSETS_DROP_MECHANIC_MONSTER_NAME",VLOOKUP(AT473,'LibSets constants'!$I$4:$L$1000,4,FALSE),""),"")</f>
        <v/>
      </c>
      <c r="AW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{wayshrines={-1,-1,-1,}, dlcId=DLC_STONETHORN</v>
      </c>
      <c r="AX473" s="21" t="str">
        <f>IF(F473&lt;&gt;"Not in the game (anymore)",IF(A473&lt;&gt;"",IF(P473&lt;&gt;"",CONCATENATE(", zoneIds={",P473),"")&amp;IF(X473&lt;&gt;"",CONCATENATE(",",X473),"")&amp;IF(AC473&lt;&gt;"",CONCATENATE(",",AC473),"")&amp;IF(AH473&lt;&gt;"",CONCATENATE(",",AH473),"")&amp;IF(AM473&lt;&gt;"",CONCATENATE(",",AM473),"")&amp;IF(AR473&lt;&gt;"",CONCATENATE(",",AR473),"")&amp;IF(P473&lt;&gt;"",CONCATENATE("}",""),"")&amp;IF(OR(I473="true",I473="false",I473&lt;&gt;""), CONCATENATE(", veteran=", I473), ""),""),"")</f>
        <v>, zoneIds={1201}, veteran={[EQUIP_TYPE_HEAD]=true, [EQUIP_TYPE_SHOULDERS]=false}</v>
      </c>
      <c r="AY473" s="21" t="str">
        <f>IF(F473&lt;&gt;"Not in the game (anymore)",IF(A473&lt;&gt;"",", setType="&amp;G473,"")&amp;IF(J473="true",", multiTrialSet=true",""),"")</f>
        <v>, setType=LIBSETS_SETTYPE_MONSTER</v>
      </c>
      <c r="AZ473" s="21" t="str">
        <f>IF(F473&lt;&gt;"Not in the game (anymore)",IF(U473&lt;&gt;"",", dropMechanic={"&amp;U473&amp;IF(Z473&lt;&gt;"",","&amp;Z473,"")&amp;IF(AE473&lt;&gt;"",","&amp;AE473,"")&amp;IF(AJ473&lt;&gt;"",","&amp;AJ473,"")&amp;IF(AO473&lt;&gt;"",","&amp;AO473,"")&amp;IF(AT473&lt;&gt;"",","&amp;AT473,"")&amp;"}"&amp;IF(U473="LIBSETS_DROP_MECHANIC_MONSTER_NAME",", dropMechanicNames={" &amp; IF(V473&lt;&gt;"","['en']='"&amp;V473&amp;"'","") &amp; IF(W473&lt;&gt;"",", ['de']='" &amp; W473&amp;"'","") &amp; "}",""),"")&amp;"},","")</f>
        <v>, dropMechanic={LIBSETS_DROP_MECHANIC_MONSTER_NAME}, dropMechanicNames={['en']='Lady Thorn', ['de']='Fürstin Dorn'}},</v>
      </c>
      <c r="BA473" s="21" t="str">
        <f>IF(F473&lt;&gt;"Not in the game (anymore)",IF(C473&lt;&gt;"",CONCATENATE(" --",C473," / ",B473,"   [",IF(Q473&lt;&gt;"",Q473,""),IF(Y473&lt;&gt;"",", "&amp;Y473,""),IF(AD473&lt;&gt;"",", "&amp;AD473,""),IF(AI473&lt;&gt;"",", "&amp;AI473,""),IF(AN473&lt;&gt;"",", "&amp;AN473,""),IF(AS473&lt;&gt;"",", "&amp;AS473,""),"]")),"")</f>
        <v xml:space="preserve"> --Lady Thorn / Fürstin Dorn   [Castle Thorn]</v>
      </c>
    </row>
    <row r="474" spans="1:53" x14ac:dyDescent="0.25">
      <c r="A474" s="5" t="s">
        <v>1446</v>
      </c>
      <c r="B474" t="s">
        <v>1450</v>
      </c>
      <c r="C474" t="s">
        <v>1449</v>
      </c>
      <c r="D474" s="3" t="str">
        <f>A474</f>
        <v>???</v>
      </c>
      <c r="E474" s="64" t="s">
        <v>1834</v>
      </c>
      <c r="F474" t="s">
        <v>1489</v>
      </c>
      <c r="G474" s="8" t="s">
        <v>1647</v>
      </c>
      <c r="I474" t="s">
        <v>97</v>
      </c>
      <c r="J474" t="s">
        <v>97</v>
      </c>
      <c r="K474">
        <v>-1</v>
      </c>
      <c r="L474">
        <v>-1</v>
      </c>
      <c r="M474">
        <v>-1</v>
      </c>
      <c r="N474">
        <v>0</v>
      </c>
      <c r="O474" s="70" t="s">
        <v>457</v>
      </c>
      <c r="P474" s="3">
        <f>IF(AND(G474&lt;&gt;"LIBSETS_SETTYPE_BATTLEGROUND",G474&lt;&gt;"LIBSETS_SETTYPE_SPECIAL",G474&lt;&gt;"LIBSETS_SETTYPE_MYTHIC"), IF(Q474&lt;&gt;"",VLOOKUP(Q474,'ESO zone constants'!$D$2:$H$4950,5,FALSE),""),"")</f>
        <v>677</v>
      </c>
      <c r="Q474" t="str">
        <f>IF(OR(K474="",K474&lt;=0,ISERROR(K474)),IF(AND(O474&lt;&gt;"",NOT(ISERROR(O474))),O474, ""),VLOOKUP(K474,'ESO wayshrine node constants'!$A$3:$D$9993,4,FALSE))</f>
        <v>Maelstrom Arena</v>
      </c>
      <c r="S474" s="19" t="str">
        <f>IF(AND(R474&lt;&gt;"",NOT(ISERROR(R474))),R474,IF(P474&lt;&gt;"",IF(NOT(ISERROR(VLOOKUP(P474,'ESO Dungeon constants'!$D$3:$H$9999,5,FALSE))),VLOOKUP(P474,'ESO Dungeon constants'!$D$3:$I$9999,6,FALSE),VLOOKUP(P474,'ESO zone constants'!$H$2:$K$9984,4,FALSE)),""))</f>
        <v>DLC_ORSINIUM</v>
      </c>
      <c r="T474" s="3" t="str">
        <f>IF(S474&lt;&gt;"",VLOOKUP(S474,'LibSets constants'!$B$4:$C$1000,2,FALSE),"")</f>
        <v>Orsinium</v>
      </c>
      <c r="U474" s="33" t="s">
        <v>1738</v>
      </c>
      <c r="V474" s="41" t="str">
        <f>IF(U474&lt;&gt;"",IF(U474&lt;&gt;"LIBSETS_DROP_MECHANIC_MONSTER_NAME",VLOOKUP(U474,'LibSets constants'!$I$4:$L$1000,3,FALSE),""),"")</f>
        <v>Arena stage chest</v>
      </c>
      <c r="W474" s="44" t="str">
        <f>IF(U474&lt;&gt;"",IF(U474&lt;&gt;"LIBSETS_DROP_MECHANIC_MONSTER_NAME",VLOOKUP(U474,'LibSets constants'!$I$4:$L$1000,4,FALSE),""),"")</f>
        <v>Arena-Phasen Schatztruhe</v>
      </c>
      <c r="X474" s="3" t="str">
        <f>IF(G474&lt;&gt;"LIBSETS_SETTYPE_BATTLEGROUND",IF(G474&lt;&gt;"LIBSETS_SETTYPE_SPECIAL",IF(Y474&lt;&gt;"",VLOOKUP(Y474,'ESO zone constants'!$D$2:$H$4950,5,FALSE),""),""),"")</f>
        <v/>
      </c>
      <c r="Z474" s="45"/>
      <c r="AA474" s="44" t="str">
        <f>IF(Z474&lt;&gt;"",IF(Z474&lt;&gt;"LIBSETS_DROP_MECHANIC_MONSTER_NAME",VLOOKUP(Z474,'LibSets constants'!$I$4:$L$1000,3,FALSE),""),"")</f>
        <v/>
      </c>
      <c r="AB474" s="44" t="str">
        <f>IF(Z474&lt;&gt;"",IF(Z474&lt;&gt;"LIBSETS_DROP_MECHANIC_MONSTER_NAME",VLOOKUP(Z474,'LibSets constants'!$I$4:$L$1000,4,FALSE),""),"")</f>
        <v/>
      </c>
      <c r="AC474" s="3" t="str">
        <f>IF(G474&lt;&gt;"LIBSETS_SETTYPE_BATTLEGROUND",IF(G474&lt;&gt;"LIBSETS_SETTYPE_SPECIAL",IF(AD474&lt;&gt;"",VLOOKUP(AD474,'ESO zone constants'!$D$2:$H$4950,5,FALSE),""),""),"")</f>
        <v/>
      </c>
      <c r="AE474" s="45"/>
      <c r="AF474" s="44" t="str">
        <f>IF(AE474&lt;&gt;"",IF(AE474&lt;&gt;"LIBSETS_DROP_MECHANIC_MONSTER_NAME",VLOOKUP(AE474,'LibSets constants'!$I$4:$L$1000,3,FALSE),""),"")</f>
        <v/>
      </c>
      <c r="AG474" s="44" t="str">
        <f>IF(AE474&lt;&gt;"",IF(AE474&lt;&gt;"LIBSETS_DROP_MECHANIC_MONSTER_NAME",VLOOKUP(AE474,'LibSets constants'!$I$4:$L$1000,4,FALSE),""),"")</f>
        <v/>
      </c>
      <c r="AH474" s="3" t="str">
        <f>IF(G474&lt;&gt;"LIBSETS_SETTYPE_BATTLEGROUND",IF(G474&lt;&gt;"LIBSETS_SETTYPE_SPECIAL",IF(AI474&lt;&gt;"",VLOOKUP(AI474,'ESO zone constants'!$D$2:$H$4950,5,FALSE),""),""),"")</f>
        <v/>
      </c>
      <c r="AJ474" s="45"/>
      <c r="AK474" s="44" t="str">
        <f>IF(AJ474&lt;&gt;"",IF(AJ474&lt;&gt;"LIBSETS_DROP_MECHANIC_MONSTER_NAME",VLOOKUP(AJ474,'LibSets constants'!$I$4:$L$1000,3,FALSE),""),"")</f>
        <v/>
      </c>
      <c r="AL474" s="44" t="str">
        <f>IF(AJ474&lt;&gt;"",IF(AJ474&lt;&gt;"LIBSETS_DROP_MECHANIC_MONSTER_NAME",VLOOKUP(AJ474,'LibSets constants'!$I$4:$L$1000,4,FALSE),""),"")</f>
        <v/>
      </c>
      <c r="AM474" s="3" t="str">
        <f>IF(G474&lt;&gt;"LIBSETS_SETTYPE_BATTLEGROUND",IF(G474&lt;&gt;"LIBSETS_SETTYPE_SPECIAL",IF(AN474&lt;&gt;"",VLOOKUP(AN474,'ESO zone constants'!$D$2:$H$4950,5,FALSE),""),""),"")</f>
        <v/>
      </c>
      <c r="AO474" s="45"/>
      <c r="AP474" s="44" t="str">
        <f>IF(AO474&lt;&gt;"",IF(AO474&lt;&gt;"LIBSETS_DROP_MECHANIC_MONSTER_NAME",VLOOKUP(AO474,'LibSets constants'!$I$4:$L$1000,3,FALSE),""),"")</f>
        <v/>
      </c>
      <c r="AQ474" s="44" t="str">
        <f>IF(AO474&lt;&gt;"",IF(AO474&lt;&gt;"LIBSETS_DROP_MECHANIC_MONSTER_NAME",VLOOKUP(AO474,'LibSets constants'!$I$4:$L$1000,4,FALSE),""),"")</f>
        <v/>
      </c>
      <c r="AR474" s="3" t="str">
        <f>IF(G474&lt;&gt;"LIBSETS_SETTYPE_BATTLEGROUND",IF(G474&lt;&gt;"LIBSETS_SETTYPE_SPECIAL",IF(AS474&lt;&gt;"",VLOOKUP(AS474,'ESO zone constants'!$D$2:$H$4950,5,FALSE),""),""),"")</f>
        <v/>
      </c>
      <c r="AT474" s="45"/>
      <c r="AU474" s="44" t="str">
        <f>IF(AT474&lt;&gt;"",IF(AT474&lt;&gt;"LIBSETS_DROP_MECHANIC_MONSTER_NAME",VLOOKUP(AT474,'LibSets constants'!$I$4:$L$1000,3,FALSE),""),"")</f>
        <v/>
      </c>
      <c r="AV474" s="44" t="str">
        <f>IF(AT474&lt;&gt;"",IF(AT474&lt;&gt;"LIBSETS_DROP_MECHANIC_MONSTER_NAME",VLOOKUP(AT474,'LibSets constants'!$I$4:$L$1000,4,FALSE),""),"")</f>
        <v/>
      </c>
      <c r="AW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 = {wayshrines={-1,-1,-1,}, dlcId=DLC_ORSINIUM</v>
      </c>
      <c r="AX474" s="21" t="str">
        <f>IF(F474&lt;&gt;"Not in the game (anymore)",IF(A474&lt;&gt;"",IF(P474&lt;&gt;"",CONCATENATE(", zoneIds={",P474),"")&amp;IF(X474&lt;&gt;"",CONCATENATE(",",X474),"")&amp;IF(AC474&lt;&gt;"",CONCATENATE(",",AC474),"")&amp;IF(AH474&lt;&gt;"",CONCATENATE(",",AH474),"")&amp;IF(AM474&lt;&gt;"",CONCATENATE(",",AM474),"")&amp;IF(AR474&lt;&gt;"",CONCATENATE(",",AR474),"")&amp;IF(P474&lt;&gt;"",CONCATENATE("}",""),"")&amp;IF(OR(I474="true",I474="false",I474&lt;&gt;""), CONCATENATE(", veteran=", I474), ""),""),"")</f>
        <v>, zoneIds={677}, veteran=false</v>
      </c>
      <c r="AY474" s="21" t="str">
        <f>IF(F474&lt;&gt;"Not in the game (anymore)",IF(A474&lt;&gt;"",", setType="&amp;G474,"")&amp;IF(J474="true",", multiTrialSet=true",""),"")</f>
        <v>, setType=LIBSETS_SETTYPE_ARENA</v>
      </c>
      <c r="AZ474" s="21" t="str">
        <f>IF(F474&lt;&gt;"Not in the game (anymore)",IF(U474&lt;&gt;"",", dropMechanic={"&amp;U474&amp;IF(Z474&lt;&gt;"",","&amp;Z474,"")&amp;IF(AE474&lt;&gt;"",","&amp;AE474,"")&amp;IF(AJ474&lt;&gt;"",","&amp;AJ474,"")&amp;IF(AO474&lt;&gt;"",","&amp;AO474,"")&amp;IF(AT474&lt;&gt;"",","&amp;AT474,"")&amp;"}"&amp;IF(U474="LIBSETS_DROP_MECHANIC_MONSTER_NAME",", dropMechanicNames={" &amp; IF(V474&lt;&gt;"","['en']='"&amp;V474&amp;"'","") &amp; IF(W474&lt;&gt;"",", ['de']='" &amp; W474&amp;"'","") &amp; "}",""),"")&amp;"},","")</f>
        <v>, dropMechanic={LIBSETS_DROP_MECHANIC_ARENA_STAGE_CHEST}},</v>
      </c>
      <c r="BA474" s="21" t="str">
        <f>IF(F474&lt;&gt;"Not in the game (anymore)",IF(C474&lt;&gt;"",CONCATENATE(" --",C474," / ",B474,"   [",IF(Q474&lt;&gt;"",Q474,""),IF(Y474&lt;&gt;"",", "&amp;Y474,""),IF(AD474&lt;&gt;"",", "&amp;AD474,""),IF(AI474&lt;&gt;"",", "&amp;AI474,""),IF(AN474&lt;&gt;"",", "&amp;AN474,""),IF(AS474&lt;&gt;"",", "&amp;AS474,""),"]")),"")</f>
        <v xml:space="preserve"> --The Maelstrom's Axe / Axt des Mahlstroms   [Maelstrom Arena]</v>
      </c>
    </row>
    <row r="475" spans="1:53" x14ac:dyDescent="0.25">
      <c r="A475" s="5" t="s">
        <v>1446</v>
      </c>
      <c r="B475" t="s">
        <v>1485</v>
      </c>
      <c r="C475" t="s">
        <v>1486</v>
      </c>
      <c r="D475" s="3" t="str">
        <f>A475</f>
        <v>???</v>
      </c>
      <c r="E475" s="64" t="s">
        <v>1834</v>
      </c>
      <c r="F475" t="s">
        <v>1489</v>
      </c>
      <c r="G475" s="8" t="s">
        <v>1647</v>
      </c>
      <c r="I475" t="s">
        <v>97</v>
      </c>
      <c r="J475" t="s">
        <v>97</v>
      </c>
      <c r="K475">
        <v>-1</v>
      </c>
      <c r="L475">
        <v>-1</v>
      </c>
      <c r="M475">
        <v>-1</v>
      </c>
      <c r="N475">
        <v>0</v>
      </c>
      <c r="O475" s="70" t="s">
        <v>457</v>
      </c>
      <c r="P475" s="3">
        <f>IF(AND(G475&lt;&gt;"LIBSETS_SETTYPE_BATTLEGROUND",G475&lt;&gt;"LIBSETS_SETTYPE_SPECIAL",G475&lt;&gt;"LIBSETS_SETTYPE_MYTHIC"), IF(Q475&lt;&gt;"",VLOOKUP(Q475,'ESO zone constants'!$D$2:$H$4950,5,FALSE),""),"")</f>
        <v>677</v>
      </c>
      <c r="Q475" t="str">
        <f>IF(OR(K475="",K475&lt;=0,ISERROR(K475)),IF(AND(O475&lt;&gt;"",NOT(ISERROR(O475))),O475, ""),VLOOKUP(K475,'ESO wayshrine node constants'!$A$3:$D$9993,4,FALSE))</f>
        <v>Maelstrom Arena</v>
      </c>
      <c r="S475" s="19" t="str">
        <f>IF(AND(R475&lt;&gt;"",NOT(ISERROR(R475))),R475,IF(P475&lt;&gt;"",IF(NOT(ISERROR(VLOOKUP(P475,'ESO Dungeon constants'!$D$3:$H$9999,5,FALSE))),VLOOKUP(P475,'ESO Dungeon constants'!$D$3:$I$9999,6,FALSE),VLOOKUP(P475,'ESO zone constants'!$H$2:$K$9984,4,FALSE)),""))</f>
        <v>DLC_ORSINIUM</v>
      </c>
      <c r="T475" s="3" t="str">
        <f>IF(S475&lt;&gt;"",VLOOKUP(S475,'LibSets constants'!$B$4:$C$1000,2,FALSE),"")</f>
        <v>Orsinium</v>
      </c>
      <c r="U475" s="33" t="s">
        <v>1738</v>
      </c>
      <c r="V475" s="41" t="str">
        <f>IF(U475&lt;&gt;"",IF(U475&lt;&gt;"LIBSETS_DROP_MECHANIC_MONSTER_NAME",VLOOKUP(U475,'LibSets constants'!$I$4:$L$1000,3,FALSE),""),"")</f>
        <v>Arena stage chest</v>
      </c>
      <c r="W475" s="44" t="str">
        <f>IF(U475&lt;&gt;"",IF(U475&lt;&gt;"LIBSETS_DROP_MECHANIC_MONSTER_NAME",VLOOKUP(U475,'LibSets constants'!$I$4:$L$1000,4,FALSE),""),"")</f>
        <v>Arena-Phasen Schatztruhe</v>
      </c>
      <c r="X475" s="3" t="str">
        <f>IF(G475&lt;&gt;"LIBSETS_SETTYPE_BATTLEGROUND",IF(G475&lt;&gt;"LIBSETS_SETTYPE_SPECIAL",IF(Y475&lt;&gt;"",VLOOKUP(Y475,'ESO zone constants'!$D$2:$H$4950,5,FALSE),""),""),"")</f>
        <v/>
      </c>
      <c r="Z475" s="45"/>
      <c r="AA475" s="44" t="str">
        <f>IF(Z475&lt;&gt;"",IF(Z475&lt;&gt;"LIBSETS_DROP_MECHANIC_MONSTER_NAME",VLOOKUP(Z475,'LibSets constants'!$I$4:$L$1000,3,FALSE),""),"")</f>
        <v/>
      </c>
      <c r="AB475" s="44" t="str">
        <f>IF(Z475&lt;&gt;"",IF(Z475&lt;&gt;"LIBSETS_DROP_MECHANIC_MONSTER_NAME",VLOOKUP(Z475,'LibSets constants'!$I$4:$L$1000,4,FALSE),""),"")</f>
        <v/>
      </c>
      <c r="AC475" s="3" t="str">
        <f>IF(G475&lt;&gt;"LIBSETS_SETTYPE_BATTLEGROUND",IF(G475&lt;&gt;"LIBSETS_SETTYPE_SPECIAL",IF(AD475&lt;&gt;"",VLOOKUP(AD475,'ESO zone constants'!$D$2:$H$4950,5,FALSE),""),""),"")</f>
        <v/>
      </c>
      <c r="AE475" s="45"/>
      <c r="AF475" s="44" t="str">
        <f>IF(AE475&lt;&gt;"",IF(AE475&lt;&gt;"LIBSETS_DROP_MECHANIC_MONSTER_NAME",VLOOKUP(AE475,'LibSets constants'!$I$4:$L$1000,3,FALSE),""),"")</f>
        <v/>
      </c>
      <c r="AG475" s="44" t="str">
        <f>IF(AE475&lt;&gt;"",IF(AE475&lt;&gt;"LIBSETS_DROP_MECHANIC_MONSTER_NAME",VLOOKUP(AE475,'LibSets constants'!$I$4:$L$1000,4,FALSE),""),"")</f>
        <v/>
      </c>
      <c r="AH475" s="3" t="str">
        <f>IF(G475&lt;&gt;"LIBSETS_SETTYPE_BATTLEGROUND",IF(G475&lt;&gt;"LIBSETS_SETTYPE_SPECIAL",IF(AI475&lt;&gt;"",VLOOKUP(AI475,'ESO zone constants'!$D$2:$H$4950,5,FALSE),""),""),"")</f>
        <v/>
      </c>
      <c r="AJ475" s="45"/>
      <c r="AK475" s="44" t="str">
        <f>IF(AJ475&lt;&gt;"",IF(AJ475&lt;&gt;"LIBSETS_DROP_MECHANIC_MONSTER_NAME",VLOOKUP(AJ475,'LibSets constants'!$I$4:$L$1000,3,FALSE),""),"")</f>
        <v/>
      </c>
      <c r="AL475" s="44" t="str">
        <f>IF(AJ475&lt;&gt;"",IF(AJ475&lt;&gt;"LIBSETS_DROP_MECHANIC_MONSTER_NAME",VLOOKUP(AJ475,'LibSets constants'!$I$4:$L$1000,4,FALSE),""),"")</f>
        <v/>
      </c>
      <c r="AM475" s="3" t="str">
        <f>IF(G475&lt;&gt;"LIBSETS_SETTYPE_BATTLEGROUND",IF(G475&lt;&gt;"LIBSETS_SETTYPE_SPECIAL",IF(AN475&lt;&gt;"",VLOOKUP(AN475,'ESO zone constants'!$D$2:$H$4950,5,FALSE),""),""),"")</f>
        <v/>
      </c>
      <c r="AO475" s="45"/>
      <c r="AP475" s="44" t="str">
        <f>IF(AO475&lt;&gt;"",IF(AO475&lt;&gt;"LIBSETS_DROP_MECHANIC_MONSTER_NAME",VLOOKUP(AO475,'LibSets constants'!$I$4:$L$1000,3,FALSE),""),"")</f>
        <v/>
      </c>
      <c r="AQ475" s="44" t="str">
        <f>IF(AO475&lt;&gt;"",IF(AO475&lt;&gt;"LIBSETS_DROP_MECHANIC_MONSTER_NAME",VLOOKUP(AO475,'LibSets constants'!$I$4:$L$1000,4,FALSE),""),"")</f>
        <v/>
      </c>
      <c r="AR475" s="3" t="str">
        <f>IF(G475&lt;&gt;"LIBSETS_SETTYPE_BATTLEGROUND",IF(G475&lt;&gt;"LIBSETS_SETTYPE_SPECIAL",IF(AS475&lt;&gt;"",VLOOKUP(AS475,'ESO zone constants'!$D$2:$H$4950,5,FALSE),""),""),"")</f>
        <v/>
      </c>
      <c r="AT475" s="45"/>
      <c r="AU475" s="44" t="str">
        <f>IF(AT475&lt;&gt;"",IF(AT475&lt;&gt;"LIBSETS_DROP_MECHANIC_MONSTER_NAME",VLOOKUP(AT475,'LibSets constants'!$I$4:$L$1000,3,FALSE),""),"")</f>
        <v/>
      </c>
      <c r="AV475" s="44" t="str">
        <f>IF(AT475&lt;&gt;"",IF(AT475&lt;&gt;"LIBSETS_DROP_MECHANIC_MONSTER_NAME",VLOOKUP(AT475,'LibSets constants'!$I$4:$L$1000,4,FALSE),""),"")</f>
        <v/>
      </c>
      <c r="AW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 = {wayshrines={-1,-1,-1,}, dlcId=DLC_ORSINIUM</v>
      </c>
      <c r="AX475" s="21" t="str">
        <f>IF(F475&lt;&gt;"Not in the game (anymore)",IF(A475&lt;&gt;"",IF(P475&lt;&gt;"",CONCATENATE(", zoneIds={",P475),"")&amp;IF(X475&lt;&gt;"",CONCATENATE(",",X475),"")&amp;IF(AC475&lt;&gt;"",CONCATENATE(",",AC475),"")&amp;IF(AH475&lt;&gt;"",CONCATENATE(",",AH475),"")&amp;IF(AM475&lt;&gt;"",CONCATENATE(",",AM475),"")&amp;IF(AR475&lt;&gt;"",CONCATENATE(",",AR475),"")&amp;IF(P475&lt;&gt;"",CONCATENATE("}",""),"")&amp;IF(OR(I475="true",I475="false",I475&lt;&gt;""), CONCATENATE(", veteran=", I475), ""),""),"")</f>
        <v>, zoneIds={677}, veteran=false</v>
      </c>
      <c r="AY475" s="21" t="str">
        <f>IF(F475&lt;&gt;"Not in the game (anymore)",IF(A475&lt;&gt;"",", setType="&amp;G475,"")&amp;IF(J475="true",", multiTrialSet=true",""),"")</f>
        <v>, setType=LIBSETS_SETTYPE_ARENA</v>
      </c>
      <c r="AZ475" s="21" t="str">
        <f>IF(F475&lt;&gt;"Not in the game (anymore)",IF(U475&lt;&gt;"",", dropMechanic={"&amp;U475&amp;IF(Z475&lt;&gt;"",","&amp;Z475,"")&amp;IF(AE475&lt;&gt;"",","&amp;AE475,"")&amp;IF(AJ475&lt;&gt;"",","&amp;AJ475,"")&amp;IF(AO475&lt;&gt;"",","&amp;AO475,"")&amp;IF(AT475&lt;&gt;"",","&amp;AT475,"")&amp;"}"&amp;IF(U475="LIBSETS_DROP_MECHANIC_MONSTER_NAME",", dropMechanicNames={" &amp; IF(V475&lt;&gt;"","['en']='"&amp;V475&amp;"'","") &amp; IF(W475&lt;&gt;"",", ['de']='" &amp; W475&amp;"'","") &amp; "}",""),"")&amp;"},","")</f>
        <v>, dropMechanic={LIBSETS_DROP_MECHANIC_ARENA_STAGE_CHEST}},</v>
      </c>
      <c r="BA475" s="21" t="str">
        <f>IF(F475&lt;&gt;"Not in the game (anymore)",IF(C475&lt;&gt;"",CONCATENATE(" --",C475," / ",B475,"   [",IF(Q475&lt;&gt;"",Q475,""),IF(Y475&lt;&gt;"",", "&amp;Y475,""),IF(AD475&lt;&gt;"",", "&amp;AD475,""),IF(AI475&lt;&gt;"",", "&amp;AI475,""),IF(AN475&lt;&gt;"",", "&amp;AN475,""),IF(AS475&lt;&gt;"",", "&amp;AS475,""),"]")),"")</f>
        <v xml:space="preserve"> --The Maelstrom's Battle Axe / Streitaxt des Mahlstroms   [Maelstrom Arena]</v>
      </c>
    </row>
    <row r="476" spans="1:53" x14ac:dyDescent="0.25">
      <c r="A476" s="5" t="s">
        <v>1446</v>
      </c>
      <c r="B476" t="s">
        <v>1459</v>
      </c>
      <c r="C476" t="s">
        <v>1460</v>
      </c>
      <c r="D476" s="3" t="str">
        <f>A476</f>
        <v>???</v>
      </c>
      <c r="E476" s="64" t="s">
        <v>1834</v>
      </c>
      <c r="F476" t="s">
        <v>1489</v>
      </c>
      <c r="G476" s="8" t="s">
        <v>1647</v>
      </c>
      <c r="I476" t="s">
        <v>97</v>
      </c>
      <c r="J476" t="s">
        <v>97</v>
      </c>
      <c r="K476">
        <v>-1</v>
      </c>
      <c r="L476">
        <v>-1</v>
      </c>
      <c r="M476">
        <v>-1</v>
      </c>
      <c r="N476">
        <v>0</v>
      </c>
      <c r="O476" s="70" t="s">
        <v>457</v>
      </c>
      <c r="P476" s="3">
        <f>IF(AND(G476&lt;&gt;"LIBSETS_SETTYPE_BATTLEGROUND",G476&lt;&gt;"LIBSETS_SETTYPE_SPECIAL",G476&lt;&gt;"LIBSETS_SETTYPE_MYTHIC"), IF(Q476&lt;&gt;"",VLOOKUP(Q476,'ESO zone constants'!$D$2:$H$4950,5,FALSE),""),"")</f>
        <v>677</v>
      </c>
      <c r="Q476" t="str">
        <f>IF(OR(K476="",K476&lt;=0,ISERROR(K476)),IF(AND(O476&lt;&gt;"",NOT(ISERROR(O476))),O476, ""),VLOOKUP(K476,'ESO wayshrine node constants'!$A$3:$D$9993,4,FALSE))</f>
        <v>Maelstrom Arena</v>
      </c>
      <c r="S476" s="19" t="str">
        <f>IF(AND(R476&lt;&gt;"",NOT(ISERROR(R476))),R476,IF(P476&lt;&gt;"",IF(NOT(ISERROR(VLOOKUP(P476,'ESO Dungeon constants'!$D$3:$H$9999,5,FALSE))),VLOOKUP(P476,'ESO Dungeon constants'!$D$3:$I$9999,6,FALSE),VLOOKUP(P476,'ESO zone constants'!$H$2:$K$9984,4,FALSE)),""))</f>
        <v>DLC_ORSINIUM</v>
      </c>
      <c r="T476" s="3" t="str">
        <f>IF(S476&lt;&gt;"",VLOOKUP(S476,'LibSets constants'!$B$4:$C$1000,2,FALSE),"")</f>
        <v>Orsinium</v>
      </c>
      <c r="U476" s="33" t="s">
        <v>1738</v>
      </c>
      <c r="V476" s="41" t="str">
        <f>IF(U476&lt;&gt;"",IF(U476&lt;&gt;"LIBSETS_DROP_MECHANIC_MONSTER_NAME",VLOOKUP(U476,'LibSets constants'!$I$4:$L$1000,3,FALSE),""),"")</f>
        <v>Arena stage chest</v>
      </c>
      <c r="W476" s="44" t="str">
        <f>IF(U476&lt;&gt;"",IF(U476&lt;&gt;"LIBSETS_DROP_MECHANIC_MONSTER_NAME",VLOOKUP(U476,'LibSets constants'!$I$4:$L$1000,4,FALSE),""),"")</f>
        <v>Arena-Phasen Schatztruhe</v>
      </c>
      <c r="X476" s="3" t="str">
        <f>IF(G476&lt;&gt;"LIBSETS_SETTYPE_BATTLEGROUND",IF(G476&lt;&gt;"LIBSETS_SETTYPE_SPECIAL",IF(Y476&lt;&gt;"",VLOOKUP(Y476,'ESO zone constants'!$D$2:$H$4950,5,FALSE),""),""),"")</f>
        <v/>
      </c>
      <c r="Z476" s="45"/>
      <c r="AA476" s="44" t="str">
        <f>IF(Z476&lt;&gt;"",IF(Z476&lt;&gt;"LIBSETS_DROP_MECHANIC_MONSTER_NAME",VLOOKUP(Z476,'LibSets constants'!$I$4:$L$1000,3,FALSE),""),"")</f>
        <v/>
      </c>
      <c r="AB476" s="44" t="str">
        <f>IF(Z476&lt;&gt;"",IF(Z476&lt;&gt;"LIBSETS_DROP_MECHANIC_MONSTER_NAME",VLOOKUP(Z476,'LibSets constants'!$I$4:$L$1000,4,FALSE),""),"")</f>
        <v/>
      </c>
      <c r="AC476" s="3" t="str">
        <f>IF(G476&lt;&gt;"LIBSETS_SETTYPE_BATTLEGROUND",IF(G476&lt;&gt;"LIBSETS_SETTYPE_SPECIAL",IF(AD476&lt;&gt;"",VLOOKUP(AD476,'ESO zone constants'!$D$2:$H$4950,5,FALSE),""),""),"")</f>
        <v/>
      </c>
      <c r="AE476" s="45"/>
      <c r="AF476" s="44" t="str">
        <f>IF(AE476&lt;&gt;"",IF(AE476&lt;&gt;"LIBSETS_DROP_MECHANIC_MONSTER_NAME",VLOOKUP(AE476,'LibSets constants'!$I$4:$L$1000,3,FALSE),""),"")</f>
        <v/>
      </c>
      <c r="AG476" s="44" t="str">
        <f>IF(AE476&lt;&gt;"",IF(AE476&lt;&gt;"LIBSETS_DROP_MECHANIC_MONSTER_NAME",VLOOKUP(AE476,'LibSets constants'!$I$4:$L$1000,4,FALSE),""),"")</f>
        <v/>
      </c>
      <c r="AH476" s="3" t="str">
        <f>IF(G476&lt;&gt;"LIBSETS_SETTYPE_BATTLEGROUND",IF(G476&lt;&gt;"LIBSETS_SETTYPE_SPECIAL",IF(AI476&lt;&gt;"",VLOOKUP(AI476,'ESO zone constants'!$D$2:$H$4950,5,FALSE),""),""),"")</f>
        <v/>
      </c>
      <c r="AJ476" s="45"/>
      <c r="AK476" s="44" t="str">
        <f>IF(AJ476&lt;&gt;"",IF(AJ476&lt;&gt;"LIBSETS_DROP_MECHANIC_MONSTER_NAME",VLOOKUP(AJ476,'LibSets constants'!$I$4:$L$1000,3,FALSE),""),"")</f>
        <v/>
      </c>
      <c r="AL476" s="44" t="str">
        <f>IF(AJ476&lt;&gt;"",IF(AJ476&lt;&gt;"LIBSETS_DROP_MECHANIC_MONSTER_NAME",VLOOKUP(AJ476,'LibSets constants'!$I$4:$L$1000,4,FALSE),""),"")</f>
        <v/>
      </c>
      <c r="AM476" s="3" t="str">
        <f>IF(G476&lt;&gt;"LIBSETS_SETTYPE_BATTLEGROUND",IF(G476&lt;&gt;"LIBSETS_SETTYPE_SPECIAL",IF(AN476&lt;&gt;"",VLOOKUP(AN476,'ESO zone constants'!$D$2:$H$4950,5,FALSE),""),""),"")</f>
        <v/>
      </c>
      <c r="AO476" s="45"/>
      <c r="AP476" s="44" t="str">
        <f>IF(AO476&lt;&gt;"",IF(AO476&lt;&gt;"LIBSETS_DROP_MECHANIC_MONSTER_NAME",VLOOKUP(AO476,'LibSets constants'!$I$4:$L$1000,3,FALSE),""),"")</f>
        <v/>
      </c>
      <c r="AQ476" s="44" t="str">
        <f>IF(AO476&lt;&gt;"",IF(AO476&lt;&gt;"LIBSETS_DROP_MECHANIC_MONSTER_NAME",VLOOKUP(AO476,'LibSets constants'!$I$4:$L$1000,4,FALSE),""),"")</f>
        <v/>
      </c>
      <c r="AR476" s="3" t="str">
        <f>IF(G476&lt;&gt;"LIBSETS_SETTYPE_BATTLEGROUND",IF(G476&lt;&gt;"LIBSETS_SETTYPE_SPECIAL",IF(AS476&lt;&gt;"",VLOOKUP(AS476,'ESO zone constants'!$D$2:$H$4950,5,FALSE),""),""),"")</f>
        <v/>
      </c>
      <c r="AT476" s="45"/>
      <c r="AU476" s="44" t="str">
        <f>IF(AT476&lt;&gt;"",IF(AT476&lt;&gt;"LIBSETS_DROP_MECHANIC_MONSTER_NAME",VLOOKUP(AT476,'LibSets constants'!$I$4:$L$1000,3,FALSE),""),"")</f>
        <v/>
      </c>
      <c r="AV476" s="44" t="str">
        <f>IF(AT476&lt;&gt;"",IF(AT476&lt;&gt;"LIBSETS_DROP_MECHANIC_MONSTER_NAME",VLOOKUP(AT476,'LibSets constants'!$I$4:$L$1000,4,FALSE),""),"")</f>
        <v/>
      </c>
      <c r="AW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 = {wayshrines={-1,-1,-1,}, dlcId=DLC_ORSINIUM</v>
      </c>
      <c r="AX476" s="21" t="str">
        <f>IF(F476&lt;&gt;"Not in the game (anymore)",IF(A476&lt;&gt;"",IF(P476&lt;&gt;"",CONCATENATE(", zoneIds={",P476),"")&amp;IF(X476&lt;&gt;"",CONCATENATE(",",X476),"")&amp;IF(AC476&lt;&gt;"",CONCATENATE(",",AC476),"")&amp;IF(AH476&lt;&gt;"",CONCATENATE(",",AH476),"")&amp;IF(AM476&lt;&gt;"",CONCATENATE(",",AM476),"")&amp;IF(AR476&lt;&gt;"",CONCATENATE(",",AR476),"")&amp;IF(P476&lt;&gt;"",CONCATENATE("}",""),"")&amp;IF(OR(I476="true",I476="false",I476&lt;&gt;""), CONCATENATE(", veteran=", I476), ""),""),"")</f>
        <v>, zoneIds={677}, veteran=false</v>
      </c>
      <c r="AY476" s="21" t="str">
        <f>IF(F476&lt;&gt;"Not in the game (anymore)",IF(A476&lt;&gt;"",", setType="&amp;G476,"")&amp;IF(J476="true",", multiTrialSet=true",""),"")</f>
        <v>, setType=LIBSETS_SETTYPE_ARENA</v>
      </c>
      <c r="AZ476" s="21" t="str">
        <f>IF(F476&lt;&gt;"Not in the game (anymore)",IF(U476&lt;&gt;"",", dropMechanic={"&amp;U476&amp;IF(Z476&lt;&gt;"",","&amp;Z476,"")&amp;IF(AE476&lt;&gt;"",","&amp;AE476,"")&amp;IF(AJ476&lt;&gt;"",","&amp;AJ476,"")&amp;IF(AO476&lt;&gt;"",","&amp;AO476,"")&amp;IF(AT476&lt;&gt;"",","&amp;AT476,"")&amp;"}"&amp;IF(U476="LIBSETS_DROP_MECHANIC_MONSTER_NAME",", dropMechanicNames={" &amp; IF(V476&lt;&gt;"","['en']='"&amp;V476&amp;"'","") &amp; IF(W476&lt;&gt;"",", ['de']='" &amp; W476&amp;"'","") &amp; "}",""),"")&amp;"},","")</f>
        <v>, dropMechanic={LIBSETS_DROP_MECHANIC_ARENA_STAGE_CHEST}},</v>
      </c>
      <c r="BA476" s="21" t="str">
        <f>IF(F476&lt;&gt;"Not in the game (anymore)",IF(C476&lt;&gt;"",CONCATENATE(" --",C476," / ",B476,"   [",IF(Q476&lt;&gt;"",Q476,""),IF(Y476&lt;&gt;"",", "&amp;Y476,""),IF(AD476&lt;&gt;"",", "&amp;AD476,""),IF(AI476&lt;&gt;"",", "&amp;AI476,""),IF(AN476&lt;&gt;"",", "&amp;AN476,""),IF(AS476&lt;&gt;"",", "&amp;AS476,""),"]")),"")</f>
        <v xml:space="preserve"> --The Maelstrom's Bow / Bogen des Mahlstroms   [Maelstrom Arena]</v>
      </c>
    </row>
    <row r="477" spans="1:53" x14ac:dyDescent="0.25">
      <c r="A477" s="5" t="s">
        <v>1446</v>
      </c>
      <c r="B477" t="s">
        <v>1463</v>
      </c>
      <c r="C477" t="s">
        <v>1464</v>
      </c>
      <c r="D477" s="3" t="str">
        <f>A477</f>
        <v>???</v>
      </c>
      <c r="E477" s="64" t="s">
        <v>1834</v>
      </c>
      <c r="F477" t="s">
        <v>1489</v>
      </c>
      <c r="G477" s="8" t="s">
        <v>1647</v>
      </c>
      <c r="I477" t="s">
        <v>97</v>
      </c>
      <c r="J477" t="s">
        <v>97</v>
      </c>
      <c r="K477">
        <v>-1</v>
      </c>
      <c r="L477">
        <v>-1</v>
      </c>
      <c r="M477">
        <v>-1</v>
      </c>
      <c r="N477">
        <v>0</v>
      </c>
      <c r="O477" s="70" t="s">
        <v>457</v>
      </c>
      <c r="P477" s="3">
        <f>IF(AND(G477&lt;&gt;"LIBSETS_SETTYPE_BATTLEGROUND",G477&lt;&gt;"LIBSETS_SETTYPE_SPECIAL",G477&lt;&gt;"LIBSETS_SETTYPE_MYTHIC"), IF(Q477&lt;&gt;"",VLOOKUP(Q477,'ESO zone constants'!$D$2:$H$4950,5,FALSE),""),"")</f>
        <v>677</v>
      </c>
      <c r="Q477" t="str">
        <f>IF(OR(K477="",K477&lt;=0,ISERROR(K477)),IF(AND(O477&lt;&gt;"",NOT(ISERROR(O477))),O477, ""),VLOOKUP(K477,'ESO wayshrine node constants'!$A$3:$D$9993,4,FALSE))</f>
        <v>Maelstrom Arena</v>
      </c>
      <c r="S477" s="19" t="str">
        <f>IF(AND(R477&lt;&gt;"",NOT(ISERROR(R477))),R477,IF(P477&lt;&gt;"",IF(NOT(ISERROR(VLOOKUP(P477,'ESO Dungeon constants'!$D$3:$H$9999,5,FALSE))),VLOOKUP(P477,'ESO Dungeon constants'!$D$3:$I$9999,6,FALSE),VLOOKUP(P477,'ESO zone constants'!$H$2:$K$9984,4,FALSE)),""))</f>
        <v>DLC_ORSINIUM</v>
      </c>
      <c r="T477" s="3" t="str">
        <f>IF(S477&lt;&gt;"",VLOOKUP(S477,'LibSets constants'!$B$4:$C$1000,2,FALSE),"")</f>
        <v>Orsinium</v>
      </c>
      <c r="U477" s="33" t="s">
        <v>1738</v>
      </c>
      <c r="V477" s="41" t="str">
        <f>IF(U477&lt;&gt;"",IF(U477&lt;&gt;"LIBSETS_DROP_MECHANIC_MONSTER_NAME",VLOOKUP(U477,'LibSets constants'!$I$4:$L$1000,3,FALSE),""),"")</f>
        <v>Arena stage chest</v>
      </c>
      <c r="W477" s="44" t="str">
        <f>IF(U477&lt;&gt;"",IF(U477&lt;&gt;"LIBSETS_DROP_MECHANIC_MONSTER_NAME",VLOOKUP(U477,'LibSets constants'!$I$4:$L$1000,4,FALSE),""),"")</f>
        <v>Arena-Phasen Schatztruhe</v>
      </c>
      <c r="X477" s="3" t="str">
        <f>IF(G477&lt;&gt;"LIBSETS_SETTYPE_BATTLEGROUND",IF(G477&lt;&gt;"LIBSETS_SETTYPE_SPECIAL",IF(Y477&lt;&gt;"",VLOOKUP(Y477,'ESO zone constants'!$D$2:$H$4950,5,FALSE),""),""),"")</f>
        <v/>
      </c>
      <c r="Z477" s="45"/>
      <c r="AA477" s="44" t="str">
        <f>IF(Z477&lt;&gt;"",IF(Z477&lt;&gt;"LIBSETS_DROP_MECHANIC_MONSTER_NAME",VLOOKUP(Z477,'LibSets constants'!$I$4:$L$1000,3,FALSE),""),"")</f>
        <v/>
      </c>
      <c r="AB477" s="44" t="str">
        <f>IF(Z477&lt;&gt;"",IF(Z477&lt;&gt;"LIBSETS_DROP_MECHANIC_MONSTER_NAME",VLOOKUP(Z477,'LibSets constants'!$I$4:$L$1000,4,FALSE),""),"")</f>
        <v/>
      </c>
      <c r="AC477" s="3" t="str">
        <f>IF(G477&lt;&gt;"LIBSETS_SETTYPE_BATTLEGROUND",IF(G477&lt;&gt;"LIBSETS_SETTYPE_SPECIAL",IF(AD477&lt;&gt;"",VLOOKUP(AD477,'ESO zone constants'!$D$2:$H$4950,5,FALSE),""),""),"")</f>
        <v/>
      </c>
      <c r="AE477" s="45"/>
      <c r="AF477" s="44" t="str">
        <f>IF(AE477&lt;&gt;"",IF(AE477&lt;&gt;"LIBSETS_DROP_MECHANIC_MONSTER_NAME",VLOOKUP(AE477,'LibSets constants'!$I$4:$L$1000,3,FALSE),""),"")</f>
        <v/>
      </c>
      <c r="AG477" s="44" t="str">
        <f>IF(AE477&lt;&gt;"",IF(AE477&lt;&gt;"LIBSETS_DROP_MECHANIC_MONSTER_NAME",VLOOKUP(AE477,'LibSets constants'!$I$4:$L$1000,4,FALSE),""),"")</f>
        <v/>
      </c>
      <c r="AH477" s="3" t="str">
        <f>IF(G477&lt;&gt;"LIBSETS_SETTYPE_BATTLEGROUND",IF(G477&lt;&gt;"LIBSETS_SETTYPE_SPECIAL",IF(AI477&lt;&gt;"",VLOOKUP(AI477,'ESO zone constants'!$D$2:$H$4950,5,FALSE),""),""),"")</f>
        <v/>
      </c>
      <c r="AJ477" s="45"/>
      <c r="AK477" s="44" t="str">
        <f>IF(AJ477&lt;&gt;"",IF(AJ477&lt;&gt;"LIBSETS_DROP_MECHANIC_MONSTER_NAME",VLOOKUP(AJ477,'LibSets constants'!$I$4:$L$1000,3,FALSE),""),"")</f>
        <v/>
      </c>
      <c r="AL477" s="44" t="str">
        <f>IF(AJ477&lt;&gt;"",IF(AJ477&lt;&gt;"LIBSETS_DROP_MECHANIC_MONSTER_NAME",VLOOKUP(AJ477,'LibSets constants'!$I$4:$L$1000,4,FALSE),""),"")</f>
        <v/>
      </c>
      <c r="AM477" s="3" t="str">
        <f>IF(G477&lt;&gt;"LIBSETS_SETTYPE_BATTLEGROUND",IF(G477&lt;&gt;"LIBSETS_SETTYPE_SPECIAL",IF(AN477&lt;&gt;"",VLOOKUP(AN477,'ESO zone constants'!$D$2:$H$4950,5,FALSE),""),""),"")</f>
        <v/>
      </c>
      <c r="AO477" s="45"/>
      <c r="AP477" s="44" t="str">
        <f>IF(AO477&lt;&gt;"",IF(AO477&lt;&gt;"LIBSETS_DROP_MECHANIC_MONSTER_NAME",VLOOKUP(AO477,'LibSets constants'!$I$4:$L$1000,3,FALSE),""),"")</f>
        <v/>
      </c>
      <c r="AQ477" s="44" t="str">
        <f>IF(AO477&lt;&gt;"",IF(AO477&lt;&gt;"LIBSETS_DROP_MECHANIC_MONSTER_NAME",VLOOKUP(AO477,'LibSets constants'!$I$4:$L$1000,4,FALSE),""),"")</f>
        <v/>
      </c>
      <c r="AR477" s="3" t="str">
        <f>IF(G477&lt;&gt;"LIBSETS_SETTYPE_BATTLEGROUND",IF(G477&lt;&gt;"LIBSETS_SETTYPE_SPECIAL",IF(AS477&lt;&gt;"",VLOOKUP(AS477,'ESO zone constants'!$D$2:$H$4950,5,FALSE),""),""),"")</f>
        <v/>
      </c>
      <c r="AT477" s="45"/>
      <c r="AU477" s="44" t="str">
        <f>IF(AT477&lt;&gt;"",IF(AT477&lt;&gt;"LIBSETS_DROP_MECHANIC_MONSTER_NAME",VLOOKUP(AT477,'LibSets constants'!$I$4:$L$1000,3,FALSE),""),"")</f>
        <v/>
      </c>
      <c r="AV477" s="44" t="str">
        <f>IF(AT477&lt;&gt;"",IF(AT477&lt;&gt;"LIBSETS_DROP_MECHANIC_MONSTER_NAME",VLOOKUP(AT477,'LibSets constants'!$I$4:$L$1000,4,FALSE),""),"")</f>
        <v/>
      </c>
      <c r="AW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 = {wayshrines={-1,-1,-1,}, dlcId=DLC_ORSINIUM</v>
      </c>
      <c r="AX477" s="21" t="str">
        <f>IF(F477&lt;&gt;"Not in the game (anymore)",IF(A477&lt;&gt;"",IF(P477&lt;&gt;"",CONCATENATE(", zoneIds={",P477),"")&amp;IF(X477&lt;&gt;"",CONCATENATE(",",X477),"")&amp;IF(AC477&lt;&gt;"",CONCATENATE(",",AC477),"")&amp;IF(AH477&lt;&gt;"",CONCATENATE(",",AH477),"")&amp;IF(AM477&lt;&gt;"",CONCATENATE(",",AM477),"")&amp;IF(AR477&lt;&gt;"",CONCATENATE(",",AR477),"")&amp;IF(P477&lt;&gt;"",CONCATENATE("}",""),"")&amp;IF(OR(I477="true",I477="false",I477&lt;&gt;""), CONCATENATE(", veteran=", I477), ""),""),"")</f>
        <v>, zoneIds={677}, veteran=false</v>
      </c>
      <c r="AY477" s="21" t="str">
        <f>IF(F477&lt;&gt;"Not in the game (anymore)",IF(A477&lt;&gt;"",", setType="&amp;G477,"")&amp;IF(J477="true",", multiTrialSet=true",""),"")</f>
        <v>, setType=LIBSETS_SETTYPE_ARENA</v>
      </c>
      <c r="AZ477" s="21" t="str">
        <f>IF(F477&lt;&gt;"Not in the game (anymore)",IF(U477&lt;&gt;"",", dropMechanic={"&amp;U477&amp;IF(Z477&lt;&gt;"",","&amp;Z477,"")&amp;IF(AE477&lt;&gt;"",","&amp;AE477,"")&amp;IF(AJ477&lt;&gt;"",","&amp;AJ477,"")&amp;IF(AO477&lt;&gt;"",","&amp;AO477,"")&amp;IF(AT477&lt;&gt;"",","&amp;AT477,"")&amp;"}"&amp;IF(U477="LIBSETS_DROP_MECHANIC_MONSTER_NAME",", dropMechanicNames={" &amp; IF(V477&lt;&gt;"","['en']='"&amp;V477&amp;"'","") &amp; IF(W477&lt;&gt;"",", ['de']='" &amp; W477&amp;"'","") &amp; "}",""),"")&amp;"},","")</f>
        <v>, dropMechanic={LIBSETS_DROP_MECHANIC_ARENA_STAGE_CHEST}},</v>
      </c>
      <c r="BA477" s="21" t="str">
        <f>IF(F477&lt;&gt;"Not in the game (anymore)",IF(C477&lt;&gt;"",CONCATENATE(" --",C477," / ",B477,"   [",IF(Q477&lt;&gt;"",Q477,""),IF(Y477&lt;&gt;"",", "&amp;Y477,""),IF(AD477&lt;&gt;"",", "&amp;AD477,""),IF(AI477&lt;&gt;"",", "&amp;AI477,""),IF(AN477&lt;&gt;"",", "&amp;AN477,""),IF(AS477&lt;&gt;"",", "&amp;AS477,""),"]")),"")</f>
        <v xml:space="preserve"> --The Maelstrom's Dagger / Dolch des Mahlstroms   [Maelstrom Arena]</v>
      </c>
    </row>
    <row r="478" spans="1:53" x14ac:dyDescent="0.25">
      <c r="A478" s="5" t="s">
        <v>1446</v>
      </c>
      <c r="B478" t="s">
        <v>1451</v>
      </c>
      <c r="C478" t="s">
        <v>1452</v>
      </c>
      <c r="D478" s="3" t="str">
        <f>A478</f>
        <v>???</v>
      </c>
      <c r="E478" s="64" t="s">
        <v>1834</v>
      </c>
      <c r="F478" t="s">
        <v>1489</v>
      </c>
      <c r="G478" s="8" t="s">
        <v>1647</v>
      </c>
      <c r="I478" t="s">
        <v>97</v>
      </c>
      <c r="J478" t="s">
        <v>97</v>
      </c>
      <c r="K478">
        <v>-1</v>
      </c>
      <c r="L478">
        <v>-1</v>
      </c>
      <c r="M478">
        <v>-1</v>
      </c>
      <c r="N478">
        <v>0</v>
      </c>
      <c r="O478" s="70" t="s">
        <v>457</v>
      </c>
      <c r="P478" s="3">
        <f>IF(AND(G478&lt;&gt;"LIBSETS_SETTYPE_BATTLEGROUND",G478&lt;&gt;"LIBSETS_SETTYPE_SPECIAL",G478&lt;&gt;"LIBSETS_SETTYPE_MYTHIC"), IF(Q478&lt;&gt;"",VLOOKUP(Q478,'ESO zone constants'!$D$2:$H$4950,5,FALSE),""),"")</f>
        <v>677</v>
      </c>
      <c r="Q478" t="str">
        <f>IF(OR(K478="",K478&lt;=0,ISERROR(K478)),IF(AND(O478&lt;&gt;"",NOT(ISERROR(O478))),O478, ""),VLOOKUP(K478,'ESO wayshrine node constants'!$A$3:$D$9993,4,FALSE))</f>
        <v>Maelstrom Arena</v>
      </c>
      <c r="S478" s="19" t="str">
        <f>IF(AND(R478&lt;&gt;"",NOT(ISERROR(R478))),R478,IF(P478&lt;&gt;"",IF(NOT(ISERROR(VLOOKUP(P478,'ESO Dungeon constants'!$D$3:$H$9999,5,FALSE))),VLOOKUP(P478,'ESO Dungeon constants'!$D$3:$I$9999,6,FALSE),VLOOKUP(P478,'ESO zone constants'!$H$2:$K$9984,4,FALSE)),""))</f>
        <v>DLC_ORSINIUM</v>
      </c>
      <c r="T478" s="3" t="str">
        <f>IF(S478&lt;&gt;"",VLOOKUP(S478,'LibSets constants'!$B$4:$C$1000,2,FALSE),"")</f>
        <v>Orsinium</v>
      </c>
      <c r="U478" s="33" t="s">
        <v>1738</v>
      </c>
      <c r="V478" s="41" t="str">
        <f>IF(U478&lt;&gt;"",IF(U478&lt;&gt;"LIBSETS_DROP_MECHANIC_MONSTER_NAME",VLOOKUP(U478,'LibSets constants'!$I$4:$L$1000,3,FALSE),""),"")</f>
        <v>Arena stage chest</v>
      </c>
      <c r="W478" s="44" t="str">
        <f>IF(U478&lt;&gt;"",IF(U478&lt;&gt;"LIBSETS_DROP_MECHANIC_MONSTER_NAME",VLOOKUP(U478,'LibSets constants'!$I$4:$L$1000,4,FALSE),""),"")</f>
        <v>Arena-Phasen Schatztruhe</v>
      </c>
      <c r="X478" s="3" t="str">
        <f>IF(G478&lt;&gt;"LIBSETS_SETTYPE_BATTLEGROUND",IF(G478&lt;&gt;"LIBSETS_SETTYPE_SPECIAL",IF(Y478&lt;&gt;"",VLOOKUP(Y478,'ESO zone constants'!$D$2:$H$4950,5,FALSE),""),""),"")</f>
        <v/>
      </c>
      <c r="Z478" s="45"/>
      <c r="AA478" s="44" t="str">
        <f>IF(Z478&lt;&gt;"",IF(Z478&lt;&gt;"LIBSETS_DROP_MECHANIC_MONSTER_NAME",VLOOKUP(Z478,'LibSets constants'!$I$4:$L$1000,3,FALSE),""),"")</f>
        <v/>
      </c>
      <c r="AB478" s="44" t="str">
        <f>IF(Z478&lt;&gt;"",IF(Z478&lt;&gt;"LIBSETS_DROP_MECHANIC_MONSTER_NAME",VLOOKUP(Z478,'LibSets constants'!$I$4:$L$1000,4,FALSE),""),"")</f>
        <v/>
      </c>
      <c r="AC478" s="3" t="str">
        <f>IF(G478&lt;&gt;"LIBSETS_SETTYPE_BATTLEGROUND",IF(G478&lt;&gt;"LIBSETS_SETTYPE_SPECIAL",IF(AD478&lt;&gt;"",VLOOKUP(AD478,'ESO zone constants'!$D$2:$H$4950,5,FALSE),""),""),"")</f>
        <v/>
      </c>
      <c r="AE478" s="45"/>
      <c r="AF478" s="44" t="str">
        <f>IF(AE478&lt;&gt;"",IF(AE478&lt;&gt;"LIBSETS_DROP_MECHANIC_MONSTER_NAME",VLOOKUP(AE478,'LibSets constants'!$I$4:$L$1000,3,FALSE),""),"")</f>
        <v/>
      </c>
      <c r="AG478" s="44" t="str">
        <f>IF(AE478&lt;&gt;"",IF(AE478&lt;&gt;"LIBSETS_DROP_MECHANIC_MONSTER_NAME",VLOOKUP(AE478,'LibSets constants'!$I$4:$L$1000,4,FALSE),""),"")</f>
        <v/>
      </c>
      <c r="AH478" s="3" t="str">
        <f>IF(G478&lt;&gt;"LIBSETS_SETTYPE_BATTLEGROUND",IF(G478&lt;&gt;"LIBSETS_SETTYPE_SPECIAL",IF(AI478&lt;&gt;"",VLOOKUP(AI478,'ESO zone constants'!$D$2:$H$4950,5,FALSE),""),""),"")</f>
        <v/>
      </c>
      <c r="AJ478" s="45"/>
      <c r="AK478" s="44" t="str">
        <f>IF(AJ478&lt;&gt;"",IF(AJ478&lt;&gt;"LIBSETS_DROP_MECHANIC_MONSTER_NAME",VLOOKUP(AJ478,'LibSets constants'!$I$4:$L$1000,3,FALSE),""),"")</f>
        <v/>
      </c>
      <c r="AL478" s="44" t="str">
        <f>IF(AJ478&lt;&gt;"",IF(AJ478&lt;&gt;"LIBSETS_DROP_MECHANIC_MONSTER_NAME",VLOOKUP(AJ478,'LibSets constants'!$I$4:$L$1000,4,FALSE),""),"")</f>
        <v/>
      </c>
      <c r="AM478" s="3" t="str">
        <f>IF(G478&lt;&gt;"LIBSETS_SETTYPE_BATTLEGROUND",IF(G478&lt;&gt;"LIBSETS_SETTYPE_SPECIAL",IF(AN478&lt;&gt;"",VLOOKUP(AN478,'ESO zone constants'!$D$2:$H$4950,5,FALSE),""),""),"")</f>
        <v/>
      </c>
      <c r="AO478" s="45"/>
      <c r="AP478" s="44" t="str">
        <f>IF(AO478&lt;&gt;"",IF(AO478&lt;&gt;"LIBSETS_DROP_MECHANIC_MONSTER_NAME",VLOOKUP(AO478,'LibSets constants'!$I$4:$L$1000,3,FALSE),""),"")</f>
        <v/>
      </c>
      <c r="AQ478" s="44" t="str">
        <f>IF(AO478&lt;&gt;"",IF(AO478&lt;&gt;"LIBSETS_DROP_MECHANIC_MONSTER_NAME",VLOOKUP(AO478,'LibSets constants'!$I$4:$L$1000,4,FALSE),""),"")</f>
        <v/>
      </c>
      <c r="AR478" s="3" t="str">
        <f>IF(G478&lt;&gt;"LIBSETS_SETTYPE_BATTLEGROUND",IF(G478&lt;&gt;"LIBSETS_SETTYPE_SPECIAL",IF(AS478&lt;&gt;"",VLOOKUP(AS478,'ESO zone constants'!$D$2:$H$4950,5,FALSE),""),""),"")</f>
        <v/>
      </c>
      <c r="AT478" s="45"/>
      <c r="AU478" s="44" t="str">
        <f>IF(AT478&lt;&gt;"",IF(AT478&lt;&gt;"LIBSETS_DROP_MECHANIC_MONSTER_NAME",VLOOKUP(AT478,'LibSets constants'!$I$4:$L$1000,3,FALSE),""),"")</f>
        <v/>
      </c>
      <c r="AV478" s="44" t="str">
        <f>IF(AT478&lt;&gt;"",IF(AT478&lt;&gt;"LIBSETS_DROP_MECHANIC_MONSTER_NAME",VLOOKUP(AT478,'LibSets constants'!$I$4:$L$1000,4,FALSE),""),"")</f>
        <v/>
      </c>
      <c r="AW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 = {wayshrines={-1,-1,-1,}, dlcId=DLC_ORSINIUM</v>
      </c>
      <c r="AX478" s="21" t="str">
        <f>IF(F478&lt;&gt;"Not in the game (anymore)",IF(A478&lt;&gt;"",IF(P478&lt;&gt;"",CONCATENATE(", zoneIds={",P478),"")&amp;IF(X478&lt;&gt;"",CONCATENATE(",",X478),"")&amp;IF(AC478&lt;&gt;"",CONCATENATE(",",AC478),"")&amp;IF(AH478&lt;&gt;"",CONCATENATE(",",AH478),"")&amp;IF(AM478&lt;&gt;"",CONCATENATE(",",AM478),"")&amp;IF(AR478&lt;&gt;"",CONCATENATE(",",AR478),"")&amp;IF(P478&lt;&gt;"",CONCATENATE("}",""),"")&amp;IF(OR(I478="true",I478="false",I478&lt;&gt;""), CONCATENATE(", veteran=", I478), ""),""),"")</f>
        <v>, zoneIds={677}, veteran=false</v>
      </c>
      <c r="AY478" s="21" t="str">
        <f>IF(F478&lt;&gt;"Not in the game (anymore)",IF(A478&lt;&gt;"",", setType="&amp;G478,"")&amp;IF(J478="true",", multiTrialSet=true",""),"")</f>
        <v>, setType=LIBSETS_SETTYPE_ARENA</v>
      </c>
      <c r="AZ478" s="21" t="str">
        <f>IF(F478&lt;&gt;"Not in the game (anymore)",IF(U478&lt;&gt;"",", dropMechanic={"&amp;U478&amp;IF(Z478&lt;&gt;"",","&amp;Z478,"")&amp;IF(AE478&lt;&gt;"",","&amp;AE478,"")&amp;IF(AJ478&lt;&gt;"",","&amp;AJ478,"")&amp;IF(AO478&lt;&gt;"",","&amp;AO478,"")&amp;IF(AT478&lt;&gt;"",","&amp;AT478,"")&amp;"}"&amp;IF(U478="LIBSETS_DROP_MECHANIC_MONSTER_NAME",", dropMechanicNames={" &amp; IF(V478&lt;&gt;"","['en']='"&amp;V478&amp;"'","") &amp; IF(W478&lt;&gt;"",", ['de']='" &amp; W478&amp;"'","") &amp; "}",""),"")&amp;"},","")</f>
        <v>, dropMechanic={LIBSETS_DROP_MECHANIC_ARENA_STAGE_CHEST}},</v>
      </c>
      <c r="BA478" s="21" t="str">
        <f>IF(F478&lt;&gt;"Not in the game (anymore)",IF(C478&lt;&gt;"",CONCATENATE(" --",C478," / ",B478,"   [",IF(Q478&lt;&gt;"",Q478,""),IF(Y478&lt;&gt;"",", "&amp;Y478,""),IF(AD478&lt;&gt;"",", "&amp;AD478,""),IF(AI478&lt;&gt;"",", "&amp;AI478,""),IF(AN478&lt;&gt;"",", "&amp;AN478,""),IF(AS478&lt;&gt;"",", "&amp;AS478,""),"]")),"")</f>
        <v xml:space="preserve"> --The Maelstrom's Greatsword / Bidenhänder des Mahlstroms   [Maelstrom Arena]</v>
      </c>
    </row>
    <row r="479" spans="1:53" x14ac:dyDescent="0.25">
      <c r="A479" s="5" t="s">
        <v>1446</v>
      </c>
      <c r="B479" t="s">
        <v>1473</v>
      </c>
      <c r="C479" t="s">
        <v>1474</v>
      </c>
      <c r="D479" s="3" t="str">
        <f>A479</f>
        <v>???</v>
      </c>
      <c r="E479" s="64" t="s">
        <v>1834</v>
      </c>
      <c r="F479" t="s">
        <v>1489</v>
      </c>
      <c r="G479" s="8" t="s">
        <v>1647</v>
      </c>
      <c r="I479" t="s">
        <v>97</v>
      </c>
      <c r="J479" t="s">
        <v>97</v>
      </c>
      <c r="K479">
        <v>-1</v>
      </c>
      <c r="L479">
        <v>-1</v>
      </c>
      <c r="M479">
        <v>-1</v>
      </c>
      <c r="N479">
        <v>0</v>
      </c>
      <c r="O479" s="70" t="s">
        <v>457</v>
      </c>
      <c r="P479" s="3">
        <f>IF(AND(G479&lt;&gt;"LIBSETS_SETTYPE_BATTLEGROUND",G479&lt;&gt;"LIBSETS_SETTYPE_SPECIAL",G479&lt;&gt;"LIBSETS_SETTYPE_MYTHIC"), IF(Q479&lt;&gt;"",VLOOKUP(Q479,'ESO zone constants'!$D$2:$H$4950,5,FALSE),""),"")</f>
        <v>677</v>
      </c>
      <c r="Q479" t="str">
        <f>IF(OR(K479="",K479&lt;=0,ISERROR(K479)),IF(AND(O479&lt;&gt;"",NOT(ISERROR(O479))),O479, ""),VLOOKUP(K479,'ESO wayshrine node constants'!$A$3:$D$9993,4,FALSE))</f>
        <v>Maelstrom Arena</v>
      </c>
      <c r="S479" s="19" t="str">
        <f>IF(AND(R479&lt;&gt;"",NOT(ISERROR(R479))),R479,IF(P479&lt;&gt;"",IF(NOT(ISERROR(VLOOKUP(P479,'ESO Dungeon constants'!$D$3:$H$9999,5,FALSE))),VLOOKUP(P479,'ESO Dungeon constants'!$D$3:$I$9999,6,FALSE),VLOOKUP(P479,'ESO zone constants'!$H$2:$K$9984,4,FALSE)),""))</f>
        <v>DLC_ORSINIUM</v>
      </c>
      <c r="T479" s="3" t="str">
        <f>IF(S479&lt;&gt;"",VLOOKUP(S479,'LibSets constants'!$B$4:$C$1000,2,FALSE),"")</f>
        <v>Orsinium</v>
      </c>
      <c r="U479" s="33" t="s">
        <v>1738</v>
      </c>
      <c r="V479" s="41" t="str">
        <f>IF(U479&lt;&gt;"",IF(U479&lt;&gt;"LIBSETS_DROP_MECHANIC_MONSTER_NAME",VLOOKUP(U479,'LibSets constants'!$I$4:$L$1000,3,FALSE),""),"")</f>
        <v>Arena stage chest</v>
      </c>
      <c r="W479" s="44" t="str">
        <f>IF(U479&lt;&gt;"",IF(U479&lt;&gt;"LIBSETS_DROP_MECHANIC_MONSTER_NAME",VLOOKUP(U479,'LibSets constants'!$I$4:$L$1000,4,FALSE),""),"")</f>
        <v>Arena-Phasen Schatztruhe</v>
      </c>
      <c r="X479" s="3" t="str">
        <f>IF(G479&lt;&gt;"LIBSETS_SETTYPE_BATTLEGROUND",IF(G479&lt;&gt;"LIBSETS_SETTYPE_SPECIAL",IF(Y479&lt;&gt;"",VLOOKUP(Y479,'ESO zone constants'!$D$2:$H$4950,5,FALSE),""),""),"")</f>
        <v/>
      </c>
      <c r="Z479" s="45"/>
      <c r="AA479" s="44" t="str">
        <f>IF(Z479&lt;&gt;"",IF(Z479&lt;&gt;"LIBSETS_DROP_MECHANIC_MONSTER_NAME",VLOOKUP(Z479,'LibSets constants'!$I$4:$L$1000,3,FALSE),""),"")</f>
        <v/>
      </c>
      <c r="AB479" s="44" t="str">
        <f>IF(Z479&lt;&gt;"",IF(Z479&lt;&gt;"LIBSETS_DROP_MECHANIC_MONSTER_NAME",VLOOKUP(Z479,'LibSets constants'!$I$4:$L$1000,4,FALSE),""),"")</f>
        <v/>
      </c>
      <c r="AC479" s="3" t="str">
        <f>IF(G479&lt;&gt;"LIBSETS_SETTYPE_BATTLEGROUND",IF(G479&lt;&gt;"LIBSETS_SETTYPE_SPECIAL",IF(AD479&lt;&gt;"",VLOOKUP(AD479,'ESO zone constants'!$D$2:$H$4950,5,FALSE),""),""),"")</f>
        <v/>
      </c>
      <c r="AE479" s="45"/>
      <c r="AF479" s="44" t="str">
        <f>IF(AE479&lt;&gt;"",IF(AE479&lt;&gt;"LIBSETS_DROP_MECHANIC_MONSTER_NAME",VLOOKUP(AE479,'LibSets constants'!$I$4:$L$1000,3,FALSE),""),"")</f>
        <v/>
      </c>
      <c r="AG479" s="44" t="str">
        <f>IF(AE479&lt;&gt;"",IF(AE479&lt;&gt;"LIBSETS_DROP_MECHANIC_MONSTER_NAME",VLOOKUP(AE479,'LibSets constants'!$I$4:$L$1000,4,FALSE),""),"")</f>
        <v/>
      </c>
      <c r="AH479" s="3" t="str">
        <f>IF(G479&lt;&gt;"LIBSETS_SETTYPE_BATTLEGROUND",IF(G479&lt;&gt;"LIBSETS_SETTYPE_SPECIAL",IF(AI479&lt;&gt;"",VLOOKUP(AI479,'ESO zone constants'!$D$2:$H$4950,5,FALSE),""),""),"")</f>
        <v/>
      </c>
      <c r="AJ479" s="45"/>
      <c r="AK479" s="44" t="str">
        <f>IF(AJ479&lt;&gt;"",IF(AJ479&lt;&gt;"LIBSETS_DROP_MECHANIC_MONSTER_NAME",VLOOKUP(AJ479,'LibSets constants'!$I$4:$L$1000,3,FALSE),""),"")</f>
        <v/>
      </c>
      <c r="AL479" s="44" t="str">
        <f>IF(AJ479&lt;&gt;"",IF(AJ479&lt;&gt;"LIBSETS_DROP_MECHANIC_MONSTER_NAME",VLOOKUP(AJ479,'LibSets constants'!$I$4:$L$1000,4,FALSE),""),"")</f>
        <v/>
      </c>
      <c r="AM479" s="3" t="str">
        <f>IF(G479&lt;&gt;"LIBSETS_SETTYPE_BATTLEGROUND",IF(G479&lt;&gt;"LIBSETS_SETTYPE_SPECIAL",IF(AN479&lt;&gt;"",VLOOKUP(AN479,'ESO zone constants'!$D$2:$H$4950,5,FALSE),""),""),"")</f>
        <v/>
      </c>
      <c r="AO479" s="45"/>
      <c r="AP479" s="44" t="str">
        <f>IF(AO479&lt;&gt;"",IF(AO479&lt;&gt;"LIBSETS_DROP_MECHANIC_MONSTER_NAME",VLOOKUP(AO479,'LibSets constants'!$I$4:$L$1000,3,FALSE),""),"")</f>
        <v/>
      </c>
      <c r="AQ479" s="44" t="str">
        <f>IF(AO479&lt;&gt;"",IF(AO479&lt;&gt;"LIBSETS_DROP_MECHANIC_MONSTER_NAME",VLOOKUP(AO479,'LibSets constants'!$I$4:$L$1000,4,FALSE),""),"")</f>
        <v/>
      </c>
      <c r="AR479" s="3" t="str">
        <f>IF(G479&lt;&gt;"LIBSETS_SETTYPE_BATTLEGROUND",IF(G479&lt;&gt;"LIBSETS_SETTYPE_SPECIAL",IF(AS479&lt;&gt;"",VLOOKUP(AS479,'ESO zone constants'!$D$2:$H$4950,5,FALSE),""),""),"")</f>
        <v/>
      </c>
      <c r="AT479" s="45"/>
      <c r="AU479" s="44" t="str">
        <f>IF(AT479&lt;&gt;"",IF(AT479&lt;&gt;"LIBSETS_DROP_MECHANIC_MONSTER_NAME",VLOOKUP(AT479,'LibSets constants'!$I$4:$L$1000,3,FALSE),""),"")</f>
        <v/>
      </c>
      <c r="AV479" s="44" t="str">
        <f>IF(AT479&lt;&gt;"",IF(AT479&lt;&gt;"LIBSETS_DROP_MECHANIC_MONSTER_NAME",VLOOKUP(AT479,'LibSets constants'!$I$4:$L$1000,4,FALSE),""),"")</f>
        <v/>
      </c>
      <c r="AW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 = {wayshrines={-1,-1,-1,}, dlcId=DLC_ORSINIUM</v>
      </c>
      <c r="AX479" s="21" t="str">
        <f>IF(F479&lt;&gt;"Not in the game (anymore)",IF(A479&lt;&gt;"",IF(P479&lt;&gt;"",CONCATENATE(", zoneIds={",P479),"")&amp;IF(X479&lt;&gt;"",CONCATENATE(",",X479),"")&amp;IF(AC479&lt;&gt;"",CONCATENATE(",",AC479),"")&amp;IF(AH479&lt;&gt;"",CONCATENATE(",",AH479),"")&amp;IF(AM479&lt;&gt;"",CONCATENATE(",",AM479),"")&amp;IF(AR479&lt;&gt;"",CONCATENATE(",",AR479),"")&amp;IF(P479&lt;&gt;"",CONCATENATE("}",""),"")&amp;IF(OR(I479="true",I479="false",I479&lt;&gt;""), CONCATENATE(", veteran=", I479), ""),""),"")</f>
        <v>, zoneIds={677}, veteran=false</v>
      </c>
      <c r="AY479" s="21" t="str">
        <f>IF(F479&lt;&gt;"Not in the game (anymore)",IF(A479&lt;&gt;"",", setType="&amp;G479,"")&amp;IF(J479="true",", multiTrialSet=true",""),"")</f>
        <v>, setType=LIBSETS_SETTYPE_ARENA</v>
      </c>
      <c r="AZ479" s="21" t="str">
        <f>IF(F479&lt;&gt;"Not in the game (anymore)",IF(U479&lt;&gt;"",", dropMechanic={"&amp;U479&amp;IF(Z479&lt;&gt;"",","&amp;Z479,"")&amp;IF(AE479&lt;&gt;"",","&amp;AE479,"")&amp;IF(AJ479&lt;&gt;"",","&amp;AJ479,"")&amp;IF(AO479&lt;&gt;"",","&amp;AO479,"")&amp;IF(AT479&lt;&gt;"",","&amp;AT479,"")&amp;"}"&amp;IF(U479="LIBSETS_DROP_MECHANIC_MONSTER_NAME",", dropMechanicNames={" &amp; IF(V479&lt;&gt;"","['en']='"&amp;V479&amp;"'","") &amp; IF(W479&lt;&gt;"",", ['de']='" &amp; W479&amp;"'","") &amp; "}",""),"")&amp;"},","")</f>
        <v>, dropMechanic={LIBSETS_DROP_MECHANIC_ARENA_STAGE_CHEST}},</v>
      </c>
      <c r="BA479" s="21" t="str">
        <f>IF(F479&lt;&gt;"Not in the game (anymore)",IF(C479&lt;&gt;"",CONCATENATE(" --",C479," / ",B479,"   [",IF(Q479&lt;&gt;"",Q479,""),IF(Y479&lt;&gt;"",", "&amp;Y479,""),IF(AD479&lt;&gt;"",", "&amp;AD479,""),IF(AI479&lt;&gt;"",", "&amp;AI479,""),IF(AN479&lt;&gt;"",", "&amp;AN479,""),IF(AS479&lt;&gt;"",", "&amp;AS479,""),"]")),"")</f>
        <v xml:space="preserve"> --The Maelstrom's Ice Staff / Froststab des Mahlstroms   [Maelstrom Arena]</v>
      </c>
    </row>
    <row r="480" spans="1:53" x14ac:dyDescent="0.25">
      <c r="A480" s="5" t="s">
        <v>1446</v>
      </c>
      <c r="B480" t="s">
        <v>1469</v>
      </c>
      <c r="C480" t="s">
        <v>1470</v>
      </c>
      <c r="D480" s="3" t="str">
        <f>A480</f>
        <v>???</v>
      </c>
      <c r="E480" s="64" t="s">
        <v>1834</v>
      </c>
      <c r="F480" t="s">
        <v>1489</v>
      </c>
      <c r="G480" s="8" t="s">
        <v>1647</v>
      </c>
      <c r="I480" t="s">
        <v>97</v>
      </c>
      <c r="J480" t="s">
        <v>97</v>
      </c>
      <c r="K480">
        <v>-1</v>
      </c>
      <c r="L480">
        <v>-1</v>
      </c>
      <c r="M480">
        <v>-1</v>
      </c>
      <c r="N480">
        <v>0</v>
      </c>
      <c r="O480" s="70" t="s">
        <v>457</v>
      </c>
      <c r="P480" s="3">
        <f>IF(AND(G480&lt;&gt;"LIBSETS_SETTYPE_BATTLEGROUND",G480&lt;&gt;"LIBSETS_SETTYPE_SPECIAL",G480&lt;&gt;"LIBSETS_SETTYPE_MYTHIC"), IF(Q480&lt;&gt;"",VLOOKUP(Q480,'ESO zone constants'!$D$2:$H$4950,5,FALSE),""),"")</f>
        <v>677</v>
      </c>
      <c r="Q480" t="str">
        <f>IF(OR(K480="",K480&lt;=0,ISERROR(K480)),IF(AND(O480&lt;&gt;"",NOT(ISERROR(O480))),O480, ""),VLOOKUP(K480,'ESO wayshrine node constants'!$A$3:$D$9993,4,FALSE))</f>
        <v>Maelstrom Arena</v>
      </c>
      <c r="S480" s="19" t="str">
        <f>IF(AND(R480&lt;&gt;"",NOT(ISERROR(R480))),R480,IF(P480&lt;&gt;"",IF(NOT(ISERROR(VLOOKUP(P480,'ESO Dungeon constants'!$D$3:$H$9999,5,FALSE))),VLOOKUP(P480,'ESO Dungeon constants'!$D$3:$I$9999,6,FALSE),VLOOKUP(P480,'ESO zone constants'!$H$2:$K$9984,4,FALSE)),""))</f>
        <v>DLC_ORSINIUM</v>
      </c>
      <c r="T480" s="3" t="str">
        <f>IF(S480&lt;&gt;"",VLOOKUP(S480,'LibSets constants'!$B$4:$C$1000,2,FALSE),"")</f>
        <v>Orsinium</v>
      </c>
      <c r="U480" s="33" t="s">
        <v>1738</v>
      </c>
      <c r="V480" s="41" t="str">
        <f>IF(U480&lt;&gt;"",IF(U480&lt;&gt;"LIBSETS_DROP_MECHANIC_MONSTER_NAME",VLOOKUP(U480,'LibSets constants'!$I$4:$L$1000,3,FALSE),""),"")</f>
        <v>Arena stage chest</v>
      </c>
      <c r="W480" s="44" t="str">
        <f>IF(U480&lt;&gt;"",IF(U480&lt;&gt;"LIBSETS_DROP_MECHANIC_MONSTER_NAME",VLOOKUP(U480,'LibSets constants'!$I$4:$L$1000,4,FALSE),""),"")</f>
        <v>Arena-Phasen Schatztruhe</v>
      </c>
      <c r="X480" s="3" t="str">
        <f>IF(G480&lt;&gt;"LIBSETS_SETTYPE_BATTLEGROUND",IF(G480&lt;&gt;"LIBSETS_SETTYPE_SPECIAL",IF(Y480&lt;&gt;"",VLOOKUP(Y480,'ESO zone constants'!$D$2:$H$4950,5,FALSE),""),""),"")</f>
        <v/>
      </c>
      <c r="Z480" s="45"/>
      <c r="AA480" s="44" t="str">
        <f>IF(Z480&lt;&gt;"",IF(Z480&lt;&gt;"LIBSETS_DROP_MECHANIC_MONSTER_NAME",VLOOKUP(Z480,'LibSets constants'!$I$4:$L$1000,3,FALSE),""),"")</f>
        <v/>
      </c>
      <c r="AB480" s="44" t="str">
        <f>IF(Z480&lt;&gt;"",IF(Z480&lt;&gt;"LIBSETS_DROP_MECHANIC_MONSTER_NAME",VLOOKUP(Z480,'LibSets constants'!$I$4:$L$1000,4,FALSE),""),"")</f>
        <v/>
      </c>
      <c r="AC480" s="3" t="str">
        <f>IF(G480&lt;&gt;"LIBSETS_SETTYPE_BATTLEGROUND",IF(G480&lt;&gt;"LIBSETS_SETTYPE_SPECIAL",IF(AD480&lt;&gt;"",VLOOKUP(AD480,'ESO zone constants'!$D$2:$H$4950,5,FALSE),""),""),"")</f>
        <v/>
      </c>
      <c r="AE480" s="45"/>
      <c r="AF480" s="44" t="str">
        <f>IF(AE480&lt;&gt;"",IF(AE480&lt;&gt;"LIBSETS_DROP_MECHANIC_MONSTER_NAME",VLOOKUP(AE480,'LibSets constants'!$I$4:$L$1000,3,FALSE),""),"")</f>
        <v/>
      </c>
      <c r="AG480" s="44" t="str">
        <f>IF(AE480&lt;&gt;"",IF(AE480&lt;&gt;"LIBSETS_DROP_MECHANIC_MONSTER_NAME",VLOOKUP(AE480,'LibSets constants'!$I$4:$L$1000,4,FALSE),""),"")</f>
        <v/>
      </c>
      <c r="AH480" s="3" t="str">
        <f>IF(G480&lt;&gt;"LIBSETS_SETTYPE_BATTLEGROUND",IF(G480&lt;&gt;"LIBSETS_SETTYPE_SPECIAL",IF(AI480&lt;&gt;"",VLOOKUP(AI480,'ESO zone constants'!$D$2:$H$4950,5,FALSE),""),""),"")</f>
        <v/>
      </c>
      <c r="AJ480" s="45"/>
      <c r="AK480" s="44" t="str">
        <f>IF(AJ480&lt;&gt;"",IF(AJ480&lt;&gt;"LIBSETS_DROP_MECHANIC_MONSTER_NAME",VLOOKUP(AJ480,'LibSets constants'!$I$4:$L$1000,3,FALSE),""),"")</f>
        <v/>
      </c>
      <c r="AL480" s="44" t="str">
        <f>IF(AJ480&lt;&gt;"",IF(AJ480&lt;&gt;"LIBSETS_DROP_MECHANIC_MONSTER_NAME",VLOOKUP(AJ480,'LibSets constants'!$I$4:$L$1000,4,FALSE),""),"")</f>
        <v/>
      </c>
      <c r="AM480" s="3" t="str">
        <f>IF(G480&lt;&gt;"LIBSETS_SETTYPE_BATTLEGROUND",IF(G480&lt;&gt;"LIBSETS_SETTYPE_SPECIAL",IF(AN480&lt;&gt;"",VLOOKUP(AN480,'ESO zone constants'!$D$2:$H$4950,5,FALSE),""),""),"")</f>
        <v/>
      </c>
      <c r="AO480" s="45"/>
      <c r="AP480" s="44" t="str">
        <f>IF(AO480&lt;&gt;"",IF(AO480&lt;&gt;"LIBSETS_DROP_MECHANIC_MONSTER_NAME",VLOOKUP(AO480,'LibSets constants'!$I$4:$L$1000,3,FALSE),""),"")</f>
        <v/>
      </c>
      <c r="AQ480" s="44" t="str">
        <f>IF(AO480&lt;&gt;"",IF(AO480&lt;&gt;"LIBSETS_DROP_MECHANIC_MONSTER_NAME",VLOOKUP(AO480,'LibSets constants'!$I$4:$L$1000,4,FALSE),""),"")</f>
        <v/>
      </c>
      <c r="AR480" s="3" t="str">
        <f>IF(G480&lt;&gt;"LIBSETS_SETTYPE_BATTLEGROUND",IF(G480&lt;&gt;"LIBSETS_SETTYPE_SPECIAL",IF(AS480&lt;&gt;"",VLOOKUP(AS480,'ESO zone constants'!$D$2:$H$4950,5,FALSE),""),""),"")</f>
        <v/>
      </c>
      <c r="AT480" s="45"/>
      <c r="AU480" s="44" t="str">
        <f>IF(AT480&lt;&gt;"",IF(AT480&lt;&gt;"LIBSETS_DROP_MECHANIC_MONSTER_NAME",VLOOKUP(AT480,'LibSets constants'!$I$4:$L$1000,3,FALSE),""),"")</f>
        <v/>
      </c>
      <c r="AV480" s="44" t="str">
        <f>IF(AT480&lt;&gt;"",IF(AT480&lt;&gt;"LIBSETS_DROP_MECHANIC_MONSTER_NAME",VLOOKUP(AT480,'LibSets constants'!$I$4:$L$1000,4,FALSE),""),"")</f>
        <v/>
      </c>
      <c r="AW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 = {wayshrines={-1,-1,-1,}, dlcId=DLC_ORSINIUM</v>
      </c>
      <c r="AX480" s="21" t="str">
        <f>IF(F480&lt;&gt;"Not in the game (anymore)",IF(A480&lt;&gt;"",IF(P480&lt;&gt;"",CONCATENATE(", zoneIds={",P480),"")&amp;IF(X480&lt;&gt;"",CONCATENATE(",",X480),"")&amp;IF(AC480&lt;&gt;"",CONCATENATE(",",AC480),"")&amp;IF(AH480&lt;&gt;"",CONCATENATE(",",AH480),"")&amp;IF(AM480&lt;&gt;"",CONCATENATE(",",AM480),"")&amp;IF(AR480&lt;&gt;"",CONCATENATE(",",AR480),"")&amp;IF(P480&lt;&gt;"",CONCATENATE("}",""),"")&amp;IF(OR(I480="true",I480="false",I480&lt;&gt;""), CONCATENATE(", veteran=", I480), ""),""),"")</f>
        <v>, zoneIds={677}, veteran=false</v>
      </c>
      <c r="AY480" s="21" t="str">
        <f>IF(F480&lt;&gt;"Not in the game (anymore)",IF(A480&lt;&gt;"",", setType="&amp;G480,"")&amp;IF(J480="true",", multiTrialSet=true",""),"")</f>
        <v>, setType=LIBSETS_SETTYPE_ARENA</v>
      </c>
      <c r="AZ480" s="21" t="str">
        <f>IF(F480&lt;&gt;"Not in the game (anymore)",IF(U480&lt;&gt;"",", dropMechanic={"&amp;U480&amp;IF(Z480&lt;&gt;"",","&amp;Z480,"")&amp;IF(AE480&lt;&gt;"",","&amp;AE480,"")&amp;IF(AJ480&lt;&gt;"",","&amp;AJ480,"")&amp;IF(AO480&lt;&gt;"",","&amp;AO480,"")&amp;IF(AT480&lt;&gt;"",","&amp;AT480,"")&amp;"}"&amp;IF(U480="LIBSETS_DROP_MECHANIC_MONSTER_NAME",", dropMechanicNames={" &amp; IF(V480&lt;&gt;"","['en']='"&amp;V480&amp;"'","") &amp; IF(W480&lt;&gt;"",", ['de']='" &amp; W480&amp;"'","") &amp; "}",""),"")&amp;"},","")</f>
        <v>, dropMechanic={LIBSETS_DROP_MECHANIC_ARENA_STAGE_CHEST}},</v>
      </c>
      <c r="BA480" s="21" t="str">
        <f>IF(F480&lt;&gt;"Not in the game (anymore)",IF(C480&lt;&gt;"",CONCATENATE(" --",C480," / ",B480,"   [",IF(Q480&lt;&gt;"",Q480,""),IF(Y480&lt;&gt;"",", "&amp;Y480,""),IF(AD480&lt;&gt;"",", "&amp;AD480,""),IF(AI480&lt;&gt;"",", "&amp;AI480,""),IF(AN480&lt;&gt;"",", "&amp;AN480,""),IF(AS480&lt;&gt;"",", "&amp;AS480,""),"]")),"")</f>
        <v xml:space="preserve"> --The Maelstrom's Inferno Staff / Flammenstab des Mahlstroms   [Maelstrom Arena]</v>
      </c>
    </row>
    <row r="481" spans="1:53" x14ac:dyDescent="0.25">
      <c r="A481" s="5" t="s">
        <v>1446</v>
      </c>
      <c r="B481" t="s">
        <v>1455</v>
      </c>
      <c r="C481" t="s">
        <v>1456</v>
      </c>
      <c r="D481" s="3" t="str">
        <f>A481</f>
        <v>???</v>
      </c>
      <c r="E481" s="64" t="s">
        <v>1834</v>
      </c>
      <c r="F481" t="s">
        <v>1489</v>
      </c>
      <c r="G481" s="8" t="s">
        <v>1647</v>
      </c>
      <c r="I481" t="s">
        <v>97</v>
      </c>
      <c r="J481" t="s">
        <v>97</v>
      </c>
      <c r="K481">
        <v>-1</v>
      </c>
      <c r="L481">
        <v>-1</v>
      </c>
      <c r="M481">
        <v>-1</v>
      </c>
      <c r="N481">
        <v>0</v>
      </c>
      <c r="O481" s="70" t="s">
        <v>457</v>
      </c>
      <c r="P481" s="3">
        <f>IF(AND(G481&lt;&gt;"LIBSETS_SETTYPE_BATTLEGROUND",G481&lt;&gt;"LIBSETS_SETTYPE_SPECIAL",G481&lt;&gt;"LIBSETS_SETTYPE_MYTHIC"), IF(Q481&lt;&gt;"",VLOOKUP(Q481,'ESO zone constants'!$D$2:$H$4950,5,FALSE),""),"")</f>
        <v>677</v>
      </c>
      <c r="Q481" t="str">
        <f>IF(OR(K481="",K481&lt;=0,ISERROR(K481)),IF(AND(O481&lt;&gt;"",NOT(ISERROR(O481))),O481, ""),VLOOKUP(K481,'ESO wayshrine node constants'!$A$3:$D$9993,4,FALSE))</f>
        <v>Maelstrom Arena</v>
      </c>
      <c r="S481" s="19" t="str">
        <f>IF(AND(R481&lt;&gt;"",NOT(ISERROR(R481))),R481,IF(P481&lt;&gt;"",IF(NOT(ISERROR(VLOOKUP(P481,'ESO Dungeon constants'!$D$3:$H$9999,5,FALSE))),VLOOKUP(P481,'ESO Dungeon constants'!$D$3:$I$9999,6,FALSE),VLOOKUP(P481,'ESO zone constants'!$H$2:$K$9984,4,FALSE)),""))</f>
        <v>DLC_ORSINIUM</v>
      </c>
      <c r="T481" s="3" t="str">
        <f>IF(S481&lt;&gt;"",VLOOKUP(S481,'LibSets constants'!$B$4:$C$1000,2,FALSE),"")</f>
        <v>Orsinium</v>
      </c>
      <c r="U481" s="33" t="s">
        <v>1738</v>
      </c>
      <c r="V481" s="41" t="str">
        <f>IF(U481&lt;&gt;"",IF(U481&lt;&gt;"LIBSETS_DROP_MECHANIC_MONSTER_NAME",VLOOKUP(U481,'LibSets constants'!$I$4:$L$1000,3,FALSE),""),"")</f>
        <v>Arena stage chest</v>
      </c>
      <c r="W481" s="44" t="str">
        <f>IF(U481&lt;&gt;"",IF(U481&lt;&gt;"LIBSETS_DROP_MECHANIC_MONSTER_NAME",VLOOKUP(U481,'LibSets constants'!$I$4:$L$1000,4,FALSE),""),"")</f>
        <v>Arena-Phasen Schatztruhe</v>
      </c>
      <c r="X481" s="3" t="str">
        <f>IF(G481&lt;&gt;"LIBSETS_SETTYPE_BATTLEGROUND",IF(G481&lt;&gt;"LIBSETS_SETTYPE_SPECIAL",IF(Y481&lt;&gt;"",VLOOKUP(Y481,'ESO zone constants'!$D$2:$H$4950,5,FALSE),""),""),"")</f>
        <v/>
      </c>
      <c r="Z481" s="45"/>
      <c r="AA481" s="44" t="str">
        <f>IF(Z481&lt;&gt;"",IF(Z481&lt;&gt;"LIBSETS_DROP_MECHANIC_MONSTER_NAME",VLOOKUP(Z481,'LibSets constants'!$I$4:$L$1000,3,FALSE),""),"")</f>
        <v/>
      </c>
      <c r="AB481" s="44" t="str">
        <f>IF(Z481&lt;&gt;"",IF(Z481&lt;&gt;"LIBSETS_DROP_MECHANIC_MONSTER_NAME",VLOOKUP(Z481,'LibSets constants'!$I$4:$L$1000,4,FALSE),""),"")</f>
        <v/>
      </c>
      <c r="AC481" s="3" t="str">
        <f>IF(G481&lt;&gt;"LIBSETS_SETTYPE_BATTLEGROUND",IF(G481&lt;&gt;"LIBSETS_SETTYPE_SPECIAL",IF(AD481&lt;&gt;"",VLOOKUP(AD481,'ESO zone constants'!$D$2:$H$4950,5,FALSE),""),""),"")</f>
        <v/>
      </c>
      <c r="AE481" s="45"/>
      <c r="AF481" s="44" t="str">
        <f>IF(AE481&lt;&gt;"",IF(AE481&lt;&gt;"LIBSETS_DROP_MECHANIC_MONSTER_NAME",VLOOKUP(AE481,'LibSets constants'!$I$4:$L$1000,3,FALSE),""),"")</f>
        <v/>
      </c>
      <c r="AG481" s="44" t="str">
        <f>IF(AE481&lt;&gt;"",IF(AE481&lt;&gt;"LIBSETS_DROP_MECHANIC_MONSTER_NAME",VLOOKUP(AE481,'LibSets constants'!$I$4:$L$1000,4,FALSE),""),"")</f>
        <v/>
      </c>
      <c r="AH481" s="3" t="str">
        <f>IF(G481&lt;&gt;"LIBSETS_SETTYPE_BATTLEGROUND",IF(G481&lt;&gt;"LIBSETS_SETTYPE_SPECIAL",IF(AI481&lt;&gt;"",VLOOKUP(AI481,'ESO zone constants'!$D$2:$H$4950,5,FALSE),""),""),"")</f>
        <v/>
      </c>
      <c r="AJ481" s="45"/>
      <c r="AK481" s="44" t="str">
        <f>IF(AJ481&lt;&gt;"",IF(AJ481&lt;&gt;"LIBSETS_DROP_MECHANIC_MONSTER_NAME",VLOOKUP(AJ481,'LibSets constants'!$I$4:$L$1000,3,FALSE),""),"")</f>
        <v/>
      </c>
      <c r="AL481" s="44" t="str">
        <f>IF(AJ481&lt;&gt;"",IF(AJ481&lt;&gt;"LIBSETS_DROP_MECHANIC_MONSTER_NAME",VLOOKUP(AJ481,'LibSets constants'!$I$4:$L$1000,4,FALSE),""),"")</f>
        <v/>
      </c>
      <c r="AM481" s="3" t="str">
        <f>IF(G481&lt;&gt;"LIBSETS_SETTYPE_BATTLEGROUND",IF(G481&lt;&gt;"LIBSETS_SETTYPE_SPECIAL",IF(AN481&lt;&gt;"",VLOOKUP(AN481,'ESO zone constants'!$D$2:$H$4950,5,FALSE),""),""),"")</f>
        <v/>
      </c>
      <c r="AO481" s="45"/>
      <c r="AP481" s="44" t="str">
        <f>IF(AO481&lt;&gt;"",IF(AO481&lt;&gt;"LIBSETS_DROP_MECHANIC_MONSTER_NAME",VLOOKUP(AO481,'LibSets constants'!$I$4:$L$1000,3,FALSE),""),"")</f>
        <v/>
      </c>
      <c r="AQ481" s="44" t="str">
        <f>IF(AO481&lt;&gt;"",IF(AO481&lt;&gt;"LIBSETS_DROP_MECHANIC_MONSTER_NAME",VLOOKUP(AO481,'LibSets constants'!$I$4:$L$1000,4,FALSE),""),"")</f>
        <v/>
      </c>
      <c r="AR481" s="3" t="str">
        <f>IF(G481&lt;&gt;"LIBSETS_SETTYPE_BATTLEGROUND",IF(G481&lt;&gt;"LIBSETS_SETTYPE_SPECIAL",IF(AS481&lt;&gt;"",VLOOKUP(AS481,'ESO zone constants'!$D$2:$H$4950,5,FALSE),""),""),"")</f>
        <v/>
      </c>
      <c r="AT481" s="45"/>
      <c r="AU481" s="44" t="str">
        <f>IF(AT481&lt;&gt;"",IF(AT481&lt;&gt;"LIBSETS_DROP_MECHANIC_MONSTER_NAME",VLOOKUP(AT481,'LibSets constants'!$I$4:$L$1000,3,FALSE),""),"")</f>
        <v/>
      </c>
      <c r="AV481" s="44" t="str">
        <f>IF(AT481&lt;&gt;"",IF(AT481&lt;&gt;"LIBSETS_DROP_MECHANIC_MONSTER_NAME",VLOOKUP(AT481,'LibSets constants'!$I$4:$L$1000,4,FALSE),""),"")</f>
        <v/>
      </c>
      <c r="AW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 = {wayshrines={-1,-1,-1,}, dlcId=DLC_ORSINIUM</v>
      </c>
      <c r="AX481" s="21" t="str">
        <f>IF(F481&lt;&gt;"Not in the game (anymore)",IF(A481&lt;&gt;"",IF(P481&lt;&gt;"",CONCATENATE(", zoneIds={",P481),"")&amp;IF(X481&lt;&gt;"",CONCATENATE(",",X481),"")&amp;IF(AC481&lt;&gt;"",CONCATENATE(",",AC481),"")&amp;IF(AH481&lt;&gt;"",CONCATENATE(",",AH481),"")&amp;IF(AM481&lt;&gt;"",CONCATENATE(",",AM481),"")&amp;IF(AR481&lt;&gt;"",CONCATENATE(",",AR481),"")&amp;IF(P481&lt;&gt;"",CONCATENATE("}",""),"")&amp;IF(OR(I481="true",I481="false",I481&lt;&gt;""), CONCATENATE(", veteran=", I481), ""),""),"")</f>
        <v>, zoneIds={677}, veteran=false</v>
      </c>
      <c r="AY481" s="21" t="str">
        <f>IF(F481&lt;&gt;"Not in the game (anymore)",IF(A481&lt;&gt;"",", setType="&amp;G481,"")&amp;IF(J481="true",", multiTrialSet=true",""),"")</f>
        <v>, setType=LIBSETS_SETTYPE_ARENA</v>
      </c>
      <c r="AZ481" s="21" t="str">
        <f>IF(F481&lt;&gt;"Not in the game (anymore)",IF(U481&lt;&gt;"",", dropMechanic={"&amp;U481&amp;IF(Z481&lt;&gt;"",","&amp;Z481,"")&amp;IF(AE481&lt;&gt;"",","&amp;AE481,"")&amp;IF(AJ481&lt;&gt;"",","&amp;AJ481,"")&amp;IF(AO481&lt;&gt;"",","&amp;AO481,"")&amp;IF(AT481&lt;&gt;"",","&amp;AT481,"")&amp;"}"&amp;IF(U481="LIBSETS_DROP_MECHANIC_MONSTER_NAME",", dropMechanicNames={" &amp; IF(V481&lt;&gt;"","['en']='"&amp;V481&amp;"'","") &amp; IF(W481&lt;&gt;"",", ['de']='" &amp; W481&amp;"'","") &amp; "}",""),"")&amp;"},","")</f>
        <v>, dropMechanic={LIBSETS_DROP_MECHANIC_ARENA_STAGE_CHEST}},</v>
      </c>
      <c r="BA481" s="21" t="str">
        <f>IF(F481&lt;&gt;"Not in the game (anymore)",IF(C481&lt;&gt;"",CONCATENATE(" --",C481," / ",B481,"   [",IF(Q481&lt;&gt;"",Q481,""),IF(Y481&lt;&gt;"",", "&amp;Y481,""),IF(AD481&lt;&gt;"",", "&amp;AD481,""),IF(AI481&lt;&gt;"",", "&amp;AI481,""),IF(AN481&lt;&gt;"",", "&amp;AN481,""),IF(AS481&lt;&gt;"",", "&amp;AS481,""),"]")),"")</f>
        <v xml:space="preserve"> --The Maelstrom's Lightning Staff / Blitzstab des Mahlstroms   [Maelstrom Arena]</v>
      </c>
    </row>
    <row r="482" spans="1:53" x14ac:dyDescent="0.25">
      <c r="A482" s="5" t="s">
        <v>1446</v>
      </c>
      <c r="B482" t="s">
        <v>1479</v>
      </c>
      <c r="C482" t="s">
        <v>1480</v>
      </c>
      <c r="D482" s="3" t="str">
        <f>A482</f>
        <v>???</v>
      </c>
      <c r="E482" s="64" t="s">
        <v>1834</v>
      </c>
      <c r="F482" t="s">
        <v>1489</v>
      </c>
      <c r="G482" s="8" t="s">
        <v>1647</v>
      </c>
      <c r="I482" t="s">
        <v>97</v>
      </c>
      <c r="J482" t="s">
        <v>97</v>
      </c>
      <c r="K482">
        <v>-1</v>
      </c>
      <c r="L482">
        <v>-1</v>
      </c>
      <c r="M482">
        <v>-1</v>
      </c>
      <c r="N482">
        <v>0</v>
      </c>
      <c r="O482" s="70" t="s">
        <v>457</v>
      </c>
      <c r="P482" s="3">
        <f>IF(AND(G482&lt;&gt;"LIBSETS_SETTYPE_BATTLEGROUND",G482&lt;&gt;"LIBSETS_SETTYPE_SPECIAL",G482&lt;&gt;"LIBSETS_SETTYPE_MYTHIC"), IF(Q482&lt;&gt;"",VLOOKUP(Q482,'ESO zone constants'!$D$2:$H$4950,5,FALSE),""),"")</f>
        <v>677</v>
      </c>
      <c r="Q482" t="str">
        <f>IF(OR(K482="",K482&lt;=0,ISERROR(K482)),IF(AND(O482&lt;&gt;"",NOT(ISERROR(O482))),O482, ""),VLOOKUP(K482,'ESO wayshrine node constants'!$A$3:$D$9993,4,FALSE))</f>
        <v>Maelstrom Arena</v>
      </c>
      <c r="S482" s="19" t="str">
        <f>IF(AND(R482&lt;&gt;"",NOT(ISERROR(R482))),R482,IF(P482&lt;&gt;"",IF(NOT(ISERROR(VLOOKUP(P482,'ESO Dungeon constants'!$D$3:$H$9999,5,FALSE))),VLOOKUP(P482,'ESO Dungeon constants'!$D$3:$I$9999,6,FALSE),VLOOKUP(P482,'ESO zone constants'!$H$2:$K$9984,4,FALSE)),""))</f>
        <v>DLC_ORSINIUM</v>
      </c>
      <c r="T482" s="3" t="str">
        <f>IF(S482&lt;&gt;"",VLOOKUP(S482,'LibSets constants'!$B$4:$C$1000,2,FALSE),"")</f>
        <v>Orsinium</v>
      </c>
      <c r="U482" s="33" t="s">
        <v>1738</v>
      </c>
      <c r="V482" s="41" t="str">
        <f>IF(U482&lt;&gt;"",IF(U482&lt;&gt;"LIBSETS_DROP_MECHANIC_MONSTER_NAME",VLOOKUP(U482,'LibSets constants'!$I$4:$L$1000,3,FALSE),""),"")</f>
        <v>Arena stage chest</v>
      </c>
      <c r="W482" s="44" t="str">
        <f>IF(U482&lt;&gt;"",IF(U482&lt;&gt;"LIBSETS_DROP_MECHANIC_MONSTER_NAME",VLOOKUP(U482,'LibSets constants'!$I$4:$L$1000,4,FALSE),""),"")</f>
        <v>Arena-Phasen Schatztruhe</v>
      </c>
      <c r="X482" s="3" t="str">
        <f>IF(G482&lt;&gt;"LIBSETS_SETTYPE_BATTLEGROUND",IF(G482&lt;&gt;"LIBSETS_SETTYPE_SPECIAL",IF(Y482&lt;&gt;"",VLOOKUP(Y482,'ESO zone constants'!$D$2:$H$4950,5,FALSE),""),""),"")</f>
        <v/>
      </c>
      <c r="Z482" s="45"/>
      <c r="AA482" s="44" t="str">
        <f>IF(Z482&lt;&gt;"",IF(Z482&lt;&gt;"LIBSETS_DROP_MECHANIC_MONSTER_NAME",VLOOKUP(Z482,'LibSets constants'!$I$4:$L$1000,3,FALSE),""),"")</f>
        <v/>
      </c>
      <c r="AB482" s="44" t="str">
        <f>IF(Z482&lt;&gt;"",IF(Z482&lt;&gt;"LIBSETS_DROP_MECHANIC_MONSTER_NAME",VLOOKUP(Z482,'LibSets constants'!$I$4:$L$1000,4,FALSE),""),"")</f>
        <v/>
      </c>
      <c r="AC482" s="3" t="str">
        <f>IF(G482&lt;&gt;"LIBSETS_SETTYPE_BATTLEGROUND",IF(G482&lt;&gt;"LIBSETS_SETTYPE_SPECIAL",IF(AD482&lt;&gt;"",VLOOKUP(AD482,'ESO zone constants'!$D$2:$H$4950,5,FALSE),""),""),"")</f>
        <v/>
      </c>
      <c r="AE482" s="45"/>
      <c r="AF482" s="44" t="str">
        <f>IF(AE482&lt;&gt;"",IF(AE482&lt;&gt;"LIBSETS_DROP_MECHANIC_MONSTER_NAME",VLOOKUP(AE482,'LibSets constants'!$I$4:$L$1000,3,FALSE),""),"")</f>
        <v/>
      </c>
      <c r="AG482" s="44" t="str">
        <f>IF(AE482&lt;&gt;"",IF(AE482&lt;&gt;"LIBSETS_DROP_MECHANIC_MONSTER_NAME",VLOOKUP(AE482,'LibSets constants'!$I$4:$L$1000,4,FALSE),""),"")</f>
        <v/>
      </c>
      <c r="AH482" s="3" t="str">
        <f>IF(G482&lt;&gt;"LIBSETS_SETTYPE_BATTLEGROUND",IF(G482&lt;&gt;"LIBSETS_SETTYPE_SPECIAL",IF(AI482&lt;&gt;"",VLOOKUP(AI482,'ESO zone constants'!$D$2:$H$4950,5,FALSE),""),""),"")</f>
        <v/>
      </c>
      <c r="AJ482" s="45"/>
      <c r="AK482" s="44" t="str">
        <f>IF(AJ482&lt;&gt;"",IF(AJ482&lt;&gt;"LIBSETS_DROP_MECHANIC_MONSTER_NAME",VLOOKUP(AJ482,'LibSets constants'!$I$4:$L$1000,3,FALSE),""),"")</f>
        <v/>
      </c>
      <c r="AL482" s="44" t="str">
        <f>IF(AJ482&lt;&gt;"",IF(AJ482&lt;&gt;"LIBSETS_DROP_MECHANIC_MONSTER_NAME",VLOOKUP(AJ482,'LibSets constants'!$I$4:$L$1000,4,FALSE),""),"")</f>
        <v/>
      </c>
      <c r="AM482" s="3" t="str">
        <f>IF(G482&lt;&gt;"LIBSETS_SETTYPE_BATTLEGROUND",IF(G482&lt;&gt;"LIBSETS_SETTYPE_SPECIAL",IF(AN482&lt;&gt;"",VLOOKUP(AN482,'ESO zone constants'!$D$2:$H$4950,5,FALSE),""),""),"")</f>
        <v/>
      </c>
      <c r="AO482" s="45"/>
      <c r="AP482" s="44" t="str">
        <f>IF(AO482&lt;&gt;"",IF(AO482&lt;&gt;"LIBSETS_DROP_MECHANIC_MONSTER_NAME",VLOOKUP(AO482,'LibSets constants'!$I$4:$L$1000,3,FALSE),""),"")</f>
        <v/>
      </c>
      <c r="AQ482" s="44" t="str">
        <f>IF(AO482&lt;&gt;"",IF(AO482&lt;&gt;"LIBSETS_DROP_MECHANIC_MONSTER_NAME",VLOOKUP(AO482,'LibSets constants'!$I$4:$L$1000,4,FALSE),""),"")</f>
        <v/>
      </c>
      <c r="AR482" s="3" t="str">
        <f>IF(G482&lt;&gt;"LIBSETS_SETTYPE_BATTLEGROUND",IF(G482&lt;&gt;"LIBSETS_SETTYPE_SPECIAL",IF(AS482&lt;&gt;"",VLOOKUP(AS482,'ESO zone constants'!$D$2:$H$4950,5,FALSE),""),""),"")</f>
        <v/>
      </c>
      <c r="AT482" s="45"/>
      <c r="AU482" s="44" t="str">
        <f>IF(AT482&lt;&gt;"",IF(AT482&lt;&gt;"LIBSETS_DROP_MECHANIC_MONSTER_NAME",VLOOKUP(AT482,'LibSets constants'!$I$4:$L$1000,3,FALSE),""),"")</f>
        <v/>
      </c>
      <c r="AV482" s="44" t="str">
        <f>IF(AT482&lt;&gt;"",IF(AT482&lt;&gt;"LIBSETS_DROP_MECHANIC_MONSTER_NAME",VLOOKUP(AT482,'LibSets constants'!$I$4:$L$1000,4,FALSE),""),"")</f>
        <v/>
      </c>
      <c r="AW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 = {wayshrines={-1,-1,-1,}, dlcId=DLC_ORSINIUM</v>
      </c>
      <c r="AX482" s="21" t="str">
        <f>IF(F482&lt;&gt;"Not in the game (anymore)",IF(A482&lt;&gt;"",IF(P482&lt;&gt;"",CONCATENATE(", zoneIds={",P482),"")&amp;IF(X482&lt;&gt;"",CONCATENATE(",",X482),"")&amp;IF(AC482&lt;&gt;"",CONCATENATE(",",AC482),"")&amp;IF(AH482&lt;&gt;"",CONCATENATE(",",AH482),"")&amp;IF(AM482&lt;&gt;"",CONCATENATE(",",AM482),"")&amp;IF(AR482&lt;&gt;"",CONCATENATE(",",AR482),"")&amp;IF(P482&lt;&gt;"",CONCATENATE("}",""),"")&amp;IF(OR(I482="true",I482="false",I482&lt;&gt;""), CONCATENATE(", veteran=", I482), ""),""),"")</f>
        <v>, zoneIds={677}, veteran=false</v>
      </c>
      <c r="AY482" s="21" t="str">
        <f>IF(F482&lt;&gt;"Not in the game (anymore)",IF(A482&lt;&gt;"",", setType="&amp;G482,"")&amp;IF(J482="true",", multiTrialSet=true",""),"")</f>
        <v>, setType=LIBSETS_SETTYPE_ARENA</v>
      </c>
      <c r="AZ482" s="21" t="str">
        <f>IF(F482&lt;&gt;"Not in the game (anymore)",IF(U482&lt;&gt;"",", dropMechanic={"&amp;U482&amp;IF(Z482&lt;&gt;"",","&amp;Z482,"")&amp;IF(AE482&lt;&gt;"",","&amp;AE482,"")&amp;IF(AJ482&lt;&gt;"",","&amp;AJ482,"")&amp;IF(AO482&lt;&gt;"",","&amp;AO482,"")&amp;IF(AT482&lt;&gt;"",","&amp;AT482,"")&amp;"}"&amp;IF(U482="LIBSETS_DROP_MECHANIC_MONSTER_NAME",", dropMechanicNames={" &amp; IF(V482&lt;&gt;"","['en']='"&amp;V482&amp;"'","") &amp; IF(W482&lt;&gt;"",", ['de']='" &amp; W482&amp;"'","") &amp; "}",""),"")&amp;"},","")</f>
        <v>, dropMechanic={LIBSETS_DROP_MECHANIC_ARENA_STAGE_CHEST}},</v>
      </c>
      <c r="BA482" s="21" t="str">
        <f>IF(F482&lt;&gt;"Not in the game (anymore)",IF(C482&lt;&gt;"",CONCATENATE(" --",C482," / ",B482,"   [",IF(Q482&lt;&gt;"",Q482,""),IF(Y482&lt;&gt;"",", "&amp;Y482,""),IF(AD482&lt;&gt;"",", "&amp;AD482,""),IF(AI482&lt;&gt;"",", "&amp;AI482,""),IF(AN482&lt;&gt;"",", "&amp;AN482,""),IF(AS482&lt;&gt;"",", "&amp;AS482,""),"]")),"")</f>
        <v xml:space="preserve"> --The Maelstrom's Mace / Keule des Mahlstroms   [Maelstrom Arena]</v>
      </c>
    </row>
    <row r="483" spans="1:53" x14ac:dyDescent="0.25">
      <c r="A483" s="5" t="s">
        <v>1446</v>
      </c>
      <c r="B483" t="s">
        <v>1487</v>
      </c>
      <c r="C483" t="s">
        <v>1488</v>
      </c>
      <c r="D483" s="3" t="str">
        <f>A483</f>
        <v>???</v>
      </c>
      <c r="E483" s="64" t="s">
        <v>1834</v>
      </c>
      <c r="F483" t="s">
        <v>1489</v>
      </c>
      <c r="G483" s="8" t="s">
        <v>1647</v>
      </c>
      <c r="I483" t="s">
        <v>97</v>
      </c>
      <c r="J483" t="s">
        <v>97</v>
      </c>
      <c r="K483">
        <v>-1</v>
      </c>
      <c r="L483">
        <v>-1</v>
      </c>
      <c r="M483">
        <v>-1</v>
      </c>
      <c r="N483">
        <v>0</v>
      </c>
      <c r="O483" s="70" t="s">
        <v>457</v>
      </c>
      <c r="P483" s="3">
        <f>IF(AND(G483&lt;&gt;"LIBSETS_SETTYPE_BATTLEGROUND",G483&lt;&gt;"LIBSETS_SETTYPE_SPECIAL",G483&lt;&gt;"LIBSETS_SETTYPE_MYTHIC"), IF(Q483&lt;&gt;"",VLOOKUP(Q483,'ESO zone constants'!$D$2:$H$4950,5,FALSE),""),"")</f>
        <v>677</v>
      </c>
      <c r="Q483" t="str">
        <f>IF(OR(K483="",K483&lt;=0,ISERROR(K483)),IF(AND(O483&lt;&gt;"",NOT(ISERROR(O483))),O483, ""),VLOOKUP(K483,'ESO wayshrine node constants'!$A$3:$D$9993,4,FALSE))</f>
        <v>Maelstrom Arena</v>
      </c>
      <c r="S483" s="19" t="str">
        <f>IF(AND(R483&lt;&gt;"",NOT(ISERROR(R483))),R483,IF(P483&lt;&gt;"",IF(NOT(ISERROR(VLOOKUP(P483,'ESO Dungeon constants'!$D$3:$H$9999,5,FALSE))),VLOOKUP(P483,'ESO Dungeon constants'!$D$3:$I$9999,6,FALSE),VLOOKUP(P483,'ESO zone constants'!$H$2:$K$9984,4,FALSE)),""))</f>
        <v>DLC_ORSINIUM</v>
      </c>
      <c r="T483" s="3" t="str">
        <f>IF(S483&lt;&gt;"",VLOOKUP(S483,'LibSets constants'!$B$4:$C$1000,2,FALSE),"")</f>
        <v>Orsinium</v>
      </c>
      <c r="U483" s="33" t="s">
        <v>1738</v>
      </c>
      <c r="V483" s="41" t="str">
        <f>IF(U483&lt;&gt;"",IF(U483&lt;&gt;"LIBSETS_DROP_MECHANIC_MONSTER_NAME",VLOOKUP(U483,'LibSets constants'!$I$4:$L$1000,3,FALSE),""),"")</f>
        <v>Arena stage chest</v>
      </c>
      <c r="W483" s="44" t="str">
        <f>IF(U483&lt;&gt;"",IF(U483&lt;&gt;"LIBSETS_DROP_MECHANIC_MONSTER_NAME",VLOOKUP(U483,'LibSets constants'!$I$4:$L$1000,4,FALSE),""),"")</f>
        <v>Arena-Phasen Schatztruhe</v>
      </c>
      <c r="X483" s="3" t="str">
        <f>IF(G483&lt;&gt;"LIBSETS_SETTYPE_BATTLEGROUND",IF(G483&lt;&gt;"LIBSETS_SETTYPE_SPECIAL",IF(Y483&lt;&gt;"",VLOOKUP(Y483,'ESO zone constants'!$D$2:$H$4950,5,FALSE),""),""),"")</f>
        <v/>
      </c>
      <c r="Z483" s="45"/>
      <c r="AA483" s="44" t="str">
        <f>IF(Z483&lt;&gt;"",IF(Z483&lt;&gt;"LIBSETS_DROP_MECHANIC_MONSTER_NAME",VLOOKUP(Z483,'LibSets constants'!$I$4:$L$1000,3,FALSE),""),"")</f>
        <v/>
      </c>
      <c r="AB483" s="44" t="str">
        <f>IF(Z483&lt;&gt;"",IF(Z483&lt;&gt;"LIBSETS_DROP_MECHANIC_MONSTER_NAME",VLOOKUP(Z483,'LibSets constants'!$I$4:$L$1000,4,FALSE),""),"")</f>
        <v/>
      </c>
      <c r="AC483" s="3" t="str">
        <f>IF(G483&lt;&gt;"LIBSETS_SETTYPE_BATTLEGROUND",IF(G483&lt;&gt;"LIBSETS_SETTYPE_SPECIAL",IF(AD483&lt;&gt;"",VLOOKUP(AD483,'ESO zone constants'!$D$2:$H$4950,5,FALSE),""),""),"")</f>
        <v/>
      </c>
      <c r="AE483" s="45"/>
      <c r="AF483" s="44" t="str">
        <f>IF(AE483&lt;&gt;"",IF(AE483&lt;&gt;"LIBSETS_DROP_MECHANIC_MONSTER_NAME",VLOOKUP(AE483,'LibSets constants'!$I$4:$L$1000,3,FALSE),""),"")</f>
        <v/>
      </c>
      <c r="AG483" s="44" t="str">
        <f>IF(AE483&lt;&gt;"",IF(AE483&lt;&gt;"LIBSETS_DROP_MECHANIC_MONSTER_NAME",VLOOKUP(AE483,'LibSets constants'!$I$4:$L$1000,4,FALSE),""),"")</f>
        <v/>
      </c>
      <c r="AH483" s="3" t="str">
        <f>IF(G483&lt;&gt;"LIBSETS_SETTYPE_BATTLEGROUND",IF(G483&lt;&gt;"LIBSETS_SETTYPE_SPECIAL",IF(AI483&lt;&gt;"",VLOOKUP(AI483,'ESO zone constants'!$D$2:$H$4950,5,FALSE),""),""),"")</f>
        <v/>
      </c>
      <c r="AJ483" s="45"/>
      <c r="AK483" s="44" t="str">
        <f>IF(AJ483&lt;&gt;"",IF(AJ483&lt;&gt;"LIBSETS_DROP_MECHANIC_MONSTER_NAME",VLOOKUP(AJ483,'LibSets constants'!$I$4:$L$1000,3,FALSE),""),"")</f>
        <v/>
      </c>
      <c r="AL483" s="44" t="str">
        <f>IF(AJ483&lt;&gt;"",IF(AJ483&lt;&gt;"LIBSETS_DROP_MECHANIC_MONSTER_NAME",VLOOKUP(AJ483,'LibSets constants'!$I$4:$L$1000,4,FALSE),""),"")</f>
        <v/>
      </c>
      <c r="AM483" s="3" t="str">
        <f>IF(G483&lt;&gt;"LIBSETS_SETTYPE_BATTLEGROUND",IF(G483&lt;&gt;"LIBSETS_SETTYPE_SPECIAL",IF(AN483&lt;&gt;"",VLOOKUP(AN483,'ESO zone constants'!$D$2:$H$4950,5,FALSE),""),""),"")</f>
        <v/>
      </c>
      <c r="AO483" s="45"/>
      <c r="AP483" s="44" t="str">
        <f>IF(AO483&lt;&gt;"",IF(AO483&lt;&gt;"LIBSETS_DROP_MECHANIC_MONSTER_NAME",VLOOKUP(AO483,'LibSets constants'!$I$4:$L$1000,3,FALSE),""),"")</f>
        <v/>
      </c>
      <c r="AQ483" s="44" t="str">
        <f>IF(AO483&lt;&gt;"",IF(AO483&lt;&gt;"LIBSETS_DROP_MECHANIC_MONSTER_NAME",VLOOKUP(AO483,'LibSets constants'!$I$4:$L$1000,4,FALSE),""),"")</f>
        <v/>
      </c>
      <c r="AR483" s="3" t="str">
        <f>IF(G483&lt;&gt;"LIBSETS_SETTYPE_BATTLEGROUND",IF(G483&lt;&gt;"LIBSETS_SETTYPE_SPECIAL",IF(AS483&lt;&gt;"",VLOOKUP(AS483,'ESO zone constants'!$D$2:$H$4950,5,FALSE),""),""),"")</f>
        <v/>
      </c>
      <c r="AT483" s="45"/>
      <c r="AU483" s="44" t="str">
        <f>IF(AT483&lt;&gt;"",IF(AT483&lt;&gt;"LIBSETS_DROP_MECHANIC_MONSTER_NAME",VLOOKUP(AT483,'LibSets constants'!$I$4:$L$1000,3,FALSE),""),"")</f>
        <v/>
      </c>
      <c r="AV483" s="44" t="str">
        <f>IF(AT483&lt;&gt;"",IF(AT483&lt;&gt;"LIBSETS_DROP_MECHANIC_MONSTER_NAME",VLOOKUP(AT483,'LibSets constants'!$I$4:$L$1000,4,FALSE),""),"")</f>
        <v/>
      </c>
      <c r="AW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 = {wayshrines={-1,-1,-1,}, dlcId=DLC_ORSINIUM</v>
      </c>
      <c r="AX483" s="21" t="str">
        <f>IF(F483&lt;&gt;"Not in the game (anymore)",IF(A483&lt;&gt;"",IF(P483&lt;&gt;"",CONCATENATE(", zoneIds={",P483),"")&amp;IF(X483&lt;&gt;"",CONCATENATE(",",X483),"")&amp;IF(AC483&lt;&gt;"",CONCATENATE(",",AC483),"")&amp;IF(AH483&lt;&gt;"",CONCATENATE(",",AH483),"")&amp;IF(AM483&lt;&gt;"",CONCATENATE(",",AM483),"")&amp;IF(AR483&lt;&gt;"",CONCATENATE(",",AR483),"")&amp;IF(P483&lt;&gt;"",CONCATENATE("}",""),"")&amp;IF(OR(I483="true",I483="false",I483&lt;&gt;""), CONCATENATE(", veteran=", I483), ""),""),"")</f>
        <v>, zoneIds={677}, veteran=false</v>
      </c>
      <c r="AY483" s="21" t="str">
        <f>IF(F483&lt;&gt;"Not in the game (anymore)",IF(A483&lt;&gt;"",", setType="&amp;G483,"")&amp;IF(J483="true",", multiTrialSet=true",""),"")</f>
        <v>, setType=LIBSETS_SETTYPE_ARENA</v>
      </c>
      <c r="AZ483" s="21" t="str">
        <f>IF(F483&lt;&gt;"Not in the game (anymore)",IF(U483&lt;&gt;"",", dropMechanic={"&amp;U483&amp;IF(Z483&lt;&gt;"",","&amp;Z483,"")&amp;IF(AE483&lt;&gt;"",","&amp;AE483,"")&amp;IF(AJ483&lt;&gt;"",","&amp;AJ483,"")&amp;IF(AO483&lt;&gt;"",","&amp;AO483,"")&amp;IF(AT483&lt;&gt;"",","&amp;AT483,"")&amp;"}"&amp;IF(U483="LIBSETS_DROP_MECHANIC_MONSTER_NAME",", dropMechanicNames={" &amp; IF(V483&lt;&gt;"","['en']='"&amp;V483&amp;"'","") &amp; IF(W483&lt;&gt;"",", ['de']='" &amp; W483&amp;"'","") &amp; "}",""),"")&amp;"},","")</f>
        <v>, dropMechanic={LIBSETS_DROP_MECHANIC_ARENA_STAGE_CHEST}},</v>
      </c>
      <c r="BA483" s="21" t="str">
        <f>IF(F483&lt;&gt;"Not in the game (anymore)",IF(C483&lt;&gt;"",CONCATENATE(" --",C483," / ",B483,"   [",IF(Q483&lt;&gt;"",Q483,""),IF(Y483&lt;&gt;"",", "&amp;Y483,""),IF(AD483&lt;&gt;"",", "&amp;AD483,""),IF(AI483&lt;&gt;"",", "&amp;AI483,""),IF(AN483&lt;&gt;"",", "&amp;AN483,""),IF(AS483&lt;&gt;"",", "&amp;AS483,""),"]")),"")</f>
        <v xml:space="preserve"> --The Maelstrom's Maul / Streitkolben des Mahlstroms   [Maelstrom Arena]</v>
      </c>
    </row>
    <row r="484" spans="1:53" x14ac:dyDescent="0.25">
      <c r="A484" s="5" t="s">
        <v>1446</v>
      </c>
      <c r="B484" t="s">
        <v>1475</v>
      </c>
      <c r="C484" t="s">
        <v>1476</v>
      </c>
      <c r="D484" s="3" t="str">
        <f>A484</f>
        <v>???</v>
      </c>
      <c r="E484" s="64" t="s">
        <v>1834</v>
      </c>
      <c r="F484" t="s">
        <v>1489</v>
      </c>
      <c r="G484" s="8" t="s">
        <v>1647</v>
      </c>
      <c r="I484" t="s">
        <v>97</v>
      </c>
      <c r="J484" t="s">
        <v>97</v>
      </c>
      <c r="K484">
        <v>-1</v>
      </c>
      <c r="L484">
        <v>-1</v>
      </c>
      <c r="M484">
        <v>-1</v>
      </c>
      <c r="N484">
        <v>0</v>
      </c>
      <c r="O484" s="70" t="s">
        <v>457</v>
      </c>
      <c r="P484" s="3">
        <f>IF(AND(G484&lt;&gt;"LIBSETS_SETTYPE_BATTLEGROUND",G484&lt;&gt;"LIBSETS_SETTYPE_SPECIAL",G484&lt;&gt;"LIBSETS_SETTYPE_MYTHIC"), IF(Q484&lt;&gt;"",VLOOKUP(Q484,'ESO zone constants'!$D$2:$H$4950,5,FALSE),""),"")</f>
        <v>677</v>
      </c>
      <c r="Q484" t="str">
        <f>IF(OR(K484="",K484&lt;=0,ISERROR(K484)),IF(AND(O484&lt;&gt;"",NOT(ISERROR(O484))),O484, ""),VLOOKUP(K484,'ESO wayshrine node constants'!$A$3:$D$9993,4,FALSE))</f>
        <v>Maelstrom Arena</v>
      </c>
      <c r="S484" s="19" t="str">
        <f>IF(AND(R484&lt;&gt;"",NOT(ISERROR(R484))),R484,IF(P484&lt;&gt;"",IF(NOT(ISERROR(VLOOKUP(P484,'ESO Dungeon constants'!$D$3:$H$9999,5,FALSE))),VLOOKUP(P484,'ESO Dungeon constants'!$D$3:$I$9999,6,FALSE),VLOOKUP(P484,'ESO zone constants'!$H$2:$K$9984,4,FALSE)),""))</f>
        <v>DLC_ORSINIUM</v>
      </c>
      <c r="T484" s="3" t="str">
        <f>IF(S484&lt;&gt;"",VLOOKUP(S484,'LibSets constants'!$B$4:$C$1000,2,FALSE),"")</f>
        <v>Orsinium</v>
      </c>
      <c r="U484" s="33" t="s">
        <v>1738</v>
      </c>
      <c r="V484" s="41" t="str">
        <f>IF(U484&lt;&gt;"",IF(U484&lt;&gt;"LIBSETS_DROP_MECHANIC_MONSTER_NAME",VLOOKUP(U484,'LibSets constants'!$I$4:$L$1000,3,FALSE),""),"")</f>
        <v>Arena stage chest</v>
      </c>
      <c r="W484" s="44" t="str">
        <f>IF(U484&lt;&gt;"",IF(U484&lt;&gt;"LIBSETS_DROP_MECHANIC_MONSTER_NAME",VLOOKUP(U484,'LibSets constants'!$I$4:$L$1000,4,FALSE),""),"")</f>
        <v>Arena-Phasen Schatztruhe</v>
      </c>
      <c r="X484" s="3" t="str">
        <f>IF(G484&lt;&gt;"LIBSETS_SETTYPE_BATTLEGROUND",IF(G484&lt;&gt;"LIBSETS_SETTYPE_SPECIAL",IF(Y484&lt;&gt;"",VLOOKUP(Y484,'ESO zone constants'!$D$2:$H$4950,5,FALSE),""),""),"")</f>
        <v/>
      </c>
      <c r="Z484" s="45"/>
      <c r="AA484" s="44" t="str">
        <f>IF(Z484&lt;&gt;"",IF(Z484&lt;&gt;"LIBSETS_DROP_MECHANIC_MONSTER_NAME",VLOOKUP(Z484,'LibSets constants'!$I$4:$L$1000,3,FALSE),""),"")</f>
        <v/>
      </c>
      <c r="AB484" s="44" t="str">
        <f>IF(Z484&lt;&gt;"",IF(Z484&lt;&gt;"LIBSETS_DROP_MECHANIC_MONSTER_NAME",VLOOKUP(Z484,'LibSets constants'!$I$4:$L$1000,4,FALSE),""),"")</f>
        <v/>
      </c>
      <c r="AC484" s="3" t="str">
        <f>IF(G484&lt;&gt;"LIBSETS_SETTYPE_BATTLEGROUND",IF(G484&lt;&gt;"LIBSETS_SETTYPE_SPECIAL",IF(AD484&lt;&gt;"",VLOOKUP(AD484,'ESO zone constants'!$D$2:$H$4950,5,FALSE),""),""),"")</f>
        <v/>
      </c>
      <c r="AE484" s="45"/>
      <c r="AF484" s="44" t="str">
        <f>IF(AE484&lt;&gt;"",IF(AE484&lt;&gt;"LIBSETS_DROP_MECHANIC_MONSTER_NAME",VLOOKUP(AE484,'LibSets constants'!$I$4:$L$1000,3,FALSE),""),"")</f>
        <v/>
      </c>
      <c r="AG484" s="44" t="str">
        <f>IF(AE484&lt;&gt;"",IF(AE484&lt;&gt;"LIBSETS_DROP_MECHANIC_MONSTER_NAME",VLOOKUP(AE484,'LibSets constants'!$I$4:$L$1000,4,FALSE),""),"")</f>
        <v/>
      </c>
      <c r="AH484" s="3" t="str">
        <f>IF(G484&lt;&gt;"LIBSETS_SETTYPE_BATTLEGROUND",IF(G484&lt;&gt;"LIBSETS_SETTYPE_SPECIAL",IF(AI484&lt;&gt;"",VLOOKUP(AI484,'ESO zone constants'!$D$2:$H$4950,5,FALSE),""),""),"")</f>
        <v/>
      </c>
      <c r="AJ484" s="45"/>
      <c r="AK484" s="44" t="str">
        <f>IF(AJ484&lt;&gt;"",IF(AJ484&lt;&gt;"LIBSETS_DROP_MECHANIC_MONSTER_NAME",VLOOKUP(AJ484,'LibSets constants'!$I$4:$L$1000,3,FALSE),""),"")</f>
        <v/>
      </c>
      <c r="AL484" s="44" t="str">
        <f>IF(AJ484&lt;&gt;"",IF(AJ484&lt;&gt;"LIBSETS_DROP_MECHANIC_MONSTER_NAME",VLOOKUP(AJ484,'LibSets constants'!$I$4:$L$1000,4,FALSE),""),"")</f>
        <v/>
      </c>
      <c r="AM484" s="3" t="str">
        <f>IF(G484&lt;&gt;"LIBSETS_SETTYPE_BATTLEGROUND",IF(G484&lt;&gt;"LIBSETS_SETTYPE_SPECIAL",IF(AN484&lt;&gt;"",VLOOKUP(AN484,'ESO zone constants'!$D$2:$H$4950,5,FALSE),""),""),"")</f>
        <v/>
      </c>
      <c r="AO484" s="45"/>
      <c r="AP484" s="44" t="str">
        <f>IF(AO484&lt;&gt;"",IF(AO484&lt;&gt;"LIBSETS_DROP_MECHANIC_MONSTER_NAME",VLOOKUP(AO484,'LibSets constants'!$I$4:$L$1000,3,FALSE),""),"")</f>
        <v/>
      </c>
      <c r="AQ484" s="44" t="str">
        <f>IF(AO484&lt;&gt;"",IF(AO484&lt;&gt;"LIBSETS_DROP_MECHANIC_MONSTER_NAME",VLOOKUP(AO484,'LibSets constants'!$I$4:$L$1000,4,FALSE),""),"")</f>
        <v/>
      </c>
      <c r="AR484" s="3" t="str">
        <f>IF(G484&lt;&gt;"LIBSETS_SETTYPE_BATTLEGROUND",IF(G484&lt;&gt;"LIBSETS_SETTYPE_SPECIAL",IF(AS484&lt;&gt;"",VLOOKUP(AS484,'ESO zone constants'!$D$2:$H$4950,5,FALSE),""),""),"")</f>
        <v/>
      </c>
      <c r="AT484" s="45"/>
      <c r="AU484" s="44" t="str">
        <f>IF(AT484&lt;&gt;"",IF(AT484&lt;&gt;"LIBSETS_DROP_MECHANIC_MONSTER_NAME",VLOOKUP(AT484,'LibSets constants'!$I$4:$L$1000,3,FALSE),""),"")</f>
        <v/>
      </c>
      <c r="AV484" s="44" t="str">
        <f>IF(AT484&lt;&gt;"",IF(AT484&lt;&gt;"LIBSETS_DROP_MECHANIC_MONSTER_NAME",VLOOKUP(AT484,'LibSets constants'!$I$4:$L$1000,4,FALSE),""),"")</f>
        <v/>
      </c>
      <c r="AW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 = {wayshrines={-1,-1,-1,}, dlcId=DLC_ORSINIUM</v>
      </c>
      <c r="AX484" s="21" t="str">
        <f>IF(F484&lt;&gt;"Not in the game (anymore)",IF(A484&lt;&gt;"",IF(P484&lt;&gt;"",CONCATENATE(", zoneIds={",P484),"")&amp;IF(X484&lt;&gt;"",CONCATENATE(",",X484),"")&amp;IF(AC484&lt;&gt;"",CONCATENATE(",",AC484),"")&amp;IF(AH484&lt;&gt;"",CONCATENATE(",",AH484),"")&amp;IF(AM484&lt;&gt;"",CONCATENATE(",",AM484),"")&amp;IF(AR484&lt;&gt;"",CONCATENATE(",",AR484),"")&amp;IF(P484&lt;&gt;"",CONCATENATE("}",""),"")&amp;IF(OR(I484="true",I484="false",I484&lt;&gt;""), CONCATENATE(", veteran=", I484), ""),""),"")</f>
        <v>, zoneIds={677}, veteran=false</v>
      </c>
      <c r="AY484" s="21" t="str">
        <f>IF(F484&lt;&gt;"Not in the game (anymore)",IF(A484&lt;&gt;"",", setType="&amp;G484,"")&amp;IF(J484="true",", multiTrialSet=true",""),"")</f>
        <v>, setType=LIBSETS_SETTYPE_ARENA</v>
      </c>
      <c r="AZ484" s="21" t="str">
        <f>IF(F484&lt;&gt;"Not in the game (anymore)",IF(U484&lt;&gt;"",", dropMechanic={"&amp;U484&amp;IF(Z484&lt;&gt;"",","&amp;Z484,"")&amp;IF(AE484&lt;&gt;"",","&amp;AE484,"")&amp;IF(AJ484&lt;&gt;"",","&amp;AJ484,"")&amp;IF(AO484&lt;&gt;"",","&amp;AO484,"")&amp;IF(AT484&lt;&gt;"",","&amp;AT484,"")&amp;"}"&amp;IF(U484="LIBSETS_DROP_MECHANIC_MONSTER_NAME",", dropMechanicNames={" &amp; IF(V484&lt;&gt;"","['en']='"&amp;V484&amp;"'","") &amp; IF(W484&lt;&gt;"",", ['de']='" &amp; W484&amp;"'","") &amp; "}",""),"")&amp;"},","")</f>
        <v>, dropMechanic={LIBSETS_DROP_MECHANIC_ARENA_STAGE_CHEST}},</v>
      </c>
      <c r="BA484" s="21" t="str">
        <f>IF(F484&lt;&gt;"Not in the game (anymore)",IF(C484&lt;&gt;"",CONCATENATE(" --",C484," / ",B484,"   [",IF(Q484&lt;&gt;"",Q484,""),IF(Y484&lt;&gt;"",", "&amp;Y484,""),IF(AD484&lt;&gt;"",", "&amp;AD484,""),IF(AI484&lt;&gt;"",", "&amp;AI484,""),IF(AN484&lt;&gt;"",", "&amp;AN484,""),IF(AS484&lt;&gt;"",", "&amp;AS484,""),"]")),"")</f>
        <v xml:space="preserve"> --The Maelstrom's Restoration Staff / Heilungsstab des Mahlstroms   [Maelstrom Arena]</v>
      </c>
    </row>
    <row r="485" spans="1:53" x14ac:dyDescent="0.25">
      <c r="A485" s="5" t="s">
        <v>1446</v>
      </c>
      <c r="B485" t="s">
        <v>1498</v>
      </c>
      <c r="C485" t="s">
        <v>1499</v>
      </c>
      <c r="D485" s="3" t="str">
        <f>A485</f>
        <v>???</v>
      </c>
      <c r="E485" s="64" t="s">
        <v>1834</v>
      </c>
      <c r="F485" t="s">
        <v>1489</v>
      </c>
      <c r="G485" s="8" t="s">
        <v>1647</v>
      </c>
      <c r="I485" t="s">
        <v>97</v>
      </c>
      <c r="J485" t="s">
        <v>97</v>
      </c>
      <c r="K485">
        <v>-1</v>
      </c>
      <c r="L485">
        <v>-1</v>
      </c>
      <c r="M485">
        <v>-1</v>
      </c>
      <c r="N485">
        <v>0</v>
      </c>
      <c r="O485" s="70" t="s">
        <v>457</v>
      </c>
      <c r="P485" s="3">
        <f>IF(AND(G485&lt;&gt;"LIBSETS_SETTYPE_BATTLEGROUND",G485&lt;&gt;"LIBSETS_SETTYPE_SPECIAL",G485&lt;&gt;"LIBSETS_SETTYPE_MYTHIC"), IF(Q485&lt;&gt;"",VLOOKUP(Q485,'ESO zone constants'!$D$2:$H$4950,5,FALSE),""),"")</f>
        <v>677</v>
      </c>
      <c r="Q485" t="str">
        <f>IF(OR(K485="",K485&lt;=0,ISERROR(K485)),IF(AND(O485&lt;&gt;"",NOT(ISERROR(O485))),O485, ""),VLOOKUP(K485,'ESO wayshrine node constants'!$A$3:$D$9993,4,FALSE))</f>
        <v>Maelstrom Arena</v>
      </c>
      <c r="S485" s="19" t="str">
        <f>IF(AND(R485&lt;&gt;"",NOT(ISERROR(R485))),R485,IF(P485&lt;&gt;"",IF(NOT(ISERROR(VLOOKUP(P485,'ESO Dungeon constants'!$D$3:$H$9999,5,FALSE))),VLOOKUP(P485,'ESO Dungeon constants'!$D$3:$I$9999,6,FALSE),VLOOKUP(P485,'ESO zone constants'!$H$2:$K$9984,4,FALSE)),""))</f>
        <v>DLC_ORSINIUM</v>
      </c>
      <c r="T485" s="3" t="str">
        <f>IF(S485&lt;&gt;"",VLOOKUP(S485,'LibSets constants'!$B$4:$C$1000,2,FALSE),"")</f>
        <v>Orsinium</v>
      </c>
      <c r="U485" s="33" t="s">
        <v>1738</v>
      </c>
      <c r="V485" s="41" t="str">
        <f>IF(U485&lt;&gt;"",IF(U485&lt;&gt;"LIBSETS_DROP_MECHANIC_MONSTER_NAME",VLOOKUP(U485,'LibSets constants'!$I$4:$L$1000,3,FALSE),""),"")</f>
        <v>Arena stage chest</v>
      </c>
      <c r="W485" s="44" t="str">
        <f>IF(U485&lt;&gt;"",IF(U485&lt;&gt;"LIBSETS_DROP_MECHANIC_MONSTER_NAME",VLOOKUP(U485,'LibSets constants'!$I$4:$L$1000,4,FALSE),""),"")</f>
        <v>Arena-Phasen Schatztruhe</v>
      </c>
      <c r="X485" s="3" t="str">
        <f>IF(G485&lt;&gt;"LIBSETS_SETTYPE_BATTLEGROUND",IF(G485&lt;&gt;"LIBSETS_SETTYPE_SPECIAL",IF(Y485&lt;&gt;"",VLOOKUP(Y485,'ESO zone constants'!$D$2:$H$4950,5,FALSE),""),""),"")</f>
        <v/>
      </c>
      <c r="Z485" s="45"/>
      <c r="AA485" s="44" t="str">
        <f>IF(Z485&lt;&gt;"",IF(Z485&lt;&gt;"LIBSETS_DROP_MECHANIC_MONSTER_NAME",VLOOKUP(Z485,'LibSets constants'!$I$4:$L$1000,3,FALSE),""),"")</f>
        <v/>
      </c>
      <c r="AB485" s="44" t="str">
        <f>IF(Z485&lt;&gt;"",IF(Z485&lt;&gt;"LIBSETS_DROP_MECHANIC_MONSTER_NAME",VLOOKUP(Z485,'LibSets constants'!$I$4:$L$1000,4,FALSE),""),"")</f>
        <v/>
      </c>
      <c r="AC485" s="3" t="str">
        <f>IF(G485&lt;&gt;"LIBSETS_SETTYPE_BATTLEGROUND",IF(G485&lt;&gt;"LIBSETS_SETTYPE_SPECIAL",IF(AD485&lt;&gt;"",VLOOKUP(AD485,'ESO zone constants'!$D$2:$H$4950,5,FALSE),""),""),"")</f>
        <v/>
      </c>
      <c r="AE485" s="45"/>
      <c r="AF485" s="44" t="str">
        <f>IF(AE485&lt;&gt;"",IF(AE485&lt;&gt;"LIBSETS_DROP_MECHANIC_MONSTER_NAME",VLOOKUP(AE485,'LibSets constants'!$I$4:$L$1000,3,FALSE),""),"")</f>
        <v/>
      </c>
      <c r="AG485" s="44" t="str">
        <f>IF(AE485&lt;&gt;"",IF(AE485&lt;&gt;"LIBSETS_DROP_MECHANIC_MONSTER_NAME",VLOOKUP(AE485,'LibSets constants'!$I$4:$L$1000,4,FALSE),""),"")</f>
        <v/>
      </c>
      <c r="AH485" s="3" t="str">
        <f>IF(G485&lt;&gt;"LIBSETS_SETTYPE_BATTLEGROUND",IF(G485&lt;&gt;"LIBSETS_SETTYPE_SPECIAL",IF(AI485&lt;&gt;"",VLOOKUP(AI485,'ESO zone constants'!$D$2:$H$4950,5,FALSE),""),""),"")</f>
        <v/>
      </c>
      <c r="AJ485" s="45"/>
      <c r="AK485" s="44" t="str">
        <f>IF(AJ485&lt;&gt;"",IF(AJ485&lt;&gt;"LIBSETS_DROP_MECHANIC_MONSTER_NAME",VLOOKUP(AJ485,'LibSets constants'!$I$4:$L$1000,3,FALSE),""),"")</f>
        <v/>
      </c>
      <c r="AL485" s="44" t="str">
        <f>IF(AJ485&lt;&gt;"",IF(AJ485&lt;&gt;"LIBSETS_DROP_MECHANIC_MONSTER_NAME",VLOOKUP(AJ485,'LibSets constants'!$I$4:$L$1000,4,FALSE),""),"")</f>
        <v/>
      </c>
      <c r="AM485" s="3" t="str">
        <f>IF(G485&lt;&gt;"LIBSETS_SETTYPE_BATTLEGROUND",IF(G485&lt;&gt;"LIBSETS_SETTYPE_SPECIAL",IF(AN485&lt;&gt;"",VLOOKUP(AN485,'ESO zone constants'!$D$2:$H$4950,5,FALSE),""),""),"")</f>
        <v/>
      </c>
      <c r="AO485" s="45"/>
      <c r="AP485" s="44" t="str">
        <f>IF(AO485&lt;&gt;"",IF(AO485&lt;&gt;"LIBSETS_DROP_MECHANIC_MONSTER_NAME",VLOOKUP(AO485,'LibSets constants'!$I$4:$L$1000,3,FALSE),""),"")</f>
        <v/>
      </c>
      <c r="AQ485" s="44" t="str">
        <f>IF(AO485&lt;&gt;"",IF(AO485&lt;&gt;"LIBSETS_DROP_MECHANIC_MONSTER_NAME",VLOOKUP(AO485,'LibSets constants'!$I$4:$L$1000,4,FALSE),""),"")</f>
        <v/>
      </c>
      <c r="AR485" s="3" t="str">
        <f>IF(G485&lt;&gt;"LIBSETS_SETTYPE_BATTLEGROUND",IF(G485&lt;&gt;"LIBSETS_SETTYPE_SPECIAL",IF(AS485&lt;&gt;"",VLOOKUP(AS485,'ESO zone constants'!$D$2:$H$4950,5,FALSE),""),""),"")</f>
        <v/>
      </c>
      <c r="AT485" s="45"/>
      <c r="AU485" s="44" t="str">
        <f>IF(AT485&lt;&gt;"",IF(AT485&lt;&gt;"LIBSETS_DROP_MECHANIC_MONSTER_NAME",VLOOKUP(AT485,'LibSets constants'!$I$4:$L$1000,3,FALSE),""),"")</f>
        <v/>
      </c>
      <c r="AV485" s="44" t="str">
        <f>IF(AT485&lt;&gt;"",IF(AT485&lt;&gt;"LIBSETS_DROP_MECHANIC_MONSTER_NAME",VLOOKUP(AT485,'LibSets constants'!$I$4:$L$1000,4,FALSE),""),"")</f>
        <v/>
      </c>
      <c r="AW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 = {wayshrines={-1,-1,-1,}, dlcId=DLC_ORSINIUM</v>
      </c>
      <c r="AX485" s="21" t="str">
        <f>IF(F485&lt;&gt;"Not in the game (anymore)",IF(A485&lt;&gt;"",IF(P485&lt;&gt;"",CONCATENATE(", zoneIds={",P485),"")&amp;IF(X485&lt;&gt;"",CONCATENATE(",",X485),"")&amp;IF(AC485&lt;&gt;"",CONCATENATE(",",AC485),"")&amp;IF(AH485&lt;&gt;"",CONCATENATE(",",AH485),"")&amp;IF(AM485&lt;&gt;"",CONCATENATE(",",AM485),"")&amp;IF(AR485&lt;&gt;"",CONCATENATE(",",AR485),"")&amp;IF(P485&lt;&gt;"",CONCATENATE("}",""),"")&amp;IF(OR(I485="true",I485="false",I485&lt;&gt;""), CONCATENATE(", veteran=", I485), ""),""),"")</f>
        <v>, zoneIds={677}, veteran=false</v>
      </c>
      <c r="AY485" s="21" t="str">
        <f>IF(F485&lt;&gt;"Not in the game (anymore)",IF(A485&lt;&gt;"",", setType="&amp;G485,"")&amp;IF(J485="true",", multiTrialSet=true",""),"")</f>
        <v>, setType=LIBSETS_SETTYPE_ARENA</v>
      </c>
      <c r="AZ485" s="21" t="str">
        <f>IF(F485&lt;&gt;"Not in the game (anymore)",IF(U485&lt;&gt;"",", dropMechanic={"&amp;U485&amp;IF(Z485&lt;&gt;"",","&amp;Z485,"")&amp;IF(AE485&lt;&gt;"",","&amp;AE485,"")&amp;IF(AJ485&lt;&gt;"",","&amp;AJ485,"")&amp;IF(AO485&lt;&gt;"",","&amp;AO485,"")&amp;IF(AT485&lt;&gt;"",","&amp;AT485,"")&amp;"}"&amp;IF(U485="LIBSETS_DROP_MECHANIC_MONSTER_NAME",", dropMechanicNames={" &amp; IF(V485&lt;&gt;"","['en']='"&amp;V485&amp;"'","") &amp; IF(W485&lt;&gt;"",", ['de']='" &amp; W485&amp;"'","") &amp; "}",""),"")&amp;"},","")</f>
        <v>, dropMechanic={LIBSETS_DROP_MECHANIC_ARENA_STAGE_CHEST}},</v>
      </c>
      <c r="BA485" s="21" t="str">
        <f>IF(F485&lt;&gt;"Not in the game (anymore)",IF(C485&lt;&gt;"",CONCATENATE(" --",C485," / ",B485,"   [",IF(Q485&lt;&gt;"",Q485,""),IF(Y485&lt;&gt;"",", "&amp;Y485,""),IF(AD485&lt;&gt;"",", "&amp;AD485,""),IF(AI485&lt;&gt;"",", "&amp;AI485,""),IF(AN485&lt;&gt;"",", "&amp;AN485,""),IF(AS485&lt;&gt;"",", "&amp;AS485,""),"]")),"")</f>
        <v xml:space="preserve"> --The Maelstrom's Shield / Schild des Mahlstroms   [Maelstrom Arena]</v>
      </c>
    </row>
    <row r="486" spans="1:53" x14ac:dyDescent="0.25">
      <c r="A486" s="5" t="s">
        <v>1446</v>
      </c>
      <c r="B486" t="s">
        <v>1481</v>
      </c>
      <c r="C486" t="s">
        <v>1482</v>
      </c>
      <c r="D486" s="3" t="str">
        <f>A486</f>
        <v>???</v>
      </c>
      <c r="E486" s="64" t="s">
        <v>1834</v>
      </c>
      <c r="F486" t="s">
        <v>1489</v>
      </c>
      <c r="G486" s="8" t="s">
        <v>1647</v>
      </c>
      <c r="I486" t="s">
        <v>97</v>
      </c>
      <c r="J486" t="s">
        <v>97</v>
      </c>
      <c r="K486">
        <v>-1</v>
      </c>
      <c r="L486">
        <v>-1</v>
      </c>
      <c r="M486">
        <v>-1</v>
      </c>
      <c r="N486">
        <v>0</v>
      </c>
      <c r="O486" s="70" t="s">
        <v>457</v>
      </c>
      <c r="P486" s="3">
        <f>IF(AND(G486&lt;&gt;"LIBSETS_SETTYPE_BATTLEGROUND",G486&lt;&gt;"LIBSETS_SETTYPE_SPECIAL",G486&lt;&gt;"LIBSETS_SETTYPE_MYTHIC"), IF(Q486&lt;&gt;"",VLOOKUP(Q486,'ESO zone constants'!$D$2:$H$4950,5,FALSE),""),"")</f>
        <v>677</v>
      </c>
      <c r="Q486" t="str">
        <f>IF(OR(K486="",K486&lt;=0,ISERROR(K486)),IF(AND(O486&lt;&gt;"",NOT(ISERROR(O486))),O486, ""),VLOOKUP(K486,'ESO wayshrine node constants'!$A$3:$D$9993,4,FALSE))</f>
        <v>Maelstrom Arena</v>
      </c>
      <c r="S486" s="19" t="str">
        <f>IF(AND(R486&lt;&gt;"",NOT(ISERROR(R486))),R486,IF(P486&lt;&gt;"",IF(NOT(ISERROR(VLOOKUP(P486,'ESO Dungeon constants'!$D$3:$H$9999,5,FALSE))),VLOOKUP(P486,'ESO Dungeon constants'!$D$3:$I$9999,6,FALSE),VLOOKUP(P486,'ESO zone constants'!$H$2:$K$9984,4,FALSE)),""))</f>
        <v>DLC_ORSINIUM</v>
      </c>
      <c r="T486" s="3" t="str">
        <f>IF(S486&lt;&gt;"",VLOOKUP(S486,'LibSets constants'!$B$4:$C$1000,2,FALSE),"")</f>
        <v>Orsinium</v>
      </c>
      <c r="U486" s="33" t="s">
        <v>1738</v>
      </c>
      <c r="V486" s="41" t="str">
        <f>IF(U486&lt;&gt;"",IF(U486&lt;&gt;"LIBSETS_DROP_MECHANIC_MONSTER_NAME",VLOOKUP(U486,'LibSets constants'!$I$4:$L$1000,3,FALSE),""),"")</f>
        <v>Arena stage chest</v>
      </c>
      <c r="W486" s="44" t="str">
        <f>IF(U486&lt;&gt;"",IF(U486&lt;&gt;"LIBSETS_DROP_MECHANIC_MONSTER_NAME",VLOOKUP(U486,'LibSets constants'!$I$4:$L$1000,4,FALSE),""),"")</f>
        <v>Arena-Phasen Schatztruhe</v>
      </c>
      <c r="X486" s="3" t="str">
        <f>IF(G486&lt;&gt;"LIBSETS_SETTYPE_BATTLEGROUND",IF(G486&lt;&gt;"LIBSETS_SETTYPE_SPECIAL",IF(Y486&lt;&gt;"",VLOOKUP(Y486,'ESO zone constants'!$D$2:$H$4950,5,FALSE),""),""),"")</f>
        <v/>
      </c>
      <c r="Z486" s="45"/>
      <c r="AA486" s="44" t="str">
        <f>IF(Z486&lt;&gt;"",IF(Z486&lt;&gt;"LIBSETS_DROP_MECHANIC_MONSTER_NAME",VLOOKUP(Z486,'LibSets constants'!$I$4:$L$1000,3,FALSE),""),"")</f>
        <v/>
      </c>
      <c r="AB486" s="44" t="str">
        <f>IF(Z486&lt;&gt;"",IF(Z486&lt;&gt;"LIBSETS_DROP_MECHANIC_MONSTER_NAME",VLOOKUP(Z486,'LibSets constants'!$I$4:$L$1000,4,FALSE),""),"")</f>
        <v/>
      </c>
      <c r="AC486" s="3" t="str">
        <f>IF(G486&lt;&gt;"LIBSETS_SETTYPE_BATTLEGROUND",IF(G486&lt;&gt;"LIBSETS_SETTYPE_SPECIAL",IF(AD486&lt;&gt;"",VLOOKUP(AD486,'ESO zone constants'!$D$2:$H$4950,5,FALSE),""),""),"")</f>
        <v/>
      </c>
      <c r="AE486" s="45"/>
      <c r="AF486" s="44" t="str">
        <f>IF(AE486&lt;&gt;"",IF(AE486&lt;&gt;"LIBSETS_DROP_MECHANIC_MONSTER_NAME",VLOOKUP(AE486,'LibSets constants'!$I$4:$L$1000,3,FALSE),""),"")</f>
        <v/>
      </c>
      <c r="AG486" s="44" t="str">
        <f>IF(AE486&lt;&gt;"",IF(AE486&lt;&gt;"LIBSETS_DROP_MECHANIC_MONSTER_NAME",VLOOKUP(AE486,'LibSets constants'!$I$4:$L$1000,4,FALSE),""),"")</f>
        <v/>
      </c>
      <c r="AH486" s="3" t="str">
        <f>IF(G486&lt;&gt;"LIBSETS_SETTYPE_BATTLEGROUND",IF(G486&lt;&gt;"LIBSETS_SETTYPE_SPECIAL",IF(AI486&lt;&gt;"",VLOOKUP(AI486,'ESO zone constants'!$D$2:$H$4950,5,FALSE),""),""),"")</f>
        <v/>
      </c>
      <c r="AJ486" s="45"/>
      <c r="AK486" s="44" t="str">
        <f>IF(AJ486&lt;&gt;"",IF(AJ486&lt;&gt;"LIBSETS_DROP_MECHANIC_MONSTER_NAME",VLOOKUP(AJ486,'LibSets constants'!$I$4:$L$1000,3,FALSE),""),"")</f>
        <v/>
      </c>
      <c r="AL486" s="44" t="str">
        <f>IF(AJ486&lt;&gt;"",IF(AJ486&lt;&gt;"LIBSETS_DROP_MECHANIC_MONSTER_NAME",VLOOKUP(AJ486,'LibSets constants'!$I$4:$L$1000,4,FALSE),""),"")</f>
        <v/>
      </c>
      <c r="AM486" s="3" t="str">
        <f>IF(G486&lt;&gt;"LIBSETS_SETTYPE_BATTLEGROUND",IF(G486&lt;&gt;"LIBSETS_SETTYPE_SPECIAL",IF(AN486&lt;&gt;"",VLOOKUP(AN486,'ESO zone constants'!$D$2:$H$4950,5,FALSE),""),""),"")</f>
        <v/>
      </c>
      <c r="AO486" s="45"/>
      <c r="AP486" s="44" t="str">
        <f>IF(AO486&lt;&gt;"",IF(AO486&lt;&gt;"LIBSETS_DROP_MECHANIC_MONSTER_NAME",VLOOKUP(AO486,'LibSets constants'!$I$4:$L$1000,3,FALSE),""),"")</f>
        <v/>
      </c>
      <c r="AQ486" s="44" t="str">
        <f>IF(AO486&lt;&gt;"",IF(AO486&lt;&gt;"LIBSETS_DROP_MECHANIC_MONSTER_NAME",VLOOKUP(AO486,'LibSets constants'!$I$4:$L$1000,4,FALSE),""),"")</f>
        <v/>
      </c>
      <c r="AR486" s="3" t="str">
        <f>IF(G486&lt;&gt;"LIBSETS_SETTYPE_BATTLEGROUND",IF(G486&lt;&gt;"LIBSETS_SETTYPE_SPECIAL",IF(AS486&lt;&gt;"",VLOOKUP(AS486,'ESO zone constants'!$D$2:$H$4950,5,FALSE),""),""),"")</f>
        <v/>
      </c>
      <c r="AT486" s="45"/>
      <c r="AU486" s="44" t="str">
        <f>IF(AT486&lt;&gt;"",IF(AT486&lt;&gt;"LIBSETS_DROP_MECHANIC_MONSTER_NAME",VLOOKUP(AT486,'LibSets constants'!$I$4:$L$1000,3,FALSE),""),"")</f>
        <v/>
      </c>
      <c r="AV486" s="44" t="str">
        <f>IF(AT486&lt;&gt;"",IF(AT486&lt;&gt;"LIBSETS_DROP_MECHANIC_MONSTER_NAME",VLOOKUP(AT486,'LibSets constants'!$I$4:$L$1000,4,FALSE),""),"")</f>
        <v/>
      </c>
      <c r="AW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 = {wayshrines={-1,-1,-1,}, dlcId=DLC_ORSINIUM</v>
      </c>
      <c r="AX486" s="21" t="str">
        <f>IF(F486&lt;&gt;"Not in the game (anymore)",IF(A486&lt;&gt;"",IF(P486&lt;&gt;"",CONCATENATE(", zoneIds={",P486),"")&amp;IF(X486&lt;&gt;"",CONCATENATE(",",X486),"")&amp;IF(AC486&lt;&gt;"",CONCATENATE(",",AC486),"")&amp;IF(AH486&lt;&gt;"",CONCATENATE(",",AH486),"")&amp;IF(AM486&lt;&gt;"",CONCATENATE(",",AM486),"")&amp;IF(AR486&lt;&gt;"",CONCATENATE(",",AR486),"")&amp;IF(P486&lt;&gt;"",CONCATENATE("}",""),"")&amp;IF(OR(I486="true",I486="false",I486&lt;&gt;""), CONCATENATE(", veteran=", I486), ""),""),"")</f>
        <v>, zoneIds={677}, veteran=false</v>
      </c>
      <c r="AY486" s="21" t="str">
        <f>IF(F486&lt;&gt;"Not in the game (anymore)",IF(A486&lt;&gt;"",", setType="&amp;G486,"")&amp;IF(J486="true",", multiTrialSet=true",""),"")</f>
        <v>, setType=LIBSETS_SETTYPE_ARENA</v>
      </c>
      <c r="AZ486" s="21" t="str">
        <f>IF(F486&lt;&gt;"Not in the game (anymore)",IF(U486&lt;&gt;"",", dropMechanic={"&amp;U486&amp;IF(Z486&lt;&gt;"",","&amp;Z486,"")&amp;IF(AE486&lt;&gt;"",","&amp;AE486,"")&amp;IF(AJ486&lt;&gt;"",","&amp;AJ486,"")&amp;IF(AO486&lt;&gt;"",","&amp;AO486,"")&amp;IF(AT486&lt;&gt;"",","&amp;AT486,"")&amp;"}"&amp;IF(U486="LIBSETS_DROP_MECHANIC_MONSTER_NAME",", dropMechanicNames={" &amp; IF(V486&lt;&gt;"","['en']='"&amp;V486&amp;"'","") &amp; IF(W486&lt;&gt;"",", ['de']='" &amp; W486&amp;"'","") &amp; "}",""),"")&amp;"},","")</f>
        <v>, dropMechanic={LIBSETS_DROP_MECHANIC_ARENA_STAGE_CHEST}},</v>
      </c>
      <c r="BA486" s="21" t="str">
        <f>IF(F486&lt;&gt;"Not in the game (anymore)",IF(C486&lt;&gt;"",CONCATENATE(" --",C486," / ",B486,"   [",IF(Q486&lt;&gt;"",Q486,""),IF(Y486&lt;&gt;"",", "&amp;Y486,""),IF(AD486&lt;&gt;"",", "&amp;AD486,""),IF(AI486&lt;&gt;"",", "&amp;AI486,""),IF(AN486&lt;&gt;"",", "&amp;AN486,""),IF(AS486&lt;&gt;"",", "&amp;AS486,""),"]")),"")</f>
        <v xml:space="preserve"> --The Maelstrom's Sword / Schwert des Mahlstroms   [Maelstrom Arena]</v>
      </c>
    </row>
    <row r="487" spans="1:53" x14ac:dyDescent="0.25">
      <c r="A487" s="5" t="s">
        <v>1446</v>
      </c>
      <c r="B487" t="s">
        <v>1492</v>
      </c>
      <c r="C487" t="s">
        <v>1493</v>
      </c>
      <c r="D487" s="3" t="str">
        <f>A487</f>
        <v>???</v>
      </c>
      <c r="E487" s="62" t="s">
        <v>1835</v>
      </c>
      <c r="F487" t="s">
        <v>1490</v>
      </c>
      <c r="G487" s="8" t="s">
        <v>1647</v>
      </c>
      <c r="I487" t="s">
        <v>97</v>
      </c>
      <c r="J487" t="s">
        <v>97</v>
      </c>
      <c r="K487">
        <v>-1</v>
      </c>
      <c r="L487">
        <v>-1</v>
      </c>
      <c r="M487">
        <v>-1</v>
      </c>
      <c r="N487">
        <v>0</v>
      </c>
      <c r="O487" s="70" t="s">
        <v>447</v>
      </c>
      <c r="P487" s="3">
        <f>IF(AND(G487&lt;&gt;"LIBSETS_SETTYPE_BATTLEGROUND",G487&lt;&gt;"LIBSETS_SETTYPE_SPECIAL",G487&lt;&gt;"LIBSETS_SETTYPE_MYTHIC"), IF(Q487&lt;&gt;"",VLOOKUP(Q487,'ESO zone constants'!$D$2:$H$4950,5,FALSE),""),"")</f>
        <v>635</v>
      </c>
      <c r="Q487" t="str">
        <f>IF(OR(K487="",K487&lt;=0,ISERROR(K487)),IF(AND(O487&lt;&gt;"",NOT(ISERROR(O487))),O487, ""),VLOOKUP(K487,'ESO wayshrine node constants'!$A$3:$D$9993,4,FALSE))</f>
        <v>Dragonstar Arena</v>
      </c>
      <c r="S487" s="19" t="str">
        <f>IF(AND(R487&lt;&gt;"",NOT(ISERROR(R487))),R487,IF(P487&lt;&gt;"",IF(NOT(ISERROR(VLOOKUP(P487,'ESO Dungeon constants'!$D$3:$H$9999,5,FALSE))),VLOOKUP(P487,'ESO Dungeon constants'!$D$3:$I$9999,6,FALSE),VLOOKUP(P487,'ESO zone constants'!$H$2:$K$9984,4,FALSE)),""))</f>
        <v>DLC_BASE_GAME</v>
      </c>
      <c r="T487" s="3" t="str">
        <f>IF(S487&lt;&gt;"",VLOOKUP(S487,'LibSets constants'!$B$4:$C$1000,2,FALSE),"")</f>
        <v>Included in base game</v>
      </c>
      <c r="U487" s="33" t="s">
        <v>1738</v>
      </c>
      <c r="V487" s="41" t="str">
        <f>IF(U487&lt;&gt;"",IF(U487&lt;&gt;"LIBSETS_DROP_MECHANIC_MONSTER_NAME",VLOOKUP(U487,'LibSets constants'!$I$4:$L$1000,3,FALSE),""),"")</f>
        <v>Arena stage chest</v>
      </c>
      <c r="W487" s="44" t="str">
        <f>IF(U487&lt;&gt;"",IF(U487&lt;&gt;"LIBSETS_DROP_MECHANIC_MONSTER_NAME",VLOOKUP(U487,'LibSets constants'!$I$4:$L$1000,4,FALSE),""),"")</f>
        <v>Arena-Phasen Schatztruhe</v>
      </c>
      <c r="X487" s="3" t="str">
        <f>IF(G487&lt;&gt;"LIBSETS_SETTYPE_BATTLEGROUND",IF(G487&lt;&gt;"LIBSETS_SETTYPE_SPECIAL",IF(Y487&lt;&gt;"",VLOOKUP(Y487,'ESO zone constants'!$D$2:$H$4950,5,FALSE),""),""),"")</f>
        <v/>
      </c>
      <c r="Z487" s="45"/>
      <c r="AA487" s="44" t="str">
        <f>IF(Z487&lt;&gt;"",IF(Z487&lt;&gt;"LIBSETS_DROP_MECHANIC_MONSTER_NAME",VLOOKUP(Z487,'LibSets constants'!$I$4:$L$1000,3,FALSE),""),"")</f>
        <v/>
      </c>
      <c r="AB487" s="44" t="str">
        <f>IF(Z487&lt;&gt;"",IF(Z487&lt;&gt;"LIBSETS_DROP_MECHANIC_MONSTER_NAME",VLOOKUP(Z487,'LibSets constants'!$I$4:$L$1000,4,FALSE),""),"")</f>
        <v/>
      </c>
      <c r="AC487" s="3" t="str">
        <f>IF(G487&lt;&gt;"LIBSETS_SETTYPE_BATTLEGROUND",IF(G487&lt;&gt;"LIBSETS_SETTYPE_SPECIAL",IF(AD487&lt;&gt;"",VLOOKUP(AD487,'ESO zone constants'!$D$2:$H$4950,5,FALSE),""),""),"")</f>
        <v/>
      </c>
      <c r="AE487" s="45"/>
      <c r="AF487" s="44" t="str">
        <f>IF(AE487&lt;&gt;"",IF(AE487&lt;&gt;"LIBSETS_DROP_MECHANIC_MONSTER_NAME",VLOOKUP(AE487,'LibSets constants'!$I$4:$L$1000,3,FALSE),""),"")</f>
        <v/>
      </c>
      <c r="AG487" s="44" t="str">
        <f>IF(AE487&lt;&gt;"",IF(AE487&lt;&gt;"LIBSETS_DROP_MECHANIC_MONSTER_NAME",VLOOKUP(AE487,'LibSets constants'!$I$4:$L$1000,4,FALSE),""),"")</f>
        <v/>
      </c>
      <c r="AH487" s="3" t="str">
        <f>IF(G487&lt;&gt;"LIBSETS_SETTYPE_BATTLEGROUND",IF(G487&lt;&gt;"LIBSETS_SETTYPE_SPECIAL",IF(AI487&lt;&gt;"",VLOOKUP(AI487,'ESO zone constants'!$D$2:$H$4950,5,FALSE),""),""),"")</f>
        <v/>
      </c>
      <c r="AJ487" s="45"/>
      <c r="AK487" s="44" t="str">
        <f>IF(AJ487&lt;&gt;"",IF(AJ487&lt;&gt;"LIBSETS_DROP_MECHANIC_MONSTER_NAME",VLOOKUP(AJ487,'LibSets constants'!$I$4:$L$1000,3,FALSE),""),"")</f>
        <v/>
      </c>
      <c r="AL487" s="44" t="str">
        <f>IF(AJ487&lt;&gt;"",IF(AJ487&lt;&gt;"LIBSETS_DROP_MECHANIC_MONSTER_NAME",VLOOKUP(AJ487,'LibSets constants'!$I$4:$L$1000,4,FALSE),""),"")</f>
        <v/>
      </c>
      <c r="AM487" s="3" t="str">
        <f>IF(G487&lt;&gt;"LIBSETS_SETTYPE_BATTLEGROUND",IF(G487&lt;&gt;"LIBSETS_SETTYPE_SPECIAL",IF(AN487&lt;&gt;"",VLOOKUP(AN487,'ESO zone constants'!$D$2:$H$4950,5,FALSE),""),""),"")</f>
        <v/>
      </c>
      <c r="AO487" s="45"/>
      <c r="AP487" s="44" t="str">
        <f>IF(AO487&lt;&gt;"",IF(AO487&lt;&gt;"LIBSETS_DROP_MECHANIC_MONSTER_NAME",VLOOKUP(AO487,'LibSets constants'!$I$4:$L$1000,3,FALSE),""),"")</f>
        <v/>
      </c>
      <c r="AQ487" s="44" t="str">
        <f>IF(AO487&lt;&gt;"",IF(AO487&lt;&gt;"LIBSETS_DROP_MECHANIC_MONSTER_NAME",VLOOKUP(AO487,'LibSets constants'!$I$4:$L$1000,4,FALSE),""),"")</f>
        <v/>
      </c>
      <c r="AR487" s="3" t="str">
        <f>IF(G487&lt;&gt;"LIBSETS_SETTYPE_BATTLEGROUND",IF(G487&lt;&gt;"LIBSETS_SETTYPE_SPECIAL",IF(AS487&lt;&gt;"",VLOOKUP(AS487,'ESO zone constants'!$D$2:$H$4950,5,FALSE),""),""),"")</f>
        <v/>
      </c>
      <c r="AT487" s="45"/>
      <c r="AU487" s="44" t="str">
        <f>IF(AT487&lt;&gt;"",IF(AT487&lt;&gt;"LIBSETS_DROP_MECHANIC_MONSTER_NAME",VLOOKUP(AT487,'LibSets constants'!$I$4:$L$1000,3,FALSE),""),"")</f>
        <v/>
      </c>
      <c r="AV487" s="44" t="str">
        <f>IF(AT487&lt;&gt;"",IF(AT487&lt;&gt;"LIBSETS_DROP_MECHANIC_MONSTER_NAME",VLOOKUP(AT487,'LibSets constants'!$I$4:$L$1000,4,FALSE),""),"")</f>
        <v/>
      </c>
      <c r="AW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 = {wayshrines={-1,-1,-1,}, dlcId=DLC_BASE_GAME</v>
      </c>
      <c r="AX487" s="21" t="str">
        <f>IF(F487&lt;&gt;"Not in the game (anymore)",IF(A487&lt;&gt;"",IF(P487&lt;&gt;"",CONCATENATE(", zoneIds={",P487),"")&amp;IF(X487&lt;&gt;"",CONCATENATE(",",X487),"")&amp;IF(AC487&lt;&gt;"",CONCATENATE(",",AC487),"")&amp;IF(AH487&lt;&gt;"",CONCATENATE(",",AH487),"")&amp;IF(AM487&lt;&gt;"",CONCATENATE(",",AM487),"")&amp;IF(AR487&lt;&gt;"",CONCATENATE(",",AR487),"")&amp;IF(P487&lt;&gt;"",CONCATENATE("}",""),"")&amp;IF(OR(I487="true",I487="false",I487&lt;&gt;""), CONCATENATE(", veteran=", I487), ""),""),"")</f>
        <v>, zoneIds={635}, veteran=false</v>
      </c>
      <c r="AY487" s="21" t="str">
        <f>IF(F487&lt;&gt;"Not in the game (anymore)",IF(A487&lt;&gt;"",", setType="&amp;G487,"")&amp;IF(J487="true",", multiTrialSet=true",""),"")</f>
        <v>, setType=LIBSETS_SETTYPE_ARENA</v>
      </c>
      <c r="AZ487" s="21" t="str">
        <f>IF(F487&lt;&gt;"Not in the game (anymore)",IF(U487&lt;&gt;"",", dropMechanic={"&amp;U487&amp;IF(Z487&lt;&gt;"",","&amp;Z487,"")&amp;IF(AE487&lt;&gt;"",","&amp;AE487,"")&amp;IF(AJ487&lt;&gt;"",","&amp;AJ487,"")&amp;IF(AO487&lt;&gt;"",","&amp;AO487,"")&amp;IF(AT487&lt;&gt;"",","&amp;AT487,"")&amp;"}"&amp;IF(U487="LIBSETS_DROP_MECHANIC_MONSTER_NAME",", dropMechanicNames={" &amp; IF(V487&lt;&gt;"","['en']='"&amp;V487&amp;"'","") &amp; IF(W487&lt;&gt;"",", ['de']='" &amp; W487&amp;"'","") &amp; "}",""),"")&amp;"},","")</f>
        <v>, dropMechanic={LIBSETS_DROP_MECHANIC_ARENA_STAGE_CHEST}},</v>
      </c>
      <c r="BA487" s="21" t="str">
        <f>IF(F487&lt;&gt;"Not in the game (anymore)",IF(C487&lt;&gt;"",CONCATENATE(" --",C487," / ",B487,"   [",IF(Q487&lt;&gt;"",Q487,""),IF(Y487&lt;&gt;"",", "&amp;Y487,""),IF(AD487&lt;&gt;"",", "&amp;AD487,""),IF(AI487&lt;&gt;"",", "&amp;AI487,""),IF(AN487&lt;&gt;"",", "&amp;AN487,""),IF(AS487&lt;&gt;"",", "&amp;AS487,""),"]")),"")</f>
        <v xml:space="preserve"> --The Master's Axe / Axt des Meisters   [Dragonstar Arena]</v>
      </c>
    </row>
    <row r="488" spans="1:53" x14ac:dyDescent="0.25">
      <c r="A488" s="5" t="s">
        <v>1446</v>
      </c>
      <c r="B488" t="s">
        <v>1500</v>
      </c>
      <c r="C488" t="s">
        <v>1502</v>
      </c>
      <c r="D488" s="3" t="str">
        <f>A488</f>
        <v>???</v>
      </c>
      <c r="E488" s="62" t="s">
        <v>1835</v>
      </c>
      <c r="F488" t="s">
        <v>1490</v>
      </c>
      <c r="G488" s="8" t="s">
        <v>1647</v>
      </c>
      <c r="I488" t="s">
        <v>97</v>
      </c>
      <c r="J488" t="s">
        <v>97</v>
      </c>
      <c r="K488">
        <v>-1</v>
      </c>
      <c r="L488">
        <v>-1</v>
      </c>
      <c r="M488">
        <v>-1</v>
      </c>
      <c r="N488">
        <v>0</v>
      </c>
      <c r="O488" s="70" t="s">
        <v>447</v>
      </c>
      <c r="P488" s="3">
        <f>IF(AND(G488&lt;&gt;"LIBSETS_SETTYPE_BATTLEGROUND",G488&lt;&gt;"LIBSETS_SETTYPE_SPECIAL",G488&lt;&gt;"LIBSETS_SETTYPE_MYTHIC"), IF(Q488&lt;&gt;"",VLOOKUP(Q488,'ESO zone constants'!$D$2:$H$4950,5,FALSE),""),"")</f>
        <v>635</v>
      </c>
      <c r="Q488" t="str">
        <f>IF(OR(K488="",K488&lt;=0,ISERROR(K488)),IF(AND(O488&lt;&gt;"",NOT(ISERROR(O488))),O488, ""),VLOOKUP(K488,'ESO wayshrine node constants'!$A$3:$D$9993,4,FALSE))</f>
        <v>Dragonstar Arena</v>
      </c>
      <c r="S488" s="19" t="str">
        <f>IF(AND(R488&lt;&gt;"",NOT(ISERROR(R488))),R488,IF(P488&lt;&gt;"",IF(NOT(ISERROR(VLOOKUP(P488,'ESO Dungeon constants'!$D$3:$H$9999,5,FALSE))),VLOOKUP(P488,'ESO Dungeon constants'!$D$3:$I$9999,6,FALSE),VLOOKUP(P488,'ESO zone constants'!$H$2:$K$9984,4,FALSE)),""))</f>
        <v>DLC_BASE_GAME</v>
      </c>
      <c r="T488" s="3" t="str">
        <f>IF(S488&lt;&gt;"",VLOOKUP(S488,'LibSets constants'!$B$4:$C$1000,2,FALSE),"")</f>
        <v>Included in base game</v>
      </c>
      <c r="U488" s="33" t="s">
        <v>1738</v>
      </c>
      <c r="V488" s="41" t="str">
        <f>IF(U488&lt;&gt;"",IF(U488&lt;&gt;"LIBSETS_DROP_MECHANIC_MONSTER_NAME",VLOOKUP(U488,'LibSets constants'!$I$4:$L$1000,3,FALSE),""),"")</f>
        <v>Arena stage chest</v>
      </c>
      <c r="W488" s="44" t="str">
        <f>IF(U488&lt;&gt;"",IF(U488&lt;&gt;"LIBSETS_DROP_MECHANIC_MONSTER_NAME",VLOOKUP(U488,'LibSets constants'!$I$4:$L$1000,4,FALSE),""),"")</f>
        <v>Arena-Phasen Schatztruhe</v>
      </c>
      <c r="X488" s="3" t="str">
        <f>IF(G488&lt;&gt;"LIBSETS_SETTYPE_BATTLEGROUND",IF(G488&lt;&gt;"LIBSETS_SETTYPE_SPECIAL",IF(Y488&lt;&gt;"",VLOOKUP(Y488,'ESO zone constants'!$D$2:$H$4950,5,FALSE),""),""),"")</f>
        <v/>
      </c>
      <c r="Z488" s="45"/>
      <c r="AA488" s="44" t="str">
        <f>IF(Z488&lt;&gt;"",IF(Z488&lt;&gt;"LIBSETS_DROP_MECHANIC_MONSTER_NAME",VLOOKUP(Z488,'LibSets constants'!$I$4:$L$1000,3,FALSE),""),"")</f>
        <v/>
      </c>
      <c r="AB488" s="44" t="str">
        <f>IF(Z488&lt;&gt;"",IF(Z488&lt;&gt;"LIBSETS_DROP_MECHANIC_MONSTER_NAME",VLOOKUP(Z488,'LibSets constants'!$I$4:$L$1000,4,FALSE),""),"")</f>
        <v/>
      </c>
      <c r="AC488" s="3" t="str">
        <f>IF(G488&lt;&gt;"LIBSETS_SETTYPE_BATTLEGROUND",IF(G488&lt;&gt;"LIBSETS_SETTYPE_SPECIAL",IF(AD488&lt;&gt;"",VLOOKUP(AD488,'ESO zone constants'!$D$2:$H$4950,5,FALSE),""),""),"")</f>
        <v/>
      </c>
      <c r="AE488" s="45"/>
      <c r="AF488" s="44" t="str">
        <f>IF(AE488&lt;&gt;"",IF(AE488&lt;&gt;"LIBSETS_DROP_MECHANIC_MONSTER_NAME",VLOOKUP(AE488,'LibSets constants'!$I$4:$L$1000,3,FALSE),""),"")</f>
        <v/>
      </c>
      <c r="AG488" s="44" t="str">
        <f>IF(AE488&lt;&gt;"",IF(AE488&lt;&gt;"LIBSETS_DROP_MECHANIC_MONSTER_NAME",VLOOKUP(AE488,'LibSets constants'!$I$4:$L$1000,4,FALSE),""),"")</f>
        <v/>
      </c>
      <c r="AH488" s="3" t="str">
        <f>IF(G488&lt;&gt;"LIBSETS_SETTYPE_BATTLEGROUND",IF(G488&lt;&gt;"LIBSETS_SETTYPE_SPECIAL",IF(AI488&lt;&gt;"",VLOOKUP(AI488,'ESO zone constants'!$D$2:$H$4950,5,FALSE),""),""),"")</f>
        <v/>
      </c>
      <c r="AJ488" s="45"/>
      <c r="AK488" s="44" t="str">
        <f>IF(AJ488&lt;&gt;"",IF(AJ488&lt;&gt;"LIBSETS_DROP_MECHANIC_MONSTER_NAME",VLOOKUP(AJ488,'LibSets constants'!$I$4:$L$1000,3,FALSE),""),"")</f>
        <v/>
      </c>
      <c r="AL488" s="44" t="str">
        <f>IF(AJ488&lt;&gt;"",IF(AJ488&lt;&gt;"LIBSETS_DROP_MECHANIC_MONSTER_NAME",VLOOKUP(AJ488,'LibSets constants'!$I$4:$L$1000,4,FALSE),""),"")</f>
        <v/>
      </c>
      <c r="AM488" s="3" t="str">
        <f>IF(G488&lt;&gt;"LIBSETS_SETTYPE_BATTLEGROUND",IF(G488&lt;&gt;"LIBSETS_SETTYPE_SPECIAL",IF(AN488&lt;&gt;"",VLOOKUP(AN488,'ESO zone constants'!$D$2:$H$4950,5,FALSE),""),""),"")</f>
        <v/>
      </c>
      <c r="AO488" s="45"/>
      <c r="AP488" s="44" t="str">
        <f>IF(AO488&lt;&gt;"",IF(AO488&lt;&gt;"LIBSETS_DROP_MECHANIC_MONSTER_NAME",VLOOKUP(AO488,'LibSets constants'!$I$4:$L$1000,3,FALSE),""),"")</f>
        <v/>
      </c>
      <c r="AQ488" s="44" t="str">
        <f>IF(AO488&lt;&gt;"",IF(AO488&lt;&gt;"LIBSETS_DROP_MECHANIC_MONSTER_NAME",VLOOKUP(AO488,'LibSets constants'!$I$4:$L$1000,4,FALSE),""),"")</f>
        <v/>
      </c>
      <c r="AR488" s="3" t="str">
        <f>IF(G488&lt;&gt;"LIBSETS_SETTYPE_BATTLEGROUND",IF(G488&lt;&gt;"LIBSETS_SETTYPE_SPECIAL",IF(AS488&lt;&gt;"",VLOOKUP(AS488,'ESO zone constants'!$D$2:$H$4950,5,FALSE),""),""),"")</f>
        <v/>
      </c>
      <c r="AT488" s="45"/>
      <c r="AU488" s="44" t="str">
        <f>IF(AT488&lt;&gt;"",IF(AT488&lt;&gt;"LIBSETS_DROP_MECHANIC_MONSTER_NAME",VLOOKUP(AT488,'LibSets constants'!$I$4:$L$1000,3,FALSE),""),"")</f>
        <v/>
      </c>
      <c r="AV488" s="44" t="str">
        <f>IF(AT488&lt;&gt;"",IF(AT488&lt;&gt;"LIBSETS_DROP_MECHANIC_MONSTER_NAME",VLOOKUP(AT488,'LibSets constants'!$I$4:$L$1000,4,FALSE),""),"")</f>
        <v/>
      </c>
      <c r="AW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 = {wayshrines={-1,-1,-1,}, dlcId=DLC_BASE_GAME</v>
      </c>
      <c r="AX488" s="21" t="str">
        <f>IF(F488&lt;&gt;"Not in the game (anymore)",IF(A488&lt;&gt;"",IF(P488&lt;&gt;"",CONCATENATE(", zoneIds={",P488),"")&amp;IF(X488&lt;&gt;"",CONCATENATE(",",X488),"")&amp;IF(AC488&lt;&gt;"",CONCATENATE(",",AC488),"")&amp;IF(AH488&lt;&gt;"",CONCATENATE(",",AH488),"")&amp;IF(AM488&lt;&gt;"",CONCATENATE(",",AM488),"")&amp;IF(AR488&lt;&gt;"",CONCATENATE(",",AR488),"")&amp;IF(P488&lt;&gt;"",CONCATENATE("}",""),"")&amp;IF(OR(I488="true",I488="false",I488&lt;&gt;""), CONCATENATE(", veteran=", I488), ""),""),"")</f>
        <v>, zoneIds={635}, veteran=false</v>
      </c>
      <c r="AY488" s="21" t="str">
        <f>IF(F488&lt;&gt;"Not in the game (anymore)",IF(A488&lt;&gt;"",", setType="&amp;G488,"")&amp;IF(J488="true",", multiTrialSet=true",""),"")</f>
        <v>, setType=LIBSETS_SETTYPE_ARENA</v>
      </c>
      <c r="AZ488" s="21" t="str">
        <f>IF(F488&lt;&gt;"Not in the game (anymore)",IF(U488&lt;&gt;"",", dropMechanic={"&amp;U488&amp;IF(Z488&lt;&gt;"",","&amp;Z488,"")&amp;IF(AE488&lt;&gt;"",","&amp;AE488,"")&amp;IF(AJ488&lt;&gt;"",","&amp;AJ488,"")&amp;IF(AO488&lt;&gt;"",","&amp;AO488,"")&amp;IF(AT488&lt;&gt;"",","&amp;AT488,"")&amp;"}"&amp;IF(U488="LIBSETS_DROP_MECHANIC_MONSTER_NAME",", dropMechanicNames={" &amp; IF(V488&lt;&gt;"","['en']='"&amp;V488&amp;"'","") &amp; IF(W488&lt;&gt;"",", ['de']='" &amp; W488&amp;"'","") &amp; "}",""),"")&amp;"},","")</f>
        <v>, dropMechanic={LIBSETS_DROP_MECHANIC_ARENA_STAGE_CHEST}},</v>
      </c>
      <c r="BA488" s="21" t="str">
        <f>IF(F488&lt;&gt;"Not in the game (anymore)",IF(C488&lt;&gt;"",CONCATENATE(" --",C488," / ",B488,"   [",IF(Q488&lt;&gt;"",Q488,""),IF(Y488&lt;&gt;"",", "&amp;Y488,""),IF(AD488&lt;&gt;"",", "&amp;AD488,""),IF(AI488&lt;&gt;"",", "&amp;AI488,""),IF(AN488&lt;&gt;"",", "&amp;AN488,""),IF(AS488&lt;&gt;"",", "&amp;AS488,""),"]")),"")</f>
        <v xml:space="preserve"> --The Master's Battle Axe / Streitaxt des Meisters   [Dragonstar Arena]</v>
      </c>
    </row>
    <row r="489" spans="1:53" x14ac:dyDescent="0.25">
      <c r="A489" s="47" t="s">
        <v>1446</v>
      </c>
      <c r="B489" t="s">
        <v>1461</v>
      </c>
      <c r="C489" t="s">
        <v>1462</v>
      </c>
      <c r="D489" s="3" t="str">
        <f>A489</f>
        <v>???</v>
      </c>
      <c r="E489" s="62" t="s">
        <v>1835</v>
      </c>
      <c r="F489" t="s">
        <v>1490</v>
      </c>
      <c r="G489" s="8" t="s">
        <v>1647</v>
      </c>
      <c r="I489" t="s">
        <v>97</v>
      </c>
      <c r="J489" t="s">
        <v>97</v>
      </c>
      <c r="K489">
        <v>-1</v>
      </c>
      <c r="L489">
        <v>-1</v>
      </c>
      <c r="M489">
        <v>-1</v>
      </c>
      <c r="N489">
        <v>0</v>
      </c>
      <c r="O489" s="70" t="s">
        <v>447</v>
      </c>
      <c r="P489" s="3">
        <f>IF(AND(G489&lt;&gt;"LIBSETS_SETTYPE_BATTLEGROUND",G489&lt;&gt;"LIBSETS_SETTYPE_SPECIAL",G489&lt;&gt;"LIBSETS_SETTYPE_MYTHIC"), IF(Q489&lt;&gt;"",VLOOKUP(Q489,'ESO zone constants'!$D$2:$H$4950,5,FALSE),""),"")</f>
        <v>635</v>
      </c>
      <c r="Q489" t="str">
        <f>IF(OR(K489="",K489&lt;=0,ISERROR(K489)),IF(AND(O489&lt;&gt;"",NOT(ISERROR(O489))),O489, ""),VLOOKUP(K489,'ESO wayshrine node constants'!$A$3:$D$9993,4,FALSE))</f>
        <v>Dragonstar Arena</v>
      </c>
      <c r="S489" s="19" t="str">
        <f>IF(AND(R489&lt;&gt;"",NOT(ISERROR(R489))),R489,IF(P489&lt;&gt;"",IF(NOT(ISERROR(VLOOKUP(P489,'ESO Dungeon constants'!$D$3:$H$9999,5,FALSE))),VLOOKUP(P489,'ESO Dungeon constants'!$D$3:$I$9999,6,FALSE),VLOOKUP(P489,'ESO zone constants'!$H$2:$K$9984,4,FALSE)),""))</f>
        <v>DLC_BASE_GAME</v>
      </c>
      <c r="T489" s="3" t="str">
        <f>IF(S489&lt;&gt;"",VLOOKUP(S489,'LibSets constants'!$B$4:$C$1000,2,FALSE),"")</f>
        <v>Included in base game</v>
      </c>
      <c r="U489" s="33" t="s">
        <v>1738</v>
      </c>
      <c r="V489" s="41" t="str">
        <f>IF(U489&lt;&gt;"",IF(U489&lt;&gt;"LIBSETS_DROP_MECHANIC_MONSTER_NAME",VLOOKUP(U489,'LibSets constants'!$I$4:$L$1000,3,FALSE),""),"")</f>
        <v>Arena stage chest</v>
      </c>
      <c r="W489" s="44" t="str">
        <f>IF(U489&lt;&gt;"",IF(U489&lt;&gt;"LIBSETS_DROP_MECHANIC_MONSTER_NAME",VLOOKUP(U489,'LibSets constants'!$I$4:$L$1000,4,FALSE),""),"")</f>
        <v>Arena-Phasen Schatztruhe</v>
      </c>
      <c r="X489" s="3" t="str">
        <f>IF(G489&lt;&gt;"LIBSETS_SETTYPE_BATTLEGROUND",IF(G489&lt;&gt;"LIBSETS_SETTYPE_SPECIAL",IF(Y489&lt;&gt;"",VLOOKUP(Y489,'ESO zone constants'!$D$2:$H$4950,5,FALSE),""),""),"")</f>
        <v/>
      </c>
      <c r="Z489" s="45"/>
      <c r="AA489" s="44" t="str">
        <f>IF(Z489&lt;&gt;"",IF(Z489&lt;&gt;"LIBSETS_DROP_MECHANIC_MONSTER_NAME",VLOOKUP(Z489,'LibSets constants'!$I$4:$L$1000,3,FALSE),""),"")</f>
        <v/>
      </c>
      <c r="AB489" s="44" t="str">
        <f>IF(Z489&lt;&gt;"",IF(Z489&lt;&gt;"LIBSETS_DROP_MECHANIC_MONSTER_NAME",VLOOKUP(Z489,'LibSets constants'!$I$4:$L$1000,4,FALSE),""),"")</f>
        <v/>
      </c>
      <c r="AC489" s="3" t="str">
        <f>IF(G489&lt;&gt;"LIBSETS_SETTYPE_BATTLEGROUND",IF(G489&lt;&gt;"LIBSETS_SETTYPE_SPECIAL",IF(AD489&lt;&gt;"",VLOOKUP(AD489,'ESO zone constants'!$D$2:$H$4950,5,FALSE),""),""),"")</f>
        <v/>
      </c>
      <c r="AE489" s="45"/>
      <c r="AF489" s="44" t="str">
        <f>IF(AE489&lt;&gt;"",IF(AE489&lt;&gt;"LIBSETS_DROP_MECHANIC_MONSTER_NAME",VLOOKUP(AE489,'LibSets constants'!$I$4:$L$1000,3,FALSE),""),"")</f>
        <v/>
      </c>
      <c r="AG489" s="44" t="str">
        <f>IF(AE489&lt;&gt;"",IF(AE489&lt;&gt;"LIBSETS_DROP_MECHANIC_MONSTER_NAME",VLOOKUP(AE489,'LibSets constants'!$I$4:$L$1000,4,FALSE),""),"")</f>
        <v/>
      </c>
      <c r="AH489" s="3" t="str">
        <f>IF(G489&lt;&gt;"LIBSETS_SETTYPE_BATTLEGROUND",IF(G489&lt;&gt;"LIBSETS_SETTYPE_SPECIAL",IF(AI489&lt;&gt;"",VLOOKUP(AI489,'ESO zone constants'!$D$2:$H$4950,5,FALSE),""),""),"")</f>
        <v/>
      </c>
      <c r="AJ489" s="45"/>
      <c r="AK489" s="44" t="str">
        <f>IF(AJ489&lt;&gt;"",IF(AJ489&lt;&gt;"LIBSETS_DROP_MECHANIC_MONSTER_NAME",VLOOKUP(AJ489,'LibSets constants'!$I$4:$L$1000,3,FALSE),""),"")</f>
        <v/>
      </c>
      <c r="AL489" s="44" t="str">
        <f>IF(AJ489&lt;&gt;"",IF(AJ489&lt;&gt;"LIBSETS_DROP_MECHANIC_MONSTER_NAME",VLOOKUP(AJ489,'LibSets constants'!$I$4:$L$1000,4,FALSE),""),"")</f>
        <v/>
      </c>
      <c r="AM489" s="3" t="str">
        <f>IF(G489&lt;&gt;"LIBSETS_SETTYPE_BATTLEGROUND",IF(G489&lt;&gt;"LIBSETS_SETTYPE_SPECIAL",IF(AN489&lt;&gt;"",VLOOKUP(AN489,'ESO zone constants'!$D$2:$H$4950,5,FALSE),""),""),"")</f>
        <v/>
      </c>
      <c r="AO489" s="45"/>
      <c r="AP489" s="44" t="str">
        <f>IF(AO489&lt;&gt;"",IF(AO489&lt;&gt;"LIBSETS_DROP_MECHANIC_MONSTER_NAME",VLOOKUP(AO489,'LibSets constants'!$I$4:$L$1000,3,FALSE),""),"")</f>
        <v/>
      </c>
      <c r="AQ489" s="44" t="str">
        <f>IF(AO489&lt;&gt;"",IF(AO489&lt;&gt;"LIBSETS_DROP_MECHANIC_MONSTER_NAME",VLOOKUP(AO489,'LibSets constants'!$I$4:$L$1000,4,FALSE),""),"")</f>
        <v/>
      </c>
      <c r="AR489" s="3" t="str">
        <f>IF(G489&lt;&gt;"LIBSETS_SETTYPE_BATTLEGROUND",IF(G489&lt;&gt;"LIBSETS_SETTYPE_SPECIAL",IF(AS489&lt;&gt;"",VLOOKUP(AS489,'ESO zone constants'!$D$2:$H$4950,5,FALSE),""),""),"")</f>
        <v/>
      </c>
      <c r="AT489" s="45"/>
      <c r="AU489" s="44" t="str">
        <f>IF(AT489&lt;&gt;"",IF(AT489&lt;&gt;"LIBSETS_DROP_MECHANIC_MONSTER_NAME",VLOOKUP(AT489,'LibSets constants'!$I$4:$L$1000,3,FALSE),""),"")</f>
        <v/>
      </c>
      <c r="AV489" s="44" t="str">
        <f>IF(AT489&lt;&gt;"",IF(AT489&lt;&gt;"LIBSETS_DROP_MECHANIC_MONSTER_NAME",VLOOKUP(AT489,'LibSets constants'!$I$4:$L$1000,4,FALSE),""),"")</f>
        <v/>
      </c>
      <c r="AW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 = {wayshrines={-1,-1,-1,}, dlcId=DLC_BASE_GAME</v>
      </c>
      <c r="AX489" s="21" t="str">
        <f>IF(F489&lt;&gt;"Not in the game (anymore)",IF(A489&lt;&gt;"",IF(P489&lt;&gt;"",CONCATENATE(", zoneIds={",P489),"")&amp;IF(X489&lt;&gt;"",CONCATENATE(",",X489),"")&amp;IF(AC489&lt;&gt;"",CONCATENATE(",",AC489),"")&amp;IF(AH489&lt;&gt;"",CONCATENATE(",",AH489),"")&amp;IF(AM489&lt;&gt;"",CONCATENATE(",",AM489),"")&amp;IF(AR489&lt;&gt;"",CONCATENATE(",",AR489),"")&amp;IF(P489&lt;&gt;"",CONCATENATE("}",""),"")&amp;IF(OR(I489="true",I489="false",I489&lt;&gt;""), CONCATENATE(", veteran=", I489), ""),""),"")</f>
        <v>, zoneIds={635}, veteran=false</v>
      </c>
      <c r="AY489" s="21" t="str">
        <f>IF(F489&lt;&gt;"Not in the game (anymore)",IF(A489&lt;&gt;"",", setType="&amp;G489,"")&amp;IF(J489="true",", multiTrialSet=true",""),"")</f>
        <v>, setType=LIBSETS_SETTYPE_ARENA</v>
      </c>
      <c r="AZ489" s="21" t="str">
        <f>IF(F489&lt;&gt;"Not in the game (anymore)",IF(U489&lt;&gt;"",", dropMechanic={"&amp;U489&amp;IF(Z489&lt;&gt;"",","&amp;Z489,"")&amp;IF(AE489&lt;&gt;"",","&amp;AE489,"")&amp;IF(AJ489&lt;&gt;"",","&amp;AJ489,"")&amp;IF(AO489&lt;&gt;"",","&amp;AO489,"")&amp;IF(AT489&lt;&gt;"",","&amp;AT489,"")&amp;"}"&amp;IF(U489="LIBSETS_DROP_MECHANIC_MONSTER_NAME",", dropMechanicNames={" &amp; IF(V489&lt;&gt;"","['en']='"&amp;V489&amp;"'","") &amp; IF(W489&lt;&gt;"",", ['de']='" &amp; W489&amp;"'","") &amp; "}",""),"")&amp;"},","")</f>
        <v>, dropMechanic={LIBSETS_DROP_MECHANIC_ARENA_STAGE_CHEST}},</v>
      </c>
      <c r="BA489" s="21" t="str">
        <f>IF(F489&lt;&gt;"Not in the game (anymore)",IF(C489&lt;&gt;"",CONCATENATE(" --",C489," / ",B489,"   [",IF(Q489&lt;&gt;"",Q489,""),IF(Y489&lt;&gt;"",", "&amp;Y489,""),IF(AD489&lt;&gt;"",", "&amp;AD489,""),IF(AI489&lt;&gt;"",", "&amp;AI489,""),IF(AN489&lt;&gt;"",", "&amp;AN489,""),IF(AS489&lt;&gt;"",", "&amp;AS489,""),"]")),"")</f>
        <v xml:space="preserve"> --The Master's Bow / Bogen des Meisters   [Dragonstar Arena]</v>
      </c>
    </row>
    <row r="490" spans="1:53" x14ac:dyDescent="0.25">
      <c r="A490" s="5" t="s">
        <v>1446</v>
      </c>
      <c r="B490" t="s">
        <v>1465</v>
      </c>
      <c r="C490" t="s">
        <v>1466</v>
      </c>
      <c r="D490" s="3" t="str">
        <f>A490</f>
        <v>???</v>
      </c>
      <c r="E490" s="62" t="s">
        <v>1835</v>
      </c>
      <c r="F490" t="s">
        <v>1490</v>
      </c>
      <c r="G490" s="8" t="s">
        <v>1647</v>
      </c>
      <c r="I490" t="s">
        <v>97</v>
      </c>
      <c r="J490" t="s">
        <v>97</v>
      </c>
      <c r="K490">
        <v>-1</v>
      </c>
      <c r="L490">
        <v>-1</v>
      </c>
      <c r="M490">
        <v>-1</v>
      </c>
      <c r="N490">
        <v>0</v>
      </c>
      <c r="O490" s="70" t="s">
        <v>447</v>
      </c>
      <c r="P490" s="3">
        <f>IF(AND(G490&lt;&gt;"LIBSETS_SETTYPE_BATTLEGROUND",G490&lt;&gt;"LIBSETS_SETTYPE_SPECIAL",G490&lt;&gt;"LIBSETS_SETTYPE_MYTHIC"), IF(Q490&lt;&gt;"",VLOOKUP(Q490,'ESO zone constants'!$D$2:$H$4950,5,FALSE),""),"")</f>
        <v>635</v>
      </c>
      <c r="Q490" t="str">
        <f>IF(OR(K490="",K490&lt;=0,ISERROR(K490)),IF(AND(O490&lt;&gt;"",NOT(ISERROR(O490))),O490, ""),VLOOKUP(K490,'ESO wayshrine node constants'!$A$3:$D$9993,4,FALSE))</f>
        <v>Dragonstar Arena</v>
      </c>
      <c r="S490" s="19" t="str">
        <f>IF(AND(R490&lt;&gt;"",NOT(ISERROR(R490))),R490,IF(P490&lt;&gt;"",IF(NOT(ISERROR(VLOOKUP(P490,'ESO Dungeon constants'!$D$3:$H$9999,5,FALSE))),VLOOKUP(P490,'ESO Dungeon constants'!$D$3:$I$9999,6,FALSE),VLOOKUP(P490,'ESO zone constants'!$H$2:$K$9984,4,FALSE)),""))</f>
        <v>DLC_BASE_GAME</v>
      </c>
      <c r="T490" s="3" t="str">
        <f>IF(S490&lt;&gt;"",VLOOKUP(S490,'LibSets constants'!$B$4:$C$1000,2,FALSE),"")</f>
        <v>Included in base game</v>
      </c>
      <c r="U490" s="33" t="s">
        <v>1738</v>
      </c>
      <c r="V490" s="41" t="str">
        <f>IF(U490&lt;&gt;"",IF(U490&lt;&gt;"LIBSETS_DROP_MECHANIC_MONSTER_NAME",VLOOKUP(U490,'LibSets constants'!$I$4:$L$1000,3,FALSE),""),"")</f>
        <v>Arena stage chest</v>
      </c>
      <c r="W490" s="44" t="str">
        <f>IF(U490&lt;&gt;"",IF(U490&lt;&gt;"LIBSETS_DROP_MECHANIC_MONSTER_NAME",VLOOKUP(U490,'LibSets constants'!$I$4:$L$1000,4,FALSE),""),"")</f>
        <v>Arena-Phasen Schatztruhe</v>
      </c>
      <c r="X490" s="3" t="str">
        <f>IF(G490&lt;&gt;"LIBSETS_SETTYPE_BATTLEGROUND",IF(G490&lt;&gt;"LIBSETS_SETTYPE_SPECIAL",IF(Y490&lt;&gt;"",VLOOKUP(Y490,'ESO zone constants'!$D$2:$H$4950,5,FALSE),""),""),"")</f>
        <v/>
      </c>
      <c r="Z490" s="45"/>
      <c r="AA490" s="44" t="str">
        <f>IF(Z490&lt;&gt;"",IF(Z490&lt;&gt;"LIBSETS_DROP_MECHANIC_MONSTER_NAME",VLOOKUP(Z490,'LibSets constants'!$I$4:$L$1000,3,FALSE),""),"")</f>
        <v/>
      </c>
      <c r="AB490" s="44" t="str">
        <f>IF(Z490&lt;&gt;"",IF(Z490&lt;&gt;"LIBSETS_DROP_MECHANIC_MONSTER_NAME",VLOOKUP(Z490,'LibSets constants'!$I$4:$L$1000,4,FALSE),""),"")</f>
        <v/>
      </c>
      <c r="AC490" s="3" t="str">
        <f>IF(G490&lt;&gt;"LIBSETS_SETTYPE_BATTLEGROUND",IF(G490&lt;&gt;"LIBSETS_SETTYPE_SPECIAL",IF(AD490&lt;&gt;"",VLOOKUP(AD490,'ESO zone constants'!$D$2:$H$4950,5,FALSE),""),""),"")</f>
        <v/>
      </c>
      <c r="AE490" s="45"/>
      <c r="AF490" s="44" t="str">
        <f>IF(AE490&lt;&gt;"",IF(AE490&lt;&gt;"LIBSETS_DROP_MECHANIC_MONSTER_NAME",VLOOKUP(AE490,'LibSets constants'!$I$4:$L$1000,3,FALSE),""),"")</f>
        <v/>
      </c>
      <c r="AG490" s="44" t="str">
        <f>IF(AE490&lt;&gt;"",IF(AE490&lt;&gt;"LIBSETS_DROP_MECHANIC_MONSTER_NAME",VLOOKUP(AE490,'LibSets constants'!$I$4:$L$1000,4,FALSE),""),"")</f>
        <v/>
      </c>
      <c r="AH490" s="3" t="str">
        <f>IF(G490&lt;&gt;"LIBSETS_SETTYPE_BATTLEGROUND",IF(G490&lt;&gt;"LIBSETS_SETTYPE_SPECIAL",IF(AI490&lt;&gt;"",VLOOKUP(AI490,'ESO zone constants'!$D$2:$H$4950,5,FALSE),""),""),"")</f>
        <v/>
      </c>
      <c r="AJ490" s="45"/>
      <c r="AK490" s="44" t="str">
        <f>IF(AJ490&lt;&gt;"",IF(AJ490&lt;&gt;"LIBSETS_DROP_MECHANIC_MONSTER_NAME",VLOOKUP(AJ490,'LibSets constants'!$I$4:$L$1000,3,FALSE),""),"")</f>
        <v/>
      </c>
      <c r="AL490" s="44" t="str">
        <f>IF(AJ490&lt;&gt;"",IF(AJ490&lt;&gt;"LIBSETS_DROP_MECHANIC_MONSTER_NAME",VLOOKUP(AJ490,'LibSets constants'!$I$4:$L$1000,4,FALSE),""),"")</f>
        <v/>
      </c>
      <c r="AM490" s="3" t="str">
        <f>IF(G490&lt;&gt;"LIBSETS_SETTYPE_BATTLEGROUND",IF(G490&lt;&gt;"LIBSETS_SETTYPE_SPECIAL",IF(AN490&lt;&gt;"",VLOOKUP(AN490,'ESO zone constants'!$D$2:$H$4950,5,FALSE),""),""),"")</f>
        <v/>
      </c>
      <c r="AO490" s="45"/>
      <c r="AP490" s="44" t="str">
        <f>IF(AO490&lt;&gt;"",IF(AO490&lt;&gt;"LIBSETS_DROP_MECHANIC_MONSTER_NAME",VLOOKUP(AO490,'LibSets constants'!$I$4:$L$1000,3,FALSE),""),"")</f>
        <v/>
      </c>
      <c r="AQ490" s="44" t="str">
        <f>IF(AO490&lt;&gt;"",IF(AO490&lt;&gt;"LIBSETS_DROP_MECHANIC_MONSTER_NAME",VLOOKUP(AO490,'LibSets constants'!$I$4:$L$1000,4,FALSE),""),"")</f>
        <v/>
      </c>
      <c r="AR490" s="3" t="str">
        <f>IF(G490&lt;&gt;"LIBSETS_SETTYPE_BATTLEGROUND",IF(G490&lt;&gt;"LIBSETS_SETTYPE_SPECIAL",IF(AS490&lt;&gt;"",VLOOKUP(AS490,'ESO zone constants'!$D$2:$H$4950,5,FALSE),""),""),"")</f>
        <v/>
      </c>
      <c r="AT490" s="45"/>
      <c r="AU490" s="44" t="str">
        <f>IF(AT490&lt;&gt;"",IF(AT490&lt;&gt;"LIBSETS_DROP_MECHANIC_MONSTER_NAME",VLOOKUP(AT490,'LibSets constants'!$I$4:$L$1000,3,FALSE),""),"")</f>
        <v/>
      </c>
      <c r="AV490" s="44" t="str">
        <f>IF(AT490&lt;&gt;"",IF(AT490&lt;&gt;"LIBSETS_DROP_MECHANIC_MONSTER_NAME",VLOOKUP(AT490,'LibSets constants'!$I$4:$L$1000,4,FALSE),""),"")</f>
        <v/>
      </c>
      <c r="AW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 = {wayshrines={-1,-1,-1,}, dlcId=DLC_BASE_GAME</v>
      </c>
      <c r="AX490" s="21" t="str">
        <f>IF(F490&lt;&gt;"Not in the game (anymore)",IF(A490&lt;&gt;"",IF(P490&lt;&gt;"",CONCATENATE(", zoneIds={",P490),"")&amp;IF(X490&lt;&gt;"",CONCATENATE(",",X490),"")&amp;IF(AC490&lt;&gt;"",CONCATENATE(",",AC490),"")&amp;IF(AH490&lt;&gt;"",CONCATENATE(",",AH490),"")&amp;IF(AM490&lt;&gt;"",CONCATENATE(",",AM490),"")&amp;IF(AR490&lt;&gt;"",CONCATENATE(",",AR490),"")&amp;IF(P490&lt;&gt;"",CONCATENATE("}",""),"")&amp;IF(OR(I490="true",I490="false",I490&lt;&gt;""), CONCATENATE(", veteran=", I490), ""),""),"")</f>
        <v>, zoneIds={635}, veteran=false</v>
      </c>
      <c r="AY490" s="21" t="str">
        <f>IF(F490&lt;&gt;"Not in the game (anymore)",IF(A490&lt;&gt;"",", setType="&amp;G490,"")&amp;IF(J490="true",", multiTrialSet=true",""),"")</f>
        <v>, setType=LIBSETS_SETTYPE_ARENA</v>
      </c>
      <c r="AZ490" s="21" t="str">
        <f>IF(F490&lt;&gt;"Not in the game (anymore)",IF(U490&lt;&gt;"",", dropMechanic={"&amp;U490&amp;IF(Z490&lt;&gt;"",","&amp;Z490,"")&amp;IF(AE490&lt;&gt;"",","&amp;AE490,"")&amp;IF(AJ490&lt;&gt;"",","&amp;AJ490,"")&amp;IF(AO490&lt;&gt;"",","&amp;AO490,"")&amp;IF(AT490&lt;&gt;"",","&amp;AT490,"")&amp;"}"&amp;IF(U490="LIBSETS_DROP_MECHANIC_MONSTER_NAME",", dropMechanicNames={" &amp; IF(V490&lt;&gt;"","['en']='"&amp;V490&amp;"'","") &amp; IF(W490&lt;&gt;"",", ['de']='" &amp; W490&amp;"'","") &amp; "}",""),"")&amp;"},","")</f>
        <v>, dropMechanic={LIBSETS_DROP_MECHANIC_ARENA_STAGE_CHEST}},</v>
      </c>
      <c r="BA490" s="21" t="str">
        <f>IF(F490&lt;&gt;"Not in the game (anymore)",IF(C490&lt;&gt;"",CONCATENATE(" --",C490," / ",B490,"   [",IF(Q490&lt;&gt;"",Q490,""),IF(Y490&lt;&gt;"",", "&amp;Y490,""),IF(AD490&lt;&gt;"",", "&amp;AD490,""),IF(AI490&lt;&gt;"",", "&amp;AI490,""),IF(AN490&lt;&gt;"",", "&amp;AN490,""),IF(AS490&lt;&gt;"",", "&amp;AS490,""),"]")),"")</f>
        <v xml:space="preserve"> --The Master's Dagger / Dolch des Meisters   [Dragonstar Arena]</v>
      </c>
    </row>
    <row r="491" spans="1:53" x14ac:dyDescent="0.25">
      <c r="A491" s="5" t="s">
        <v>1446</v>
      </c>
      <c r="B491" t="s">
        <v>1453</v>
      </c>
      <c r="C491" t="s">
        <v>1454</v>
      </c>
      <c r="D491" s="3" t="str">
        <f>A491</f>
        <v>???</v>
      </c>
      <c r="E491" s="62" t="s">
        <v>1835</v>
      </c>
      <c r="F491" t="s">
        <v>1490</v>
      </c>
      <c r="G491" s="8" t="s">
        <v>1647</v>
      </c>
      <c r="I491" t="s">
        <v>97</v>
      </c>
      <c r="J491" t="s">
        <v>97</v>
      </c>
      <c r="K491">
        <v>-1</v>
      </c>
      <c r="L491">
        <v>-1</v>
      </c>
      <c r="M491">
        <v>-1</v>
      </c>
      <c r="N491">
        <v>0</v>
      </c>
      <c r="O491" s="70" t="s">
        <v>447</v>
      </c>
      <c r="P491" s="3">
        <f>IF(AND(G491&lt;&gt;"LIBSETS_SETTYPE_BATTLEGROUND",G491&lt;&gt;"LIBSETS_SETTYPE_SPECIAL",G491&lt;&gt;"LIBSETS_SETTYPE_MYTHIC"), IF(Q491&lt;&gt;"",VLOOKUP(Q491,'ESO zone constants'!$D$2:$H$4950,5,FALSE),""),"")</f>
        <v>635</v>
      </c>
      <c r="Q491" t="str">
        <f>IF(OR(K491="",K491&lt;=0,ISERROR(K491)),IF(AND(O491&lt;&gt;"",NOT(ISERROR(O491))),O491, ""),VLOOKUP(K491,'ESO wayshrine node constants'!$A$3:$D$9993,4,FALSE))</f>
        <v>Dragonstar Arena</v>
      </c>
      <c r="S491" s="19" t="str">
        <f>IF(AND(R491&lt;&gt;"",NOT(ISERROR(R491))),R491,IF(P491&lt;&gt;"",IF(NOT(ISERROR(VLOOKUP(P491,'ESO Dungeon constants'!$D$3:$H$9999,5,FALSE))),VLOOKUP(P491,'ESO Dungeon constants'!$D$3:$I$9999,6,FALSE),VLOOKUP(P491,'ESO zone constants'!$H$2:$K$9984,4,FALSE)),""))</f>
        <v>DLC_BASE_GAME</v>
      </c>
      <c r="T491" s="3" t="str">
        <f>IF(S491&lt;&gt;"",VLOOKUP(S491,'LibSets constants'!$B$4:$C$1000,2,FALSE),"")</f>
        <v>Included in base game</v>
      </c>
      <c r="U491" s="33" t="s">
        <v>1738</v>
      </c>
      <c r="V491" s="41" t="str">
        <f>IF(U491&lt;&gt;"",IF(U491&lt;&gt;"LIBSETS_DROP_MECHANIC_MONSTER_NAME",VLOOKUP(U491,'LibSets constants'!$I$4:$L$1000,3,FALSE),""),"")</f>
        <v>Arena stage chest</v>
      </c>
      <c r="W491" s="44" t="str">
        <f>IF(U491&lt;&gt;"",IF(U491&lt;&gt;"LIBSETS_DROP_MECHANIC_MONSTER_NAME",VLOOKUP(U491,'LibSets constants'!$I$4:$L$1000,4,FALSE),""),"")</f>
        <v>Arena-Phasen Schatztruhe</v>
      </c>
      <c r="X491" s="3" t="str">
        <f>IF(G491&lt;&gt;"LIBSETS_SETTYPE_BATTLEGROUND",IF(G491&lt;&gt;"LIBSETS_SETTYPE_SPECIAL",IF(Y491&lt;&gt;"",VLOOKUP(Y491,'ESO zone constants'!$D$2:$H$4950,5,FALSE),""),""),"")</f>
        <v/>
      </c>
      <c r="Z491" s="45"/>
      <c r="AA491" s="44" t="str">
        <f>IF(Z491&lt;&gt;"",IF(Z491&lt;&gt;"LIBSETS_DROP_MECHANIC_MONSTER_NAME",VLOOKUP(Z491,'LibSets constants'!$I$4:$L$1000,3,FALSE),""),"")</f>
        <v/>
      </c>
      <c r="AB491" s="44" t="str">
        <f>IF(Z491&lt;&gt;"",IF(Z491&lt;&gt;"LIBSETS_DROP_MECHANIC_MONSTER_NAME",VLOOKUP(Z491,'LibSets constants'!$I$4:$L$1000,4,FALSE),""),"")</f>
        <v/>
      </c>
      <c r="AC491" s="3" t="str">
        <f>IF(G491&lt;&gt;"LIBSETS_SETTYPE_BATTLEGROUND",IF(G491&lt;&gt;"LIBSETS_SETTYPE_SPECIAL",IF(AD491&lt;&gt;"",VLOOKUP(AD491,'ESO zone constants'!$D$2:$H$4950,5,FALSE),""),""),"")</f>
        <v/>
      </c>
      <c r="AE491" s="45"/>
      <c r="AF491" s="44" t="str">
        <f>IF(AE491&lt;&gt;"",IF(AE491&lt;&gt;"LIBSETS_DROP_MECHANIC_MONSTER_NAME",VLOOKUP(AE491,'LibSets constants'!$I$4:$L$1000,3,FALSE),""),"")</f>
        <v/>
      </c>
      <c r="AG491" s="44" t="str">
        <f>IF(AE491&lt;&gt;"",IF(AE491&lt;&gt;"LIBSETS_DROP_MECHANIC_MONSTER_NAME",VLOOKUP(AE491,'LibSets constants'!$I$4:$L$1000,4,FALSE),""),"")</f>
        <v/>
      </c>
      <c r="AH491" s="3" t="str">
        <f>IF(G491&lt;&gt;"LIBSETS_SETTYPE_BATTLEGROUND",IF(G491&lt;&gt;"LIBSETS_SETTYPE_SPECIAL",IF(AI491&lt;&gt;"",VLOOKUP(AI491,'ESO zone constants'!$D$2:$H$4950,5,FALSE),""),""),"")</f>
        <v/>
      </c>
      <c r="AJ491" s="45"/>
      <c r="AK491" s="44" t="str">
        <f>IF(AJ491&lt;&gt;"",IF(AJ491&lt;&gt;"LIBSETS_DROP_MECHANIC_MONSTER_NAME",VLOOKUP(AJ491,'LibSets constants'!$I$4:$L$1000,3,FALSE),""),"")</f>
        <v/>
      </c>
      <c r="AL491" s="44" t="str">
        <f>IF(AJ491&lt;&gt;"",IF(AJ491&lt;&gt;"LIBSETS_DROP_MECHANIC_MONSTER_NAME",VLOOKUP(AJ491,'LibSets constants'!$I$4:$L$1000,4,FALSE),""),"")</f>
        <v/>
      </c>
      <c r="AM491" s="3" t="str">
        <f>IF(G491&lt;&gt;"LIBSETS_SETTYPE_BATTLEGROUND",IF(G491&lt;&gt;"LIBSETS_SETTYPE_SPECIAL",IF(AN491&lt;&gt;"",VLOOKUP(AN491,'ESO zone constants'!$D$2:$H$4950,5,FALSE),""),""),"")</f>
        <v/>
      </c>
      <c r="AO491" s="45"/>
      <c r="AP491" s="44" t="str">
        <f>IF(AO491&lt;&gt;"",IF(AO491&lt;&gt;"LIBSETS_DROP_MECHANIC_MONSTER_NAME",VLOOKUP(AO491,'LibSets constants'!$I$4:$L$1000,3,FALSE),""),"")</f>
        <v/>
      </c>
      <c r="AQ491" s="44" t="str">
        <f>IF(AO491&lt;&gt;"",IF(AO491&lt;&gt;"LIBSETS_DROP_MECHANIC_MONSTER_NAME",VLOOKUP(AO491,'LibSets constants'!$I$4:$L$1000,4,FALSE),""),"")</f>
        <v/>
      </c>
      <c r="AR491" s="3" t="str">
        <f>IF(G491&lt;&gt;"LIBSETS_SETTYPE_BATTLEGROUND",IF(G491&lt;&gt;"LIBSETS_SETTYPE_SPECIAL",IF(AS491&lt;&gt;"",VLOOKUP(AS491,'ESO zone constants'!$D$2:$H$4950,5,FALSE),""),""),"")</f>
        <v/>
      </c>
      <c r="AT491" s="45"/>
      <c r="AU491" s="44" t="str">
        <f>IF(AT491&lt;&gt;"",IF(AT491&lt;&gt;"LIBSETS_DROP_MECHANIC_MONSTER_NAME",VLOOKUP(AT491,'LibSets constants'!$I$4:$L$1000,3,FALSE),""),"")</f>
        <v/>
      </c>
      <c r="AV491" s="44" t="str">
        <f>IF(AT491&lt;&gt;"",IF(AT491&lt;&gt;"LIBSETS_DROP_MECHANIC_MONSTER_NAME",VLOOKUP(AT491,'LibSets constants'!$I$4:$L$1000,4,FALSE),""),"")</f>
        <v/>
      </c>
      <c r="AW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 = {wayshrines={-1,-1,-1,}, dlcId=DLC_BASE_GAME</v>
      </c>
      <c r="AX491" s="21" t="str">
        <f>IF(F491&lt;&gt;"Not in the game (anymore)",IF(A491&lt;&gt;"",IF(P491&lt;&gt;"",CONCATENATE(", zoneIds={",P491),"")&amp;IF(X491&lt;&gt;"",CONCATENATE(",",X491),"")&amp;IF(AC491&lt;&gt;"",CONCATENATE(",",AC491),"")&amp;IF(AH491&lt;&gt;"",CONCATENATE(",",AH491),"")&amp;IF(AM491&lt;&gt;"",CONCATENATE(",",AM491),"")&amp;IF(AR491&lt;&gt;"",CONCATENATE(",",AR491),"")&amp;IF(P491&lt;&gt;"",CONCATENATE("}",""),"")&amp;IF(OR(I491="true",I491="false",I491&lt;&gt;""), CONCATENATE(", veteran=", I491), ""),""),"")</f>
        <v>, zoneIds={635}, veteran=false</v>
      </c>
      <c r="AY491" s="21" t="str">
        <f>IF(F491&lt;&gt;"Not in the game (anymore)",IF(A491&lt;&gt;"",", setType="&amp;G491,"")&amp;IF(J491="true",", multiTrialSet=true",""),"")</f>
        <v>, setType=LIBSETS_SETTYPE_ARENA</v>
      </c>
      <c r="AZ491" s="21" t="str">
        <f>IF(F491&lt;&gt;"Not in the game (anymore)",IF(U491&lt;&gt;"",", dropMechanic={"&amp;U491&amp;IF(Z491&lt;&gt;"",","&amp;Z491,"")&amp;IF(AE491&lt;&gt;"",","&amp;AE491,"")&amp;IF(AJ491&lt;&gt;"",","&amp;AJ491,"")&amp;IF(AO491&lt;&gt;"",","&amp;AO491,"")&amp;IF(AT491&lt;&gt;"",","&amp;AT491,"")&amp;"}"&amp;IF(U491="LIBSETS_DROP_MECHANIC_MONSTER_NAME",", dropMechanicNames={" &amp; IF(V491&lt;&gt;"","['en']='"&amp;V491&amp;"'","") &amp; IF(W491&lt;&gt;"",", ['de']='" &amp; W491&amp;"'","") &amp; "}",""),"")&amp;"},","")</f>
        <v>, dropMechanic={LIBSETS_DROP_MECHANIC_ARENA_STAGE_CHEST}},</v>
      </c>
      <c r="BA491" s="21" t="str">
        <f>IF(F491&lt;&gt;"Not in the game (anymore)",IF(C491&lt;&gt;"",CONCATENATE(" --",C491," / ",B491,"   [",IF(Q491&lt;&gt;"",Q491,""),IF(Y491&lt;&gt;"",", "&amp;Y491,""),IF(AD491&lt;&gt;"",", "&amp;AD491,""),IF(AI491&lt;&gt;"",", "&amp;AI491,""),IF(AN491&lt;&gt;"",", "&amp;AN491,""),IF(AS491&lt;&gt;"",", "&amp;AS491,""),"]")),"")</f>
        <v xml:space="preserve"> --The Master's Greatsword / Bidenhänder des Meisters   [Dragonstar Arena]</v>
      </c>
    </row>
    <row r="492" spans="1:53" x14ac:dyDescent="0.25">
      <c r="A492" s="5" t="s">
        <v>1446</v>
      </c>
      <c r="B492" t="s">
        <v>1467</v>
      </c>
      <c r="C492" t="s">
        <v>1468</v>
      </c>
      <c r="D492" s="3" t="str">
        <f>A492</f>
        <v>???</v>
      </c>
      <c r="E492" s="62" t="s">
        <v>1835</v>
      </c>
      <c r="F492" t="s">
        <v>1490</v>
      </c>
      <c r="G492" s="8" t="s">
        <v>1647</v>
      </c>
      <c r="H492" s="43"/>
      <c r="I492" t="s">
        <v>97</v>
      </c>
      <c r="J492" t="s">
        <v>97</v>
      </c>
      <c r="K492">
        <v>-1</v>
      </c>
      <c r="L492">
        <v>-1</v>
      </c>
      <c r="M492">
        <v>-1</v>
      </c>
      <c r="N492">
        <v>0</v>
      </c>
      <c r="O492" s="70" t="s">
        <v>447</v>
      </c>
      <c r="P492" s="3">
        <f>IF(AND(G492&lt;&gt;"LIBSETS_SETTYPE_BATTLEGROUND",G492&lt;&gt;"LIBSETS_SETTYPE_SPECIAL",G492&lt;&gt;"LIBSETS_SETTYPE_MYTHIC"), IF(Q492&lt;&gt;"",VLOOKUP(Q492,'ESO zone constants'!$D$2:$H$4950,5,FALSE),""),"")</f>
        <v>635</v>
      </c>
      <c r="Q492" t="str">
        <f>IF(OR(K492="",K492&lt;=0,ISERROR(K492)),IF(AND(O492&lt;&gt;"",NOT(ISERROR(O492))),O492, ""),VLOOKUP(K492,'ESO wayshrine node constants'!$A$3:$D$9993,4,FALSE))</f>
        <v>Dragonstar Arena</v>
      </c>
      <c r="S492" s="19" t="str">
        <f>IF(AND(R492&lt;&gt;"",NOT(ISERROR(R492))),R492,IF(P492&lt;&gt;"",IF(NOT(ISERROR(VLOOKUP(P492,'ESO Dungeon constants'!$D$3:$H$9999,5,FALSE))),VLOOKUP(P492,'ESO Dungeon constants'!$D$3:$I$9999,6,FALSE),VLOOKUP(P492,'ESO zone constants'!$H$2:$K$9984,4,FALSE)),""))</f>
        <v>DLC_BASE_GAME</v>
      </c>
      <c r="T492" s="3" t="str">
        <f>IF(S492&lt;&gt;"",VLOOKUP(S492,'LibSets constants'!$B$4:$C$1000,2,FALSE),"")</f>
        <v>Included in base game</v>
      </c>
      <c r="U492" s="33" t="s">
        <v>1738</v>
      </c>
      <c r="V492" s="41" t="str">
        <f>IF(U492&lt;&gt;"",IF(U492&lt;&gt;"LIBSETS_DROP_MECHANIC_MONSTER_NAME",VLOOKUP(U492,'LibSets constants'!$I$4:$L$1000,3,FALSE),""),"")</f>
        <v>Arena stage chest</v>
      </c>
      <c r="W492" s="44" t="str">
        <f>IF(U492&lt;&gt;"",IF(U492&lt;&gt;"LIBSETS_DROP_MECHANIC_MONSTER_NAME",VLOOKUP(U492,'LibSets constants'!$I$4:$L$1000,4,FALSE),""),"")</f>
        <v>Arena-Phasen Schatztruhe</v>
      </c>
      <c r="X492" s="3" t="str">
        <f>IF(G492&lt;&gt;"LIBSETS_SETTYPE_BATTLEGROUND",IF(G492&lt;&gt;"LIBSETS_SETTYPE_SPECIAL",IF(Y492&lt;&gt;"",VLOOKUP(Y492,'ESO zone constants'!$D$2:$H$4950,5,FALSE),""),""),"")</f>
        <v/>
      </c>
      <c r="Z492" s="45"/>
      <c r="AA492" s="44" t="str">
        <f>IF(Z492&lt;&gt;"",IF(Z492&lt;&gt;"LIBSETS_DROP_MECHANIC_MONSTER_NAME",VLOOKUP(Z492,'LibSets constants'!$I$4:$L$1000,3,FALSE),""),"")</f>
        <v/>
      </c>
      <c r="AB492" s="44" t="str">
        <f>IF(Z492&lt;&gt;"",IF(Z492&lt;&gt;"LIBSETS_DROP_MECHANIC_MONSTER_NAME",VLOOKUP(Z492,'LibSets constants'!$I$4:$L$1000,4,FALSE),""),"")</f>
        <v/>
      </c>
      <c r="AC492" s="3" t="str">
        <f>IF(G492&lt;&gt;"LIBSETS_SETTYPE_BATTLEGROUND",IF(G492&lt;&gt;"LIBSETS_SETTYPE_SPECIAL",IF(AD492&lt;&gt;"",VLOOKUP(AD492,'ESO zone constants'!$D$2:$H$4950,5,FALSE),""),""),"")</f>
        <v/>
      </c>
      <c r="AE492" s="45"/>
      <c r="AF492" s="44" t="str">
        <f>IF(AE492&lt;&gt;"",IF(AE492&lt;&gt;"LIBSETS_DROP_MECHANIC_MONSTER_NAME",VLOOKUP(AE492,'LibSets constants'!$I$4:$L$1000,3,FALSE),""),"")</f>
        <v/>
      </c>
      <c r="AG492" s="44" t="str">
        <f>IF(AE492&lt;&gt;"",IF(AE492&lt;&gt;"LIBSETS_DROP_MECHANIC_MONSTER_NAME",VLOOKUP(AE492,'LibSets constants'!$I$4:$L$1000,4,FALSE),""),"")</f>
        <v/>
      </c>
      <c r="AH492" s="3" t="str">
        <f>IF(G492&lt;&gt;"LIBSETS_SETTYPE_BATTLEGROUND",IF(G492&lt;&gt;"LIBSETS_SETTYPE_SPECIAL",IF(AI492&lt;&gt;"",VLOOKUP(AI492,'ESO zone constants'!$D$2:$H$4950,5,FALSE),""),""),"")</f>
        <v/>
      </c>
      <c r="AJ492" s="45"/>
      <c r="AK492" s="44" t="str">
        <f>IF(AJ492&lt;&gt;"",IF(AJ492&lt;&gt;"LIBSETS_DROP_MECHANIC_MONSTER_NAME",VLOOKUP(AJ492,'LibSets constants'!$I$4:$L$1000,3,FALSE),""),"")</f>
        <v/>
      </c>
      <c r="AL492" s="44" t="str">
        <f>IF(AJ492&lt;&gt;"",IF(AJ492&lt;&gt;"LIBSETS_DROP_MECHANIC_MONSTER_NAME",VLOOKUP(AJ492,'LibSets constants'!$I$4:$L$1000,4,FALSE),""),"")</f>
        <v/>
      </c>
      <c r="AM492" s="3" t="str">
        <f>IF(G492&lt;&gt;"LIBSETS_SETTYPE_BATTLEGROUND",IF(G492&lt;&gt;"LIBSETS_SETTYPE_SPECIAL",IF(AN492&lt;&gt;"",VLOOKUP(AN492,'ESO zone constants'!$D$2:$H$4950,5,FALSE),""),""),"")</f>
        <v/>
      </c>
      <c r="AO492" s="45"/>
      <c r="AP492" s="44" t="str">
        <f>IF(AO492&lt;&gt;"",IF(AO492&lt;&gt;"LIBSETS_DROP_MECHANIC_MONSTER_NAME",VLOOKUP(AO492,'LibSets constants'!$I$4:$L$1000,3,FALSE),""),"")</f>
        <v/>
      </c>
      <c r="AQ492" s="44" t="str">
        <f>IF(AO492&lt;&gt;"",IF(AO492&lt;&gt;"LIBSETS_DROP_MECHANIC_MONSTER_NAME",VLOOKUP(AO492,'LibSets constants'!$I$4:$L$1000,4,FALSE),""),"")</f>
        <v/>
      </c>
      <c r="AR492" s="3" t="str">
        <f>IF(G492&lt;&gt;"LIBSETS_SETTYPE_BATTLEGROUND",IF(G492&lt;&gt;"LIBSETS_SETTYPE_SPECIAL",IF(AS492&lt;&gt;"",VLOOKUP(AS492,'ESO zone constants'!$D$2:$H$4950,5,FALSE),""),""),"")</f>
        <v/>
      </c>
      <c r="AT492" s="45"/>
      <c r="AU492" s="44" t="str">
        <f>IF(AT492&lt;&gt;"",IF(AT492&lt;&gt;"LIBSETS_DROP_MECHANIC_MONSTER_NAME",VLOOKUP(AT492,'LibSets constants'!$I$4:$L$1000,3,FALSE),""),"")</f>
        <v/>
      </c>
      <c r="AV492" s="44" t="str">
        <f>IF(AT492&lt;&gt;"",IF(AT492&lt;&gt;"LIBSETS_DROP_MECHANIC_MONSTER_NAME",VLOOKUP(AT492,'LibSets constants'!$I$4:$L$1000,4,FALSE),""),"")</f>
        <v/>
      </c>
      <c r="AW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 = {wayshrines={-1,-1,-1,}, dlcId=DLC_BASE_GAME</v>
      </c>
      <c r="AX492" s="21" t="str">
        <f>IF(F492&lt;&gt;"Not in the game (anymore)",IF(A492&lt;&gt;"",IF(P492&lt;&gt;"",CONCATENATE(", zoneIds={",P492),"")&amp;IF(X492&lt;&gt;"",CONCATENATE(",",X492),"")&amp;IF(AC492&lt;&gt;"",CONCATENATE(",",AC492),"")&amp;IF(AH492&lt;&gt;"",CONCATENATE(",",AH492),"")&amp;IF(AM492&lt;&gt;"",CONCATENATE(",",AM492),"")&amp;IF(AR492&lt;&gt;"",CONCATENATE(",",AR492),"")&amp;IF(P492&lt;&gt;"",CONCATENATE("}",""),"")&amp;IF(OR(I492="true",I492="false",I492&lt;&gt;""), CONCATENATE(", veteran=", I492), ""),""),"")</f>
        <v>, zoneIds={635}, veteran=false</v>
      </c>
      <c r="AY492" s="21" t="str">
        <f>IF(F492&lt;&gt;"Not in the game (anymore)",IF(A492&lt;&gt;"",", setType="&amp;G492,"")&amp;IF(J492="true",", multiTrialSet=true",""),"")</f>
        <v>, setType=LIBSETS_SETTYPE_ARENA</v>
      </c>
      <c r="AZ492" s="21" t="str">
        <f>IF(F492&lt;&gt;"Not in the game (anymore)",IF(U492&lt;&gt;"",", dropMechanic={"&amp;U492&amp;IF(Z492&lt;&gt;"",","&amp;Z492,"")&amp;IF(AE492&lt;&gt;"",","&amp;AE492,"")&amp;IF(AJ492&lt;&gt;"",","&amp;AJ492,"")&amp;IF(AO492&lt;&gt;"",","&amp;AO492,"")&amp;IF(AT492&lt;&gt;"",","&amp;AT492,"")&amp;"}"&amp;IF(U492="LIBSETS_DROP_MECHANIC_MONSTER_NAME",", dropMechanicNames={" &amp; IF(V492&lt;&gt;"","['en']='"&amp;V492&amp;"'","") &amp; IF(W492&lt;&gt;"",", ['de']='" &amp; W492&amp;"'","") &amp; "}",""),"")&amp;"},","")</f>
        <v>, dropMechanic={LIBSETS_DROP_MECHANIC_ARENA_STAGE_CHEST}},</v>
      </c>
      <c r="BA492" s="21" t="str">
        <f>IF(F492&lt;&gt;"Not in the game (anymore)",IF(C492&lt;&gt;"",CONCATENATE(" --",C492," / ",B492,"   [",IF(Q492&lt;&gt;"",Q492,""),IF(Y492&lt;&gt;"",", "&amp;Y492,""),IF(AD492&lt;&gt;"",", "&amp;AD492,""),IF(AI492&lt;&gt;"",", "&amp;AI492,""),IF(AN492&lt;&gt;"",", "&amp;AN492,""),IF(AS492&lt;&gt;"",", "&amp;AS492,""),"]")),"")</f>
        <v xml:space="preserve"> --The Master's Ice Staff / Eisstab des Meisters   [Dragonstar Arena]</v>
      </c>
    </row>
    <row r="493" spans="1:53" x14ac:dyDescent="0.25">
      <c r="A493" s="5" t="s">
        <v>1446</v>
      </c>
      <c r="B493" t="s">
        <v>1471</v>
      </c>
      <c r="C493" t="s">
        <v>1472</v>
      </c>
      <c r="D493" s="3" t="str">
        <f>A493</f>
        <v>???</v>
      </c>
      <c r="E493" s="62" t="s">
        <v>1835</v>
      </c>
      <c r="F493" t="s">
        <v>1490</v>
      </c>
      <c r="G493" s="8" t="s">
        <v>1647</v>
      </c>
      <c r="I493" t="s">
        <v>97</v>
      </c>
      <c r="J493" t="s">
        <v>97</v>
      </c>
      <c r="K493">
        <v>-1</v>
      </c>
      <c r="L493">
        <v>-1</v>
      </c>
      <c r="M493">
        <v>-1</v>
      </c>
      <c r="N493">
        <v>0</v>
      </c>
      <c r="O493" s="70" t="s">
        <v>447</v>
      </c>
      <c r="P493" s="3">
        <f>IF(AND(G493&lt;&gt;"LIBSETS_SETTYPE_BATTLEGROUND",G493&lt;&gt;"LIBSETS_SETTYPE_SPECIAL",G493&lt;&gt;"LIBSETS_SETTYPE_MYTHIC"), IF(Q493&lt;&gt;"",VLOOKUP(Q493,'ESO zone constants'!$D$2:$H$4950,5,FALSE),""),"")</f>
        <v>635</v>
      </c>
      <c r="Q493" t="str">
        <f>IF(OR(K493="",K493&lt;=0,ISERROR(K493)),IF(AND(O493&lt;&gt;"",NOT(ISERROR(O493))),O493, ""),VLOOKUP(K493,'ESO wayshrine node constants'!$A$3:$D$9993,4,FALSE))</f>
        <v>Dragonstar Arena</v>
      </c>
      <c r="S493" s="19" t="str">
        <f>IF(AND(R493&lt;&gt;"",NOT(ISERROR(R493))),R493,IF(P493&lt;&gt;"",IF(NOT(ISERROR(VLOOKUP(P493,'ESO Dungeon constants'!$D$3:$H$9999,5,FALSE))),VLOOKUP(P493,'ESO Dungeon constants'!$D$3:$I$9999,6,FALSE),VLOOKUP(P493,'ESO zone constants'!$H$2:$K$9984,4,FALSE)),""))</f>
        <v>DLC_BASE_GAME</v>
      </c>
      <c r="T493" s="3" t="str">
        <f>IF(S493&lt;&gt;"",VLOOKUP(S493,'LibSets constants'!$B$4:$C$1000,2,FALSE),"")</f>
        <v>Included in base game</v>
      </c>
      <c r="U493" s="33" t="s">
        <v>1738</v>
      </c>
      <c r="V493" s="41" t="str">
        <f>IF(U493&lt;&gt;"",IF(U493&lt;&gt;"LIBSETS_DROP_MECHANIC_MONSTER_NAME",VLOOKUP(U493,'LibSets constants'!$I$4:$L$1000,3,FALSE),""),"")</f>
        <v>Arena stage chest</v>
      </c>
      <c r="W493" s="44" t="str">
        <f>IF(U493&lt;&gt;"",IF(U493&lt;&gt;"LIBSETS_DROP_MECHANIC_MONSTER_NAME",VLOOKUP(U493,'LibSets constants'!$I$4:$L$1000,4,FALSE),""),"")</f>
        <v>Arena-Phasen Schatztruhe</v>
      </c>
      <c r="X493" s="3" t="str">
        <f>IF(G493&lt;&gt;"LIBSETS_SETTYPE_BATTLEGROUND",IF(G493&lt;&gt;"LIBSETS_SETTYPE_SPECIAL",IF(Y493&lt;&gt;"",VLOOKUP(Y493,'ESO zone constants'!$D$2:$H$4950,5,FALSE),""),""),"")</f>
        <v/>
      </c>
      <c r="Z493" s="45"/>
      <c r="AA493" s="44" t="str">
        <f>IF(Z493&lt;&gt;"",IF(Z493&lt;&gt;"LIBSETS_DROP_MECHANIC_MONSTER_NAME",VLOOKUP(Z493,'LibSets constants'!$I$4:$L$1000,3,FALSE),""),"")</f>
        <v/>
      </c>
      <c r="AB493" s="44" t="str">
        <f>IF(Z493&lt;&gt;"",IF(Z493&lt;&gt;"LIBSETS_DROP_MECHANIC_MONSTER_NAME",VLOOKUP(Z493,'LibSets constants'!$I$4:$L$1000,4,FALSE),""),"")</f>
        <v/>
      </c>
      <c r="AC493" s="3" t="str">
        <f>IF(G493&lt;&gt;"LIBSETS_SETTYPE_BATTLEGROUND",IF(G493&lt;&gt;"LIBSETS_SETTYPE_SPECIAL",IF(AD493&lt;&gt;"",VLOOKUP(AD493,'ESO zone constants'!$D$2:$H$4950,5,FALSE),""),""),"")</f>
        <v/>
      </c>
      <c r="AE493" s="45"/>
      <c r="AF493" s="44" t="str">
        <f>IF(AE493&lt;&gt;"",IF(AE493&lt;&gt;"LIBSETS_DROP_MECHANIC_MONSTER_NAME",VLOOKUP(AE493,'LibSets constants'!$I$4:$L$1000,3,FALSE),""),"")</f>
        <v/>
      </c>
      <c r="AG493" s="44" t="str">
        <f>IF(AE493&lt;&gt;"",IF(AE493&lt;&gt;"LIBSETS_DROP_MECHANIC_MONSTER_NAME",VLOOKUP(AE493,'LibSets constants'!$I$4:$L$1000,4,FALSE),""),"")</f>
        <v/>
      </c>
      <c r="AH493" s="3" t="str">
        <f>IF(G493&lt;&gt;"LIBSETS_SETTYPE_BATTLEGROUND",IF(G493&lt;&gt;"LIBSETS_SETTYPE_SPECIAL",IF(AI493&lt;&gt;"",VLOOKUP(AI493,'ESO zone constants'!$D$2:$H$4950,5,FALSE),""),""),"")</f>
        <v/>
      </c>
      <c r="AJ493" s="45"/>
      <c r="AK493" s="44" t="str">
        <f>IF(AJ493&lt;&gt;"",IF(AJ493&lt;&gt;"LIBSETS_DROP_MECHANIC_MONSTER_NAME",VLOOKUP(AJ493,'LibSets constants'!$I$4:$L$1000,3,FALSE),""),"")</f>
        <v/>
      </c>
      <c r="AL493" s="44" t="str">
        <f>IF(AJ493&lt;&gt;"",IF(AJ493&lt;&gt;"LIBSETS_DROP_MECHANIC_MONSTER_NAME",VLOOKUP(AJ493,'LibSets constants'!$I$4:$L$1000,4,FALSE),""),"")</f>
        <v/>
      </c>
      <c r="AM493" s="3" t="str">
        <f>IF(G493&lt;&gt;"LIBSETS_SETTYPE_BATTLEGROUND",IF(G493&lt;&gt;"LIBSETS_SETTYPE_SPECIAL",IF(AN493&lt;&gt;"",VLOOKUP(AN493,'ESO zone constants'!$D$2:$H$4950,5,FALSE),""),""),"")</f>
        <v/>
      </c>
      <c r="AO493" s="45"/>
      <c r="AP493" s="44" t="str">
        <f>IF(AO493&lt;&gt;"",IF(AO493&lt;&gt;"LIBSETS_DROP_MECHANIC_MONSTER_NAME",VLOOKUP(AO493,'LibSets constants'!$I$4:$L$1000,3,FALSE),""),"")</f>
        <v/>
      </c>
      <c r="AQ493" s="44" t="str">
        <f>IF(AO493&lt;&gt;"",IF(AO493&lt;&gt;"LIBSETS_DROP_MECHANIC_MONSTER_NAME",VLOOKUP(AO493,'LibSets constants'!$I$4:$L$1000,4,FALSE),""),"")</f>
        <v/>
      </c>
      <c r="AR493" s="3" t="str">
        <f>IF(G493&lt;&gt;"LIBSETS_SETTYPE_BATTLEGROUND",IF(G493&lt;&gt;"LIBSETS_SETTYPE_SPECIAL",IF(AS493&lt;&gt;"",VLOOKUP(AS493,'ESO zone constants'!$D$2:$H$4950,5,FALSE),""),""),"")</f>
        <v/>
      </c>
      <c r="AT493" s="45"/>
      <c r="AU493" s="44" t="str">
        <f>IF(AT493&lt;&gt;"",IF(AT493&lt;&gt;"LIBSETS_DROP_MECHANIC_MONSTER_NAME",VLOOKUP(AT493,'LibSets constants'!$I$4:$L$1000,3,FALSE),""),"")</f>
        <v/>
      </c>
      <c r="AV493" s="44" t="str">
        <f>IF(AT493&lt;&gt;"",IF(AT493&lt;&gt;"LIBSETS_DROP_MECHANIC_MONSTER_NAME",VLOOKUP(AT493,'LibSets constants'!$I$4:$L$1000,4,FALSE),""),"")</f>
        <v/>
      </c>
      <c r="AW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 = {wayshrines={-1,-1,-1,}, dlcId=DLC_BASE_GAME</v>
      </c>
      <c r="AX493" s="21" t="str">
        <f>IF(F493&lt;&gt;"Not in the game (anymore)",IF(A493&lt;&gt;"",IF(P493&lt;&gt;"",CONCATENATE(", zoneIds={",P493),"")&amp;IF(X493&lt;&gt;"",CONCATENATE(",",X493),"")&amp;IF(AC493&lt;&gt;"",CONCATENATE(",",AC493),"")&amp;IF(AH493&lt;&gt;"",CONCATENATE(",",AH493),"")&amp;IF(AM493&lt;&gt;"",CONCATENATE(",",AM493),"")&amp;IF(AR493&lt;&gt;"",CONCATENATE(",",AR493),"")&amp;IF(P493&lt;&gt;"",CONCATENATE("}",""),"")&amp;IF(OR(I493="true",I493="false",I493&lt;&gt;""), CONCATENATE(", veteran=", I493), ""),""),"")</f>
        <v>, zoneIds={635}, veteran=false</v>
      </c>
      <c r="AY493" s="21" t="str">
        <f>IF(F493&lt;&gt;"Not in the game (anymore)",IF(A493&lt;&gt;"",", setType="&amp;G493,"")&amp;IF(J493="true",", multiTrialSet=true",""),"")</f>
        <v>, setType=LIBSETS_SETTYPE_ARENA</v>
      </c>
      <c r="AZ493" s="21" t="str">
        <f>IF(F493&lt;&gt;"Not in the game (anymore)",IF(U493&lt;&gt;"",", dropMechanic={"&amp;U493&amp;IF(Z493&lt;&gt;"",","&amp;Z493,"")&amp;IF(AE493&lt;&gt;"",","&amp;AE493,"")&amp;IF(AJ493&lt;&gt;"",","&amp;AJ493,"")&amp;IF(AO493&lt;&gt;"",","&amp;AO493,"")&amp;IF(AT493&lt;&gt;"",","&amp;AT493,"")&amp;"}"&amp;IF(U493="LIBSETS_DROP_MECHANIC_MONSTER_NAME",", dropMechanicNames={" &amp; IF(V493&lt;&gt;"","['en']='"&amp;V493&amp;"'","") &amp; IF(W493&lt;&gt;"",", ['de']='" &amp; W493&amp;"'","") &amp; "}",""),"")&amp;"},","")</f>
        <v>, dropMechanic={LIBSETS_DROP_MECHANIC_ARENA_STAGE_CHEST}},</v>
      </c>
      <c r="BA493" s="21" t="str">
        <f>IF(F493&lt;&gt;"Not in the game (anymore)",IF(C493&lt;&gt;"",CONCATENATE(" --",C493," / ",B493,"   [",IF(Q493&lt;&gt;"",Q493,""),IF(Y493&lt;&gt;"",", "&amp;Y493,""),IF(AD493&lt;&gt;"",", "&amp;AD493,""),IF(AI493&lt;&gt;"",", "&amp;AI493,""),IF(AN493&lt;&gt;"",", "&amp;AN493,""),IF(AS493&lt;&gt;"",", "&amp;AS493,""),"]")),"")</f>
        <v xml:space="preserve"> --The Master's Inferno Staff / Flammenstab des Meisters   [Dragonstar Arena]</v>
      </c>
    </row>
    <row r="494" spans="1:53" x14ac:dyDescent="0.25">
      <c r="A494" s="5" t="s">
        <v>1446</v>
      </c>
      <c r="B494" t="s">
        <v>1457</v>
      </c>
      <c r="C494" t="s">
        <v>1458</v>
      </c>
      <c r="D494" s="3" t="str">
        <f>A494</f>
        <v>???</v>
      </c>
      <c r="E494" s="62" t="s">
        <v>1835</v>
      </c>
      <c r="F494" t="s">
        <v>1490</v>
      </c>
      <c r="G494" s="8" t="s">
        <v>1647</v>
      </c>
      <c r="I494" t="s">
        <v>97</v>
      </c>
      <c r="J494" t="s">
        <v>97</v>
      </c>
      <c r="K494">
        <v>-1</v>
      </c>
      <c r="L494">
        <v>-1</v>
      </c>
      <c r="M494">
        <v>-1</v>
      </c>
      <c r="N494">
        <v>0</v>
      </c>
      <c r="O494" s="70" t="s">
        <v>447</v>
      </c>
      <c r="P494" s="3">
        <f>IF(AND(G494&lt;&gt;"LIBSETS_SETTYPE_BATTLEGROUND",G494&lt;&gt;"LIBSETS_SETTYPE_SPECIAL",G494&lt;&gt;"LIBSETS_SETTYPE_MYTHIC"), IF(Q494&lt;&gt;"",VLOOKUP(Q494,'ESO zone constants'!$D$2:$H$4950,5,FALSE),""),"")</f>
        <v>635</v>
      </c>
      <c r="Q494" t="str">
        <f>IF(OR(K494="",K494&lt;=0,ISERROR(K494)),IF(AND(O494&lt;&gt;"",NOT(ISERROR(O494))),O494, ""),VLOOKUP(K494,'ESO wayshrine node constants'!$A$3:$D$9993,4,FALSE))</f>
        <v>Dragonstar Arena</v>
      </c>
      <c r="S494" s="19" t="str">
        <f>IF(AND(R494&lt;&gt;"",NOT(ISERROR(R494))),R494,IF(P494&lt;&gt;"",IF(NOT(ISERROR(VLOOKUP(P494,'ESO Dungeon constants'!$D$3:$H$9999,5,FALSE))),VLOOKUP(P494,'ESO Dungeon constants'!$D$3:$I$9999,6,FALSE),VLOOKUP(P494,'ESO zone constants'!$H$2:$K$9984,4,FALSE)),""))</f>
        <v>DLC_BASE_GAME</v>
      </c>
      <c r="T494" s="3" t="str">
        <f>IF(S494&lt;&gt;"",VLOOKUP(S494,'LibSets constants'!$B$4:$C$1000,2,FALSE),"")</f>
        <v>Included in base game</v>
      </c>
      <c r="U494" s="33" t="s">
        <v>1738</v>
      </c>
      <c r="V494" s="41" t="str">
        <f>IF(U494&lt;&gt;"",IF(U494&lt;&gt;"LIBSETS_DROP_MECHANIC_MONSTER_NAME",VLOOKUP(U494,'LibSets constants'!$I$4:$L$1000,3,FALSE),""),"")</f>
        <v>Arena stage chest</v>
      </c>
      <c r="W494" s="44" t="str">
        <f>IF(U494&lt;&gt;"",IF(U494&lt;&gt;"LIBSETS_DROP_MECHANIC_MONSTER_NAME",VLOOKUP(U494,'LibSets constants'!$I$4:$L$1000,4,FALSE),""),"")</f>
        <v>Arena-Phasen Schatztruhe</v>
      </c>
      <c r="X494" s="3" t="str">
        <f>IF(G494&lt;&gt;"LIBSETS_SETTYPE_BATTLEGROUND",IF(G494&lt;&gt;"LIBSETS_SETTYPE_SPECIAL",IF(Y494&lt;&gt;"",VLOOKUP(Y494,'ESO zone constants'!$D$2:$H$4950,5,FALSE),""),""),"")</f>
        <v/>
      </c>
      <c r="Z494" s="45"/>
      <c r="AA494" s="44" t="str">
        <f>IF(Z494&lt;&gt;"",IF(Z494&lt;&gt;"LIBSETS_DROP_MECHANIC_MONSTER_NAME",VLOOKUP(Z494,'LibSets constants'!$I$4:$L$1000,3,FALSE),""),"")</f>
        <v/>
      </c>
      <c r="AB494" s="44" t="str">
        <f>IF(Z494&lt;&gt;"",IF(Z494&lt;&gt;"LIBSETS_DROP_MECHANIC_MONSTER_NAME",VLOOKUP(Z494,'LibSets constants'!$I$4:$L$1000,4,FALSE),""),"")</f>
        <v/>
      </c>
      <c r="AC494" s="3" t="str">
        <f>IF(G494&lt;&gt;"LIBSETS_SETTYPE_BATTLEGROUND",IF(G494&lt;&gt;"LIBSETS_SETTYPE_SPECIAL",IF(AD494&lt;&gt;"",VLOOKUP(AD494,'ESO zone constants'!$D$2:$H$4950,5,FALSE),""),""),"")</f>
        <v/>
      </c>
      <c r="AE494" s="45"/>
      <c r="AF494" s="44" t="str">
        <f>IF(AE494&lt;&gt;"",IF(AE494&lt;&gt;"LIBSETS_DROP_MECHANIC_MONSTER_NAME",VLOOKUP(AE494,'LibSets constants'!$I$4:$L$1000,3,FALSE),""),"")</f>
        <v/>
      </c>
      <c r="AG494" s="44" t="str">
        <f>IF(AE494&lt;&gt;"",IF(AE494&lt;&gt;"LIBSETS_DROP_MECHANIC_MONSTER_NAME",VLOOKUP(AE494,'LibSets constants'!$I$4:$L$1000,4,FALSE),""),"")</f>
        <v/>
      </c>
      <c r="AH494" s="3" t="str">
        <f>IF(G494&lt;&gt;"LIBSETS_SETTYPE_BATTLEGROUND",IF(G494&lt;&gt;"LIBSETS_SETTYPE_SPECIAL",IF(AI494&lt;&gt;"",VLOOKUP(AI494,'ESO zone constants'!$D$2:$H$4950,5,FALSE),""),""),"")</f>
        <v/>
      </c>
      <c r="AJ494" s="45"/>
      <c r="AK494" s="44" t="str">
        <f>IF(AJ494&lt;&gt;"",IF(AJ494&lt;&gt;"LIBSETS_DROP_MECHANIC_MONSTER_NAME",VLOOKUP(AJ494,'LibSets constants'!$I$4:$L$1000,3,FALSE),""),"")</f>
        <v/>
      </c>
      <c r="AL494" s="44" t="str">
        <f>IF(AJ494&lt;&gt;"",IF(AJ494&lt;&gt;"LIBSETS_DROP_MECHANIC_MONSTER_NAME",VLOOKUP(AJ494,'LibSets constants'!$I$4:$L$1000,4,FALSE),""),"")</f>
        <v/>
      </c>
      <c r="AM494" s="3" t="str">
        <f>IF(G494&lt;&gt;"LIBSETS_SETTYPE_BATTLEGROUND",IF(G494&lt;&gt;"LIBSETS_SETTYPE_SPECIAL",IF(AN494&lt;&gt;"",VLOOKUP(AN494,'ESO zone constants'!$D$2:$H$4950,5,FALSE),""),""),"")</f>
        <v/>
      </c>
      <c r="AO494" s="45"/>
      <c r="AP494" s="44" t="str">
        <f>IF(AO494&lt;&gt;"",IF(AO494&lt;&gt;"LIBSETS_DROP_MECHANIC_MONSTER_NAME",VLOOKUP(AO494,'LibSets constants'!$I$4:$L$1000,3,FALSE),""),"")</f>
        <v/>
      </c>
      <c r="AQ494" s="44" t="str">
        <f>IF(AO494&lt;&gt;"",IF(AO494&lt;&gt;"LIBSETS_DROP_MECHANIC_MONSTER_NAME",VLOOKUP(AO494,'LibSets constants'!$I$4:$L$1000,4,FALSE),""),"")</f>
        <v/>
      </c>
      <c r="AR494" s="3" t="str">
        <f>IF(G494&lt;&gt;"LIBSETS_SETTYPE_BATTLEGROUND",IF(G494&lt;&gt;"LIBSETS_SETTYPE_SPECIAL",IF(AS494&lt;&gt;"",VLOOKUP(AS494,'ESO zone constants'!$D$2:$H$4950,5,FALSE),""),""),"")</f>
        <v/>
      </c>
      <c r="AT494" s="45"/>
      <c r="AU494" s="44" t="str">
        <f>IF(AT494&lt;&gt;"",IF(AT494&lt;&gt;"LIBSETS_DROP_MECHANIC_MONSTER_NAME",VLOOKUP(AT494,'LibSets constants'!$I$4:$L$1000,3,FALSE),""),"")</f>
        <v/>
      </c>
      <c r="AV494" s="44" t="str">
        <f>IF(AT494&lt;&gt;"",IF(AT494&lt;&gt;"LIBSETS_DROP_MECHANIC_MONSTER_NAME",VLOOKUP(AT494,'LibSets constants'!$I$4:$L$1000,4,FALSE),""),"")</f>
        <v/>
      </c>
      <c r="AW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 = {wayshrines={-1,-1,-1,}, dlcId=DLC_BASE_GAME</v>
      </c>
      <c r="AX494" s="21" t="str">
        <f>IF(F494&lt;&gt;"Not in the game (anymore)",IF(A494&lt;&gt;"",IF(P494&lt;&gt;"",CONCATENATE(", zoneIds={",P494),"")&amp;IF(X494&lt;&gt;"",CONCATENATE(",",X494),"")&amp;IF(AC494&lt;&gt;"",CONCATENATE(",",AC494),"")&amp;IF(AH494&lt;&gt;"",CONCATENATE(",",AH494),"")&amp;IF(AM494&lt;&gt;"",CONCATENATE(",",AM494),"")&amp;IF(AR494&lt;&gt;"",CONCATENATE(",",AR494),"")&amp;IF(P494&lt;&gt;"",CONCATENATE("}",""),"")&amp;IF(OR(I494="true",I494="false",I494&lt;&gt;""), CONCATENATE(", veteran=", I494), ""),""),"")</f>
        <v>, zoneIds={635}, veteran=false</v>
      </c>
      <c r="AY494" s="21" t="str">
        <f>IF(F494&lt;&gt;"Not in the game (anymore)",IF(A494&lt;&gt;"",", setType="&amp;G494,"")&amp;IF(J494="true",", multiTrialSet=true",""),"")</f>
        <v>, setType=LIBSETS_SETTYPE_ARENA</v>
      </c>
      <c r="AZ494" s="21" t="str">
        <f>IF(F494&lt;&gt;"Not in the game (anymore)",IF(U494&lt;&gt;"",", dropMechanic={"&amp;U494&amp;IF(Z494&lt;&gt;"",","&amp;Z494,"")&amp;IF(AE494&lt;&gt;"",","&amp;AE494,"")&amp;IF(AJ494&lt;&gt;"",","&amp;AJ494,"")&amp;IF(AO494&lt;&gt;"",","&amp;AO494,"")&amp;IF(AT494&lt;&gt;"",","&amp;AT494,"")&amp;"}"&amp;IF(U494="LIBSETS_DROP_MECHANIC_MONSTER_NAME",", dropMechanicNames={" &amp; IF(V494&lt;&gt;"","['en']='"&amp;V494&amp;"'","") &amp; IF(W494&lt;&gt;"",", ['de']='" &amp; W494&amp;"'","") &amp; "}",""),"")&amp;"},","")</f>
        <v>, dropMechanic={LIBSETS_DROP_MECHANIC_ARENA_STAGE_CHEST}},</v>
      </c>
      <c r="BA494" s="21" t="str">
        <f>IF(F494&lt;&gt;"Not in the game (anymore)",IF(C494&lt;&gt;"",CONCATENATE(" --",C494," / ",B494,"   [",IF(Q494&lt;&gt;"",Q494,""),IF(Y494&lt;&gt;"",", "&amp;Y494,""),IF(AD494&lt;&gt;"",", "&amp;AD494,""),IF(AI494&lt;&gt;"",", "&amp;AI494,""),IF(AN494&lt;&gt;"",", "&amp;AN494,""),IF(AS494&lt;&gt;"",", "&amp;AS494,""),"]")),"")</f>
        <v xml:space="preserve"> --The Master's Lightning Staff / Blitzstab des Meisters   [Dragonstar Arena]</v>
      </c>
    </row>
    <row r="495" spans="1:53" x14ac:dyDescent="0.25">
      <c r="A495" s="5" t="s">
        <v>1446</v>
      </c>
      <c r="B495" t="s">
        <v>1494</v>
      </c>
      <c r="C495" t="s">
        <v>1495</v>
      </c>
      <c r="D495" s="3" t="str">
        <f>A495</f>
        <v>???</v>
      </c>
      <c r="E495" s="62" t="s">
        <v>1835</v>
      </c>
      <c r="F495" t="s">
        <v>1490</v>
      </c>
      <c r="G495" s="8" t="s">
        <v>1647</v>
      </c>
      <c r="I495" t="s">
        <v>97</v>
      </c>
      <c r="J495" t="s">
        <v>97</v>
      </c>
      <c r="K495">
        <v>-1</v>
      </c>
      <c r="L495">
        <v>-1</v>
      </c>
      <c r="M495">
        <v>-1</v>
      </c>
      <c r="N495">
        <v>0</v>
      </c>
      <c r="O495" s="70" t="s">
        <v>447</v>
      </c>
      <c r="P495" s="3">
        <f>IF(AND(G495&lt;&gt;"LIBSETS_SETTYPE_BATTLEGROUND",G495&lt;&gt;"LIBSETS_SETTYPE_SPECIAL",G495&lt;&gt;"LIBSETS_SETTYPE_MYTHIC"), IF(Q495&lt;&gt;"",VLOOKUP(Q495,'ESO zone constants'!$D$2:$H$4950,5,FALSE),""),"")</f>
        <v>635</v>
      </c>
      <c r="Q495" t="str">
        <f>IF(OR(K495="",K495&lt;=0,ISERROR(K495)),IF(AND(O495&lt;&gt;"",NOT(ISERROR(O495))),O495, ""),VLOOKUP(K495,'ESO wayshrine node constants'!$A$3:$D$9993,4,FALSE))</f>
        <v>Dragonstar Arena</v>
      </c>
      <c r="S495" s="19" t="str">
        <f>IF(AND(R495&lt;&gt;"",NOT(ISERROR(R495))),R495,IF(P495&lt;&gt;"",IF(NOT(ISERROR(VLOOKUP(P495,'ESO Dungeon constants'!$D$3:$H$9999,5,FALSE))),VLOOKUP(P495,'ESO Dungeon constants'!$D$3:$I$9999,6,FALSE),VLOOKUP(P495,'ESO zone constants'!$H$2:$K$9984,4,FALSE)),""))</f>
        <v>DLC_BASE_GAME</v>
      </c>
      <c r="T495" s="3" t="str">
        <f>IF(S495&lt;&gt;"",VLOOKUP(S495,'LibSets constants'!$B$4:$C$1000,2,FALSE),"")</f>
        <v>Included in base game</v>
      </c>
      <c r="U495" s="33" t="s">
        <v>1738</v>
      </c>
      <c r="V495" s="41" t="str">
        <f>IF(U495&lt;&gt;"",IF(U495&lt;&gt;"LIBSETS_DROP_MECHANIC_MONSTER_NAME",VLOOKUP(U495,'LibSets constants'!$I$4:$L$1000,3,FALSE),""),"")</f>
        <v>Arena stage chest</v>
      </c>
      <c r="W495" s="41" t="str">
        <f>IF(U495&lt;&gt;"",IF(U495&lt;&gt;"LIBSETS_DROP_MECHANIC_MONSTER_NAME",VLOOKUP(U495,'LibSets constants'!$I$4:$L$1000,4,FALSE),""),"")</f>
        <v>Arena-Phasen Schatztruhe</v>
      </c>
      <c r="X495" s="3" t="str">
        <f>IF(G495&lt;&gt;"LIBSETS_SETTYPE_BATTLEGROUND",IF(G495&lt;&gt;"LIBSETS_SETTYPE_SPECIAL",IF(Y495&lt;&gt;"",VLOOKUP(Y495,'ESO zone constants'!$D$2:$H$4950,5,FALSE),""),""),"")</f>
        <v/>
      </c>
      <c r="Z495" s="45"/>
      <c r="AA495" s="44" t="str">
        <f>IF(Z495&lt;&gt;"",IF(Z495&lt;&gt;"LIBSETS_DROP_MECHANIC_MONSTER_NAME",VLOOKUP(Z495,'LibSets constants'!$I$4:$L$1000,3,FALSE),""),"")</f>
        <v/>
      </c>
      <c r="AB495" s="44" t="str">
        <f>IF(Z495&lt;&gt;"",IF(Z495&lt;&gt;"LIBSETS_DROP_MECHANIC_MONSTER_NAME",VLOOKUP(Z495,'LibSets constants'!$I$4:$L$1000,4,FALSE),""),"")</f>
        <v/>
      </c>
      <c r="AC495" s="3" t="str">
        <f>IF(G495&lt;&gt;"LIBSETS_SETTYPE_BATTLEGROUND",IF(G495&lt;&gt;"LIBSETS_SETTYPE_SPECIAL",IF(AD495&lt;&gt;"",VLOOKUP(AD495,'ESO zone constants'!$D$2:$H$4950,5,FALSE),""),""),"")</f>
        <v/>
      </c>
      <c r="AE495" s="45"/>
      <c r="AF495" s="44" t="str">
        <f>IF(AE495&lt;&gt;"",IF(AE495&lt;&gt;"LIBSETS_DROP_MECHANIC_MONSTER_NAME",VLOOKUP(AE495,'LibSets constants'!$I$4:$L$1000,3,FALSE),""),"")</f>
        <v/>
      </c>
      <c r="AG495" s="44" t="str">
        <f>IF(AE495&lt;&gt;"",IF(AE495&lt;&gt;"LIBSETS_DROP_MECHANIC_MONSTER_NAME",VLOOKUP(AE495,'LibSets constants'!$I$4:$L$1000,4,FALSE),""),"")</f>
        <v/>
      </c>
      <c r="AH495" s="3" t="str">
        <f>IF(G495&lt;&gt;"LIBSETS_SETTYPE_BATTLEGROUND",IF(G495&lt;&gt;"LIBSETS_SETTYPE_SPECIAL",IF(AI495&lt;&gt;"",VLOOKUP(AI495,'ESO zone constants'!$D$2:$H$4950,5,FALSE),""),""),"")</f>
        <v/>
      </c>
      <c r="AJ495" s="45"/>
      <c r="AK495" s="44" t="str">
        <f>IF(AJ495&lt;&gt;"",IF(AJ495&lt;&gt;"LIBSETS_DROP_MECHANIC_MONSTER_NAME",VLOOKUP(AJ495,'LibSets constants'!$I$4:$L$1000,3,FALSE),""),"")</f>
        <v/>
      </c>
      <c r="AL495" s="44" t="str">
        <f>IF(AJ495&lt;&gt;"",IF(AJ495&lt;&gt;"LIBSETS_DROP_MECHANIC_MONSTER_NAME",VLOOKUP(AJ495,'LibSets constants'!$I$4:$L$1000,4,FALSE),""),"")</f>
        <v/>
      </c>
      <c r="AM495" s="3" t="str">
        <f>IF(G495&lt;&gt;"LIBSETS_SETTYPE_BATTLEGROUND",IF(G495&lt;&gt;"LIBSETS_SETTYPE_SPECIAL",IF(AN495&lt;&gt;"",VLOOKUP(AN495,'ESO zone constants'!$D$2:$H$4950,5,FALSE),""),""),"")</f>
        <v/>
      </c>
      <c r="AO495" s="45"/>
      <c r="AP495" s="44" t="str">
        <f>IF(AO495&lt;&gt;"",IF(AO495&lt;&gt;"LIBSETS_DROP_MECHANIC_MONSTER_NAME",VLOOKUP(AO495,'LibSets constants'!$I$4:$L$1000,3,FALSE),""),"")</f>
        <v/>
      </c>
      <c r="AQ495" s="44" t="str">
        <f>IF(AO495&lt;&gt;"",IF(AO495&lt;&gt;"LIBSETS_DROP_MECHANIC_MONSTER_NAME",VLOOKUP(AO495,'LibSets constants'!$I$4:$L$1000,4,FALSE),""),"")</f>
        <v/>
      </c>
      <c r="AR495" s="3" t="str">
        <f>IF(G495&lt;&gt;"LIBSETS_SETTYPE_BATTLEGROUND",IF(G495&lt;&gt;"LIBSETS_SETTYPE_SPECIAL",IF(AS495&lt;&gt;"",VLOOKUP(AS495,'ESO zone constants'!$D$2:$H$4950,5,FALSE),""),""),"")</f>
        <v/>
      </c>
      <c r="AT495" s="45"/>
      <c r="AU495" s="44" t="str">
        <f>IF(AT495&lt;&gt;"",IF(AT495&lt;&gt;"LIBSETS_DROP_MECHANIC_MONSTER_NAME",VLOOKUP(AT495,'LibSets constants'!$I$4:$L$1000,3,FALSE),""),"")</f>
        <v/>
      </c>
      <c r="AV495" s="44" t="str">
        <f>IF(AT495&lt;&gt;"",IF(AT495&lt;&gt;"LIBSETS_DROP_MECHANIC_MONSTER_NAME",VLOOKUP(AT495,'LibSets constants'!$I$4:$L$1000,4,FALSE),""),"")</f>
        <v/>
      </c>
      <c r="AW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 = {wayshrines={-1,-1,-1,}, dlcId=DLC_BASE_GAME</v>
      </c>
      <c r="AX495" s="21" t="str">
        <f>IF(F495&lt;&gt;"Not in the game (anymore)",IF(A495&lt;&gt;"",IF(P495&lt;&gt;"",CONCATENATE(", zoneIds={",P495),"")&amp;IF(X495&lt;&gt;"",CONCATENATE(",",X495),"")&amp;IF(AC495&lt;&gt;"",CONCATENATE(",",AC495),"")&amp;IF(AH495&lt;&gt;"",CONCATENATE(",",AH495),"")&amp;IF(AM495&lt;&gt;"",CONCATENATE(",",AM495),"")&amp;IF(AR495&lt;&gt;"",CONCATENATE(",",AR495),"")&amp;IF(P495&lt;&gt;"",CONCATENATE("}",""),"")&amp;IF(OR(I495="true",I495="false",I495&lt;&gt;""), CONCATENATE(", veteran=", I495), ""),""),"")</f>
        <v>, zoneIds={635}, veteran=false</v>
      </c>
      <c r="AY495" s="21" t="str">
        <f>IF(F495&lt;&gt;"Not in the game (anymore)",IF(A495&lt;&gt;"",", setType="&amp;G495,"")&amp;IF(J495="true",", multiTrialSet=true",""),"")</f>
        <v>, setType=LIBSETS_SETTYPE_ARENA</v>
      </c>
      <c r="AZ495" s="21" t="str">
        <f>IF(F495&lt;&gt;"Not in the game (anymore)",IF(U495&lt;&gt;"",", dropMechanic={"&amp;U495&amp;IF(Z495&lt;&gt;"",","&amp;Z495,"")&amp;IF(AE495&lt;&gt;"",","&amp;AE495,"")&amp;IF(AJ495&lt;&gt;"",","&amp;AJ495,"")&amp;IF(AO495&lt;&gt;"",","&amp;AO495,"")&amp;IF(AT495&lt;&gt;"",","&amp;AT495,"")&amp;"}"&amp;IF(U495="LIBSETS_DROP_MECHANIC_MONSTER_NAME",", dropMechanicNames={" &amp; IF(V495&lt;&gt;"","['en']='"&amp;V495&amp;"'","") &amp; IF(W495&lt;&gt;"",", ['de']='" &amp; W495&amp;"'","") &amp; "}",""),"")&amp;"},","")</f>
        <v>, dropMechanic={LIBSETS_DROP_MECHANIC_ARENA_STAGE_CHEST}},</v>
      </c>
      <c r="BA495" s="21" t="str">
        <f>IF(F495&lt;&gt;"Not in the game (anymore)",IF(C495&lt;&gt;"",CONCATENATE(" --",C495," / ",B495,"   [",IF(Q495&lt;&gt;"",Q495,""),IF(Y495&lt;&gt;"",", "&amp;Y495,""),IF(AD495&lt;&gt;"",", "&amp;AD495,""),IF(AI495&lt;&gt;"",", "&amp;AI495,""),IF(AN495&lt;&gt;"",", "&amp;AN495,""),IF(AS495&lt;&gt;"",", "&amp;AS495,""),"]")),"")</f>
        <v xml:space="preserve"> --The Master's Mace / Keule des Meisters   [Dragonstar Arena]</v>
      </c>
    </row>
    <row r="496" spans="1:53" x14ac:dyDescent="0.25">
      <c r="A496" s="5" t="s">
        <v>1446</v>
      </c>
      <c r="B496" t="s">
        <v>1501</v>
      </c>
      <c r="C496" t="s">
        <v>1503</v>
      </c>
      <c r="D496" s="3" t="str">
        <f>A496</f>
        <v>???</v>
      </c>
      <c r="E496" s="62" t="s">
        <v>1835</v>
      </c>
      <c r="F496" t="s">
        <v>1490</v>
      </c>
      <c r="G496" s="8" t="s">
        <v>1647</v>
      </c>
      <c r="H496" s="43"/>
      <c r="I496" t="s">
        <v>97</v>
      </c>
      <c r="J496" t="s">
        <v>97</v>
      </c>
      <c r="K496">
        <v>-1</v>
      </c>
      <c r="L496">
        <v>-1</v>
      </c>
      <c r="M496">
        <v>-1</v>
      </c>
      <c r="N496">
        <v>0</v>
      </c>
      <c r="O496" s="70" t="s">
        <v>447</v>
      </c>
      <c r="P496" s="3">
        <f>IF(AND(G496&lt;&gt;"LIBSETS_SETTYPE_BATTLEGROUND",G496&lt;&gt;"LIBSETS_SETTYPE_SPECIAL",G496&lt;&gt;"LIBSETS_SETTYPE_MYTHIC"), IF(Q496&lt;&gt;"",VLOOKUP(Q496,'ESO zone constants'!$D$2:$H$4950,5,FALSE),""),"")</f>
        <v>635</v>
      </c>
      <c r="Q496" t="str">
        <f>IF(OR(K496="",K496&lt;=0,ISERROR(K496)),IF(AND(O496&lt;&gt;"",NOT(ISERROR(O496))),O496, ""),VLOOKUP(K496,'ESO wayshrine node constants'!$A$3:$D$9993,4,FALSE))</f>
        <v>Dragonstar Arena</v>
      </c>
      <c r="S496" s="19" t="str">
        <f>IF(AND(R496&lt;&gt;"",NOT(ISERROR(R496))),R496,IF(P496&lt;&gt;"",IF(NOT(ISERROR(VLOOKUP(P496,'ESO Dungeon constants'!$D$3:$H$9999,5,FALSE))),VLOOKUP(P496,'ESO Dungeon constants'!$D$3:$I$9999,6,FALSE),VLOOKUP(P496,'ESO zone constants'!$H$2:$K$9984,4,FALSE)),""))</f>
        <v>DLC_BASE_GAME</v>
      </c>
      <c r="T496" s="3" t="str">
        <f>IF(S496&lt;&gt;"",VLOOKUP(S496,'LibSets constants'!$B$4:$C$1000,2,FALSE),"")</f>
        <v>Included in base game</v>
      </c>
      <c r="U496" s="33" t="s">
        <v>1738</v>
      </c>
      <c r="V496" s="41" t="str">
        <f>IF(U496&lt;&gt;"",IF(U496&lt;&gt;"LIBSETS_DROP_MECHANIC_MONSTER_NAME",VLOOKUP(U496,'LibSets constants'!$I$4:$L$1000,3,FALSE),""),"")</f>
        <v>Arena stage chest</v>
      </c>
      <c r="W496" s="41" t="str">
        <f>IF(U496&lt;&gt;"",IF(U496&lt;&gt;"LIBSETS_DROP_MECHANIC_MONSTER_NAME",VLOOKUP(U496,'LibSets constants'!$I$4:$L$1000,4,FALSE),""),"")</f>
        <v>Arena-Phasen Schatztruhe</v>
      </c>
      <c r="X496" s="3" t="str">
        <f>IF(G496&lt;&gt;"LIBSETS_SETTYPE_BATTLEGROUND",IF(G496&lt;&gt;"LIBSETS_SETTYPE_SPECIAL",IF(Y496&lt;&gt;"",VLOOKUP(Y496,'ESO zone constants'!$D$2:$H$4950,5,FALSE),""),""),"")</f>
        <v/>
      </c>
      <c r="Z496" s="45"/>
      <c r="AA496" s="44" t="str">
        <f>IF(Z496&lt;&gt;"",IF(Z496&lt;&gt;"LIBSETS_DROP_MECHANIC_MONSTER_NAME",VLOOKUP(Z496,'LibSets constants'!$I$4:$L$1000,3,FALSE),""),"")</f>
        <v/>
      </c>
      <c r="AB496" s="44" t="str">
        <f>IF(Z496&lt;&gt;"",IF(Z496&lt;&gt;"LIBSETS_DROP_MECHANIC_MONSTER_NAME",VLOOKUP(Z496,'LibSets constants'!$I$4:$L$1000,4,FALSE),""),"")</f>
        <v/>
      </c>
      <c r="AC496" s="3" t="str">
        <f>IF(G496&lt;&gt;"LIBSETS_SETTYPE_BATTLEGROUND",IF(G496&lt;&gt;"LIBSETS_SETTYPE_SPECIAL",IF(AD496&lt;&gt;"",VLOOKUP(AD496,'ESO zone constants'!$D$2:$H$4950,5,FALSE),""),""),"")</f>
        <v/>
      </c>
      <c r="AE496" s="45"/>
      <c r="AF496" s="44" t="str">
        <f>IF(AE496&lt;&gt;"",IF(AE496&lt;&gt;"LIBSETS_DROP_MECHANIC_MONSTER_NAME",VLOOKUP(AE496,'LibSets constants'!$I$4:$L$1000,3,FALSE),""),"")</f>
        <v/>
      </c>
      <c r="AG496" s="44" t="str">
        <f>IF(AE496&lt;&gt;"",IF(AE496&lt;&gt;"LIBSETS_DROP_MECHANIC_MONSTER_NAME",VLOOKUP(AE496,'LibSets constants'!$I$4:$L$1000,4,FALSE),""),"")</f>
        <v/>
      </c>
      <c r="AH496" s="3" t="str">
        <f>IF(G496&lt;&gt;"LIBSETS_SETTYPE_BATTLEGROUND",IF(G496&lt;&gt;"LIBSETS_SETTYPE_SPECIAL",IF(AI496&lt;&gt;"",VLOOKUP(AI496,'ESO zone constants'!$D$2:$H$4950,5,FALSE),""),""),"")</f>
        <v/>
      </c>
      <c r="AJ496" s="45"/>
      <c r="AK496" s="44" t="str">
        <f>IF(AJ496&lt;&gt;"",IF(AJ496&lt;&gt;"LIBSETS_DROP_MECHANIC_MONSTER_NAME",VLOOKUP(AJ496,'LibSets constants'!$I$4:$L$1000,3,FALSE),""),"")</f>
        <v/>
      </c>
      <c r="AL496" s="44" t="str">
        <f>IF(AJ496&lt;&gt;"",IF(AJ496&lt;&gt;"LIBSETS_DROP_MECHANIC_MONSTER_NAME",VLOOKUP(AJ496,'LibSets constants'!$I$4:$L$1000,4,FALSE),""),"")</f>
        <v/>
      </c>
      <c r="AM496" s="3" t="str">
        <f>IF(G496&lt;&gt;"LIBSETS_SETTYPE_BATTLEGROUND",IF(G496&lt;&gt;"LIBSETS_SETTYPE_SPECIAL",IF(AN496&lt;&gt;"",VLOOKUP(AN496,'ESO zone constants'!$D$2:$H$4950,5,FALSE),""),""),"")</f>
        <v/>
      </c>
      <c r="AO496" s="45"/>
      <c r="AP496" s="44" t="str">
        <f>IF(AO496&lt;&gt;"",IF(AO496&lt;&gt;"LIBSETS_DROP_MECHANIC_MONSTER_NAME",VLOOKUP(AO496,'LibSets constants'!$I$4:$L$1000,3,FALSE),""),"")</f>
        <v/>
      </c>
      <c r="AQ496" s="44" t="str">
        <f>IF(AO496&lt;&gt;"",IF(AO496&lt;&gt;"LIBSETS_DROP_MECHANIC_MONSTER_NAME",VLOOKUP(AO496,'LibSets constants'!$I$4:$L$1000,4,FALSE),""),"")</f>
        <v/>
      </c>
      <c r="AR496" s="3" t="str">
        <f>IF(G496&lt;&gt;"LIBSETS_SETTYPE_BATTLEGROUND",IF(G496&lt;&gt;"LIBSETS_SETTYPE_SPECIAL",IF(AS496&lt;&gt;"",VLOOKUP(AS496,'ESO zone constants'!$D$2:$H$4950,5,FALSE),""),""),"")</f>
        <v/>
      </c>
      <c r="AT496" s="45"/>
      <c r="AU496" s="44" t="str">
        <f>IF(AT496&lt;&gt;"",IF(AT496&lt;&gt;"LIBSETS_DROP_MECHANIC_MONSTER_NAME",VLOOKUP(AT496,'LibSets constants'!$I$4:$L$1000,3,FALSE),""),"")</f>
        <v/>
      </c>
      <c r="AV496" s="44" t="str">
        <f>IF(AT496&lt;&gt;"",IF(AT496&lt;&gt;"LIBSETS_DROP_MECHANIC_MONSTER_NAME",VLOOKUP(AT496,'LibSets constants'!$I$4:$L$1000,4,FALSE),""),"")</f>
        <v/>
      </c>
      <c r="AW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 = {wayshrines={-1,-1,-1,}, dlcId=DLC_BASE_GAME</v>
      </c>
      <c r="AX496" s="21" t="str">
        <f>IF(F496&lt;&gt;"Not in the game (anymore)",IF(A496&lt;&gt;"",IF(P496&lt;&gt;"",CONCATENATE(", zoneIds={",P496),"")&amp;IF(X496&lt;&gt;"",CONCATENATE(",",X496),"")&amp;IF(AC496&lt;&gt;"",CONCATENATE(",",AC496),"")&amp;IF(AH496&lt;&gt;"",CONCATENATE(",",AH496),"")&amp;IF(AM496&lt;&gt;"",CONCATENATE(",",AM496),"")&amp;IF(AR496&lt;&gt;"",CONCATENATE(",",AR496),"")&amp;IF(P496&lt;&gt;"",CONCATENATE("}",""),"")&amp;IF(OR(I496="true",I496="false",I496&lt;&gt;""), CONCATENATE(", veteran=", I496), ""),""),"")</f>
        <v>, zoneIds={635}, veteran=false</v>
      </c>
      <c r="AY496" s="21" t="str">
        <f>IF(F496&lt;&gt;"Not in the game (anymore)",IF(A496&lt;&gt;"",", setType="&amp;G496,"")&amp;IF(J496="true",", multiTrialSet=true",""),"")</f>
        <v>, setType=LIBSETS_SETTYPE_ARENA</v>
      </c>
      <c r="AZ496" s="21" t="str">
        <f>IF(F496&lt;&gt;"Not in the game (anymore)",IF(U496&lt;&gt;"",", dropMechanic={"&amp;U496&amp;IF(Z496&lt;&gt;"",","&amp;Z496,"")&amp;IF(AE496&lt;&gt;"",","&amp;AE496,"")&amp;IF(AJ496&lt;&gt;"",","&amp;AJ496,"")&amp;IF(AO496&lt;&gt;"",","&amp;AO496,"")&amp;IF(AT496&lt;&gt;"",","&amp;AT496,"")&amp;"}"&amp;IF(U496="LIBSETS_DROP_MECHANIC_MONSTER_NAME",", dropMechanicNames={" &amp; IF(V496&lt;&gt;"","['en']='"&amp;V496&amp;"'","") &amp; IF(W496&lt;&gt;"",", ['de']='" &amp; W496&amp;"'","") &amp; "}",""),"")&amp;"},","")</f>
        <v>, dropMechanic={LIBSETS_DROP_MECHANIC_ARENA_STAGE_CHEST}},</v>
      </c>
      <c r="BA496" s="21" t="str">
        <f>IF(F496&lt;&gt;"Not in the game (anymore)",IF(C496&lt;&gt;"",CONCATENATE(" --",C496," / ",B496,"   [",IF(Q496&lt;&gt;"",Q496,""),IF(Y496&lt;&gt;"",", "&amp;Y496,""),IF(AD496&lt;&gt;"",", "&amp;AD496,""),IF(AI496&lt;&gt;"",", "&amp;AI496,""),IF(AN496&lt;&gt;"",", "&amp;AN496,""),IF(AS496&lt;&gt;"",", "&amp;AS496,""),"]")),"")</f>
        <v xml:space="preserve"> --The Master's Maul / Streitkolben des Meisters   [Dragonstar Arena]</v>
      </c>
    </row>
    <row r="497" spans="1:53" x14ac:dyDescent="0.25">
      <c r="A497" s="5" t="s">
        <v>1446</v>
      </c>
      <c r="B497" t="s">
        <v>1477</v>
      </c>
      <c r="C497" t="s">
        <v>1478</v>
      </c>
      <c r="D497" s="3" t="str">
        <f>A497</f>
        <v>???</v>
      </c>
      <c r="E497" s="62" t="s">
        <v>1835</v>
      </c>
      <c r="F497" t="s">
        <v>1490</v>
      </c>
      <c r="G497" s="8" t="s">
        <v>1647</v>
      </c>
      <c r="I497" t="s">
        <v>97</v>
      </c>
      <c r="J497" t="s">
        <v>97</v>
      </c>
      <c r="K497">
        <v>-1</v>
      </c>
      <c r="L497">
        <v>-1</v>
      </c>
      <c r="M497">
        <v>-1</v>
      </c>
      <c r="N497" s="43">
        <v>0</v>
      </c>
      <c r="O497" s="70" t="s">
        <v>447</v>
      </c>
      <c r="P497" s="3">
        <f>IF(AND(G497&lt;&gt;"LIBSETS_SETTYPE_BATTLEGROUND",G497&lt;&gt;"LIBSETS_SETTYPE_SPECIAL",G497&lt;&gt;"LIBSETS_SETTYPE_MYTHIC"), IF(Q497&lt;&gt;"",VLOOKUP(Q497,'ESO zone constants'!$D$2:$H$4950,5,FALSE),""),"")</f>
        <v>635</v>
      </c>
      <c r="Q497" t="str">
        <f>IF(OR(K497="",K497&lt;=0,ISERROR(K497)),IF(AND(O497&lt;&gt;"",NOT(ISERROR(O497))),O497, ""),VLOOKUP(K497,'ESO wayshrine node constants'!$A$3:$D$9993,4,FALSE))</f>
        <v>Dragonstar Arena</v>
      </c>
      <c r="S497" s="19" t="str">
        <f>IF(AND(R497&lt;&gt;"",NOT(ISERROR(R497))),R497,IF(P497&lt;&gt;"",IF(NOT(ISERROR(VLOOKUP(P497,'ESO Dungeon constants'!$D$3:$H$9999,5,FALSE))),VLOOKUP(P497,'ESO Dungeon constants'!$D$3:$I$9999,6,FALSE),VLOOKUP(P497,'ESO zone constants'!$H$2:$K$9984,4,FALSE)),""))</f>
        <v>DLC_BASE_GAME</v>
      </c>
      <c r="T497" s="3" t="str">
        <f>IF(S497&lt;&gt;"",VLOOKUP(S497,'LibSets constants'!$B$4:$C$1000,2,FALSE),"")</f>
        <v>Included in base game</v>
      </c>
      <c r="U497" s="33" t="s">
        <v>1738</v>
      </c>
      <c r="V497" s="41" t="str">
        <f>IF(U497&lt;&gt;"",IF(U497&lt;&gt;"LIBSETS_DROP_MECHANIC_MONSTER_NAME",VLOOKUP(U497,'LibSets constants'!$I$4:$L$1000,3,FALSE),""),"")</f>
        <v>Arena stage chest</v>
      </c>
      <c r="W497" s="41" t="str">
        <f>IF(U497&lt;&gt;"",IF(U497&lt;&gt;"LIBSETS_DROP_MECHANIC_MONSTER_NAME",VLOOKUP(U497,'LibSets constants'!$I$4:$L$1000,4,FALSE),""),"")</f>
        <v>Arena-Phasen Schatztruhe</v>
      </c>
      <c r="X497" s="3" t="str">
        <f>IF(G497&lt;&gt;"LIBSETS_SETTYPE_BATTLEGROUND",IF(G497&lt;&gt;"LIBSETS_SETTYPE_SPECIAL",IF(Y497&lt;&gt;"",VLOOKUP(Y497,'ESO zone constants'!$D$2:$H$4950,5,FALSE),""),""),"")</f>
        <v/>
      </c>
      <c r="Z497" s="45"/>
      <c r="AA497" s="44" t="str">
        <f>IF(Z497&lt;&gt;"",IF(Z497&lt;&gt;"LIBSETS_DROP_MECHANIC_MONSTER_NAME",VLOOKUP(Z497,'LibSets constants'!$I$4:$L$1000,3,FALSE),""),"")</f>
        <v/>
      </c>
      <c r="AB497" s="44" t="str">
        <f>IF(Z497&lt;&gt;"",IF(Z497&lt;&gt;"LIBSETS_DROP_MECHANIC_MONSTER_NAME",VLOOKUP(Z497,'LibSets constants'!$I$4:$L$1000,4,FALSE),""),"")</f>
        <v/>
      </c>
      <c r="AC497" s="3" t="str">
        <f>IF(G497&lt;&gt;"LIBSETS_SETTYPE_BATTLEGROUND",IF(G497&lt;&gt;"LIBSETS_SETTYPE_SPECIAL",IF(AD497&lt;&gt;"",VLOOKUP(AD497,'ESO zone constants'!$D$2:$H$4950,5,FALSE),""),""),"")</f>
        <v/>
      </c>
      <c r="AE497" s="45"/>
      <c r="AF497" s="44" t="str">
        <f>IF(AE497&lt;&gt;"",IF(AE497&lt;&gt;"LIBSETS_DROP_MECHANIC_MONSTER_NAME",VLOOKUP(AE497,'LibSets constants'!$I$4:$L$1000,3,FALSE),""),"")</f>
        <v/>
      </c>
      <c r="AG497" s="44" t="str">
        <f>IF(AE497&lt;&gt;"",IF(AE497&lt;&gt;"LIBSETS_DROP_MECHANIC_MONSTER_NAME",VLOOKUP(AE497,'LibSets constants'!$I$4:$L$1000,4,FALSE),""),"")</f>
        <v/>
      </c>
      <c r="AH497" s="3" t="str">
        <f>IF(G497&lt;&gt;"LIBSETS_SETTYPE_BATTLEGROUND",IF(G497&lt;&gt;"LIBSETS_SETTYPE_SPECIAL",IF(AI497&lt;&gt;"",VLOOKUP(AI497,'ESO zone constants'!$D$2:$H$4950,5,FALSE),""),""),"")</f>
        <v/>
      </c>
      <c r="AJ497" s="45"/>
      <c r="AK497" s="44" t="str">
        <f>IF(AJ497&lt;&gt;"",IF(AJ497&lt;&gt;"LIBSETS_DROP_MECHANIC_MONSTER_NAME",VLOOKUP(AJ497,'LibSets constants'!$I$4:$L$1000,3,FALSE),""),"")</f>
        <v/>
      </c>
      <c r="AL497" s="44" t="str">
        <f>IF(AJ497&lt;&gt;"",IF(AJ497&lt;&gt;"LIBSETS_DROP_MECHANIC_MONSTER_NAME",VLOOKUP(AJ497,'LibSets constants'!$I$4:$L$1000,4,FALSE),""),"")</f>
        <v/>
      </c>
      <c r="AM497" s="3" t="str">
        <f>IF(G497&lt;&gt;"LIBSETS_SETTYPE_BATTLEGROUND",IF(G497&lt;&gt;"LIBSETS_SETTYPE_SPECIAL",IF(AN497&lt;&gt;"",VLOOKUP(AN497,'ESO zone constants'!$D$2:$H$4950,5,FALSE),""),""),"")</f>
        <v/>
      </c>
      <c r="AO497" s="45"/>
      <c r="AP497" s="44" t="str">
        <f>IF(AO497&lt;&gt;"",IF(AO497&lt;&gt;"LIBSETS_DROP_MECHANIC_MONSTER_NAME",VLOOKUP(AO497,'LibSets constants'!$I$4:$L$1000,3,FALSE),""),"")</f>
        <v/>
      </c>
      <c r="AQ497" s="44" t="str">
        <f>IF(AO497&lt;&gt;"",IF(AO497&lt;&gt;"LIBSETS_DROP_MECHANIC_MONSTER_NAME",VLOOKUP(AO497,'LibSets constants'!$I$4:$L$1000,4,FALSE),""),"")</f>
        <v/>
      </c>
      <c r="AR497" s="3" t="str">
        <f>IF(G497&lt;&gt;"LIBSETS_SETTYPE_BATTLEGROUND",IF(G497&lt;&gt;"LIBSETS_SETTYPE_SPECIAL",IF(AS497&lt;&gt;"",VLOOKUP(AS497,'ESO zone constants'!$D$2:$H$4950,5,FALSE),""),""),"")</f>
        <v/>
      </c>
      <c r="AT497" s="45"/>
      <c r="AU497" s="44" t="str">
        <f>IF(AT497&lt;&gt;"",IF(AT497&lt;&gt;"LIBSETS_DROP_MECHANIC_MONSTER_NAME",VLOOKUP(AT497,'LibSets constants'!$I$4:$L$1000,3,FALSE),""),"")</f>
        <v/>
      </c>
      <c r="AV497" s="44" t="str">
        <f>IF(AT497&lt;&gt;"",IF(AT497&lt;&gt;"LIBSETS_DROP_MECHANIC_MONSTER_NAME",VLOOKUP(AT497,'LibSets constants'!$I$4:$L$1000,4,FALSE),""),"")</f>
        <v/>
      </c>
      <c r="AW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 = {wayshrines={-1,-1,-1,}, dlcId=DLC_BASE_GAME</v>
      </c>
      <c r="AX497" s="21" t="str">
        <f>IF(F497&lt;&gt;"Not in the game (anymore)",IF(A497&lt;&gt;"",IF(P497&lt;&gt;"",CONCATENATE(", zoneIds={",P497),"")&amp;IF(X497&lt;&gt;"",CONCATENATE(",",X497),"")&amp;IF(AC497&lt;&gt;"",CONCATENATE(",",AC497),"")&amp;IF(AH497&lt;&gt;"",CONCATENATE(",",AH497),"")&amp;IF(AM497&lt;&gt;"",CONCATENATE(",",AM497),"")&amp;IF(AR497&lt;&gt;"",CONCATENATE(",",AR497),"")&amp;IF(P497&lt;&gt;"",CONCATENATE("}",""),"")&amp;IF(OR(I497="true",I497="false",I497&lt;&gt;""), CONCATENATE(", veteran=", I497), ""),""),"")</f>
        <v>, zoneIds={635}, veteran=false</v>
      </c>
      <c r="AY497" s="21" t="str">
        <f>IF(F497&lt;&gt;"Not in the game (anymore)",IF(A497&lt;&gt;"",", setType="&amp;G497,"")&amp;IF(J497="true",", multiTrialSet=true",""),"")</f>
        <v>, setType=LIBSETS_SETTYPE_ARENA</v>
      </c>
      <c r="AZ497" s="21" t="str">
        <f>IF(F497&lt;&gt;"Not in the game (anymore)",IF(U497&lt;&gt;"",", dropMechanic={"&amp;U497&amp;IF(Z497&lt;&gt;"",","&amp;Z497,"")&amp;IF(AE497&lt;&gt;"",","&amp;AE497,"")&amp;IF(AJ497&lt;&gt;"",","&amp;AJ497,"")&amp;IF(AO497&lt;&gt;"",","&amp;AO497,"")&amp;IF(AT497&lt;&gt;"",","&amp;AT497,"")&amp;"}"&amp;IF(U497="LIBSETS_DROP_MECHANIC_MONSTER_NAME",", dropMechanicNames={" &amp; IF(V497&lt;&gt;"","['en']='"&amp;V497&amp;"'","") &amp; IF(W497&lt;&gt;"",", ['de']='" &amp; W497&amp;"'","") &amp; "}",""),"")&amp;"},","")</f>
        <v>, dropMechanic={LIBSETS_DROP_MECHANIC_ARENA_STAGE_CHEST}},</v>
      </c>
      <c r="BA497" s="21" t="str">
        <f>IF(F497&lt;&gt;"Not in the game (anymore)",IF(C497&lt;&gt;"",CONCATENATE(" --",C497," / ",B497,"   [",IF(Q497&lt;&gt;"",Q497,""),IF(Y497&lt;&gt;"",", "&amp;Y497,""),IF(AD497&lt;&gt;"",", "&amp;AD497,""),IF(AI497&lt;&gt;"",", "&amp;AI497,""),IF(AN497&lt;&gt;"",", "&amp;AN497,""),IF(AS497&lt;&gt;"",", "&amp;AS497,""),"]")),"")</f>
        <v xml:space="preserve"> --The Master's Restoration Staff / Heilungsstab des Meisters   [Dragonstar Arena]</v>
      </c>
    </row>
    <row r="498" spans="1:53" x14ac:dyDescent="0.25">
      <c r="A498" s="5" t="s">
        <v>1446</v>
      </c>
      <c r="B498" t="s">
        <v>1496</v>
      </c>
      <c r="C498" t="s">
        <v>1497</v>
      </c>
      <c r="D498" s="3" t="str">
        <f>A498</f>
        <v>???</v>
      </c>
      <c r="E498" s="62" t="s">
        <v>1835</v>
      </c>
      <c r="F498" t="s">
        <v>1490</v>
      </c>
      <c r="G498" s="8" t="s">
        <v>1647</v>
      </c>
      <c r="I498" t="s">
        <v>97</v>
      </c>
      <c r="J498" t="s">
        <v>97</v>
      </c>
      <c r="K498">
        <v>-1</v>
      </c>
      <c r="L498">
        <v>-1</v>
      </c>
      <c r="M498">
        <v>-1</v>
      </c>
      <c r="N498" s="43">
        <v>0</v>
      </c>
      <c r="O498" s="70" t="s">
        <v>447</v>
      </c>
      <c r="P498" s="3">
        <f>IF(AND(G498&lt;&gt;"LIBSETS_SETTYPE_BATTLEGROUND",G498&lt;&gt;"LIBSETS_SETTYPE_SPECIAL",G498&lt;&gt;"LIBSETS_SETTYPE_MYTHIC"), IF(Q498&lt;&gt;"",VLOOKUP(Q498,'ESO zone constants'!$D$2:$H$4950,5,FALSE),""),"")</f>
        <v>635</v>
      </c>
      <c r="Q498" t="str">
        <f>IF(OR(K498="",K498&lt;=0,ISERROR(K498)),IF(AND(O498&lt;&gt;"",NOT(ISERROR(O498))),O498, ""),VLOOKUP(K498,'ESO wayshrine node constants'!$A$3:$D$9993,4,FALSE))</f>
        <v>Dragonstar Arena</v>
      </c>
      <c r="S498" s="19" t="str">
        <f>IF(AND(R498&lt;&gt;"",NOT(ISERROR(R498))),R498,IF(P498&lt;&gt;"",IF(NOT(ISERROR(VLOOKUP(P498,'ESO Dungeon constants'!$D$3:$H$9999,5,FALSE))),VLOOKUP(P498,'ESO Dungeon constants'!$D$3:$I$9999,6,FALSE),VLOOKUP(P498,'ESO zone constants'!$H$2:$K$9984,4,FALSE)),""))</f>
        <v>DLC_BASE_GAME</v>
      </c>
      <c r="T498" s="3" t="str">
        <f>IF(S498&lt;&gt;"",VLOOKUP(S498,'LibSets constants'!$B$4:$C$1000,2,FALSE),"")</f>
        <v>Included in base game</v>
      </c>
      <c r="U498" s="33" t="s">
        <v>1738</v>
      </c>
      <c r="V498" s="41" t="str">
        <f>IF(U498&lt;&gt;"",IF(U498&lt;&gt;"LIBSETS_DROP_MECHANIC_MONSTER_NAME",VLOOKUP(U498,'LibSets constants'!$I$4:$L$1000,3,FALSE),""),"")</f>
        <v>Arena stage chest</v>
      </c>
      <c r="W498" s="41" t="str">
        <f>IF(U498&lt;&gt;"",IF(U498&lt;&gt;"LIBSETS_DROP_MECHANIC_MONSTER_NAME",VLOOKUP(U498,'LibSets constants'!$I$4:$L$1000,4,FALSE),""),"")</f>
        <v>Arena-Phasen Schatztruhe</v>
      </c>
      <c r="X498" s="3" t="str">
        <f>IF(G498&lt;&gt;"LIBSETS_SETTYPE_BATTLEGROUND",IF(G498&lt;&gt;"LIBSETS_SETTYPE_SPECIAL",IF(Y498&lt;&gt;"",VLOOKUP(Y498,'ESO zone constants'!$D$2:$H$4950,5,FALSE),""),""),"")</f>
        <v/>
      </c>
      <c r="Z498" s="45"/>
      <c r="AA498" s="44" t="str">
        <f>IF(Z498&lt;&gt;"",IF(Z498&lt;&gt;"LIBSETS_DROP_MECHANIC_MONSTER_NAME",VLOOKUP(Z498,'LibSets constants'!$I$4:$L$1000,3,FALSE),""),"")</f>
        <v/>
      </c>
      <c r="AB498" s="44" t="str">
        <f>IF(Z498&lt;&gt;"",IF(Z498&lt;&gt;"LIBSETS_DROP_MECHANIC_MONSTER_NAME",VLOOKUP(Z498,'LibSets constants'!$I$4:$L$1000,4,FALSE),""),"")</f>
        <v/>
      </c>
      <c r="AC498" s="3" t="str">
        <f>IF(G498&lt;&gt;"LIBSETS_SETTYPE_BATTLEGROUND",IF(G498&lt;&gt;"LIBSETS_SETTYPE_SPECIAL",IF(AD498&lt;&gt;"",VLOOKUP(AD498,'ESO zone constants'!$D$2:$H$4950,5,FALSE),""),""),"")</f>
        <v/>
      </c>
      <c r="AE498" s="45"/>
      <c r="AF498" s="44" t="str">
        <f>IF(AE498&lt;&gt;"",IF(AE498&lt;&gt;"LIBSETS_DROP_MECHANIC_MONSTER_NAME",VLOOKUP(AE498,'LibSets constants'!$I$4:$L$1000,3,FALSE),""),"")</f>
        <v/>
      </c>
      <c r="AG498" s="44" t="str">
        <f>IF(AE498&lt;&gt;"",IF(AE498&lt;&gt;"LIBSETS_DROP_MECHANIC_MONSTER_NAME",VLOOKUP(AE498,'LibSets constants'!$I$4:$L$1000,4,FALSE),""),"")</f>
        <v/>
      </c>
      <c r="AH498" s="3" t="str">
        <f>IF(G498&lt;&gt;"LIBSETS_SETTYPE_BATTLEGROUND",IF(G498&lt;&gt;"LIBSETS_SETTYPE_SPECIAL",IF(AI498&lt;&gt;"",VLOOKUP(AI498,'ESO zone constants'!$D$2:$H$4950,5,FALSE),""),""),"")</f>
        <v/>
      </c>
      <c r="AJ498" s="45"/>
      <c r="AK498" s="44" t="str">
        <f>IF(AJ498&lt;&gt;"",IF(AJ498&lt;&gt;"LIBSETS_DROP_MECHANIC_MONSTER_NAME",VLOOKUP(AJ498,'LibSets constants'!$I$4:$L$1000,3,FALSE),""),"")</f>
        <v/>
      </c>
      <c r="AL498" s="44" t="str">
        <f>IF(AJ498&lt;&gt;"",IF(AJ498&lt;&gt;"LIBSETS_DROP_MECHANIC_MONSTER_NAME",VLOOKUP(AJ498,'LibSets constants'!$I$4:$L$1000,4,FALSE),""),"")</f>
        <v/>
      </c>
      <c r="AM498" s="3" t="str">
        <f>IF(G498&lt;&gt;"LIBSETS_SETTYPE_BATTLEGROUND",IF(G498&lt;&gt;"LIBSETS_SETTYPE_SPECIAL",IF(AN498&lt;&gt;"",VLOOKUP(AN498,'ESO zone constants'!$D$2:$H$4950,5,FALSE),""),""),"")</f>
        <v/>
      </c>
      <c r="AO498" s="45"/>
      <c r="AP498" s="44" t="str">
        <f>IF(AO498&lt;&gt;"",IF(AO498&lt;&gt;"LIBSETS_DROP_MECHANIC_MONSTER_NAME",VLOOKUP(AO498,'LibSets constants'!$I$4:$L$1000,3,FALSE),""),"")</f>
        <v/>
      </c>
      <c r="AQ498" s="44" t="str">
        <f>IF(AO498&lt;&gt;"",IF(AO498&lt;&gt;"LIBSETS_DROP_MECHANIC_MONSTER_NAME",VLOOKUP(AO498,'LibSets constants'!$I$4:$L$1000,4,FALSE),""),"")</f>
        <v/>
      </c>
      <c r="AR498" s="3" t="str">
        <f>IF(G498&lt;&gt;"LIBSETS_SETTYPE_BATTLEGROUND",IF(G498&lt;&gt;"LIBSETS_SETTYPE_SPECIAL",IF(AS498&lt;&gt;"",VLOOKUP(AS498,'ESO zone constants'!$D$2:$H$4950,5,FALSE),""),""),"")</f>
        <v/>
      </c>
      <c r="AT498" s="45"/>
      <c r="AU498" s="44" t="str">
        <f>IF(AT498&lt;&gt;"",IF(AT498&lt;&gt;"LIBSETS_DROP_MECHANIC_MONSTER_NAME",VLOOKUP(AT498,'LibSets constants'!$I$4:$L$1000,3,FALSE),""),"")</f>
        <v/>
      </c>
      <c r="AV498" s="44" t="str">
        <f>IF(AT498&lt;&gt;"",IF(AT498&lt;&gt;"LIBSETS_DROP_MECHANIC_MONSTER_NAME",VLOOKUP(AT498,'LibSets constants'!$I$4:$L$1000,4,FALSE),""),"")</f>
        <v/>
      </c>
      <c r="AW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 = {wayshrines={-1,-1,-1,}, dlcId=DLC_BASE_GAME</v>
      </c>
      <c r="AX498" s="21" t="str">
        <f>IF(F498&lt;&gt;"Not in the game (anymore)",IF(A498&lt;&gt;"",IF(P498&lt;&gt;"",CONCATENATE(", zoneIds={",P498),"")&amp;IF(X498&lt;&gt;"",CONCATENATE(",",X498),"")&amp;IF(AC498&lt;&gt;"",CONCATENATE(",",AC498),"")&amp;IF(AH498&lt;&gt;"",CONCATENATE(",",AH498),"")&amp;IF(AM498&lt;&gt;"",CONCATENATE(",",AM498),"")&amp;IF(AR498&lt;&gt;"",CONCATENATE(",",AR498),"")&amp;IF(P498&lt;&gt;"",CONCATENATE("}",""),"")&amp;IF(OR(I498="true",I498="false",I498&lt;&gt;""), CONCATENATE(", veteran=", I498), ""),""),"")</f>
        <v>, zoneIds={635}, veteran=false</v>
      </c>
      <c r="AY498" s="21" t="str">
        <f>IF(F498&lt;&gt;"Not in the game (anymore)",IF(A498&lt;&gt;"",", setType="&amp;G498,"")&amp;IF(J498="true",", multiTrialSet=true",""),"")</f>
        <v>, setType=LIBSETS_SETTYPE_ARENA</v>
      </c>
      <c r="AZ498" s="21" t="str">
        <f>IF(F498&lt;&gt;"Not in the game (anymore)",IF(U498&lt;&gt;"",", dropMechanic={"&amp;U498&amp;IF(Z498&lt;&gt;"",","&amp;Z498,"")&amp;IF(AE498&lt;&gt;"",","&amp;AE498,"")&amp;IF(AJ498&lt;&gt;"",","&amp;AJ498,"")&amp;IF(AO498&lt;&gt;"",","&amp;AO498,"")&amp;IF(AT498&lt;&gt;"",","&amp;AT498,"")&amp;"}"&amp;IF(U498="LIBSETS_DROP_MECHANIC_MONSTER_NAME",", dropMechanicNames={" &amp; IF(V498&lt;&gt;"","['en']='"&amp;V498&amp;"'","") &amp; IF(W498&lt;&gt;"",", ['de']='" &amp; W498&amp;"'","") &amp; "}",""),"")&amp;"},","")</f>
        <v>, dropMechanic={LIBSETS_DROP_MECHANIC_ARENA_STAGE_CHEST}},</v>
      </c>
      <c r="BA498" s="21" t="str">
        <f>IF(F498&lt;&gt;"Not in the game (anymore)",IF(C498&lt;&gt;"",CONCATENATE(" --",C498," / ",B498,"   [",IF(Q498&lt;&gt;"",Q498,""),IF(Y498&lt;&gt;"",", "&amp;Y498,""),IF(AD498&lt;&gt;"",", "&amp;AD498,""),IF(AI498&lt;&gt;"",", "&amp;AI498,""),IF(AN498&lt;&gt;"",", "&amp;AN498,""),IF(AS498&lt;&gt;"",", "&amp;AS498,""),"]")),"")</f>
        <v xml:space="preserve"> --The Master's Shield / Schild des Meisters   [Dragonstar Arena]</v>
      </c>
    </row>
    <row r="499" spans="1:53" x14ac:dyDescent="0.25">
      <c r="A499" s="47" t="s">
        <v>1446</v>
      </c>
      <c r="B499" t="s">
        <v>1483</v>
      </c>
      <c r="C499" t="s">
        <v>1484</v>
      </c>
      <c r="D499" s="3" t="str">
        <f>A499</f>
        <v>???</v>
      </c>
      <c r="E499" s="62" t="s">
        <v>1835</v>
      </c>
      <c r="F499" t="s">
        <v>1490</v>
      </c>
      <c r="G499" s="8" t="s">
        <v>1647</v>
      </c>
      <c r="I499" t="s">
        <v>97</v>
      </c>
      <c r="J499" t="s">
        <v>97</v>
      </c>
      <c r="K499">
        <v>-1</v>
      </c>
      <c r="L499">
        <v>-1</v>
      </c>
      <c r="M499">
        <v>-1</v>
      </c>
      <c r="N499">
        <v>0</v>
      </c>
      <c r="O499" s="70" t="s">
        <v>447</v>
      </c>
      <c r="P499" s="3">
        <f>IF(AND(G499&lt;&gt;"LIBSETS_SETTYPE_BATTLEGROUND",G499&lt;&gt;"LIBSETS_SETTYPE_SPECIAL",G499&lt;&gt;"LIBSETS_SETTYPE_MYTHIC"), IF(Q499&lt;&gt;"",VLOOKUP(Q499,'ESO zone constants'!$D$2:$H$4950,5,FALSE),""),"")</f>
        <v>635</v>
      </c>
      <c r="Q499" t="str">
        <f>IF(OR(K499="",K499&lt;=0,ISERROR(K499)),IF(AND(O499&lt;&gt;"",NOT(ISERROR(O499))),O499, ""),VLOOKUP(K499,'ESO wayshrine node constants'!$A$3:$D$9993,4,FALSE))</f>
        <v>Dragonstar Arena</v>
      </c>
      <c r="S499" s="19" t="str">
        <f>IF(AND(R499&lt;&gt;"",NOT(ISERROR(R499))),R499,IF(P499&lt;&gt;"",IF(NOT(ISERROR(VLOOKUP(P499,'ESO Dungeon constants'!$D$3:$H$9999,5,FALSE))),VLOOKUP(P499,'ESO Dungeon constants'!$D$3:$I$9999,6,FALSE),VLOOKUP(P499,'ESO zone constants'!$H$2:$K$9984,4,FALSE)),""))</f>
        <v>DLC_BASE_GAME</v>
      </c>
      <c r="T499" s="3" t="str">
        <f>IF(S499&lt;&gt;"",VLOOKUP(S499,'LibSets constants'!$B$4:$C$1000,2,FALSE),"")</f>
        <v>Included in base game</v>
      </c>
      <c r="U499" s="33" t="s">
        <v>1738</v>
      </c>
      <c r="V499" s="41" t="str">
        <f>IF(U499&lt;&gt;"",IF(U499&lt;&gt;"LIBSETS_DROP_MECHANIC_MONSTER_NAME",VLOOKUP(U499,'LibSets constants'!$I$4:$L$1000,3,FALSE),""),"")</f>
        <v>Arena stage chest</v>
      </c>
      <c r="W499" s="41" t="str">
        <f>IF(U499&lt;&gt;"",IF(U499&lt;&gt;"LIBSETS_DROP_MECHANIC_MONSTER_NAME",VLOOKUP(U499,'LibSets constants'!$I$4:$L$1000,4,FALSE),""),"")</f>
        <v>Arena-Phasen Schatztruhe</v>
      </c>
      <c r="X499" s="3" t="str">
        <f>IF(G499&lt;&gt;"LIBSETS_SETTYPE_BATTLEGROUND",IF(G499&lt;&gt;"LIBSETS_SETTYPE_SPECIAL",IF(Y499&lt;&gt;"",VLOOKUP(Y499,'ESO zone constants'!$D$2:$H$4950,5,FALSE),""),""),"")</f>
        <v/>
      </c>
      <c r="Z499" s="45"/>
      <c r="AA499" s="44" t="str">
        <f>IF(Z499&lt;&gt;"",IF(Z499&lt;&gt;"LIBSETS_DROP_MECHANIC_MONSTER_NAME",VLOOKUP(Z499,'LibSets constants'!$I$4:$L$1000,3,FALSE),""),"")</f>
        <v/>
      </c>
      <c r="AB499" s="44" t="str">
        <f>IF(Z499&lt;&gt;"",IF(Z499&lt;&gt;"LIBSETS_DROP_MECHANIC_MONSTER_NAME",VLOOKUP(Z499,'LibSets constants'!$I$4:$L$1000,4,FALSE),""),"")</f>
        <v/>
      </c>
      <c r="AC499" s="3" t="str">
        <f>IF(G499&lt;&gt;"LIBSETS_SETTYPE_BATTLEGROUND",IF(G499&lt;&gt;"LIBSETS_SETTYPE_SPECIAL",IF(AD499&lt;&gt;"",VLOOKUP(AD499,'ESO zone constants'!$D$2:$H$4950,5,FALSE),""),""),"")</f>
        <v/>
      </c>
      <c r="AE499" s="45"/>
      <c r="AF499" s="44" t="str">
        <f>IF(AE499&lt;&gt;"",IF(AE499&lt;&gt;"LIBSETS_DROP_MECHANIC_MONSTER_NAME",VLOOKUP(AE499,'LibSets constants'!$I$4:$L$1000,3,FALSE),""),"")</f>
        <v/>
      </c>
      <c r="AG499" s="44" t="str">
        <f>IF(AE499&lt;&gt;"",IF(AE499&lt;&gt;"LIBSETS_DROP_MECHANIC_MONSTER_NAME",VLOOKUP(AE499,'LibSets constants'!$I$4:$L$1000,4,FALSE),""),"")</f>
        <v/>
      </c>
      <c r="AH499" s="3" t="str">
        <f>IF(G499&lt;&gt;"LIBSETS_SETTYPE_BATTLEGROUND",IF(G499&lt;&gt;"LIBSETS_SETTYPE_SPECIAL",IF(AI499&lt;&gt;"",VLOOKUP(AI499,'ESO zone constants'!$D$2:$H$4950,5,FALSE),""),""),"")</f>
        <v/>
      </c>
      <c r="AJ499" s="45"/>
      <c r="AK499" s="44" t="str">
        <f>IF(AJ499&lt;&gt;"",IF(AJ499&lt;&gt;"LIBSETS_DROP_MECHANIC_MONSTER_NAME",VLOOKUP(AJ499,'LibSets constants'!$I$4:$L$1000,3,FALSE),""),"")</f>
        <v/>
      </c>
      <c r="AL499" s="44" t="str">
        <f>IF(AJ499&lt;&gt;"",IF(AJ499&lt;&gt;"LIBSETS_DROP_MECHANIC_MONSTER_NAME",VLOOKUP(AJ499,'LibSets constants'!$I$4:$L$1000,4,FALSE),""),"")</f>
        <v/>
      </c>
      <c r="AM499" s="3" t="str">
        <f>IF(G499&lt;&gt;"LIBSETS_SETTYPE_BATTLEGROUND",IF(G499&lt;&gt;"LIBSETS_SETTYPE_SPECIAL",IF(AN499&lt;&gt;"",VLOOKUP(AN499,'ESO zone constants'!$D$2:$H$4950,5,FALSE),""),""),"")</f>
        <v/>
      </c>
      <c r="AO499" s="45"/>
      <c r="AP499" s="44" t="str">
        <f>IF(AO499&lt;&gt;"",IF(AO499&lt;&gt;"LIBSETS_DROP_MECHANIC_MONSTER_NAME",VLOOKUP(AO499,'LibSets constants'!$I$4:$L$1000,3,FALSE),""),"")</f>
        <v/>
      </c>
      <c r="AQ499" s="44" t="str">
        <f>IF(AO499&lt;&gt;"",IF(AO499&lt;&gt;"LIBSETS_DROP_MECHANIC_MONSTER_NAME",VLOOKUP(AO499,'LibSets constants'!$I$4:$L$1000,4,FALSE),""),"")</f>
        <v/>
      </c>
      <c r="AR499" s="3" t="str">
        <f>IF(G499&lt;&gt;"LIBSETS_SETTYPE_BATTLEGROUND",IF(G499&lt;&gt;"LIBSETS_SETTYPE_SPECIAL",IF(AS499&lt;&gt;"",VLOOKUP(AS499,'ESO zone constants'!$D$2:$H$4950,5,FALSE),""),""),"")</f>
        <v/>
      </c>
      <c r="AT499" s="45"/>
      <c r="AU499" s="44" t="str">
        <f>IF(AT499&lt;&gt;"",IF(AT499&lt;&gt;"LIBSETS_DROP_MECHANIC_MONSTER_NAME",VLOOKUP(AT499,'LibSets constants'!$I$4:$L$1000,3,FALSE),""),"")</f>
        <v/>
      </c>
      <c r="AV499" s="44" t="str">
        <f>IF(AT499&lt;&gt;"",IF(AT499&lt;&gt;"LIBSETS_DROP_MECHANIC_MONSTER_NAME",VLOOKUP(AT499,'LibSets constants'!$I$4:$L$1000,4,FALSE),""),"")</f>
        <v/>
      </c>
      <c r="AW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 = {wayshrines={-1,-1,-1,}, dlcId=DLC_BASE_GAME</v>
      </c>
      <c r="AX499" s="21" t="str">
        <f>IF(F499&lt;&gt;"Not in the game (anymore)",IF(A499&lt;&gt;"",IF(P499&lt;&gt;"",CONCATENATE(", zoneIds={",P499),"")&amp;IF(X499&lt;&gt;"",CONCATENATE(",",X499),"")&amp;IF(AC499&lt;&gt;"",CONCATENATE(",",AC499),"")&amp;IF(AH499&lt;&gt;"",CONCATENATE(",",AH499),"")&amp;IF(AM499&lt;&gt;"",CONCATENATE(",",AM499),"")&amp;IF(AR499&lt;&gt;"",CONCATENATE(",",AR499),"")&amp;IF(P499&lt;&gt;"",CONCATENATE("}",""),"")&amp;IF(OR(I499="true",I499="false",I499&lt;&gt;""), CONCATENATE(", veteran=", I499), ""),""),"")</f>
        <v>, zoneIds={635}, veteran=false</v>
      </c>
      <c r="AY499" s="21" t="str">
        <f>IF(F499&lt;&gt;"Not in the game (anymore)",IF(A499&lt;&gt;"",", setType="&amp;G499,"")&amp;IF(J499="true",", multiTrialSet=true",""),"")</f>
        <v>, setType=LIBSETS_SETTYPE_ARENA</v>
      </c>
      <c r="AZ499" s="21" t="str">
        <f>IF(F499&lt;&gt;"Not in the game (anymore)",IF(U499&lt;&gt;"",", dropMechanic={"&amp;U499&amp;IF(Z499&lt;&gt;"",","&amp;Z499,"")&amp;IF(AE499&lt;&gt;"",","&amp;AE499,"")&amp;IF(AJ499&lt;&gt;"",","&amp;AJ499,"")&amp;IF(AO499&lt;&gt;"",","&amp;AO499,"")&amp;IF(AT499&lt;&gt;"",","&amp;AT499,"")&amp;"}"&amp;IF(U499="LIBSETS_DROP_MECHANIC_MONSTER_NAME",", dropMechanicNames={" &amp; IF(V499&lt;&gt;"","['en']='"&amp;V499&amp;"'","") &amp; IF(W499&lt;&gt;"",", ['de']='" &amp; W499&amp;"'","") &amp; "}",""),"")&amp;"},","")</f>
        <v>, dropMechanic={LIBSETS_DROP_MECHANIC_ARENA_STAGE_CHEST}},</v>
      </c>
      <c r="BA499" s="21" t="str">
        <f>IF(F499&lt;&gt;"Not in the game (anymore)",IF(C499&lt;&gt;"",CONCATENATE(" --",C499," / ",B499,"   [",IF(Q499&lt;&gt;"",Q499,""),IF(Y499&lt;&gt;"",", "&amp;Y499,""),IF(AD499&lt;&gt;"",", "&amp;AD499,""),IF(AI499&lt;&gt;"",", "&amp;AI499,""),IF(AN499&lt;&gt;"",", "&amp;AN499,""),IF(AS499&lt;&gt;"",", "&amp;AS499,""),"]")),"")</f>
        <v xml:space="preserve"> --The Master's Sword / Schwert des Meisters   [Dragonstar Arena]</v>
      </c>
    </row>
  </sheetData>
  <autoFilter ref="A2:BA499">
    <sortState ref="A3:BA499">
      <sortCondition ref="A2:A499"/>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0"/>
  <sheetViews>
    <sheetView workbookViewId="0">
      <pane xSplit="3" ySplit="2" topLeftCell="D468" activePane="bottomRight" state="frozen"/>
      <selection pane="topRight" activeCell="D1" sqref="D1"/>
      <selection pane="bottomLeft" activeCell="A3" sqref="A3"/>
      <selection pane="bottomRight" activeCell="B480" sqref="B480"/>
    </sheetView>
  </sheetViews>
  <sheetFormatPr baseColWidth="10"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78" t="s">
        <v>1871</v>
      </c>
      <c r="B1" s="78"/>
      <c r="C1" s="78"/>
      <c r="D1" s="49" t="s">
        <v>1872</v>
      </c>
    </row>
    <row r="2" spans="1:4" x14ac:dyDescent="0.25">
      <c r="A2" s="6" t="s">
        <v>89</v>
      </c>
      <c r="B2" s="7" t="s">
        <v>1869</v>
      </c>
      <c r="C2" s="7" t="s">
        <v>1870</v>
      </c>
      <c r="D2" s="1" t="s">
        <v>1868</v>
      </c>
    </row>
    <row r="3" spans="1:4" x14ac:dyDescent="0.25">
      <c r="A3" s="12">
        <v>19</v>
      </c>
      <c r="B3" s="8" t="str">
        <f>VLOOKUP(A3,'Sets data'!$A$3:$C$9990,3,FALSE)</f>
        <v>Vestments of the Warlock</v>
      </c>
      <c r="C3" s="8" t="str">
        <f>VLOOKUP(A3,'Sets data'!$A$3:$C$9990,2,FALSE)</f>
        <v>Gewänder des Hexers</v>
      </c>
    </row>
    <row r="4" spans="1:4" x14ac:dyDescent="0.25">
      <c r="A4" s="12">
        <v>20</v>
      </c>
      <c r="B4" s="8" t="str">
        <f>VLOOKUP(A4,'Sets data'!$A$3:$C$9990,3,FALSE)</f>
        <v>Witchman Armor</v>
      </c>
      <c r="C4" s="8" t="str">
        <f>VLOOKUP(A4,'Sets data'!$A$3:$C$9990,2,FALSE)</f>
        <v>Hexenwerk</v>
      </c>
    </row>
    <row r="5" spans="1:4" x14ac:dyDescent="0.25">
      <c r="A5" s="12">
        <v>21</v>
      </c>
      <c r="B5" s="8" t="str">
        <f>VLOOKUP(A5,'Sets data'!$A$3:$C$9990,3,FALSE)</f>
        <v>Akaviri Dragonguard</v>
      </c>
      <c r="C5" s="8" t="str">
        <f>VLOOKUP(A5,'Sets data'!$A$3:$C$9990,2,FALSE)</f>
        <v>Akavirische Drachengarde</v>
      </c>
    </row>
    <row r="6" spans="1:4" x14ac:dyDescent="0.25">
      <c r="A6" s="12">
        <v>22</v>
      </c>
      <c r="B6" s="8" t="str">
        <f>VLOOKUP(A6,'Sets data'!$A$3:$C$9990,3,FALSE)</f>
        <v>Dreamer's Mantle</v>
      </c>
      <c r="C6" s="8" t="str">
        <f>VLOOKUP(A6,'Sets data'!$A$3:$C$9990,2,FALSE)</f>
        <v>Mantel des Träumers</v>
      </c>
    </row>
    <row r="7" spans="1:4" x14ac:dyDescent="0.25">
      <c r="A7" s="12">
        <v>23</v>
      </c>
      <c r="B7" s="8" t="str">
        <f>VLOOKUP(A7,'Sets data'!$A$3:$C$9990,3,FALSE)</f>
        <v>Archer's Mind</v>
      </c>
      <c r="C7" s="8" t="str">
        <f>VLOOKUP(A7,'Sets data'!$A$3:$C$9990,2,FALSE)</f>
        <v>Schützensinn</v>
      </c>
    </row>
    <row r="8" spans="1:4" x14ac:dyDescent="0.25">
      <c r="A8" s="12">
        <v>24</v>
      </c>
      <c r="B8" s="8" t="str">
        <f>VLOOKUP(A8,'Sets data'!$A$3:$C$9990,3,FALSE)</f>
        <v>Footman's Fortune</v>
      </c>
      <c r="C8" s="8" t="str">
        <f>VLOOKUP(A8,'Sets data'!$A$3:$C$9990,2,FALSE)</f>
        <v>Geschick des Fußsoldaten</v>
      </c>
    </row>
    <row r="9" spans="1:4" x14ac:dyDescent="0.25">
      <c r="A9" s="12">
        <v>25</v>
      </c>
      <c r="B9" s="8" t="str">
        <f>VLOOKUP(A9,'Sets data'!$A$3:$C$9990,3,FALSE)</f>
        <v>Desert Rose</v>
      </c>
      <c r="C9" s="8" t="str">
        <f>VLOOKUP(A9,'Sets data'!$A$3:$C$9990,2,FALSE)</f>
        <v>Wüstenrose</v>
      </c>
    </row>
    <row r="10" spans="1:4" x14ac:dyDescent="0.25">
      <c r="A10" s="12">
        <v>26</v>
      </c>
      <c r="B10" s="8" t="str">
        <f>VLOOKUP(A10,'Sets data'!$A$3:$C$9990,3,FALSE)</f>
        <v>Prisoner's Rags</v>
      </c>
      <c r="C10" s="8" t="str">
        <f>VLOOKUP(A10,'Sets data'!$A$3:$C$9990,2,FALSE)</f>
        <v>Lumpen des Gefangenen</v>
      </c>
    </row>
    <row r="11" spans="1:4" x14ac:dyDescent="0.25">
      <c r="A11" s="12">
        <v>27</v>
      </c>
      <c r="B11" s="8" t="str">
        <f>VLOOKUP(A11,'Sets data'!$A$3:$C$9990,3,FALSE)</f>
        <v>Fiord's Legacy</v>
      </c>
      <c r="C11" s="8" t="str">
        <f>VLOOKUP(A11,'Sets data'!$A$3:$C$9990,2,FALSE)</f>
        <v>Fiords Erbe</v>
      </c>
    </row>
    <row r="12" spans="1:4" x14ac:dyDescent="0.25">
      <c r="A12" s="12">
        <v>28</v>
      </c>
      <c r="B12" s="8" t="str">
        <f>VLOOKUP(A12,'Sets data'!$A$3:$C$9990,3,FALSE)</f>
        <v>Barkskin</v>
      </c>
      <c r="C12" s="8" t="str">
        <f>VLOOKUP(A12,'Sets data'!$A$3:$C$9990,2,FALSE)</f>
        <v>Borkenhaut</v>
      </c>
    </row>
    <row r="13" spans="1:4" x14ac:dyDescent="0.25">
      <c r="A13" s="12">
        <v>29</v>
      </c>
      <c r="B13" s="8" t="str">
        <f>VLOOKUP(A13,'Sets data'!$A$3:$C$9990,3,FALSE)</f>
        <v>Sergeant's Mail</v>
      </c>
      <c r="C13" s="8" t="str">
        <f>VLOOKUP(A13,'Sets data'!$A$3:$C$9990,2,FALSE)</f>
        <v>Rüstung des Feldwebels</v>
      </c>
    </row>
    <row r="14" spans="1:4" x14ac:dyDescent="0.25">
      <c r="A14" s="12">
        <v>30</v>
      </c>
      <c r="B14" s="8" t="str">
        <f>VLOOKUP(A14,'Sets data'!$A$3:$C$9990,3,FALSE)</f>
        <v>Thunderbug's Carapace</v>
      </c>
      <c r="C14" s="8" t="str">
        <f>VLOOKUP(A14,'Sets data'!$A$3:$C$9990,2,FALSE)</f>
        <v>Donnerkäferpanzer</v>
      </c>
    </row>
    <row r="15" spans="1:4" x14ac:dyDescent="0.25">
      <c r="A15" s="12">
        <v>31</v>
      </c>
      <c r="B15" s="8" t="str">
        <f>VLOOKUP(A15,'Sets data'!$A$3:$C$9990,3,FALSE)</f>
        <v>Silks of the Sun</v>
      </c>
      <c r="C15" s="8" t="str">
        <f>VLOOKUP(A15,'Sets data'!$A$3:$C$9990,2,FALSE)</f>
        <v>Sonnenseide</v>
      </c>
    </row>
    <row r="16" spans="1:4" x14ac:dyDescent="0.25">
      <c r="A16" s="12">
        <v>32</v>
      </c>
      <c r="B16" s="8" t="str">
        <f>VLOOKUP(A16,'Sets data'!$A$3:$C$9990,3,FALSE)</f>
        <v>Healer's Habit</v>
      </c>
      <c r="C16" s="8" t="str">
        <f>VLOOKUP(A16,'Sets data'!$A$3:$C$9990,2,FALSE)</f>
        <v>Bräuche des Heilers</v>
      </c>
    </row>
    <row r="17" spans="1:3" x14ac:dyDescent="0.25">
      <c r="A17" s="12">
        <v>33</v>
      </c>
      <c r="B17" s="8" t="str">
        <f>VLOOKUP(A17,'Sets data'!$A$3:$C$9990,3,FALSE)</f>
        <v>Viper's Sting</v>
      </c>
      <c r="C17" s="8" t="str">
        <f>VLOOKUP(A17,'Sets data'!$A$3:$C$9990,2,FALSE)</f>
        <v>Vipernbiss</v>
      </c>
    </row>
    <row r="18" spans="1:3" x14ac:dyDescent="0.25">
      <c r="A18" s="12">
        <v>34</v>
      </c>
      <c r="B18" s="8" t="str">
        <f>VLOOKUP(A18,'Sets data'!$A$3:$C$9990,3,FALSE)</f>
        <v>Night Mother's Embrace</v>
      </c>
      <c r="C18" s="8" t="str">
        <f>VLOOKUP(A18,'Sets data'!$A$3:$C$9990,2,FALSE)</f>
        <v>Umarmung der Mutter der Nacht</v>
      </c>
    </row>
    <row r="19" spans="1:3" x14ac:dyDescent="0.25">
      <c r="A19" s="12">
        <v>35</v>
      </c>
      <c r="B19" s="8" t="str">
        <f>VLOOKUP(A19,'Sets data'!$A$3:$C$9990,3,FALSE)</f>
        <v>Knightmare</v>
      </c>
      <c r="C19" s="8" t="str">
        <f>VLOOKUP(A19,'Sets data'!$A$3:$C$9990,2,FALSE)</f>
        <v>Albtraumritter</v>
      </c>
    </row>
    <row r="20" spans="1:3" x14ac:dyDescent="0.25">
      <c r="A20" s="12">
        <v>36</v>
      </c>
      <c r="B20" s="8" t="str">
        <f>VLOOKUP(A20,'Sets data'!$A$3:$C$9990,3,FALSE)</f>
        <v>Armor of the Veiled Heritance</v>
      </c>
      <c r="C20" s="8" t="str">
        <f>VLOOKUP(A20,'Sets data'!$A$3:$C$9990,2,FALSE)</f>
        <v>Rüstung des Schleiererbes</v>
      </c>
    </row>
    <row r="21" spans="1:3" x14ac:dyDescent="0.25">
      <c r="A21" s="5">
        <v>37</v>
      </c>
      <c r="B21" s="8" t="str">
        <f>VLOOKUP(A21,'Sets data'!$A$3:$C$9990,3,FALSE)</f>
        <v>Death's Wind</v>
      </c>
      <c r="C21" s="8" t="str">
        <f>VLOOKUP(A21,'Sets data'!$A$3:$C$9990,2,FALSE)</f>
        <v xml:space="preserve">Todeswind </v>
      </c>
    </row>
    <row r="22" spans="1:3" x14ac:dyDescent="0.25">
      <c r="A22" s="5">
        <v>38</v>
      </c>
      <c r="B22" s="8" t="str">
        <f>VLOOKUP(A22,'Sets data'!$A$3:$C$9990,3,FALSE)</f>
        <v>Twilight's Embrace</v>
      </c>
      <c r="C22" s="8" t="str">
        <f>VLOOKUP(A22,'Sets data'!$A$3:$C$9990,2,FALSE)</f>
        <v xml:space="preserve">Zwielichtkuss </v>
      </c>
    </row>
    <row r="23" spans="1:3" x14ac:dyDescent="0.25">
      <c r="A23" s="12">
        <v>39</v>
      </c>
      <c r="B23" s="8" t="str">
        <f>VLOOKUP(A23,'Sets data'!$A$3:$C$9990,3,FALSE)</f>
        <v>Alessian Order</v>
      </c>
      <c r="C23" s="8" t="str">
        <f>VLOOKUP(A23,'Sets data'!$A$3:$C$9990,2,FALSE)</f>
        <v>Alessianischer Orden</v>
      </c>
    </row>
    <row r="24" spans="1:3" x14ac:dyDescent="0.25">
      <c r="A24" s="5">
        <v>40</v>
      </c>
      <c r="B24" s="8" t="str">
        <f>VLOOKUP(A24,'Sets data'!$A$3:$C$9990,3,FALSE)</f>
        <v>Night's Silence</v>
      </c>
      <c r="C24" s="8" t="str">
        <f>VLOOKUP(A24,'Sets data'!$A$3:$C$9990,2,FALSE)</f>
        <v xml:space="preserve">Stille der Nacht </v>
      </c>
    </row>
    <row r="25" spans="1:3" x14ac:dyDescent="0.25">
      <c r="A25" s="5">
        <v>41</v>
      </c>
      <c r="B25" s="8" t="str">
        <f>VLOOKUP(A25,'Sets data'!$A$3:$C$9990,3,FALSE)</f>
        <v>Whitestrake's Retribution</v>
      </c>
      <c r="C25" s="8" t="str">
        <f>VLOOKUP(A25,'Sets data'!$A$3:$C$9990,2,FALSE)</f>
        <v xml:space="preserve">Weißplankes Vergeltung </v>
      </c>
    </row>
    <row r="26" spans="1:3" x14ac:dyDescent="0.25">
      <c r="A26" s="5">
        <v>43</v>
      </c>
      <c r="B26" s="8" t="str">
        <f>VLOOKUP(A26,'Sets data'!$A$3:$C$9990,3,FALSE)</f>
        <v>Armor of the Seducer</v>
      </c>
      <c r="C26" s="8" t="str">
        <f>VLOOKUP(A26,'Sets data'!$A$3:$C$9990,2,FALSE)</f>
        <v xml:space="preserve">Rüstung der Verführung </v>
      </c>
    </row>
    <row r="27" spans="1:3" x14ac:dyDescent="0.25">
      <c r="A27" s="5">
        <v>44</v>
      </c>
      <c r="B27" s="8" t="str">
        <f>VLOOKUP(A27,'Sets data'!$A$3:$C$9990,3,FALSE)</f>
        <v>Vampire's Kiss</v>
      </c>
      <c r="C27" s="8" t="str">
        <f>VLOOKUP(A27,'Sets data'!$A$3:$C$9990,2,FALSE)</f>
        <v xml:space="preserve">Kuss des Vampirs </v>
      </c>
    </row>
    <row r="28" spans="1:3" x14ac:dyDescent="0.25">
      <c r="A28" s="12">
        <v>46</v>
      </c>
      <c r="B28" s="8" t="str">
        <f>VLOOKUP(A28,'Sets data'!$A$3:$C$9990,3,FALSE)</f>
        <v>Noble Duelist's Silks</v>
      </c>
      <c r="C28" s="8" t="str">
        <f>VLOOKUP(A28,'Sets data'!$A$3:$C$9990,2,FALSE)</f>
        <v>Seide des edlen Duellanten</v>
      </c>
    </row>
    <row r="29" spans="1:3" x14ac:dyDescent="0.25">
      <c r="A29" s="12">
        <v>47</v>
      </c>
      <c r="B29" s="8" t="str">
        <f>VLOOKUP(A29,'Sets data'!$A$3:$C$9990,3,FALSE)</f>
        <v>Robes of the Withered Hand</v>
      </c>
      <c r="C29" s="8" t="str">
        <f>VLOOKUP(A29,'Sets data'!$A$3:$C$9990,2,FALSE)</f>
        <v>Roben der Verdorrten Hand</v>
      </c>
    </row>
    <row r="30" spans="1:3" x14ac:dyDescent="0.25">
      <c r="A30" s="5">
        <v>48</v>
      </c>
      <c r="B30" s="8" t="str">
        <f>VLOOKUP(A30,'Sets data'!$A$3:$C$9990,3,FALSE)</f>
        <v>Magnus' Gift</v>
      </c>
      <c r="C30" s="8" t="str">
        <f>VLOOKUP(A30,'Sets data'!$A$3:$C$9990,2,FALSE)</f>
        <v>Magnus' Gabe</v>
      </c>
    </row>
    <row r="31" spans="1:3" x14ac:dyDescent="0.25">
      <c r="A31" s="12">
        <v>49</v>
      </c>
      <c r="B31" s="8" t="str">
        <f>VLOOKUP(A31,'Sets data'!$A$3:$C$9990,3,FALSE)</f>
        <v>Shadow of the Red Mountain</v>
      </c>
      <c r="C31" s="8" t="str">
        <f>VLOOKUP(A31,'Sets data'!$A$3:$C$9990,2,FALSE)</f>
        <v>Schatten des Roten Berges</v>
      </c>
    </row>
    <row r="32" spans="1:3" x14ac:dyDescent="0.25">
      <c r="A32" s="12">
        <v>50</v>
      </c>
      <c r="B32" s="8" t="str">
        <f>VLOOKUP(A32,'Sets data'!$A$3:$C$9990,3,FALSE)</f>
        <v>The Morag Tong</v>
      </c>
      <c r="C32" s="8" t="str">
        <f>VLOOKUP(A32,'Sets data'!$A$3:$C$9990,2,FALSE)</f>
        <v>Morag Tong</v>
      </c>
    </row>
    <row r="33" spans="1:3" x14ac:dyDescent="0.25">
      <c r="A33" s="5">
        <v>51</v>
      </c>
      <c r="B33" s="8" t="str">
        <f>VLOOKUP(A33,'Sets data'!$A$3:$C$9990,3,FALSE)</f>
        <v>Night Mother's Gaze</v>
      </c>
      <c r="C33" s="8" t="str">
        <f>VLOOKUP(A33,'Sets data'!$A$3:$C$9990,2,FALSE)</f>
        <v>Blick der Mutter der Nacht</v>
      </c>
    </row>
    <row r="34" spans="1:3" x14ac:dyDescent="0.25">
      <c r="A34" s="12">
        <v>52</v>
      </c>
      <c r="B34" s="8" t="str">
        <f>VLOOKUP(A34,'Sets data'!$A$3:$C$9990,3,FALSE)</f>
        <v>Beckoning Steel</v>
      </c>
      <c r="C34" s="8" t="str">
        <f>VLOOKUP(A34,'Sets data'!$A$3:$C$9990,2,FALSE)</f>
        <v>Klingender Stahl</v>
      </c>
    </row>
    <row r="35" spans="1:3" x14ac:dyDescent="0.25">
      <c r="A35" s="12">
        <v>53</v>
      </c>
      <c r="B35" s="8" t="str">
        <f>VLOOKUP(A35,'Sets data'!$A$3:$C$9990,3,FALSE)</f>
        <v>The Ice Furnace</v>
      </c>
      <c r="C35" s="8" t="str">
        <f>VLOOKUP(A35,'Sets data'!$A$3:$C$9990,2,FALSE)</f>
        <v>Eisschmiede</v>
      </c>
    </row>
    <row r="36" spans="1:3" x14ac:dyDescent="0.25">
      <c r="A36" s="5">
        <v>54</v>
      </c>
      <c r="B36" s="8" t="str">
        <f>VLOOKUP(A36,'Sets data'!$A$3:$C$9990,3,FALSE)</f>
        <v>Ashen Grip</v>
      </c>
      <c r="C36" s="8" t="str">
        <f>VLOOKUP(A36,'Sets data'!$A$3:$C$9990,2,FALSE)</f>
        <v>Aschengriff</v>
      </c>
    </row>
    <row r="37" spans="1:3" x14ac:dyDescent="0.25">
      <c r="A37" s="12">
        <v>55</v>
      </c>
      <c r="B37" s="8" t="str">
        <f>VLOOKUP(A37,'Sets data'!$A$3:$C$9990,3,FALSE)</f>
        <v>Prayer Shawl</v>
      </c>
      <c r="C37" s="8" t="str">
        <f>VLOOKUP(A37,'Sets data'!$A$3:$C$9990,2,FALSE)</f>
        <v>Gebetstuch</v>
      </c>
    </row>
    <row r="38" spans="1:3" x14ac:dyDescent="0.25">
      <c r="A38" s="12">
        <v>56</v>
      </c>
      <c r="B38" s="8" t="str">
        <f>VLOOKUP(A38,'Sets data'!$A$3:$C$9990,3,FALSE)</f>
        <v>Stendarr's Embrace</v>
      </c>
      <c r="C38" s="8" t="str">
        <f>VLOOKUP(A38,'Sets data'!$A$3:$C$9990,2,FALSE)</f>
        <v>Stendarrs Umarmung</v>
      </c>
    </row>
    <row r="39" spans="1:3" x14ac:dyDescent="0.25">
      <c r="A39" s="12">
        <v>57</v>
      </c>
      <c r="B39" s="8" t="str">
        <f>VLOOKUP(A39,'Sets data'!$A$3:$C$9990,3,FALSE)</f>
        <v>Syrabane's Grip</v>
      </c>
      <c r="C39" s="8" t="str">
        <f>VLOOKUP(A39,'Sets data'!$A$3:$C$9990,2,FALSE)</f>
        <v>Syrabanns Griff</v>
      </c>
    </row>
    <row r="40" spans="1:3" x14ac:dyDescent="0.25">
      <c r="A40" s="12">
        <v>58</v>
      </c>
      <c r="B40" s="8" t="str">
        <f>VLOOKUP(A40,'Sets data'!$A$3:$C$9990,3,FALSE)</f>
        <v>Hide of the Werewolf</v>
      </c>
      <c r="C40" s="8" t="str">
        <f>VLOOKUP(A40,'Sets data'!$A$3:$C$9990,2,FALSE)</f>
        <v>Fell des Werwolfs</v>
      </c>
    </row>
    <row r="41" spans="1:3" x14ac:dyDescent="0.25">
      <c r="A41" s="12">
        <v>59</v>
      </c>
      <c r="B41" s="8" t="str">
        <f>VLOOKUP(A41,'Sets data'!$A$3:$C$9990,3,FALSE)</f>
        <v>Kyne's Kiss</v>
      </c>
      <c r="C41" s="8" t="str">
        <f>VLOOKUP(A41,'Sets data'!$A$3:$C$9990,2,FALSE)</f>
        <v>Kynes Kuss</v>
      </c>
    </row>
    <row r="42" spans="1:3" x14ac:dyDescent="0.25">
      <c r="A42" s="12">
        <v>60</v>
      </c>
      <c r="B42" s="8" t="str">
        <f>VLOOKUP(A42,'Sets data'!$A$3:$C$9990,3,FALSE)</f>
        <v>Darkstride</v>
      </c>
      <c r="C42" s="8" t="str">
        <f>VLOOKUP(A42,'Sets data'!$A$3:$C$9990,2,FALSE)</f>
        <v>Dunkelschritt</v>
      </c>
    </row>
    <row r="43" spans="1:3" x14ac:dyDescent="0.25">
      <c r="A43" s="12">
        <v>61</v>
      </c>
      <c r="B43" s="8" t="str">
        <f>VLOOKUP(A43,'Sets data'!$A$3:$C$9990,3,FALSE)</f>
        <v>Dreugh King Slayer</v>
      </c>
      <c r="C43" s="8" t="str">
        <f>VLOOKUP(A43,'Sets data'!$A$3:$C$9990,2,FALSE)</f>
        <v>Dreughkönigsschlächter</v>
      </c>
    </row>
    <row r="44" spans="1:3" x14ac:dyDescent="0.25">
      <c r="A44" s="12">
        <v>62</v>
      </c>
      <c r="B44" s="8" t="str">
        <f>VLOOKUP(A44,'Sets data'!$A$3:$C$9990,3,FALSE)</f>
        <v>Hatchling's Shell</v>
      </c>
      <c r="C44" s="8" t="str">
        <f>VLOOKUP(A44,'Sets data'!$A$3:$C$9990,2,FALSE)</f>
        <v>Schlüpflingspanzer</v>
      </c>
    </row>
    <row r="45" spans="1:3" x14ac:dyDescent="0.25">
      <c r="A45" s="12">
        <v>63</v>
      </c>
      <c r="B45" s="8" t="str">
        <f>VLOOKUP(A45,'Sets data'!$A$3:$C$9990,3,FALSE)</f>
        <v>The Juggernaut</v>
      </c>
      <c r="C45" s="8" t="str">
        <f>VLOOKUP(A45,'Sets data'!$A$3:$C$9990,2,FALSE)</f>
        <v>Koloss</v>
      </c>
    </row>
    <row r="46" spans="1:3" x14ac:dyDescent="0.25">
      <c r="A46" s="12">
        <v>64</v>
      </c>
      <c r="B46" s="8" t="str">
        <f>VLOOKUP(A46,'Sets data'!$A$3:$C$9990,3,FALSE)</f>
        <v>Shadow Dancer's Raiment</v>
      </c>
      <c r="C46" s="8" t="str">
        <f>VLOOKUP(A46,'Sets data'!$A$3:$C$9990,2,FALSE)</f>
        <v>Kleidung des Schattentänzers</v>
      </c>
    </row>
    <row r="47" spans="1:3" x14ac:dyDescent="0.25">
      <c r="A47" s="12">
        <v>65</v>
      </c>
      <c r="B47" s="8" t="str">
        <f>VLOOKUP(A47,'Sets data'!$A$3:$C$9990,3,FALSE)</f>
        <v>Bloodthorn's Touch</v>
      </c>
      <c r="C47" s="8" t="str">
        <f>VLOOKUP(A47,'Sets data'!$A$3:$C$9990,2,FALSE)</f>
        <v>Spur eines Blutdorns</v>
      </c>
    </row>
    <row r="48" spans="1:3" x14ac:dyDescent="0.25">
      <c r="A48" s="12">
        <v>66</v>
      </c>
      <c r="B48" s="8" t="str">
        <f>VLOOKUP(A48,'Sets data'!$A$3:$C$9990,3,FALSE)</f>
        <v>Robes of the Hist</v>
      </c>
      <c r="C48" s="8" t="str">
        <f>VLOOKUP(A48,'Sets data'!$A$3:$C$9990,2,FALSE)</f>
        <v>Roben des Hist</v>
      </c>
    </row>
    <row r="49" spans="1:3" x14ac:dyDescent="0.25">
      <c r="A49" s="12">
        <v>67</v>
      </c>
      <c r="B49" s="8" t="str">
        <f>VLOOKUP(A49,'Sets data'!$A$3:$C$9990,3,FALSE)</f>
        <v>Shadow Walker</v>
      </c>
      <c r="C49" s="8" t="str">
        <f>VLOOKUP(A49,'Sets data'!$A$3:$C$9990,2,FALSE)</f>
        <v>Schattengänger</v>
      </c>
    </row>
    <row r="50" spans="1:3" x14ac:dyDescent="0.25">
      <c r="A50" s="12">
        <v>68</v>
      </c>
      <c r="B50" s="8" t="str">
        <f>VLOOKUP(A50,'Sets data'!$A$3:$C$9990,3,FALSE)</f>
        <v>Stygian</v>
      </c>
      <c r="C50" s="8" t="str">
        <f>VLOOKUP(A50,'Sets data'!$A$3:$C$9990,2,FALSE)</f>
        <v>Stygier</v>
      </c>
    </row>
    <row r="51" spans="1:3" x14ac:dyDescent="0.25">
      <c r="A51" s="12">
        <v>69</v>
      </c>
      <c r="B51" s="8" t="str">
        <f>VLOOKUP(A51,'Sets data'!$A$3:$C$9990,3,FALSE)</f>
        <v>Ranger's Gait</v>
      </c>
      <c r="C51" s="8" t="str">
        <f>VLOOKUP(A51,'Sets data'!$A$3:$C$9990,2,FALSE)</f>
        <v>Laufstil des Waldläufers</v>
      </c>
    </row>
    <row r="52" spans="1:3" x14ac:dyDescent="0.25">
      <c r="A52" s="12">
        <v>70</v>
      </c>
      <c r="B52" s="8" t="str">
        <f>VLOOKUP(A52,'Sets data'!$A$3:$C$9990,3,FALSE)</f>
        <v>Seventh Legion Brute</v>
      </c>
      <c r="C52" s="8" t="str">
        <f>VLOOKUP(A52,'Sets data'!$A$3:$C$9990,2,FALSE)</f>
        <v>Rohling der siebten Legion</v>
      </c>
    </row>
    <row r="53" spans="1:3" x14ac:dyDescent="0.25">
      <c r="A53" s="12">
        <v>71</v>
      </c>
      <c r="B53" s="8" t="str">
        <f>VLOOKUP(A53,'Sets data'!$A$3:$C$9990,3,FALSE)</f>
        <v>Durok's Bane</v>
      </c>
      <c r="C53" s="8" t="str">
        <f>VLOOKUP(A53,'Sets data'!$A$3:$C$9990,2,FALSE)</f>
        <v>Duroks Fluch</v>
      </c>
    </row>
    <row r="54" spans="1:3" x14ac:dyDescent="0.25">
      <c r="A54" s="12">
        <v>72</v>
      </c>
      <c r="B54" s="8" t="str">
        <f>VLOOKUP(A54,'Sets data'!$A$3:$C$9990,3,FALSE)</f>
        <v>Nikulas' Heavy Armor</v>
      </c>
      <c r="C54" s="8" t="str">
        <f>VLOOKUP(A54,'Sets data'!$A$3:$C$9990,2,FALSE)</f>
        <v>Nikulas' schwere Rüstung</v>
      </c>
    </row>
    <row r="55" spans="1:3" x14ac:dyDescent="0.25">
      <c r="A55" s="5">
        <v>73</v>
      </c>
      <c r="B55" s="8" t="str">
        <f>VLOOKUP(A55,'Sets data'!$A$3:$C$9990,3,FALSE)</f>
        <v>Oblivion's Foe</v>
      </c>
      <c r="C55" s="8" t="str">
        <f>VLOOKUP(A55,'Sets data'!$A$3:$C$9990,2,FALSE)</f>
        <v>Erinnerung</v>
      </c>
    </row>
    <row r="56" spans="1:3" x14ac:dyDescent="0.25">
      <c r="A56" s="5">
        <v>74</v>
      </c>
      <c r="B56" s="8" t="str">
        <f>VLOOKUP(A56,'Sets data'!$A$3:$C$9990,3,FALSE)</f>
        <v>Spectre's Eye</v>
      </c>
      <c r="C56" s="8" t="str">
        <f>VLOOKUP(A56,'Sets data'!$A$3:$C$9990,2,FALSE)</f>
        <v>Schemenauge</v>
      </c>
    </row>
    <row r="57" spans="1:3" x14ac:dyDescent="0.25">
      <c r="A57" s="5">
        <v>75</v>
      </c>
      <c r="B57" s="8" t="str">
        <f>VLOOKUP(A57,'Sets data'!$A$3:$C$9990,3,FALSE)</f>
        <v>Torug's Pact</v>
      </c>
      <c r="C57" s="8" t="str">
        <f>VLOOKUP(A57,'Sets data'!$A$3:$C$9990,2,FALSE)</f>
        <v>Torugs Pakt</v>
      </c>
    </row>
    <row r="58" spans="1:3" x14ac:dyDescent="0.25">
      <c r="A58" s="12">
        <v>76</v>
      </c>
      <c r="B58" s="8" t="str">
        <f>VLOOKUP(A58,'Sets data'!$A$3:$C$9990,3,FALSE)</f>
        <v>Robes of Alteration Mastery</v>
      </c>
      <c r="C58" s="8" t="str">
        <f>VLOOKUP(A58,'Sets data'!$A$3:$C$9990,2,FALSE)</f>
        <v>Roben der Veränderungsbeherrschung</v>
      </c>
    </row>
    <row r="59" spans="1:3" x14ac:dyDescent="0.25">
      <c r="A59" s="12">
        <v>77</v>
      </c>
      <c r="B59" s="8" t="str">
        <f>VLOOKUP(A59,'Sets data'!$A$3:$C$9990,3,FALSE)</f>
        <v>Crusader</v>
      </c>
      <c r="C59" s="8" t="str">
        <f>VLOOKUP(A59,'Sets data'!$A$3:$C$9990,2,FALSE)</f>
        <v>Glaubenskrieger</v>
      </c>
    </row>
    <row r="60" spans="1:3" x14ac:dyDescent="0.25">
      <c r="A60" s="5">
        <v>78</v>
      </c>
      <c r="B60" s="8" t="str">
        <f>VLOOKUP(A60,'Sets data'!$A$3:$C$9990,3,FALSE)</f>
        <v>Hist Bark</v>
      </c>
      <c r="C60" s="8" t="str">
        <f>VLOOKUP(A60,'Sets data'!$A$3:$C$9990,2,FALSE)</f>
        <v>Histrinde</v>
      </c>
    </row>
    <row r="61" spans="1:3" x14ac:dyDescent="0.25">
      <c r="A61" s="5">
        <v>79</v>
      </c>
      <c r="B61" s="8" t="str">
        <f>VLOOKUP(A61,'Sets data'!$A$3:$C$9990,3,FALSE)</f>
        <v>Willow's Path</v>
      </c>
      <c r="C61" s="8" t="str">
        <f>VLOOKUP(A61,'Sets data'!$A$3:$C$9990,2,FALSE)</f>
        <v>Weidenpfad</v>
      </c>
    </row>
    <row r="62" spans="1:3" x14ac:dyDescent="0.25">
      <c r="A62" s="5">
        <v>80</v>
      </c>
      <c r="B62" s="8" t="str">
        <f>VLOOKUP(A62,'Sets data'!$A$3:$C$9990,3,FALSE)</f>
        <v>Hunding's Rage</v>
      </c>
      <c r="C62" s="8" t="str">
        <f>VLOOKUP(A62,'Sets data'!$A$3:$C$9990,2,FALSE)</f>
        <v>Hundings Zorn</v>
      </c>
    </row>
    <row r="63" spans="1:3" x14ac:dyDescent="0.25">
      <c r="A63" s="5">
        <v>81</v>
      </c>
      <c r="B63" s="8" t="str">
        <f>VLOOKUP(A63,'Sets data'!$A$3:$C$9990,3,FALSE)</f>
        <v>Song of Lamae</v>
      </c>
      <c r="C63" s="8" t="str">
        <f>VLOOKUP(A63,'Sets data'!$A$3:$C$9990,2,FALSE)</f>
        <v>Lied der Lamien</v>
      </c>
    </row>
    <row r="64" spans="1:3" x14ac:dyDescent="0.25">
      <c r="A64" s="5">
        <v>82</v>
      </c>
      <c r="B64" s="8" t="str">
        <f>VLOOKUP(A64,'Sets data'!$A$3:$C$9990,3,FALSE)</f>
        <v>Alessia's Bulwark</v>
      </c>
      <c r="C64" s="8" t="str">
        <f>VLOOKUP(A64,'Sets data'!$A$3:$C$9990,2,FALSE)</f>
        <v>Alessias Bollwerk</v>
      </c>
    </row>
    <row r="65" spans="1:3" x14ac:dyDescent="0.25">
      <c r="A65" s="12">
        <v>83</v>
      </c>
      <c r="B65" s="8" t="str">
        <f>VLOOKUP(A65,'Sets data'!$A$3:$C$9990,3,FALSE)</f>
        <v>Elf Bane</v>
      </c>
      <c r="C65" s="8" t="str">
        <f>VLOOKUP(A65,'Sets data'!$A$3:$C$9990,2,FALSE)</f>
        <v>Elfenfluch</v>
      </c>
    </row>
    <row r="66" spans="1:3" x14ac:dyDescent="0.25">
      <c r="A66" s="5">
        <v>84</v>
      </c>
      <c r="B66" s="8" t="str">
        <f>VLOOKUP(A66,'Sets data'!$A$3:$C$9990,3,FALSE)</f>
        <v>Orgnum's Scales</v>
      </c>
      <c r="C66" s="8" t="str">
        <f>VLOOKUP(A66,'Sets data'!$A$3:$C$9990,2,FALSE)</f>
        <v>Orgnums Schuppen</v>
      </c>
    </row>
    <row r="67" spans="1:3" x14ac:dyDescent="0.25">
      <c r="A67" s="12">
        <v>85</v>
      </c>
      <c r="B67" s="8" t="str">
        <f>VLOOKUP(A67,'Sets data'!$A$3:$C$9990,3,FALSE)</f>
        <v>Almalexia's Mercy</v>
      </c>
      <c r="C67" s="8" t="str">
        <f>VLOOKUP(A67,'Sets data'!$A$3:$C$9990,2,FALSE)</f>
        <v>Almalexias Gnade</v>
      </c>
    </row>
    <row r="68" spans="1:3" x14ac:dyDescent="0.25">
      <c r="A68" s="12">
        <v>86</v>
      </c>
      <c r="B68" s="8" t="str">
        <f>VLOOKUP(A68,'Sets data'!$A$3:$C$9990,3,FALSE)</f>
        <v>Queen's Elegance</v>
      </c>
      <c r="C68" s="8" t="str">
        <f>VLOOKUP(A68,'Sets data'!$A$3:$C$9990,2,FALSE)</f>
        <v>Eleganz der Königin</v>
      </c>
    </row>
    <row r="69" spans="1:3" x14ac:dyDescent="0.25">
      <c r="A69" s="5">
        <v>87</v>
      </c>
      <c r="B69" s="8" t="str">
        <f>VLOOKUP(A69,'Sets data'!$A$3:$C$9990,3,FALSE)</f>
        <v>Eyes of Mara</v>
      </c>
      <c r="C69" s="8" t="str">
        <f>VLOOKUP(A69,'Sets data'!$A$3:$C$9990,2,FALSE)</f>
        <v>Augen von Mara</v>
      </c>
    </row>
    <row r="70" spans="1:3" x14ac:dyDescent="0.25">
      <c r="A70" s="12">
        <v>88</v>
      </c>
      <c r="B70" s="8" t="str">
        <f>VLOOKUP(A70,'Sets data'!$A$3:$C$9990,3,FALSE)</f>
        <v>Robes of Destruction Mastery</v>
      </c>
      <c r="C70" s="8" t="str">
        <f>VLOOKUP(A70,'Sets data'!$A$3:$C$9990,2,FALSE)</f>
        <v>Roben der Zerstörungsbeherrschung</v>
      </c>
    </row>
    <row r="71" spans="1:3" x14ac:dyDescent="0.25">
      <c r="A71" s="12">
        <v>89</v>
      </c>
      <c r="B71" s="8" t="str">
        <f>VLOOKUP(A71,'Sets data'!$A$3:$C$9990,3,FALSE)</f>
        <v>Sentry</v>
      </c>
      <c r="C71" s="8" t="str">
        <f>VLOOKUP(A71,'Sets data'!$A$3:$C$9990,2,FALSE)</f>
        <v>Wachposten</v>
      </c>
    </row>
    <row r="72" spans="1:3" x14ac:dyDescent="0.25">
      <c r="A72" s="12">
        <v>90</v>
      </c>
      <c r="B72" s="8" t="str">
        <f>VLOOKUP(A72,'Sets data'!$A$3:$C$9990,3,FALSE)</f>
        <v>Senche's Bite</v>
      </c>
      <c r="C72" s="8" t="str">
        <f>VLOOKUP(A72,'Sets data'!$A$3:$C$9990,2,FALSE)</f>
        <v>Biss des Senche</v>
      </c>
    </row>
    <row r="73" spans="1:3" x14ac:dyDescent="0.25">
      <c r="A73" s="12">
        <v>91</v>
      </c>
      <c r="B73" s="8" t="str">
        <f>VLOOKUP(A73,'Sets data'!$A$3:$C$9990,3,FALSE)</f>
        <v>Oblivion's Edge</v>
      </c>
      <c r="C73" s="8" t="str">
        <f>VLOOKUP(A73,'Sets data'!$A$3:$C$9990,2,FALSE)</f>
        <v>Vorteil des Vergessens</v>
      </c>
    </row>
    <row r="74" spans="1:3" x14ac:dyDescent="0.25">
      <c r="A74" s="5">
        <v>92</v>
      </c>
      <c r="B74" s="8" t="str">
        <f>VLOOKUP(A74,'Sets data'!$A$3:$C$9990,3,FALSE)</f>
        <v>Kagrenac's Hope</v>
      </c>
      <c r="C74" s="8" t="str">
        <f>VLOOKUP(A74,'Sets data'!$A$3:$C$9990,2,FALSE)</f>
        <v>Kagrenacs Hoffnung</v>
      </c>
    </row>
    <row r="75" spans="1:3" x14ac:dyDescent="0.25">
      <c r="A75" s="12">
        <v>93</v>
      </c>
      <c r="B75" s="8" t="str">
        <f>VLOOKUP(A75,'Sets data'!$A$3:$C$9990,3,FALSE)</f>
        <v>Storm Knight's Plate</v>
      </c>
      <c r="C75" s="8" t="str">
        <f>VLOOKUP(A75,'Sets data'!$A$3:$C$9990,2,FALSE)</f>
        <v>Wut des Sturmritters</v>
      </c>
    </row>
    <row r="76" spans="1:3" x14ac:dyDescent="0.25">
      <c r="A76" s="12">
        <v>94</v>
      </c>
      <c r="B76" s="8" t="str">
        <f>VLOOKUP(A76,'Sets data'!$A$3:$C$9990,3,FALSE)</f>
        <v>Meridia's Blessed Armor</v>
      </c>
      <c r="C76" s="8" t="str">
        <f>VLOOKUP(A76,'Sets data'!$A$3:$C$9990,2,FALSE)</f>
        <v>Meridias gesegnete Rüstung</v>
      </c>
    </row>
    <row r="77" spans="1:3" x14ac:dyDescent="0.25">
      <c r="A77" s="5">
        <v>95</v>
      </c>
      <c r="B77" s="8" t="str">
        <f>VLOOKUP(A77,'Sets data'!$A$3:$C$9990,3,FALSE)</f>
        <v>Shalidor's Curse</v>
      </c>
      <c r="C77" s="8" t="str">
        <f>VLOOKUP(A77,'Sets data'!$A$3:$C$9990,2,FALSE)</f>
        <v>Shalidors Fluch</v>
      </c>
    </row>
    <row r="78" spans="1:3" x14ac:dyDescent="0.25">
      <c r="A78" s="12">
        <v>96</v>
      </c>
      <c r="B78" s="8" t="str">
        <f>VLOOKUP(A78,'Sets data'!$A$3:$C$9990,3,FALSE)</f>
        <v>Armor of Truth</v>
      </c>
      <c r="C78" s="8" t="str">
        <f>VLOOKUP(A78,'Sets data'!$A$3:$C$9990,2,FALSE)</f>
        <v>Rüstung der Wahrheit</v>
      </c>
    </row>
    <row r="79" spans="1:3" x14ac:dyDescent="0.25">
      <c r="A79" s="12">
        <v>97</v>
      </c>
      <c r="B79" s="8" t="str">
        <f>VLOOKUP(A79,'Sets data'!$A$3:$C$9990,3,FALSE)</f>
        <v>The Arch-Mage</v>
      </c>
      <c r="C79" s="8" t="str">
        <f>VLOOKUP(A79,'Sets data'!$A$3:$C$9990,2,FALSE)</f>
        <v>Erzmagier</v>
      </c>
    </row>
    <row r="80" spans="1:3" x14ac:dyDescent="0.25">
      <c r="A80" s="12">
        <v>98</v>
      </c>
      <c r="B80" s="8" t="str">
        <f>VLOOKUP(A80,'Sets data'!$A$3:$C$9990,3,FALSE)</f>
        <v>Necropotence</v>
      </c>
      <c r="C80" s="8" t="str">
        <f>VLOOKUP(A80,'Sets data'!$A$3:$C$9990,2,FALSE)</f>
        <v>Nekropotenz</v>
      </c>
    </row>
    <row r="81" spans="1:3" x14ac:dyDescent="0.25">
      <c r="A81" s="12">
        <v>99</v>
      </c>
      <c r="B81" s="8" t="str">
        <f>VLOOKUP(A81,'Sets data'!$A$3:$C$9990,3,FALSE)</f>
        <v>Salvation</v>
      </c>
      <c r="C81" s="8" t="str">
        <f>VLOOKUP(A81,'Sets data'!$A$3:$C$9990,2,FALSE)</f>
        <v>Erlösung</v>
      </c>
    </row>
    <row r="82" spans="1:3" x14ac:dyDescent="0.25">
      <c r="A82" s="12">
        <v>100</v>
      </c>
      <c r="B82" s="8" t="str">
        <f>VLOOKUP(A82,'Sets data'!$A$3:$C$9990,3,FALSE)</f>
        <v>Hawk's Eye</v>
      </c>
      <c r="C82" s="8" t="str">
        <f>VLOOKUP(A82,'Sets data'!$A$3:$C$9990,2,FALSE)</f>
        <v>Falkenauge</v>
      </c>
    </row>
    <row r="83" spans="1:3" x14ac:dyDescent="0.25">
      <c r="A83" s="12">
        <v>101</v>
      </c>
      <c r="B83" s="8" t="str">
        <f>VLOOKUP(A83,'Sets data'!$A$3:$C$9990,3,FALSE)</f>
        <v>Affliction</v>
      </c>
      <c r="C83" s="8" t="str">
        <f>VLOOKUP(A83,'Sets data'!$A$3:$C$9990,2,FALSE)</f>
        <v>Elend</v>
      </c>
    </row>
    <row r="84" spans="1:3" x14ac:dyDescent="0.25">
      <c r="A84" s="12">
        <v>102</v>
      </c>
      <c r="B84" s="8" t="str">
        <f>VLOOKUP(A84,'Sets data'!$A$3:$C$9990,3,FALSE)</f>
        <v>Duneripper's Scales</v>
      </c>
      <c r="C84" s="8" t="str">
        <f>VLOOKUP(A84,'Sets data'!$A$3:$C$9990,2,FALSE)</f>
        <v>Schuppen des Dünenbrechers</v>
      </c>
    </row>
    <row r="85" spans="1:3" x14ac:dyDescent="0.25">
      <c r="A85" s="12">
        <v>103</v>
      </c>
      <c r="B85" s="8" t="str">
        <f>VLOOKUP(A85,'Sets data'!$A$3:$C$9990,3,FALSE)</f>
        <v>Magicka Furnace</v>
      </c>
      <c r="C85" s="8" t="str">
        <f>VLOOKUP(A85,'Sets data'!$A$3:$C$9990,2,FALSE)</f>
        <v>Magickaschmiede</v>
      </c>
    </row>
    <row r="86" spans="1:3" x14ac:dyDescent="0.25">
      <c r="A86" s="12">
        <v>104</v>
      </c>
      <c r="B86" s="8" t="str">
        <f>VLOOKUP(A86,'Sets data'!$A$3:$C$9990,3,FALSE)</f>
        <v>Curse Eater</v>
      </c>
      <c r="C86" s="8" t="str">
        <f>VLOOKUP(A86,'Sets data'!$A$3:$C$9990,2,FALSE)</f>
        <v>Fluchfresser</v>
      </c>
    </row>
    <row r="87" spans="1:3" x14ac:dyDescent="0.25">
      <c r="A87" s="12">
        <v>105</v>
      </c>
      <c r="B87" s="8" t="str">
        <f>VLOOKUP(A87,'Sets data'!$A$3:$C$9990,3,FALSE)</f>
        <v>Twin Sisters</v>
      </c>
      <c r="C87" s="8" t="str">
        <f>VLOOKUP(A87,'Sets data'!$A$3:$C$9990,2,FALSE)</f>
        <v>Zwillingsschwestern</v>
      </c>
    </row>
    <row r="88" spans="1:3" x14ac:dyDescent="0.25">
      <c r="A88" s="12">
        <v>106</v>
      </c>
      <c r="B88" s="8" t="str">
        <f>VLOOKUP(A88,'Sets data'!$A$3:$C$9990,3,FALSE)</f>
        <v>Wilderqueen's Arch</v>
      </c>
      <c r="C88" s="8" t="str">
        <f>VLOOKUP(A88,'Sets data'!$A$3:$C$9990,2,FALSE)</f>
        <v>Bogen der Wildkönigin</v>
      </c>
    </row>
    <row r="89" spans="1:3" x14ac:dyDescent="0.25">
      <c r="A89" s="12">
        <v>107</v>
      </c>
      <c r="B89" s="8" t="str">
        <f>VLOOKUP(A89,'Sets data'!$A$3:$C$9990,3,FALSE)</f>
        <v>Wyrd Tree's Blessing</v>
      </c>
      <c r="C89" s="8" t="str">
        <f>VLOOKUP(A89,'Sets data'!$A$3:$C$9990,2,FALSE)</f>
        <v>Segen des Wyrdbaums</v>
      </c>
    </row>
    <row r="90" spans="1:3" x14ac:dyDescent="0.25">
      <c r="A90" s="12">
        <v>108</v>
      </c>
      <c r="B90" s="8" t="str">
        <f>VLOOKUP(A90,'Sets data'!$A$3:$C$9990,3,FALSE)</f>
        <v>Ravager</v>
      </c>
      <c r="C90" s="8" t="str">
        <f>VLOOKUP(A90,'Sets data'!$A$3:$C$9990,2,FALSE)</f>
        <v>Verwüster</v>
      </c>
    </row>
    <row r="91" spans="1:3" x14ac:dyDescent="0.25">
      <c r="A91" s="12">
        <v>109</v>
      </c>
      <c r="B91" s="8" t="str">
        <f>VLOOKUP(A91,'Sets data'!$A$3:$C$9990,3,FALSE)</f>
        <v>Light of Cyrodiil</v>
      </c>
      <c r="C91" s="8" t="str">
        <f>VLOOKUP(A91,'Sets data'!$A$3:$C$9990,2,FALSE)</f>
        <v>Licht von Cyrodiil</v>
      </c>
    </row>
    <row r="92" spans="1:3" x14ac:dyDescent="0.25">
      <c r="A92" s="12">
        <v>110</v>
      </c>
      <c r="B92" s="8" t="str">
        <f>VLOOKUP(A92,'Sets data'!$A$3:$C$9990,3,FALSE)</f>
        <v>Sanctuary</v>
      </c>
      <c r="C92" s="8" t="str">
        <f>VLOOKUP(A92,'Sets data'!$A$3:$C$9990,2,FALSE)</f>
        <v>Heiligtum</v>
      </c>
    </row>
    <row r="93" spans="1:3" x14ac:dyDescent="0.25">
      <c r="A93" s="12">
        <v>111</v>
      </c>
      <c r="B93" s="8" t="str">
        <f>VLOOKUP(A93,'Sets data'!$A$3:$C$9990,3,FALSE)</f>
        <v>Ward of Cyrodiil</v>
      </c>
      <c r="C93" s="8" t="str">
        <f>VLOOKUP(A93,'Sets data'!$A$3:$C$9990,2,FALSE)</f>
        <v>Schutz von Cyrodiil</v>
      </c>
    </row>
    <row r="94" spans="1:3" x14ac:dyDescent="0.25">
      <c r="A94" s="12">
        <v>112</v>
      </c>
      <c r="B94" s="8" t="str">
        <f>VLOOKUP(A94,'Sets data'!$A$3:$C$9990,3,FALSE)</f>
        <v>Night Terror</v>
      </c>
      <c r="C94" s="8" t="str">
        <f>VLOOKUP(A94,'Sets data'!$A$3:$C$9990,2,FALSE)</f>
        <v>Nachtschrecken</v>
      </c>
    </row>
    <row r="95" spans="1:3" x14ac:dyDescent="0.25">
      <c r="A95" s="12">
        <v>113</v>
      </c>
      <c r="B95" s="8" t="str">
        <f>VLOOKUP(A95,'Sets data'!$A$3:$C$9990,3,FALSE)</f>
        <v>Crest of Cyrodiil</v>
      </c>
      <c r="C95" s="8" t="str">
        <f>VLOOKUP(A95,'Sets data'!$A$3:$C$9990,2,FALSE)</f>
        <v>Wappen von Cyrodiil</v>
      </c>
    </row>
    <row r="96" spans="1:3" x14ac:dyDescent="0.25">
      <c r="A96" s="12">
        <v>114</v>
      </c>
      <c r="B96" s="8" t="str">
        <f>VLOOKUP(A96,'Sets data'!$A$3:$C$9990,3,FALSE)</f>
        <v>Soulshine</v>
      </c>
      <c r="C96" s="8" t="str">
        <f>VLOOKUP(A96,'Sets data'!$A$3:$C$9990,2,FALSE)</f>
        <v>Seelenschein</v>
      </c>
    </row>
    <row r="97" spans="1:3" x14ac:dyDescent="0.25">
      <c r="A97" s="12">
        <v>116</v>
      </c>
      <c r="B97" s="8" t="str">
        <f>VLOOKUP(A97,'Sets data'!$A$3:$C$9990,3,FALSE)</f>
        <v>The Destruction Suite</v>
      </c>
      <c r="C97" s="8" t="str">
        <f>VLOOKUP(A97,'Sets data'!$A$3:$C$9990,2,FALSE)</f>
        <v>Garnitur der Zerstörung</v>
      </c>
    </row>
    <row r="98" spans="1:3" x14ac:dyDescent="0.25">
      <c r="A98" s="12">
        <v>117</v>
      </c>
      <c r="B98" s="8" t="str">
        <f>VLOOKUP(A98,'Sets data'!$A$3:$C$9990,3,FALSE)</f>
        <v>Relics of the Physician, Ansur</v>
      </c>
      <c r="C98" s="8" t="str">
        <f>VLOOKUP(A98,'Sets data'!$A$3:$C$9990,2,FALSE)</f>
        <v>Relikte des Mediziners Ansur</v>
      </c>
    </row>
    <row r="99" spans="1:3" x14ac:dyDescent="0.25">
      <c r="A99" s="12">
        <v>118</v>
      </c>
      <c r="B99" s="8" t="str">
        <f>VLOOKUP(A99,'Sets data'!$A$3:$C$9990,3,FALSE)</f>
        <v>Treasures of the Earthforge</v>
      </c>
      <c r="C99" s="8" t="str">
        <f>VLOOKUP(A99,'Sets data'!$A$3:$C$9990,2,FALSE)</f>
        <v>Schätze der Erdenschmiede</v>
      </c>
    </row>
    <row r="100" spans="1:3" x14ac:dyDescent="0.25">
      <c r="A100" s="12">
        <v>119</v>
      </c>
      <c r="B100" s="8" t="str">
        <f>VLOOKUP(A100,'Sets data'!$A$3:$C$9990,3,FALSE)</f>
        <v>Relics of the Rebellion</v>
      </c>
      <c r="C100" s="8" t="str">
        <f>VLOOKUP(A100,'Sets data'!$A$3:$C$9990,2,FALSE)</f>
        <v>Relikte der Rebellion</v>
      </c>
    </row>
    <row r="101" spans="1:3" x14ac:dyDescent="0.25">
      <c r="A101" s="12">
        <v>120</v>
      </c>
      <c r="B101" s="8" t="str">
        <f>VLOOKUP(A101,'Sets data'!$A$3:$C$9990,3,FALSE)</f>
        <v>Arms of Infernace</v>
      </c>
      <c r="C101" s="8" t="str">
        <f>VLOOKUP(A101,'Sets data'!$A$3:$C$9990,2,FALSE)</f>
        <v>Waffen Infernals</v>
      </c>
    </row>
    <row r="102" spans="1:3" x14ac:dyDescent="0.25">
      <c r="A102" s="12">
        <v>121</v>
      </c>
      <c r="B102" s="8" t="str">
        <f>VLOOKUP(A102,'Sets data'!$A$3:$C$9990,3,FALSE)</f>
        <v>Arms of the Ancestors</v>
      </c>
      <c r="C102" s="8" t="str">
        <f>VLOOKUP(A102,'Sets data'!$A$3:$C$9990,2,FALSE)</f>
        <v>Waffen der Ahnen</v>
      </c>
    </row>
    <row r="103" spans="1:3" x14ac:dyDescent="0.25">
      <c r="A103" s="12">
        <v>122</v>
      </c>
      <c r="B103" s="8" t="str">
        <f>VLOOKUP(A103,'Sets data'!$A$3:$C$9990,3,FALSE)</f>
        <v>Ebon Armory</v>
      </c>
      <c r="C103" s="8" t="str">
        <f>VLOOKUP(A103,'Sets data'!$A$3:$C$9990,2,FALSE)</f>
        <v>Ebenerzarsenal</v>
      </c>
    </row>
    <row r="104" spans="1:3" x14ac:dyDescent="0.25">
      <c r="A104" s="12">
        <v>123</v>
      </c>
      <c r="B104" s="8" t="str">
        <f>VLOOKUP(A104,'Sets data'!$A$3:$C$9990,3,FALSE)</f>
        <v>Hircine's Veneer</v>
      </c>
      <c r="C104" s="8" t="str">
        <f>VLOOKUP(A104,'Sets data'!$A$3:$C$9990,2,FALSE)</f>
        <v>Hircines Schein</v>
      </c>
    </row>
    <row r="105" spans="1:3" x14ac:dyDescent="0.25">
      <c r="A105" s="12">
        <v>124</v>
      </c>
      <c r="B105" s="8" t="str">
        <f>VLOOKUP(A105,'Sets data'!$A$3:$C$9990,3,FALSE)</f>
        <v>The Worm's Raiment</v>
      </c>
      <c r="C105" s="8" t="str">
        <f>VLOOKUP(A105,'Sets data'!$A$3:$C$9990,2,FALSE)</f>
        <v>Garderobe des Wurms</v>
      </c>
    </row>
    <row r="106" spans="1:3" x14ac:dyDescent="0.25">
      <c r="A106" s="12">
        <v>125</v>
      </c>
      <c r="B106" s="8" t="str">
        <f>VLOOKUP(A106,'Sets data'!$A$3:$C$9990,3,FALSE)</f>
        <v>Wrath of the Imperium</v>
      </c>
      <c r="C106" s="8" t="str">
        <f>VLOOKUP(A106,'Sets data'!$A$3:$C$9990,2,FALSE)</f>
        <v>Zorn des Kaiserreichs</v>
      </c>
    </row>
    <row r="107" spans="1:3" x14ac:dyDescent="0.25">
      <c r="A107" s="12">
        <v>126</v>
      </c>
      <c r="B107" s="8" t="str">
        <f>VLOOKUP(A107,'Sets data'!$A$3:$C$9990,3,FALSE)</f>
        <v>Grace of the Ancients</v>
      </c>
      <c r="C107" s="8" t="str">
        <f>VLOOKUP(A107,'Sets data'!$A$3:$C$9990,2,FALSE)</f>
        <v>Anmut der Uralten</v>
      </c>
    </row>
    <row r="108" spans="1:3" x14ac:dyDescent="0.25">
      <c r="A108" s="12">
        <v>127</v>
      </c>
      <c r="B108" s="8" t="str">
        <f>VLOOKUP(A108,'Sets data'!$A$3:$C$9990,3,FALSE)</f>
        <v>Deadly Strike</v>
      </c>
      <c r="C108" s="8" t="str">
        <f>VLOOKUP(A108,'Sets data'!$A$3:$C$9990,2,FALSE)</f>
        <v>Tödlicher Stoß</v>
      </c>
    </row>
    <row r="109" spans="1:3" x14ac:dyDescent="0.25">
      <c r="A109" s="12">
        <v>128</v>
      </c>
      <c r="B109" s="8" t="str">
        <f>VLOOKUP(A109,'Sets data'!$A$3:$C$9990,3,FALSE)</f>
        <v>Blessing of the Potentates</v>
      </c>
      <c r="C109" s="8" t="str">
        <f>VLOOKUP(A109,'Sets data'!$A$3:$C$9990,2,FALSE)</f>
        <v>Segen des Potentaten</v>
      </c>
    </row>
    <row r="110" spans="1:3" x14ac:dyDescent="0.25">
      <c r="A110" s="12">
        <v>129</v>
      </c>
      <c r="B110" s="8" t="str">
        <f>VLOOKUP(A110,'Sets data'!$A$3:$C$9990,3,FALSE)</f>
        <v>Vengeance Leech</v>
      </c>
      <c r="C110" s="8" t="str">
        <f>VLOOKUP(A110,'Sets data'!$A$3:$C$9990,2,FALSE)</f>
        <v>Saugende Vergeltung</v>
      </c>
    </row>
    <row r="111" spans="1:3" x14ac:dyDescent="0.25">
      <c r="A111" s="12">
        <v>130</v>
      </c>
      <c r="B111" s="8" t="str">
        <f>VLOOKUP(A111,'Sets data'!$A$3:$C$9990,3,FALSE)</f>
        <v>Eagle Eye</v>
      </c>
      <c r="C111" s="8" t="str">
        <f>VLOOKUP(A111,'Sets data'!$A$3:$C$9990,2,FALSE)</f>
        <v>Adlerauge</v>
      </c>
    </row>
    <row r="112" spans="1:3" x14ac:dyDescent="0.25">
      <c r="A112" s="12">
        <v>131</v>
      </c>
      <c r="B112" s="8" t="str">
        <f>VLOOKUP(A112,'Sets data'!$A$3:$C$9990,3,FALSE)</f>
        <v>Bastion of the Heartland</v>
      </c>
      <c r="C112" s="8" t="str">
        <f>VLOOKUP(A112,'Sets data'!$A$3:$C$9990,2,FALSE)</f>
        <v>Bastion des Herzlandes</v>
      </c>
    </row>
    <row r="113" spans="1:3" x14ac:dyDescent="0.25">
      <c r="A113" s="12">
        <v>132</v>
      </c>
      <c r="B113" s="8" t="str">
        <f>VLOOKUP(A113,'Sets data'!$A$3:$C$9990,3,FALSE)</f>
        <v>Shield of the Valiant</v>
      </c>
      <c r="C113" s="8" t="str">
        <f>VLOOKUP(A113,'Sets data'!$A$3:$C$9990,2,FALSE)</f>
        <v>Schild des Tapferen</v>
      </c>
    </row>
    <row r="114" spans="1:3" x14ac:dyDescent="0.25">
      <c r="A114" s="12">
        <v>133</v>
      </c>
      <c r="B114" s="8" t="str">
        <f>VLOOKUP(A114,'Sets data'!$A$3:$C$9990,3,FALSE)</f>
        <v>Buffer of the Swift</v>
      </c>
      <c r="C114" s="8" t="str">
        <f>VLOOKUP(A114,'Sets data'!$A$3:$C$9990,2,FALSE)</f>
        <v>Dämpfer des Geschwinden</v>
      </c>
    </row>
    <row r="115" spans="1:3" x14ac:dyDescent="0.25">
      <c r="A115" s="12">
        <v>134</v>
      </c>
      <c r="B115" s="8" t="str">
        <f>VLOOKUP(A115,'Sets data'!$A$3:$C$9990,3,FALSE)</f>
        <v>Shroud of the Lich</v>
      </c>
      <c r="C115" s="8" t="str">
        <f>VLOOKUP(A115,'Sets data'!$A$3:$C$9990,2,FALSE)</f>
        <v>Tuch des Lich</v>
      </c>
    </row>
    <row r="116" spans="1:3" x14ac:dyDescent="0.25">
      <c r="A116" s="12">
        <v>135</v>
      </c>
      <c r="B116" s="8" t="str">
        <f>VLOOKUP(A116,'Sets data'!$A$3:$C$9990,3,FALSE)</f>
        <v>Draugr's Heritage</v>
      </c>
      <c r="C116" s="8" t="str">
        <f>VLOOKUP(A116,'Sets data'!$A$3:$C$9990,2,FALSE)</f>
        <v>Erbe des Draugrs</v>
      </c>
    </row>
    <row r="117" spans="1:3" x14ac:dyDescent="0.25">
      <c r="A117" s="12">
        <v>136</v>
      </c>
      <c r="B117" s="8" t="str">
        <f>VLOOKUP(A117,'Sets data'!$A$3:$C$9990,3,FALSE)</f>
        <v>Immortal Warrior</v>
      </c>
      <c r="C117" s="8" t="str">
        <f>VLOOKUP(A117,'Sets data'!$A$3:$C$9990,2,FALSE)</f>
        <v>Unsterblicher Krieger</v>
      </c>
    </row>
    <row r="118" spans="1:3" x14ac:dyDescent="0.25">
      <c r="A118" s="12">
        <v>137</v>
      </c>
      <c r="B118" s="8" t="str">
        <f>VLOOKUP(A118,'Sets data'!$A$3:$C$9990,3,FALSE)</f>
        <v>Berserking Warrior</v>
      </c>
      <c r="C118" s="8" t="str">
        <f>VLOOKUP(A118,'Sets data'!$A$3:$C$9990,2,FALSE)</f>
        <v>Tobender Krieger</v>
      </c>
    </row>
    <row r="119" spans="1:3" x14ac:dyDescent="0.25">
      <c r="A119" s="12">
        <v>138</v>
      </c>
      <c r="B119" s="8" t="str">
        <f>VLOOKUP(A119,'Sets data'!$A$3:$C$9990,3,FALSE)</f>
        <v>Defending Warrior</v>
      </c>
      <c r="C119" s="8" t="str">
        <f>VLOOKUP(A119,'Sets data'!$A$3:$C$9990,2,FALSE)</f>
        <v>Verteidigender Krieger</v>
      </c>
    </row>
    <row r="120" spans="1:3" x14ac:dyDescent="0.25">
      <c r="A120" s="12">
        <v>139</v>
      </c>
      <c r="B120" s="8" t="str">
        <f>VLOOKUP(A120,'Sets data'!$A$3:$C$9990,3,FALSE)</f>
        <v>Wise Mage</v>
      </c>
      <c r="C120" s="8" t="str">
        <f>VLOOKUP(A120,'Sets data'!$A$3:$C$9990,2,FALSE)</f>
        <v>Weiser Magier</v>
      </c>
    </row>
    <row r="121" spans="1:3" x14ac:dyDescent="0.25">
      <c r="A121" s="12">
        <v>140</v>
      </c>
      <c r="B121" s="8" t="str">
        <f>VLOOKUP(A121,'Sets data'!$A$3:$C$9990,3,FALSE)</f>
        <v>Destructive Mage</v>
      </c>
      <c r="C121" s="8" t="str">
        <f>VLOOKUP(A121,'Sets data'!$A$3:$C$9990,2,FALSE)</f>
        <v>Zerstörerischer Magier</v>
      </c>
    </row>
    <row r="122" spans="1:3" x14ac:dyDescent="0.25">
      <c r="A122" s="12">
        <v>141</v>
      </c>
      <c r="B122" s="8" t="str">
        <f>VLOOKUP(A122,'Sets data'!$A$3:$C$9990,3,FALSE)</f>
        <v>Healing Mage</v>
      </c>
      <c r="C122" s="8" t="str">
        <f>VLOOKUP(A122,'Sets data'!$A$3:$C$9990,2,FALSE)</f>
        <v>Heilender Magier</v>
      </c>
    </row>
    <row r="123" spans="1:3" x14ac:dyDescent="0.25">
      <c r="A123" s="12">
        <v>142</v>
      </c>
      <c r="B123" s="8" t="str">
        <f>VLOOKUP(A123,'Sets data'!$A$3:$C$9990,3,FALSE)</f>
        <v>Quick Serpent</v>
      </c>
      <c r="C123" s="8" t="str">
        <f>VLOOKUP(A123,'Sets data'!$A$3:$C$9990,2,FALSE)</f>
        <v>Flinke Schlange</v>
      </c>
    </row>
    <row r="124" spans="1:3" x14ac:dyDescent="0.25">
      <c r="A124" s="12">
        <v>143</v>
      </c>
      <c r="B124" s="8" t="str">
        <f>VLOOKUP(A124,'Sets data'!$A$3:$C$9990,3,FALSE)</f>
        <v>Poisonous Serpent</v>
      </c>
      <c r="C124" s="8" t="str">
        <f>VLOOKUP(A124,'Sets data'!$A$3:$C$9990,2,FALSE)</f>
        <v>Giftschlange</v>
      </c>
    </row>
    <row r="125" spans="1:3" x14ac:dyDescent="0.25">
      <c r="A125" s="12">
        <v>144</v>
      </c>
      <c r="B125" s="8" t="str">
        <f>VLOOKUP(A125,'Sets data'!$A$3:$C$9990,3,FALSE)</f>
        <v>Twice-Fanged Serpent</v>
      </c>
      <c r="C125" s="8" t="str">
        <f>VLOOKUP(A125,'Sets data'!$A$3:$C$9990,2,FALSE)</f>
        <v>Doppelzüngige Schlange</v>
      </c>
    </row>
    <row r="126" spans="1:3" x14ac:dyDescent="0.25">
      <c r="A126" s="12">
        <v>145</v>
      </c>
      <c r="B126" s="8" t="str">
        <f>VLOOKUP(A126,'Sets data'!$A$3:$C$9990,3,FALSE)</f>
        <v>Way of Fire</v>
      </c>
      <c r="C126" s="8" t="str">
        <f>VLOOKUP(A126,'Sets data'!$A$3:$C$9990,2,FALSE)</f>
        <v>Weg des Feuers</v>
      </c>
    </row>
    <row r="127" spans="1:3" x14ac:dyDescent="0.25">
      <c r="A127" s="12">
        <v>146</v>
      </c>
      <c r="B127" s="8" t="str">
        <f>VLOOKUP(A127,'Sets data'!$A$3:$C$9990,3,FALSE)</f>
        <v>Way of Air</v>
      </c>
      <c r="C127" s="8" t="str">
        <f>VLOOKUP(A127,'Sets data'!$A$3:$C$9990,2,FALSE)</f>
        <v>Weg der Luft</v>
      </c>
    </row>
    <row r="128" spans="1:3" x14ac:dyDescent="0.25">
      <c r="A128" s="12">
        <v>147</v>
      </c>
      <c r="B128" s="8" t="str">
        <f>VLOOKUP(A128,'Sets data'!$A$3:$C$9990,3,FALSE)</f>
        <v>Way of Martial Knowledge</v>
      </c>
      <c r="C128" s="8" t="str">
        <f>VLOOKUP(A128,'Sets data'!$A$3:$C$9990,2,FALSE)</f>
        <v>Weg der Kampfkunst</v>
      </c>
    </row>
    <row r="129" spans="1:3" x14ac:dyDescent="0.25">
      <c r="A129" s="5">
        <v>148</v>
      </c>
      <c r="B129" s="8" t="str">
        <f>VLOOKUP(A129,'Sets data'!$A$3:$C$9990,3,FALSE)</f>
        <v>Way of the Arena</v>
      </c>
      <c r="C129" s="8" t="str">
        <f>VLOOKUP(A129,'Sets data'!$A$3:$C$9990,2,FALSE)</f>
        <v>Weg der Arena</v>
      </c>
    </row>
    <row r="130" spans="1:3" x14ac:dyDescent="0.25">
      <c r="A130" s="12">
        <v>155</v>
      </c>
      <c r="B130" s="8" t="str">
        <f>VLOOKUP(A130,'Sets data'!$A$3:$C$9990,3,FALSE)</f>
        <v>Undaunted Bastion</v>
      </c>
      <c r="C130" s="8" t="str">
        <f>VLOOKUP(A130,'Sets data'!$A$3:$C$9990,2,FALSE)</f>
        <v>Unerschrockenen-Bastion</v>
      </c>
    </row>
    <row r="131" spans="1:3" x14ac:dyDescent="0.25">
      <c r="A131" s="12">
        <v>156</v>
      </c>
      <c r="B131" s="8" t="str">
        <f>VLOOKUP(A131,'Sets data'!$A$3:$C$9990,3,FALSE)</f>
        <v>Undaunted Infiltrator</v>
      </c>
      <c r="C131" s="8" t="str">
        <f>VLOOKUP(A131,'Sets data'!$A$3:$C$9990,2,FALSE)</f>
        <v>Unerschrockener Infiltrator</v>
      </c>
    </row>
    <row r="132" spans="1:3" x14ac:dyDescent="0.25">
      <c r="A132" s="12">
        <v>157</v>
      </c>
      <c r="B132" s="8" t="str">
        <f>VLOOKUP(A132,'Sets data'!$A$3:$C$9990,3,FALSE)</f>
        <v>Undaunted Unweaver</v>
      </c>
      <c r="C132" s="8" t="str">
        <f>VLOOKUP(A132,'Sets data'!$A$3:$C$9990,2,FALSE)</f>
        <v>Unerschrockener Entflechter</v>
      </c>
    </row>
    <row r="133" spans="1:3" x14ac:dyDescent="0.25">
      <c r="A133" s="12">
        <v>158</v>
      </c>
      <c r="B133" s="8" t="str">
        <f>VLOOKUP(A133,'Sets data'!$A$3:$C$9990,3,FALSE)</f>
        <v>Embershield</v>
      </c>
      <c r="C133" s="8" t="str">
        <f>VLOOKUP(A133,'Sets data'!$A$3:$C$9990,2,FALSE)</f>
        <v>Glutschild</v>
      </c>
    </row>
    <row r="134" spans="1:3" x14ac:dyDescent="0.25">
      <c r="A134" s="12">
        <v>159</v>
      </c>
      <c r="B134" s="8" t="str">
        <f>VLOOKUP(A134,'Sets data'!$A$3:$C$9990,3,FALSE)</f>
        <v>Sunderflame</v>
      </c>
      <c r="C134" s="8" t="str">
        <f>VLOOKUP(A134,'Sets data'!$A$3:$C$9990,2,FALSE)</f>
        <v>Trennflamme</v>
      </c>
    </row>
    <row r="135" spans="1:3" x14ac:dyDescent="0.25">
      <c r="A135" s="12">
        <v>160</v>
      </c>
      <c r="B135" s="8" t="str">
        <f>VLOOKUP(A135,'Sets data'!$A$3:$C$9990,3,FALSE)</f>
        <v>Burning Spellweave</v>
      </c>
      <c r="C135" s="8" t="str">
        <f>VLOOKUP(A135,'Sets data'!$A$3:$C$9990,2,FALSE)</f>
        <v>Branntzauberweber</v>
      </c>
    </row>
    <row r="136" spans="1:3" x14ac:dyDescent="0.25">
      <c r="A136" s="5">
        <v>161</v>
      </c>
      <c r="B136" s="8" t="str">
        <f>VLOOKUP(A136,'Sets data'!$A$3:$C$9990,3,FALSE)</f>
        <v>Twice-Born Star</v>
      </c>
      <c r="C136" s="8" t="str">
        <f>VLOOKUP(A136,'Sets data'!$A$3:$C$9990,2,FALSE)</f>
        <v>Doppelstern</v>
      </c>
    </row>
    <row r="137" spans="1:3" x14ac:dyDescent="0.25">
      <c r="A137" s="5">
        <v>162</v>
      </c>
      <c r="B137" s="8" t="str">
        <f>VLOOKUP(A137,'Sets data'!$A$3:$C$9990,3,FALSE)</f>
        <v>Spawn of Mephala</v>
      </c>
      <c r="C137" s="8" t="str">
        <f>VLOOKUP(A137,'Sets data'!$A$3:$C$9990,2,FALSE)</f>
        <v>Mephalas Brut</v>
      </c>
    </row>
    <row r="138" spans="1:3" x14ac:dyDescent="0.25">
      <c r="A138" s="5">
        <v>163</v>
      </c>
      <c r="B138" s="8" t="str">
        <f>VLOOKUP(A138,'Sets data'!$A$3:$C$9990,3,FALSE)</f>
        <v>Blood Spawn</v>
      </c>
      <c r="C138" s="8" t="str">
        <f>VLOOKUP(A138,'Sets data'!$A$3:$C$9990,2,FALSE)</f>
        <v>Blutbrut</v>
      </c>
    </row>
    <row r="139" spans="1:3" x14ac:dyDescent="0.25">
      <c r="A139" s="5">
        <v>164</v>
      </c>
      <c r="B139" s="8" t="str">
        <f>VLOOKUP(A139,'Sets data'!$A$3:$C$9990,3,FALSE)</f>
        <v>Lord Warden</v>
      </c>
      <c r="C139" s="8" t="str">
        <f>VLOOKUP(A139,'Sets data'!$A$3:$C$9990,2,FALSE)</f>
        <v>Hochwärter</v>
      </c>
    </row>
    <row r="140" spans="1:3" x14ac:dyDescent="0.25">
      <c r="A140" s="5">
        <v>165</v>
      </c>
      <c r="B140" s="8" t="str">
        <f>VLOOKUP(A140,'Sets data'!$A$3:$C$9990,3,FALSE)</f>
        <v>Scourge Harvester</v>
      </c>
      <c r="C140" s="8" t="str">
        <f>VLOOKUP(A140,'Sets data'!$A$3:$C$9990,2,FALSE)</f>
        <v>Geißelernter</v>
      </c>
    </row>
    <row r="141" spans="1:3" x14ac:dyDescent="0.25">
      <c r="A141" s="5">
        <v>166</v>
      </c>
      <c r="B141" s="8" t="str">
        <f>VLOOKUP(A141,'Sets data'!$A$3:$C$9990,3,FALSE)</f>
        <v>Engine Guardian</v>
      </c>
      <c r="C141" s="8" t="str">
        <f>VLOOKUP(A141,'Sets data'!$A$3:$C$9990,2,FALSE)</f>
        <v>Maschinenwächter</v>
      </c>
    </row>
    <row r="142" spans="1:3" x14ac:dyDescent="0.25">
      <c r="A142" s="5">
        <v>167</v>
      </c>
      <c r="B142" s="8" t="str">
        <f>VLOOKUP(A142,'Sets data'!$A$3:$C$9990,3,FALSE)</f>
        <v>Nightflame</v>
      </c>
      <c r="C142" s="8" t="str">
        <f>VLOOKUP(A142,'Sets data'!$A$3:$C$9990,2,FALSE)</f>
        <v>Nachtflamme</v>
      </c>
    </row>
    <row r="143" spans="1:3" x14ac:dyDescent="0.25">
      <c r="A143" s="5">
        <v>168</v>
      </c>
      <c r="B143" s="8" t="str">
        <f>VLOOKUP(A143,'Sets data'!$A$3:$C$9990,3,FALSE)</f>
        <v>Nerien'eth</v>
      </c>
      <c r="C143" s="8" t="str">
        <f>VLOOKUP(A143,'Sets data'!$A$3:$C$9990,2,FALSE)</f>
        <v>Nerien'eth</v>
      </c>
    </row>
    <row r="144" spans="1:3" x14ac:dyDescent="0.25">
      <c r="A144" s="5">
        <v>169</v>
      </c>
      <c r="B144" s="8" t="str">
        <f>VLOOKUP(A144,'Sets data'!$A$3:$C$9990,3,FALSE)</f>
        <v>Valkyn Skoria</v>
      </c>
      <c r="C144" s="8" t="str">
        <f>VLOOKUP(A144,'Sets data'!$A$3:$C$9990,2,FALSE)</f>
        <v>Valkyn Skoria</v>
      </c>
    </row>
    <row r="145" spans="1:3" x14ac:dyDescent="0.25">
      <c r="A145" s="5">
        <v>170</v>
      </c>
      <c r="B145" s="8" t="str">
        <f>VLOOKUP(A145,'Sets data'!$A$3:$C$9990,3,FALSE)</f>
        <v>Maw of the Infernal</v>
      </c>
      <c r="C145" s="8" t="str">
        <f>VLOOKUP(A145,'Sets data'!$A$3:$C$9990,2,FALSE)</f>
        <v>Schlund des Infernalen</v>
      </c>
    </row>
    <row r="146" spans="1:3" x14ac:dyDescent="0.25">
      <c r="A146" s="12">
        <v>171</v>
      </c>
      <c r="B146" s="8" t="str">
        <f>VLOOKUP(A146,'Sets data'!$A$3:$C$9990,3,FALSE)</f>
        <v>Eternal Warrior</v>
      </c>
      <c r="C146" s="8" t="str">
        <f>VLOOKUP(A146,'Sets data'!$A$3:$C$9990,2,FALSE)</f>
        <v>Ewiger Krieger</v>
      </c>
    </row>
    <row r="147" spans="1:3" x14ac:dyDescent="0.25">
      <c r="A147" s="12">
        <v>172</v>
      </c>
      <c r="B147" s="8" t="str">
        <f>VLOOKUP(A147,'Sets data'!$A$3:$C$9990,3,FALSE)</f>
        <v>Infallible Mage</v>
      </c>
      <c r="C147" s="8" t="str">
        <f>VLOOKUP(A147,'Sets data'!$A$3:$C$9990,2,FALSE)</f>
        <v>Unfehlbare Magierin</v>
      </c>
    </row>
    <row r="148" spans="1:3" x14ac:dyDescent="0.25">
      <c r="A148" s="12">
        <v>173</v>
      </c>
      <c r="B148" s="8" t="str">
        <f>VLOOKUP(A148,'Sets data'!$A$3:$C$9990,3,FALSE)</f>
        <v>Vicious Serpent</v>
      </c>
      <c r="C148" s="8" t="str">
        <f>VLOOKUP(A148,'Sets data'!$A$3:$C$9990,2,FALSE)</f>
        <v>Boshafte Schlange</v>
      </c>
    </row>
    <row r="149" spans="1:3" x14ac:dyDescent="0.25">
      <c r="A149" s="5">
        <v>176</v>
      </c>
      <c r="B149" s="8" t="str">
        <f>VLOOKUP(A149,'Sets data'!$A$3:$C$9990,3,FALSE)</f>
        <v>Noble's Conquest</v>
      </c>
      <c r="C149" s="8" t="str">
        <f>VLOOKUP(A149,'Sets data'!$A$3:$C$9990,2,FALSE)</f>
        <v>Adelssieg</v>
      </c>
    </row>
    <row r="150" spans="1:3" x14ac:dyDescent="0.25">
      <c r="A150" s="5">
        <v>177</v>
      </c>
      <c r="B150" s="8" t="str">
        <f>VLOOKUP(A150,'Sets data'!$A$3:$C$9990,3,FALSE)</f>
        <v>Redistributor</v>
      </c>
      <c r="C150" s="8" t="str">
        <f>VLOOKUP(A150,'Sets data'!$A$3:$C$9990,2,FALSE)</f>
        <v>Umverteilung</v>
      </c>
    </row>
    <row r="151" spans="1:3" x14ac:dyDescent="0.25">
      <c r="A151" s="5">
        <v>178</v>
      </c>
      <c r="B151" s="8" t="str">
        <f>VLOOKUP(A151,'Sets data'!$A$3:$C$9990,3,FALSE)</f>
        <v>Armor Master</v>
      </c>
      <c r="C151" s="8" t="str">
        <f>VLOOKUP(A151,'Sets data'!$A$3:$C$9990,2,FALSE)</f>
        <v>Rüstungsmeister</v>
      </c>
    </row>
    <row r="152" spans="1:3" x14ac:dyDescent="0.25">
      <c r="A152" s="12">
        <v>179</v>
      </c>
      <c r="B152" s="8" t="str">
        <f>VLOOKUP(A152,'Sets data'!$A$3:$C$9990,3,FALSE)</f>
        <v>Black Rose</v>
      </c>
      <c r="C152" s="8" t="str">
        <f>VLOOKUP(A152,'Sets data'!$A$3:$C$9990,2,FALSE)</f>
        <v>Schwarze Rose</v>
      </c>
    </row>
    <row r="153" spans="1:3" x14ac:dyDescent="0.25">
      <c r="A153" s="12">
        <v>180</v>
      </c>
      <c r="B153" s="8" t="str">
        <f>VLOOKUP(A153,'Sets data'!$A$3:$C$9990,3,FALSE)</f>
        <v>Powerful Assault</v>
      </c>
      <c r="C153" s="8" t="str">
        <f>VLOOKUP(A153,'Sets data'!$A$3:$C$9990,2,FALSE)</f>
        <v>Kraftvoller Ansturm</v>
      </c>
    </row>
    <row r="154" spans="1:3" x14ac:dyDescent="0.25">
      <c r="A154" s="12">
        <v>181</v>
      </c>
      <c r="B154" s="8" t="str">
        <f>VLOOKUP(A154,'Sets data'!$A$3:$C$9990,3,FALSE)</f>
        <v>Meritorious Service</v>
      </c>
      <c r="C154" s="8" t="str">
        <f>VLOOKUP(A154,'Sets data'!$A$3:$C$9990,2,FALSE)</f>
        <v>Meritorischer Dienst</v>
      </c>
    </row>
    <row r="155" spans="1:3" x14ac:dyDescent="0.25">
      <c r="A155" s="5">
        <v>183</v>
      </c>
      <c r="B155" s="8" t="str">
        <f>VLOOKUP(A155,'Sets data'!$A$3:$C$9990,3,FALSE)</f>
        <v>Molag Kena</v>
      </c>
      <c r="C155" s="8" t="str">
        <f>VLOOKUP(A155,'Sets data'!$A$3:$C$9990,2,FALSE)</f>
        <v>Molag Kena</v>
      </c>
    </row>
    <row r="156" spans="1:3" x14ac:dyDescent="0.25">
      <c r="A156" s="12">
        <v>184</v>
      </c>
      <c r="B156" s="8" t="str">
        <f>VLOOKUP(A156,'Sets data'!$A$3:$C$9990,3,FALSE)</f>
        <v>Brands of Imperium</v>
      </c>
      <c r="C156" s="8" t="str">
        <f>VLOOKUP(A156,'Sets data'!$A$3:$C$9990,2,FALSE)</f>
        <v>Male des Kaiserreichs</v>
      </c>
    </row>
    <row r="157" spans="1:3" x14ac:dyDescent="0.25">
      <c r="A157" s="12">
        <v>185</v>
      </c>
      <c r="B157" s="8" t="str">
        <f>VLOOKUP(A157,'Sets data'!$A$3:$C$9990,3,FALSE)</f>
        <v>Spell Power Cure</v>
      </c>
      <c r="C157" s="8" t="str">
        <f>VLOOKUP(A157,'Sets data'!$A$3:$C$9990,2,FALSE)</f>
        <v>Magiekraftheilung</v>
      </c>
    </row>
    <row r="158" spans="1:3" x14ac:dyDescent="0.25">
      <c r="A158" s="12">
        <v>186</v>
      </c>
      <c r="B158" s="8" t="str">
        <f>VLOOKUP(A158,'Sets data'!$A$3:$C$9990,3,FALSE)</f>
        <v>Jolting Arms</v>
      </c>
      <c r="C158" s="8" t="str">
        <f>VLOOKUP(A158,'Sets data'!$A$3:$C$9990,2,FALSE)</f>
        <v>Rüttelnde Rüstung</v>
      </c>
    </row>
    <row r="159" spans="1:3" x14ac:dyDescent="0.25">
      <c r="A159" s="12">
        <v>187</v>
      </c>
      <c r="B159" s="8" t="str">
        <f>VLOOKUP(A159,'Sets data'!$A$3:$C$9990,3,FALSE)</f>
        <v>Swamp Raider</v>
      </c>
      <c r="C159" s="8" t="str">
        <f>VLOOKUP(A159,'Sets data'!$A$3:$C$9990,2,FALSE)</f>
        <v>Sumpfräuber</v>
      </c>
    </row>
    <row r="160" spans="1:3" x14ac:dyDescent="0.25">
      <c r="A160" s="12">
        <v>188</v>
      </c>
      <c r="B160" s="8" t="str">
        <f>VLOOKUP(A160,'Sets data'!$A$3:$C$9990,3,FALSE)</f>
        <v>Storm Master</v>
      </c>
      <c r="C160" s="8" t="str">
        <f>VLOOKUP(A160,'Sets data'!$A$3:$C$9990,2,FALSE)</f>
        <v>Sturmmeister</v>
      </c>
    </row>
    <row r="161" spans="1:3" x14ac:dyDescent="0.25">
      <c r="A161" s="12">
        <v>190</v>
      </c>
      <c r="B161" s="8" t="str">
        <f>VLOOKUP(A161,'Sets data'!$A$3:$C$9990,3,FALSE)</f>
        <v>Scathing Mage</v>
      </c>
      <c r="C161" s="8" t="str">
        <f>VLOOKUP(A161,'Sets data'!$A$3:$C$9990,2,FALSE)</f>
        <v>Verletzender Magier</v>
      </c>
    </row>
    <row r="162" spans="1:3" x14ac:dyDescent="0.25">
      <c r="A162" s="12">
        <v>193</v>
      </c>
      <c r="B162" s="8" t="str">
        <f>VLOOKUP(A162,'Sets data'!$A$3:$C$9990,3,FALSE)</f>
        <v>Overwhelming Surge</v>
      </c>
      <c r="C162" s="8" t="str">
        <f>VLOOKUP(A162,'Sets data'!$A$3:$C$9990,2,FALSE)</f>
        <v>Überwältigende Woge</v>
      </c>
    </row>
    <row r="163" spans="1:3" x14ac:dyDescent="0.25">
      <c r="A163" s="12">
        <v>194</v>
      </c>
      <c r="B163" s="8" t="str">
        <f>VLOOKUP(A163,'Sets data'!$A$3:$C$9990,3,FALSE)</f>
        <v>Combat Physician</v>
      </c>
      <c r="C163" s="8" t="str">
        <f>VLOOKUP(A163,'Sets data'!$A$3:$C$9990,2,FALSE)</f>
        <v>Feldarzt</v>
      </c>
    </row>
    <row r="164" spans="1:3" x14ac:dyDescent="0.25">
      <c r="A164" s="12">
        <v>195</v>
      </c>
      <c r="B164" s="8" t="str">
        <f>VLOOKUP(A164,'Sets data'!$A$3:$C$9990,3,FALSE)</f>
        <v>Sheer Venom</v>
      </c>
      <c r="C164" s="8" t="str">
        <f>VLOOKUP(A164,'Sets data'!$A$3:$C$9990,2,FALSE)</f>
        <v>Reingift</v>
      </c>
    </row>
    <row r="165" spans="1:3" x14ac:dyDescent="0.25">
      <c r="A165" s="12">
        <v>196</v>
      </c>
      <c r="B165" s="8" t="str">
        <f>VLOOKUP(A165,'Sets data'!$A$3:$C$9990,3,FALSE)</f>
        <v>Leeching Plate</v>
      </c>
      <c r="C165" s="8" t="str">
        <f>VLOOKUP(A165,'Sets data'!$A$3:$C$9990,2,FALSE)</f>
        <v>Auslaugende Rüstung</v>
      </c>
    </row>
    <row r="166" spans="1:3" x14ac:dyDescent="0.25">
      <c r="A166" s="12">
        <v>197</v>
      </c>
      <c r="B166" s="8" t="str">
        <f>VLOOKUP(A166,'Sets data'!$A$3:$C$9990,3,FALSE)</f>
        <v>Tormentor</v>
      </c>
      <c r="C166" s="8" t="str">
        <f>VLOOKUP(A166,'Sets data'!$A$3:$C$9990,2,FALSE)</f>
        <v>Quälender</v>
      </c>
    </row>
    <row r="167" spans="1:3" x14ac:dyDescent="0.25">
      <c r="A167" s="12">
        <v>198</v>
      </c>
      <c r="B167" s="8" t="str">
        <f>VLOOKUP(A167,'Sets data'!$A$3:$C$9990,3,FALSE)</f>
        <v>Essence Thief</v>
      </c>
      <c r="C167" s="8" t="str">
        <f>VLOOKUP(A167,'Sets data'!$A$3:$C$9990,2,FALSE)</f>
        <v>Essenzdieb</v>
      </c>
    </row>
    <row r="168" spans="1:3" x14ac:dyDescent="0.25">
      <c r="A168" s="12">
        <v>199</v>
      </c>
      <c r="B168" s="8" t="str">
        <f>VLOOKUP(A168,'Sets data'!$A$3:$C$9990,3,FALSE)</f>
        <v>Shield Breaker</v>
      </c>
      <c r="C168" s="8" t="str">
        <f>VLOOKUP(A168,'Sets data'!$A$3:$C$9990,2,FALSE)</f>
        <v>Schildbrecher</v>
      </c>
    </row>
    <row r="169" spans="1:3" x14ac:dyDescent="0.25">
      <c r="A169" s="12">
        <v>200</v>
      </c>
      <c r="B169" s="8" t="str">
        <f>VLOOKUP(A169,'Sets data'!$A$3:$C$9990,3,FALSE)</f>
        <v>Phoenix</v>
      </c>
      <c r="C169" s="8" t="str">
        <f>VLOOKUP(A169,'Sets data'!$A$3:$C$9990,2,FALSE)</f>
        <v>Phönix</v>
      </c>
    </row>
    <row r="170" spans="1:3" x14ac:dyDescent="0.25">
      <c r="A170" s="12">
        <v>201</v>
      </c>
      <c r="B170" s="8" t="str">
        <f>VLOOKUP(A170,'Sets data'!$A$3:$C$9990,3,FALSE)</f>
        <v>Reactive Armor</v>
      </c>
      <c r="C170" s="8" t="str">
        <f>VLOOKUP(A170,'Sets data'!$A$3:$C$9990,2,FALSE)</f>
        <v>Reaktive Rüstung</v>
      </c>
    </row>
    <row r="171" spans="1:3" x14ac:dyDescent="0.25">
      <c r="A171" s="12">
        <v>204</v>
      </c>
      <c r="B171" s="8" t="str">
        <f>VLOOKUP(A171,'Sets data'!$A$3:$C$9990,3,FALSE)</f>
        <v>Endurance</v>
      </c>
      <c r="C171" s="8" t="str">
        <f>VLOOKUP(A171,'Sets data'!$A$3:$C$9990,2,FALSE)</f>
        <v>Beständigkeit</v>
      </c>
    </row>
    <row r="172" spans="1:3" x14ac:dyDescent="0.25">
      <c r="A172" s="12">
        <v>205</v>
      </c>
      <c r="B172" s="8" t="str">
        <f>VLOOKUP(A172,'Sets data'!$A$3:$C$9990,3,FALSE)</f>
        <v>Willpower</v>
      </c>
      <c r="C172" s="8" t="str">
        <f>VLOOKUP(A172,'Sets data'!$A$3:$C$9990,2,FALSE)</f>
        <v>Willenskraft</v>
      </c>
    </row>
    <row r="173" spans="1:3" x14ac:dyDescent="0.25">
      <c r="A173" s="12">
        <v>206</v>
      </c>
      <c r="B173" s="8" t="str">
        <f>VLOOKUP(A173,'Sets data'!$A$3:$C$9990,3,FALSE)</f>
        <v>Agility</v>
      </c>
      <c r="C173" s="8" t="str">
        <f>VLOOKUP(A173,'Sets data'!$A$3:$C$9990,2,FALSE)</f>
        <v>Agilität</v>
      </c>
    </row>
    <row r="174" spans="1:3" x14ac:dyDescent="0.25">
      <c r="A174" s="5">
        <v>207</v>
      </c>
      <c r="B174" s="8" t="str">
        <f>VLOOKUP(A174,'Sets data'!$A$3:$C$9990,3,FALSE)</f>
        <v>Law of Julianos</v>
      </c>
      <c r="C174" s="8" t="str">
        <f>VLOOKUP(A174,'Sets data'!$A$3:$C$9990,2,FALSE)</f>
        <v>Gesetz von Julianos</v>
      </c>
    </row>
    <row r="175" spans="1:3" x14ac:dyDescent="0.25">
      <c r="A175" s="5">
        <v>208</v>
      </c>
      <c r="B175" s="8" t="str">
        <f>VLOOKUP(A175,'Sets data'!$A$3:$C$9990,3,FALSE)</f>
        <v>Trial by Fire</v>
      </c>
      <c r="C175" s="8" t="str">
        <f>VLOOKUP(A175,'Sets data'!$A$3:$C$9990,2,FALSE)</f>
        <v>Feuertaufe</v>
      </c>
    </row>
    <row r="176" spans="1:3" x14ac:dyDescent="0.25">
      <c r="A176" s="24">
        <v>209</v>
      </c>
      <c r="B176" s="8" t="str">
        <f>VLOOKUP(A176,'Sets data'!$A$3:$C$9990,3,FALSE)</f>
        <v>Armor of the Code</v>
      </c>
      <c r="C176" s="8" t="str">
        <f>VLOOKUP(A176,'Sets data'!$A$3:$C$9990,2,FALSE)</f>
        <v>Armor of the Code</v>
      </c>
    </row>
    <row r="177" spans="1:3" x14ac:dyDescent="0.25">
      <c r="A177" s="12">
        <v>210</v>
      </c>
      <c r="B177" s="8" t="str">
        <f>VLOOKUP(A177,'Sets data'!$A$3:$C$9990,3,FALSE)</f>
        <v>Mark of the Pariah</v>
      </c>
      <c r="C177" s="8" t="str">
        <f>VLOOKUP(A177,'Sets data'!$A$3:$C$9990,2,FALSE)</f>
        <v>Zeichen des Ausgestoßenen</v>
      </c>
    </row>
    <row r="178" spans="1:3" x14ac:dyDescent="0.25">
      <c r="A178" s="12">
        <v>211</v>
      </c>
      <c r="B178" s="8" t="str">
        <f>VLOOKUP(A178,'Sets data'!$A$3:$C$9990,3,FALSE)</f>
        <v>Permafrost</v>
      </c>
      <c r="C178" s="8" t="str">
        <f>VLOOKUP(A178,'Sets data'!$A$3:$C$9990,2,FALSE)</f>
        <v>Permafrost</v>
      </c>
    </row>
    <row r="179" spans="1:3" x14ac:dyDescent="0.25">
      <c r="A179" s="12">
        <v>212</v>
      </c>
      <c r="B179" s="8" t="str">
        <f>VLOOKUP(A179,'Sets data'!$A$3:$C$9990,3,FALSE)</f>
        <v>Briarheart</v>
      </c>
      <c r="C179" s="8" t="str">
        <f>VLOOKUP(A179,'Sets data'!$A$3:$C$9990,2,FALSE)</f>
        <v>Dornenherz</v>
      </c>
    </row>
    <row r="180" spans="1:3" x14ac:dyDescent="0.25">
      <c r="A180" s="12">
        <v>213</v>
      </c>
      <c r="B180" s="8" t="str">
        <f>VLOOKUP(A180,'Sets data'!$A$3:$C$9990,3,FALSE)</f>
        <v>Glorious Defender</v>
      </c>
      <c r="C180" s="8" t="str">
        <f>VLOOKUP(A180,'Sets data'!$A$3:$C$9990,2,FALSE)</f>
        <v>Ruhmreicher Verteidiger</v>
      </c>
    </row>
    <row r="181" spans="1:3" x14ac:dyDescent="0.25">
      <c r="A181" s="12">
        <v>214</v>
      </c>
      <c r="B181" s="8" t="str">
        <f>VLOOKUP(A181,'Sets data'!$A$3:$C$9990,3,FALSE)</f>
        <v>Para Bellum</v>
      </c>
      <c r="C181" s="8" t="str">
        <f>VLOOKUP(A181,'Sets data'!$A$3:$C$9990,2,FALSE)</f>
        <v>Para Bellum</v>
      </c>
    </row>
    <row r="182" spans="1:3" x14ac:dyDescent="0.25">
      <c r="A182" s="12">
        <v>215</v>
      </c>
      <c r="B182" s="8" t="str">
        <f>VLOOKUP(A182,'Sets data'!$A$3:$C$9990,3,FALSE)</f>
        <v>Elemental Succession</v>
      </c>
      <c r="C182" s="8" t="str">
        <f>VLOOKUP(A182,'Sets data'!$A$3:$C$9990,2,FALSE)</f>
        <v>Elementarfolge</v>
      </c>
    </row>
    <row r="183" spans="1:3" x14ac:dyDescent="0.25">
      <c r="A183" s="12">
        <v>216</v>
      </c>
      <c r="B183" s="8" t="str">
        <f>VLOOKUP(A183,'Sets data'!$A$3:$C$9990,3,FALSE)</f>
        <v>Hunt Leader</v>
      </c>
      <c r="C183" s="8" t="str">
        <f>VLOOKUP(A183,'Sets data'!$A$3:$C$9990,2,FALSE)</f>
        <v>Jagdleiter</v>
      </c>
    </row>
    <row r="184" spans="1:3" x14ac:dyDescent="0.25">
      <c r="A184" s="12">
        <v>217</v>
      </c>
      <c r="B184" s="8" t="str">
        <f>VLOOKUP(A184,'Sets data'!$A$3:$C$9990,3,FALSE)</f>
        <v>Winterborn</v>
      </c>
      <c r="C184" s="8" t="str">
        <f>VLOOKUP(A184,'Sets data'!$A$3:$C$9990,2,FALSE)</f>
        <v>Winterkind</v>
      </c>
    </row>
    <row r="185" spans="1:3" x14ac:dyDescent="0.25">
      <c r="A185" s="12">
        <v>218</v>
      </c>
      <c r="B185" s="8" t="str">
        <f>VLOOKUP(A185,'Sets data'!$A$3:$C$9990,3,FALSE)</f>
        <v>Trinimac's Valor</v>
      </c>
      <c r="C185" s="8" t="str">
        <f>VLOOKUP(A185,'Sets data'!$A$3:$C$9990,2,FALSE)</f>
        <v>Trinimacs Heldenmut</v>
      </c>
    </row>
    <row r="186" spans="1:3" x14ac:dyDescent="0.25">
      <c r="A186" s="5">
        <v>219</v>
      </c>
      <c r="B186" s="8" t="str">
        <f>VLOOKUP(A186,'Sets data'!$A$3:$C$9990,3,FALSE)</f>
        <v>Morkuldin</v>
      </c>
      <c r="C186" s="8" t="str">
        <f>VLOOKUP(A186,'Sets data'!$A$3:$C$9990,2,FALSE)</f>
        <v>Morkuldin</v>
      </c>
    </row>
    <row r="187" spans="1:3" x14ac:dyDescent="0.25">
      <c r="A187" s="5">
        <v>224</v>
      </c>
      <c r="B187" s="8" t="str">
        <f>VLOOKUP(A187,'Sets data'!$A$3:$C$9990,3,FALSE)</f>
        <v>Tava's Favor</v>
      </c>
      <c r="C187" s="8" t="str">
        <f>VLOOKUP(A187,'Sets data'!$A$3:$C$9990,2,FALSE)</f>
        <v>Tavas Gunst</v>
      </c>
    </row>
    <row r="188" spans="1:3" x14ac:dyDescent="0.25">
      <c r="A188" s="5">
        <v>225</v>
      </c>
      <c r="B188" s="8" t="str">
        <f>VLOOKUP(A188,'Sets data'!$A$3:$C$9990,3,FALSE)</f>
        <v>Clever Alchemist</v>
      </c>
      <c r="C188" s="8" t="str">
        <f>VLOOKUP(A188,'Sets data'!$A$3:$C$9990,2,FALSE)</f>
        <v>Schlauer Alchemist</v>
      </c>
    </row>
    <row r="189" spans="1:3" x14ac:dyDescent="0.25">
      <c r="A189" s="5">
        <v>226</v>
      </c>
      <c r="B189" s="8" t="str">
        <f>VLOOKUP(A189,'Sets data'!$A$3:$C$9990,3,FALSE)</f>
        <v>Eternal Hunt</v>
      </c>
      <c r="C189" s="8" t="str">
        <f>VLOOKUP(A189,'Sets data'!$A$3:$C$9990,2,FALSE)</f>
        <v>Ewige Jagd</v>
      </c>
    </row>
    <row r="190" spans="1:3" x14ac:dyDescent="0.25">
      <c r="A190" s="12">
        <v>227</v>
      </c>
      <c r="B190" s="8" t="str">
        <f>VLOOKUP(A190,'Sets data'!$A$3:$C$9990,3,FALSE)</f>
        <v>Bahraha's Curse</v>
      </c>
      <c r="C190" s="8" t="str">
        <f>VLOOKUP(A190,'Sets data'!$A$3:$C$9990,2,FALSE)</f>
        <v>Bahrahas Fluch</v>
      </c>
    </row>
    <row r="191" spans="1:3" x14ac:dyDescent="0.25">
      <c r="A191" s="12">
        <v>228</v>
      </c>
      <c r="B191" s="8" t="str">
        <f>VLOOKUP(A191,'Sets data'!$A$3:$C$9990,3,FALSE)</f>
        <v>Syvarra's Scales</v>
      </c>
      <c r="C191" s="8" t="str">
        <f>VLOOKUP(A191,'Sets data'!$A$3:$C$9990,2,FALSE)</f>
        <v>Syvarras Schuppen</v>
      </c>
    </row>
    <row r="192" spans="1:3" x14ac:dyDescent="0.25">
      <c r="A192" s="12">
        <v>229</v>
      </c>
      <c r="B192" s="8" t="str">
        <f>VLOOKUP(A192,'Sets data'!$A$3:$C$9990,3,FALSE)</f>
        <v>Twilight Remedy</v>
      </c>
      <c r="C192" s="8" t="str">
        <f>VLOOKUP(A192,'Sets data'!$A$3:$C$9990,2,FALSE)</f>
        <v>Zwielichtgenesung</v>
      </c>
    </row>
    <row r="193" spans="1:3" x14ac:dyDescent="0.25">
      <c r="A193" s="12">
        <v>230</v>
      </c>
      <c r="B193" s="8" t="str">
        <f>VLOOKUP(A193,'Sets data'!$A$3:$C$9990,3,FALSE)</f>
        <v>Moondancer</v>
      </c>
      <c r="C193" s="8" t="str">
        <f>VLOOKUP(A193,'Sets data'!$A$3:$C$9990,2,FALSE)</f>
        <v>Mondtänzer</v>
      </c>
    </row>
    <row r="194" spans="1:3" x14ac:dyDescent="0.25">
      <c r="A194" s="12">
        <v>231</v>
      </c>
      <c r="B194" s="8" t="str">
        <f>VLOOKUP(A194,'Sets data'!$A$3:$C$9990,3,FALSE)</f>
        <v>Lunar Bastion</v>
      </c>
      <c r="C194" s="8" t="str">
        <f>VLOOKUP(A194,'Sets data'!$A$3:$C$9990,2,FALSE)</f>
        <v>Mondbastion</v>
      </c>
    </row>
    <row r="195" spans="1:3" x14ac:dyDescent="0.25">
      <c r="A195" s="12">
        <v>232</v>
      </c>
      <c r="B195" s="8" t="str">
        <f>VLOOKUP(A195,'Sets data'!$A$3:$C$9990,3,FALSE)</f>
        <v>Roar of Alkosh</v>
      </c>
      <c r="C195" s="8" t="str">
        <f>VLOOKUP(A195,'Sets data'!$A$3:$C$9990,2,FALSE)</f>
        <v>Brüllen von Alkosh</v>
      </c>
    </row>
    <row r="196" spans="1:3" x14ac:dyDescent="0.25">
      <c r="A196" s="12">
        <v>234</v>
      </c>
      <c r="B196" s="8" t="str">
        <f>VLOOKUP(A196,'Sets data'!$A$3:$C$9990,3,FALSE)</f>
        <v>Marksman's Crest</v>
      </c>
      <c r="C196" s="8" t="str">
        <f>VLOOKUP(A196,'Sets data'!$A$3:$C$9990,2,FALSE)</f>
        <v>Wappen des Meisterschützen</v>
      </c>
    </row>
    <row r="197" spans="1:3" x14ac:dyDescent="0.25">
      <c r="A197" s="12">
        <v>235</v>
      </c>
      <c r="B197" s="8" t="str">
        <f>VLOOKUP(A197,'Sets data'!$A$3:$C$9990,3,FALSE)</f>
        <v>Robes of Transmutation</v>
      </c>
      <c r="C197" s="8" t="str">
        <f>VLOOKUP(A197,'Sets data'!$A$3:$C$9990,2,FALSE)</f>
        <v>Roben der Transmutation</v>
      </c>
    </row>
    <row r="198" spans="1:3" x14ac:dyDescent="0.25">
      <c r="A198" s="12">
        <v>236</v>
      </c>
      <c r="B198" s="8" t="str">
        <f>VLOOKUP(A198,'Sets data'!$A$3:$C$9990,3,FALSE)</f>
        <v>Vicious Death</v>
      </c>
      <c r="C198" s="8" t="str">
        <f>VLOOKUP(A198,'Sets data'!$A$3:$C$9990,2,FALSE)</f>
        <v>Grausamer Tod</v>
      </c>
    </row>
    <row r="199" spans="1:3" x14ac:dyDescent="0.25">
      <c r="A199" s="12">
        <v>237</v>
      </c>
      <c r="B199" s="8" t="str">
        <f>VLOOKUP(A199,'Sets data'!$A$3:$C$9990,3,FALSE)</f>
        <v>Leki's Focus</v>
      </c>
      <c r="C199" s="8" t="str">
        <f>VLOOKUP(A199,'Sets data'!$A$3:$C$9990,2,FALSE)</f>
        <v>Lekis Fokus</v>
      </c>
    </row>
    <row r="200" spans="1:3" x14ac:dyDescent="0.25">
      <c r="A200" s="12">
        <v>238</v>
      </c>
      <c r="B200" s="8" t="str">
        <f>VLOOKUP(A200,'Sets data'!$A$3:$C$9990,3,FALSE)</f>
        <v>Fasalla's Guile</v>
      </c>
      <c r="C200" s="8" t="str">
        <f>VLOOKUP(A200,'Sets data'!$A$3:$C$9990,2,FALSE)</f>
        <v>Fasallas List</v>
      </c>
    </row>
    <row r="201" spans="1:3" x14ac:dyDescent="0.25">
      <c r="A201" s="12">
        <v>239</v>
      </c>
      <c r="B201" s="8" t="str">
        <f>VLOOKUP(A201,'Sets data'!$A$3:$C$9990,3,FALSE)</f>
        <v>Warrior's Fury</v>
      </c>
      <c r="C201" s="8" t="str">
        <f>VLOOKUP(A201,'Sets data'!$A$3:$C$9990,2,FALSE)</f>
        <v>Raserei des Kriegers</v>
      </c>
    </row>
    <row r="202" spans="1:3" x14ac:dyDescent="0.25">
      <c r="A202" s="5">
        <v>240</v>
      </c>
      <c r="B202" s="8" t="str">
        <f>VLOOKUP(A202,'Sets data'!$A$3:$C$9990,3,FALSE)</f>
        <v>Kvatch Gladiator</v>
      </c>
      <c r="C202" s="8" t="str">
        <f>VLOOKUP(A202,'Sets data'!$A$3:$C$9990,2,FALSE)</f>
        <v>Gladiator von Kvatch</v>
      </c>
    </row>
    <row r="203" spans="1:3" x14ac:dyDescent="0.25">
      <c r="A203" s="5">
        <v>241</v>
      </c>
      <c r="B203" s="8" t="str">
        <f>VLOOKUP(A203,'Sets data'!$A$3:$C$9990,3,FALSE)</f>
        <v>Varen's Legacy</v>
      </c>
      <c r="C203" s="8" t="str">
        <f>VLOOKUP(A203,'Sets data'!$A$3:$C$9990,2,FALSE)</f>
        <v>Varens Erbe</v>
      </c>
    </row>
    <row r="204" spans="1:3" x14ac:dyDescent="0.25">
      <c r="A204" s="5">
        <v>242</v>
      </c>
      <c r="B204" s="8" t="str">
        <f>VLOOKUP(A204,'Sets data'!$A$3:$C$9990,3,FALSE)</f>
        <v>Pelinal's Aptitude</v>
      </c>
      <c r="C204" s="8" t="str">
        <f>VLOOKUP(A204,'Sets data'!$A$3:$C$9990,2,FALSE)</f>
        <v>Pelinals Talent</v>
      </c>
    </row>
    <row r="205" spans="1:3" x14ac:dyDescent="0.25">
      <c r="A205" s="12">
        <v>243</v>
      </c>
      <c r="B205" s="8" t="str">
        <f>VLOOKUP(A205,'Sets data'!$A$3:$C$9990,3,FALSE)</f>
        <v>Hide of Morihaus</v>
      </c>
      <c r="C205" s="8" t="str">
        <f>VLOOKUP(A205,'Sets data'!$A$3:$C$9990,2,FALSE)</f>
        <v>Haut von Morihaus</v>
      </c>
    </row>
    <row r="206" spans="1:3" x14ac:dyDescent="0.25">
      <c r="A206" s="12">
        <v>244</v>
      </c>
      <c r="B206" s="8" t="str">
        <f>VLOOKUP(A206,'Sets data'!$A$3:$C$9990,3,FALSE)</f>
        <v>Flanking Strategist</v>
      </c>
      <c r="C206" s="8" t="str">
        <f>VLOOKUP(A206,'Sets data'!$A$3:$C$9990,2,FALSE)</f>
        <v>Flankierender Stratege</v>
      </c>
    </row>
    <row r="207" spans="1:3" x14ac:dyDescent="0.25">
      <c r="A207" s="12">
        <v>245</v>
      </c>
      <c r="B207" s="8" t="str">
        <f>VLOOKUP(A207,'Sets data'!$A$3:$C$9990,3,FALSE)</f>
        <v>Sithis' Touch</v>
      </c>
      <c r="C207" s="8" t="str">
        <f>VLOOKUP(A207,'Sets data'!$A$3:$C$9990,2,FALSE)</f>
        <v>Sithis' Berührung</v>
      </c>
    </row>
    <row r="208" spans="1:3" x14ac:dyDescent="0.25">
      <c r="A208" s="12">
        <v>246</v>
      </c>
      <c r="B208" s="8" t="str">
        <f>VLOOKUP(A208,'Sets data'!$A$3:$C$9990,3,FALSE)</f>
        <v>Galerion's Revenge</v>
      </c>
      <c r="C208" s="8" t="str">
        <f>VLOOKUP(A208,'Sets data'!$A$3:$C$9990,2,FALSE)</f>
        <v>Galerions Revanche</v>
      </c>
    </row>
    <row r="209" spans="1:3" x14ac:dyDescent="0.25">
      <c r="A209" s="12">
        <v>247</v>
      </c>
      <c r="B209" s="8" t="str">
        <f>VLOOKUP(A209,'Sets data'!$A$3:$C$9990,3,FALSE)</f>
        <v>Vicecanon of Venom</v>
      </c>
      <c r="C209" s="8" t="str">
        <f>VLOOKUP(A209,'Sets data'!$A$3:$C$9990,2,FALSE)</f>
        <v>Vizekanoniker des Gifts</v>
      </c>
    </row>
    <row r="210" spans="1:3" x14ac:dyDescent="0.25">
      <c r="A210" s="12">
        <v>248</v>
      </c>
      <c r="B210" s="8" t="str">
        <f>VLOOKUP(A210,'Sets data'!$A$3:$C$9990,3,FALSE)</f>
        <v>Thews of the Harbinger</v>
      </c>
      <c r="C210" s="8" t="str">
        <f>VLOOKUP(A210,'Sets data'!$A$3:$C$9990,2,FALSE)</f>
        <v>Muskeln des Vorboten</v>
      </c>
    </row>
    <row r="211" spans="1:3" x14ac:dyDescent="0.25">
      <c r="A211" s="12">
        <v>253</v>
      </c>
      <c r="B211" s="8" t="str">
        <f>VLOOKUP(A211,'Sets data'!$A$3:$C$9990,3,FALSE)</f>
        <v>Imperial Physique</v>
      </c>
      <c r="C211" s="8" t="str">
        <f>VLOOKUP(A211,'Sets data'!$A$3:$C$9990,2,FALSE)</f>
        <v>Kaiserliche Physis</v>
      </c>
    </row>
    <row r="212" spans="1:3" x14ac:dyDescent="0.25">
      <c r="A212" s="5">
        <v>256</v>
      </c>
      <c r="B212" s="8" t="str">
        <f>VLOOKUP(A212,'Sets data'!$A$3:$C$9990,3,FALSE)</f>
        <v>Mighty Chudan</v>
      </c>
      <c r="C212" s="8" t="str">
        <f>VLOOKUP(A212,'Sets data'!$A$3:$C$9990,2,FALSE)</f>
        <v>Mächtiger Chudan</v>
      </c>
    </row>
    <row r="213" spans="1:3" x14ac:dyDescent="0.25">
      <c r="A213" s="5">
        <v>257</v>
      </c>
      <c r="B213" s="8" t="str">
        <f>VLOOKUP(A213,'Sets data'!$A$3:$C$9990,3,FALSE)</f>
        <v>Velidreth</v>
      </c>
      <c r="C213" s="8" t="str">
        <f>VLOOKUP(A213,'Sets data'!$A$3:$C$9990,2,FALSE)</f>
        <v>Velidreth</v>
      </c>
    </row>
    <row r="214" spans="1:3" x14ac:dyDescent="0.25">
      <c r="A214" s="12">
        <v>258</v>
      </c>
      <c r="B214" s="8" t="str">
        <f>VLOOKUP(A214,'Sets data'!$A$3:$C$9990,3,FALSE)</f>
        <v>Amber Plasm</v>
      </c>
      <c r="C214" s="8" t="str">
        <f>VLOOKUP(A214,'Sets data'!$A$3:$C$9990,2,FALSE)</f>
        <v>Bernsteinplasma</v>
      </c>
    </row>
    <row r="215" spans="1:3" x14ac:dyDescent="0.25">
      <c r="A215" s="12">
        <v>259</v>
      </c>
      <c r="B215" s="8" t="str">
        <f>VLOOKUP(A215,'Sets data'!$A$3:$C$9990,3,FALSE)</f>
        <v>Heem-Jas' Retribution</v>
      </c>
      <c r="C215" s="8" t="str">
        <f>VLOOKUP(A215,'Sets data'!$A$3:$C$9990,2,FALSE)</f>
        <v>Heem-Jas' Vergeltung</v>
      </c>
    </row>
    <row r="216" spans="1:3" x14ac:dyDescent="0.25">
      <c r="A216" s="12">
        <v>260</v>
      </c>
      <c r="B216" s="8" t="str">
        <f>VLOOKUP(A216,'Sets data'!$A$3:$C$9990,3,FALSE)</f>
        <v>Aspect of Mazzatun</v>
      </c>
      <c r="C216" s="8" t="str">
        <f>VLOOKUP(A216,'Sets data'!$A$3:$C$9990,2,FALSE)</f>
        <v>Aspekt von Mazzatun</v>
      </c>
    </row>
    <row r="217" spans="1:3" x14ac:dyDescent="0.25">
      <c r="A217" s="12">
        <v>261</v>
      </c>
      <c r="B217" s="8" t="str">
        <f>VLOOKUP(A217,'Sets data'!$A$3:$C$9990,3,FALSE)</f>
        <v>Gossamer</v>
      </c>
      <c r="C217" s="8" t="str">
        <f>VLOOKUP(A217,'Sets data'!$A$3:$C$9990,2,FALSE)</f>
        <v>Gespinst</v>
      </c>
    </row>
    <row r="218" spans="1:3" x14ac:dyDescent="0.25">
      <c r="A218" s="12">
        <v>262</v>
      </c>
      <c r="B218" s="8" t="str">
        <f>VLOOKUP(A218,'Sets data'!$A$3:$C$9990,3,FALSE)</f>
        <v>Widowmaker</v>
      </c>
      <c r="C218" s="8" t="str">
        <f>VLOOKUP(A218,'Sets data'!$A$3:$C$9990,2,FALSE)</f>
        <v>Witwenmacher</v>
      </c>
    </row>
    <row r="219" spans="1:3" x14ac:dyDescent="0.25">
      <c r="A219" s="12">
        <v>263</v>
      </c>
      <c r="B219" s="8" t="str">
        <f>VLOOKUP(A219,'Sets data'!$A$3:$C$9990,3,FALSE)</f>
        <v>Hand of Mephala</v>
      </c>
      <c r="C219" s="8" t="str">
        <f>VLOOKUP(A219,'Sets data'!$A$3:$C$9990,2,FALSE)</f>
        <v>Hand von Mephala</v>
      </c>
    </row>
    <row r="220" spans="1:3" x14ac:dyDescent="0.25">
      <c r="A220" s="16">
        <v>264</v>
      </c>
      <c r="B220" s="8" t="str">
        <f>VLOOKUP(A220,'Sets data'!$A$3:$C$9990,3,FALSE)</f>
        <v>Giant Spider</v>
      </c>
      <c r="C220" s="8" t="str">
        <f>VLOOKUP(A220,'Sets data'!$A$3:$C$9990,2,FALSE)</f>
        <v>Riesenspinne</v>
      </c>
    </row>
    <row r="221" spans="1:3" x14ac:dyDescent="0.25">
      <c r="A221" s="5">
        <v>265</v>
      </c>
      <c r="B221" s="8" t="str">
        <f>VLOOKUP(A221,'Sets data'!$A$3:$C$9990,3,FALSE)</f>
        <v>Shadowrend</v>
      </c>
      <c r="C221" s="8" t="str">
        <f>VLOOKUP(A221,'Sets data'!$A$3:$C$9990,2,FALSE)</f>
        <v>Schattenriss</v>
      </c>
    </row>
    <row r="222" spans="1:3" x14ac:dyDescent="0.25">
      <c r="A222" s="5">
        <v>266</v>
      </c>
      <c r="B222" s="8" t="str">
        <f>VLOOKUP(A222,'Sets data'!$A$3:$C$9990,3,FALSE)</f>
        <v>Kra'gh</v>
      </c>
      <c r="C222" s="8" t="str">
        <f>VLOOKUP(A222,'Sets data'!$A$3:$C$9990,2,FALSE)</f>
        <v>Kra'gh</v>
      </c>
    </row>
    <row r="223" spans="1:3" x14ac:dyDescent="0.25">
      <c r="A223" s="5">
        <v>267</v>
      </c>
      <c r="B223" s="8" t="str">
        <f>VLOOKUP(A223,'Sets data'!$A$3:$C$9990,3,FALSE)</f>
        <v>Swarm Mother</v>
      </c>
      <c r="C223" s="8" t="str">
        <f>VLOOKUP(A223,'Sets data'!$A$3:$C$9990,2,FALSE)</f>
        <v>Schwarmmutter</v>
      </c>
    </row>
    <row r="224" spans="1:3" x14ac:dyDescent="0.25">
      <c r="A224" s="5">
        <v>268</v>
      </c>
      <c r="B224" s="8" t="str">
        <f>VLOOKUP(A224,'Sets data'!$A$3:$C$9990,3,FALSE)</f>
        <v>Sentinel of Rkugamz</v>
      </c>
      <c r="C224" s="8" t="str">
        <f>VLOOKUP(A224,'Sets data'!$A$3:$C$9990,2,FALSE)</f>
        <v>Wachposten von Rkugamz</v>
      </c>
    </row>
    <row r="225" spans="1:3" x14ac:dyDescent="0.25">
      <c r="A225" s="5">
        <v>269</v>
      </c>
      <c r="B225" s="8" t="str">
        <f>VLOOKUP(A225,'Sets data'!$A$3:$C$9990,3,FALSE)</f>
        <v>Chokethorn</v>
      </c>
      <c r="C225" s="8" t="str">
        <f>VLOOKUP(A225,'Sets data'!$A$3:$C$9990,2,FALSE)</f>
        <v>Würgedorn</v>
      </c>
    </row>
    <row r="226" spans="1:3" x14ac:dyDescent="0.25">
      <c r="A226" s="5">
        <v>270</v>
      </c>
      <c r="B226" s="8" t="str">
        <f>VLOOKUP(A226,'Sets data'!$A$3:$C$9990,3,FALSE)</f>
        <v>Slimecraw</v>
      </c>
      <c r="C226" s="8" t="str">
        <f>VLOOKUP(A226,'Sets data'!$A$3:$C$9990,2,FALSE)</f>
        <v>Schleimkropf</v>
      </c>
    </row>
    <row r="227" spans="1:3" x14ac:dyDescent="0.25">
      <c r="A227" s="5">
        <v>271</v>
      </c>
      <c r="B227" s="8" t="str">
        <f>VLOOKUP(A227,'Sets data'!$A$3:$C$9990,3,FALSE)</f>
        <v>Sellistrix</v>
      </c>
      <c r="C227" s="8" t="str">
        <f>VLOOKUP(A227,'Sets data'!$A$3:$C$9990,2,FALSE)</f>
        <v>Sellistrix</v>
      </c>
    </row>
    <row r="228" spans="1:3" x14ac:dyDescent="0.25">
      <c r="A228" s="5">
        <v>272</v>
      </c>
      <c r="B228" s="8" t="str">
        <f>VLOOKUP(A228,'Sets data'!$A$3:$C$9990,3,FALSE)</f>
        <v>Infernal Guardian</v>
      </c>
      <c r="C228" s="8" t="str">
        <f>VLOOKUP(A228,'Sets data'!$A$3:$C$9990,2,FALSE)</f>
        <v>Infernaler Wächter</v>
      </c>
    </row>
    <row r="229" spans="1:3" x14ac:dyDescent="0.25">
      <c r="A229" s="5">
        <v>273</v>
      </c>
      <c r="B229" s="8" t="str">
        <f>VLOOKUP(A229,'Sets data'!$A$3:$C$9990,3,FALSE)</f>
        <v>Ilambris</v>
      </c>
      <c r="C229" s="8" t="str">
        <f>VLOOKUP(A229,'Sets data'!$A$3:$C$9990,2,FALSE)</f>
        <v>Ilambris</v>
      </c>
    </row>
    <row r="230" spans="1:3" x14ac:dyDescent="0.25">
      <c r="A230" s="5">
        <v>274</v>
      </c>
      <c r="B230" s="8" t="str">
        <f>VLOOKUP(A230,'Sets data'!$A$3:$C$9990,3,FALSE)</f>
        <v>Iceheart</v>
      </c>
      <c r="C230" s="8" t="str">
        <f>VLOOKUP(A230,'Sets data'!$A$3:$C$9990,2,FALSE)</f>
        <v>Eisherz</v>
      </c>
    </row>
    <row r="231" spans="1:3" x14ac:dyDescent="0.25">
      <c r="A231" s="5">
        <v>275</v>
      </c>
      <c r="B231" s="8" t="str">
        <f>VLOOKUP(A231,'Sets data'!$A$3:$C$9990,3,FALSE)</f>
        <v>Stormfist</v>
      </c>
      <c r="C231" s="8" t="str">
        <f>VLOOKUP(A231,'Sets data'!$A$3:$C$9990,2,FALSE)</f>
        <v>Sturmfaust</v>
      </c>
    </row>
    <row r="232" spans="1:3" x14ac:dyDescent="0.25">
      <c r="A232" s="5">
        <v>276</v>
      </c>
      <c r="B232" s="8" t="str">
        <f>VLOOKUP(A232,'Sets data'!$A$3:$C$9990,3,FALSE)</f>
        <v>Tremorscale</v>
      </c>
      <c r="C232" s="8" t="str">
        <f>VLOOKUP(A232,'Sets data'!$A$3:$C$9990,2,FALSE)</f>
        <v>Bebenschuppe</v>
      </c>
    </row>
    <row r="233" spans="1:3" x14ac:dyDescent="0.25">
      <c r="A233" s="5">
        <v>277</v>
      </c>
      <c r="B233" s="8" t="str">
        <f>VLOOKUP(A233,'Sets data'!$A$3:$C$9990,3,FALSE)</f>
        <v>Pirate Skeleton</v>
      </c>
      <c r="C233" s="8" t="str">
        <f>VLOOKUP(A233,'Sets data'!$A$3:$C$9990,2,FALSE)</f>
        <v>Piratenskelett</v>
      </c>
    </row>
    <row r="234" spans="1:3" x14ac:dyDescent="0.25">
      <c r="A234" s="5">
        <v>278</v>
      </c>
      <c r="B234" s="8" t="str">
        <f>VLOOKUP(A234,'Sets data'!$A$3:$C$9990,3,FALSE)</f>
        <v>The Troll King</v>
      </c>
      <c r="C234" s="8" t="str">
        <f>VLOOKUP(A234,'Sets data'!$A$3:$C$9990,2,FALSE)</f>
        <v>Trollkönig</v>
      </c>
    </row>
    <row r="235" spans="1:3" x14ac:dyDescent="0.25">
      <c r="A235" s="5">
        <v>279</v>
      </c>
      <c r="B235" s="8" t="str">
        <f>VLOOKUP(A235,'Sets data'!$A$3:$C$9990,3,FALSE)</f>
        <v>Selene</v>
      </c>
      <c r="C235" s="8" t="str">
        <f>VLOOKUP(A235,'Sets data'!$A$3:$C$9990,2,FALSE)</f>
        <v>Selene</v>
      </c>
    </row>
    <row r="236" spans="1:3" x14ac:dyDescent="0.25">
      <c r="A236" s="5">
        <v>280</v>
      </c>
      <c r="B236" s="8" t="str">
        <f>VLOOKUP(A236,'Sets data'!$A$3:$C$9990,3,FALSE)</f>
        <v>Grothdarr</v>
      </c>
      <c r="C236" s="8" t="str">
        <f>VLOOKUP(A236,'Sets data'!$A$3:$C$9990,2,FALSE)</f>
        <v>Grothdarr</v>
      </c>
    </row>
    <row r="237" spans="1:3" x14ac:dyDescent="0.25">
      <c r="A237" s="12">
        <v>281</v>
      </c>
      <c r="B237" s="8" t="str">
        <f>VLOOKUP(A237,'Sets data'!$A$3:$C$9990,3,FALSE)</f>
        <v>Armor of the Trainee</v>
      </c>
      <c r="C237" s="8" t="str">
        <f>VLOOKUP(A237,'Sets data'!$A$3:$C$9990,2,FALSE)</f>
        <v>Rüstung des Auszubildenden</v>
      </c>
    </row>
    <row r="238" spans="1:3" x14ac:dyDescent="0.25">
      <c r="A238" s="12">
        <v>282</v>
      </c>
      <c r="B238" s="8" t="str">
        <f>VLOOKUP(A238,'Sets data'!$A$3:$C$9990,3,FALSE)</f>
        <v>Vampire Cloak</v>
      </c>
      <c r="C238" s="8" t="str">
        <f>VLOOKUP(A238,'Sets data'!$A$3:$C$9990,2,FALSE)</f>
        <v>Vampirumhang</v>
      </c>
    </row>
    <row r="239" spans="1:3" x14ac:dyDescent="0.25">
      <c r="A239" s="12">
        <v>283</v>
      </c>
      <c r="B239" s="8" t="str">
        <f>VLOOKUP(A239,'Sets data'!$A$3:$C$9990,3,FALSE)</f>
        <v>Sword-Singer</v>
      </c>
      <c r="C239" s="8" t="str">
        <f>VLOOKUP(A239,'Sets data'!$A$3:$C$9990,2,FALSE)</f>
        <v>Schwertsänger</v>
      </c>
    </row>
    <row r="240" spans="1:3" x14ac:dyDescent="0.25">
      <c r="A240" s="12">
        <v>284</v>
      </c>
      <c r="B240" s="8" t="str">
        <f>VLOOKUP(A240,'Sets data'!$A$3:$C$9990,3,FALSE)</f>
        <v>Order of Diagna</v>
      </c>
      <c r="C240" s="8" t="str">
        <f>VLOOKUP(A240,'Sets data'!$A$3:$C$9990,2,FALSE)</f>
        <v>Orden von Diagna</v>
      </c>
    </row>
    <row r="241" spans="1:3" x14ac:dyDescent="0.25">
      <c r="A241" s="12">
        <v>285</v>
      </c>
      <c r="B241" s="8" t="str">
        <f>VLOOKUP(A241,'Sets data'!$A$3:$C$9990,3,FALSE)</f>
        <v>Vampire Lord</v>
      </c>
      <c r="C241" s="8" t="str">
        <f>VLOOKUP(A241,'Sets data'!$A$3:$C$9990,2,FALSE)</f>
        <v>Vampirfürst</v>
      </c>
    </row>
    <row r="242" spans="1:3" x14ac:dyDescent="0.25">
      <c r="A242" s="12">
        <v>286</v>
      </c>
      <c r="B242" s="8" t="str">
        <f>VLOOKUP(A242,'Sets data'!$A$3:$C$9990,3,FALSE)</f>
        <v>Spriggan's Thorns</v>
      </c>
      <c r="C242" s="8" t="str">
        <f>VLOOKUP(A242,'Sets data'!$A$3:$C$9990,2,FALSE)</f>
        <v>Dornen des Zweiglings</v>
      </c>
    </row>
    <row r="243" spans="1:3" x14ac:dyDescent="0.25">
      <c r="A243" s="12">
        <v>287</v>
      </c>
      <c r="B243" s="8" t="str">
        <f>VLOOKUP(A243,'Sets data'!$A$3:$C$9990,3,FALSE)</f>
        <v>Green Pact</v>
      </c>
      <c r="C243" s="8" t="str">
        <f>VLOOKUP(A243,'Sets data'!$A$3:$C$9990,2,FALSE)</f>
        <v>Der Grüne Pakt</v>
      </c>
    </row>
    <row r="244" spans="1:3" x14ac:dyDescent="0.25">
      <c r="A244" s="12">
        <v>288</v>
      </c>
      <c r="B244" s="8" t="str">
        <f>VLOOKUP(A244,'Sets data'!$A$3:$C$9990,3,FALSE)</f>
        <v>Beekeeper's Gear</v>
      </c>
      <c r="C244" s="8" t="str">
        <f>VLOOKUP(A244,'Sets data'!$A$3:$C$9990,2,FALSE)</f>
        <v>Werkzeug des Bienenhüters</v>
      </c>
    </row>
    <row r="245" spans="1:3" x14ac:dyDescent="0.25">
      <c r="A245" s="12">
        <v>289</v>
      </c>
      <c r="B245" s="8" t="str">
        <f>VLOOKUP(A245,'Sets data'!$A$3:$C$9990,3,FALSE)</f>
        <v>Spinner's Garments</v>
      </c>
      <c r="C245" s="8" t="str">
        <f>VLOOKUP(A245,'Sets data'!$A$3:$C$9990,2,FALSE)</f>
        <v>Gewänder des Webers</v>
      </c>
    </row>
    <row r="246" spans="1:3" x14ac:dyDescent="0.25">
      <c r="A246" s="12">
        <v>290</v>
      </c>
      <c r="B246" s="8" t="str">
        <f>VLOOKUP(A246,'Sets data'!$A$3:$C$9990,3,FALSE)</f>
        <v>Skooma Smuggler</v>
      </c>
      <c r="C246" s="8" t="str">
        <f>VLOOKUP(A246,'Sets data'!$A$3:$C$9990,2,FALSE)</f>
        <v>Skoomaschmuggler</v>
      </c>
    </row>
    <row r="247" spans="1:3" x14ac:dyDescent="0.25">
      <c r="A247" s="12">
        <v>291</v>
      </c>
      <c r="B247" s="8" t="str">
        <f>VLOOKUP(A247,'Sets data'!$A$3:$C$9990,3,FALSE)</f>
        <v>Shalk Exoskeleton</v>
      </c>
      <c r="C247" s="8" t="str">
        <f>VLOOKUP(A247,'Sets data'!$A$3:$C$9990,2,FALSE)</f>
        <v>Schröterpanzer</v>
      </c>
    </row>
    <row r="248" spans="1:3" x14ac:dyDescent="0.25">
      <c r="A248" s="12">
        <v>292</v>
      </c>
      <c r="B248" s="8" t="str">
        <f>VLOOKUP(A248,'Sets data'!$A$3:$C$9990,3,FALSE)</f>
        <v>Mother's Sorrow</v>
      </c>
      <c r="C248" s="8" t="str">
        <f>VLOOKUP(A248,'Sets data'!$A$3:$C$9990,2,FALSE)</f>
        <v>Muttertränen</v>
      </c>
    </row>
    <row r="249" spans="1:3" x14ac:dyDescent="0.25">
      <c r="A249" s="12">
        <v>293</v>
      </c>
      <c r="B249" s="8" t="str">
        <f>VLOOKUP(A249,'Sets data'!$A$3:$C$9990,3,FALSE)</f>
        <v>Plague Doctor</v>
      </c>
      <c r="C249" s="8" t="str">
        <f>VLOOKUP(A249,'Sets data'!$A$3:$C$9990,2,FALSE)</f>
        <v>Seuchendoktor</v>
      </c>
    </row>
    <row r="250" spans="1:3" x14ac:dyDescent="0.25">
      <c r="A250" s="12">
        <v>294</v>
      </c>
      <c r="B250" s="8" t="str">
        <f>VLOOKUP(A250,'Sets data'!$A$3:$C$9990,3,FALSE)</f>
        <v>Ysgramor's Birthright</v>
      </c>
      <c r="C250" s="8" t="str">
        <f>VLOOKUP(A250,'Sets data'!$A$3:$C$9990,2,FALSE)</f>
        <v>Ysgramors Geburtsrecht</v>
      </c>
    </row>
    <row r="251" spans="1:3" x14ac:dyDescent="0.25">
      <c r="A251" s="12">
        <v>295</v>
      </c>
      <c r="B251" s="8" t="str">
        <f>VLOOKUP(A251,'Sets data'!$A$3:$C$9990,3,FALSE)</f>
        <v>Jailbreaker</v>
      </c>
      <c r="C251" s="8" t="str">
        <f>VLOOKUP(A251,'Sets data'!$A$3:$C$9990,2,FALSE)</f>
        <v>Ausbrecher</v>
      </c>
    </row>
    <row r="252" spans="1:3" x14ac:dyDescent="0.25">
      <c r="A252" s="12">
        <v>296</v>
      </c>
      <c r="B252" s="8" t="str">
        <f>VLOOKUP(A252,'Sets data'!$A$3:$C$9990,3,FALSE)</f>
        <v>Spelunker</v>
      </c>
      <c r="C252" s="8" t="str">
        <f>VLOOKUP(A252,'Sets data'!$A$3:$C$9990,2,FALSE)</f>
        <v>Höhlenforscher</v>
      </c>
    </row>
    <row r="253" spans="1:3" x14ac:dyDescent="0.25">
      <c r="A253" s="12">
        <v>297</v>
      </c>
      <c r="B253" s="8" t="str">
        <f>VLOOKUP(A253,'Sets data'!$A$3:$C$9990,3,FALSE)</f>
        <v>Spider Cultist Cowl</v>
      </c>
      <c r="C253" s="8" t="str">
        <f>VLOOKUP(A253,'Sets data'!$A$3:$C$9990,2,FALSE)</f>
        <v>Spinnenkultistenkutte</v>
      </c>
    </row>
    <row r="254" spans="1:3" x14ac:dyDescent="0.25">
      <c r="A254" s="12">
        <v>298</v>
      </c>
      <c r="B254" s="8" t="str">
        <f>VLOOKUP(A254,'Sets data'!$A$3:$C$9990,3,FALSE)</f>
        <v>Light Speaker</v>
      </c>
      <c r="C254" s="8" t="str">
        <f>VLOOKUP(A254,'Sets data'!$A$3:$C$9990,2,FALSE)</f>
        <v>Lichtsprecher</v>
      </c>
    </row>
    <row r="255" spans="1:3" x14ac:dyDescent="0.25">
      <c r="A255" s="12">
        <v>299</v>
      </c>
      <c r="B255" s="8" t="str">
        <f>VLOOKUP(A255,'Sets data'!$A$3:$C$9990,3,FALSE)</f>
        <v>Toothrow</v>
      </c>
      <c r="C255" s="8" t="str">
        <f>VLOOKUP(A255,'Sets data'!$A$3:$C$9990,2,FALSE)</f>
        <v>Zahnreihe</v>
      </c>
    </row>
    <row r="256" spans="1:3" x14ac:dyDescent="0.25">
      <c r="A256" s="12">
        <v>300</v>
      </c>
      <c r="B256" s="8" t="str">
        <f>VLOOKUP(A256,'Sets data'!$A$3:$C$9990,3,FALSE)</f>
        <v>Netch's Touch</v>
      </c>
      <c r="C256" s="8" t="str">
        <f>VLOOKUP(A256,'Sets data'!$A$3:$C$9990,2,FALSE)</f>
        <v>Berührung des Netch</v>
      </c>
    </row>
    <row r="257" spans="1:3" x14ac:dyDescent="0.25">
      <c r="A257" s="12">
        <v>301</v>
      </c>
      <c r="B257" s="8" t="str">
        <f>VLOOKUP(A257,'Sets data'!$A$3:$C$9990,3,FALSE)</f>
        <v>Strength of the Automaton</v>
      </c>
      <c r="C257" s="8" t="str">
        <f>VLOOKUP(A257,'Sets data'!$A$3:$C$9990,2,FALSE)</f>
        <v>Stärke des Automaten</v>
      </c>
    </row>
    <row r="258" spans="1:3" x14ac:dyDescent="0.25">
      <c r="A258" s="12">
        <v>302</v>
      </c>
      <c r="B258" s="8" t="str">
        <f>VLOOKUP(A258,'Sets data'!$A$3:$C$9990,3,FALSE)</f>
        <v>Leviathan</v>
      </c>
      <c r="C258" s="8" t="str">
        <f>VLOOKUP(A258,'Sets data'!$A$3:$C$9990,2,FALSE)</f>
        <v>Leviathan</v>
      </c>
    </row>
    <row r="259" spans="1:3" x14ac:dyDescent="0.25">
      <c r="A259" s="12">
        <v>303</v>
      </c>
      <c r="B259" s="8" t="str">
        <f>VLOOKUP(A259,'Sets data'!$A$3:$C$9990,3,FALSE)</f>
        <v>Lamia's Song</v>
      </c>
      <c r="C259" s="8" t="str">
        <f>VLOOKUP(A259,'Sets data'!$A$3:$C$9990,2,FALSE)</f>
        <v>Lied der Lamie</v>
      </c>
    </row>
    <row r="260" spans="1:3" x14ac:dyDescent="0.25">
      <c r="A260" s="12">
        <v>304</v>
      </c>
      <c r="B260" s="8" t="str">
        <f>VLOOKUP(A260,'Sets data'!$A$3:$C$9990,3,FALSE)</f>
        <v>Medusa</v>
      </c>
      <c r="C260" s="8" t="str">
        <f>VLOOKUP(A260,'Sets data'!$A$3:$C$9990,2,FALSE)</f>
        <v>Versteinernder Blick</v>
      </c>
    </row>
    <row r="261" spans="1:3" x14ac:dyDescent="0.25">
      <c r="A261" s="12">
        <v>305</v>
      </c>
      <c r="B261" s="8" t="str">
        <f>VLOOKUP(A261,'Sets data'!$A$3:$C$9990,3,FALSE)</f>
        <v>Treasure Hunter</v>
      </c>
      <c r="C261" s="8" t="str">
        <f>VLOOKUP(A261,'Sets data'!$A$3:$C$9990,2,FALSE)</f>
        <v>Schatzjäger</v>
      </c>
    </row>
    <row r="262" spans="1:3" x14ac:dyDescent="0.25">
      <c r="A262" s="12">
        <v>307</v>
      </c>
      <c r="B262" s="8" t="str">
        <f>VLOOKUP(A262,'Sets data'!$A$3:$C$9990,3,FALSE)</f>
        <v>Draugr Hulk</v>
      </c>
      <c r="C262" s="8" t="str">
        <f>VLOOKUP(A262,'Sets data'!$A$3:$C$9990,2,FALSE)</f>
        <v>Schwerfälliger Draugr</v>
      </c>
    </row>
    <row r="263" spans="1:3" x14ac:dyDescent="0.25">
      <c r="A263" s="12">
        <v>308</v>
      </c>
      <c r="B263" s="8" t="str">
        <f>VLOOKUP(A263,'Sets data'!$A$3:$C$9990,3,FALSE)</f>
        <v>Bone Pirate's Tatters</v>
      </c>
      <c r="C263" s="8" t="str">
        <f>VLOOKUP(A263,'Sets data'!$A$3:$C$9990,2,FALSE)</f>
        <v>Lumpen des Knochenpiraten</v>
      </c>
    </row>
    <row r="264" spans="1:3" x14ac:dyDescent="0.25">
      <c r="A264" s="12">
        <v>309</v>
      </c>
      <c r="B264" s="8" t="str">
        <f>VLOOKUP(A264,'Sets data'!$A$3:$C$9990,3,FALSE)</f>
        <v>Knight-errant's Mail</v>
      </c>
      <c r="C264" s="8" t="str">
        <f>VLOOKUP(A264,'Sets data'!$A$3:$C$9990,2,FALSE)</f>
        <v>Platten des Wanderritters</v>
      </c>
    </row>
    <row r="265" spans="1:3" x14ac:dyDescent="0.25">
      <c r="A265" s="12">
        <v>310</v>
      </c>
      <c r="B265" s="8" t="str">
        <f>VLOOKUP(A265,'Sets data'!$A$3:$C$9990,3,FALSE)</f>
        <v>Sword Dancer</v>
      </c>
      <c r="C265" s="8" t="str">
        <f>VLOOKUP(A265,'Sets data'!$A$3:$C$9990,2,FALSE)</f>
        <v>Schwerttänzer</v>
      </c>
    </row>
    <row r="266" spans="1:3" x14ac:dyDescent="0.25">
      <c r="A266" s="12">
        <v>311</v>
      </c>
      <c r="B266" s="8" t="str">
        <f>VLOOKUP(A266,'Sets data'!$A$3:$C$9990,3,FALSE)</f>
        <v>Rattlecage</v>
      </c>
      <c r="C266" s="8" t="str">
        <f>VLOOKUP(A266,'Sets data'!$A$3:$C$9990,2,FALSE)</f>
        <v>Klapperkäfig</v>
      </c>
    </row>
    <row r="267" spans="1:3" x14ac:dyDescent="0.25">
      <c r="A267" s="12">
        <v>313</v>
      </c>
      <c r="B267" s="8" t="str">
        <f>VLOOKUP(A267,'Sets data'!$A$3:$C$9990,3,FALSE)</f>
        <v>Titanic Cleave</v>
      </c>
      <c r="C267" s="8" t="str">
        <f>VLOOKUP(A267,'Sets data'!$A$3:$C$9990,2,FALSE)</f>
        <v>Titanisches Trennen</v>
      </c>
    </row>
    <row r="268" spans="1:3" x14ac:dyDescent="0.25">
      <c r="A268" s="12">
        <v>314</v>
      </c>
      <c r="B268" s="8" t="str">
        <f>VLOOKUP(A268,'Sets data'!$A$3:$C$9990,3,FALSE)</f>
        <v>Puncturing Remedy</v>
      </c>
      <c r="C268" s="8" t="str">
        <f>VLOOKUP(A268,'Sets data'!$A$3:$C$9990,2,FALSE)</f>
        <v>Durchschlagende Genesung</v>
      </c>
    </row>
    <row r="269" spans="1:3" x14ac:dyDescent="0.25">
      <c r="A269" s="12">
        <v>315</v>
      </c>
      <c r="B269" s="8" t="str">
        <f>VLOOKUP(A269,'Sets data'!$A$3:$C$9990,3,FALSE)</f>
        <v>Stinging Slashes</v>
      </c>
      <c r="C269" s="8" t="str">
        <f>VLOOKUP(A269,'Sets data'!$A$3:$C$9990,2,FALSE)</f>
        <v>Stechende Schnitte</v>
      </c>
    </row>
    <row r="270" spans="1:3" x14ac:dyDescent="0.25">
      <c r="A270" s="12">
        <v>316</v>
      </c>
      <c r="B270" s="8" t="str">
        <f>VLOOKUP(A270,'Sets data'!$A$3:$C$9990,3,FALSE)</f>
        <v>Caustic Arrow</v>
      </c>
      <c r="C270" s="8" t="str">
        <f>VLOOKUP(A270,'Sets data'!$A$3:$C$9990,2,FALSE)</f>
        <v>Beißender Pfeil</v>
      </c>
    </row>
    <row r="271" spans="1:3" x14ac:dyDescent="0.25">
      <c r="A271" s="12">
        <v>317</v>
      </c>
      <c r="B271" s="8" t="str">
        <f>VLOOKUP(A271,'Sets data'!$A$3:$C$9990,3,FALSE)</f>
        <v>Destructive Impact</v>
      </c>
      <c r="C271" s="8" t="str">
        <f>VLOOKUP(A271,'Sets data'!$A$3:$C$9990,2,FALSE)</f>
        <v>Zerstörerischer Einschlag</v>
      </c>
    </row>
    <row r="272" spans="1:3" x14ac:dyDescent="0.25">
      <c r="A272" s="12">
        <v>318</v>
      </c>
      <c r="B272" s="8" t="str">
        <f>VLOOKUP(A272,'Sets data'!$A$3:$C$9990,3,FALSE)</f>
        <v>Grand Rejuvenation</v>
      </c>
      <c r="C272" s="8" t="str">
        <f>VLOOKUP(A272,'Sets data'!$A$3:$C$9990,2,FALSE)</f>
        <v>Große Verjüngung</v>
      </c>
    </row>
    <row r="273" spans="1:3" x14ac:dyDescent="0.25">
      <c r="A273" s="12">
        <v>320</v>
      </c>
      <c r="B273" s="8" t="str">
        <f>VLOOKUP(A273,'Sets data'!$A$3:$C$9990,3,FALSE)</f>
        <v>War Maiden</v>
      </c>
      <c r="C273" s="8" t="str">
        <f>VLOOKUP(A273,'Sets data'!$A$3:$C$9990,2,FALSE)</f>
        <v>Kriegsjungfer</v>
      </c>
    </row>
    <row r="274" spans="1:3" x14ac:dyDescent="0.25">
      <c r="A274" s="12">
        <v>321</v>
      </c>
      <c r="B274" s="8" t="str">
        <f>VLOOKUP(A274,'Sets data'!$A$3:$C$9990,3,FALSE)</f>
        <v>Defiler</v>
      </c>
      <c r="C274" s="8" t="str">
        <f>VLOOKUP(A274,'Sets data'!$A$3:$C$9990,2,FALSE)</f>
        <v>Schänder</v>
      </c>
    </row>
    <row r="275" spans="1:3" x14ac:dyDescent="0.25">
      <c r="A275" s="12">
        <v>322</v>
      </c>
      <c r="B275" s="8" t="str">
        <f>VLOOKUP(A275,'Sets data'!$A$3:$C$9990,3,FALSE)</f>
        <v>Warrior-Poet</v>
      </c>
      <c r="C275" s="8" t="str">
        <f>VLOOKUP(A275,'Sets data'!$A$3:$C$9990,2,FALSE)</f>
        <v>Kriegerpoet</v>
      </c>
    </row>
    <row r="276" spans="1:3" x14ac:dyDescent="0.25">
      <c r="A276" s="5">
        <v>323</v>
      </c>
      <c r="B276" s="8" t="str">
        <f>VLOOKUP(A276,'Sets data'!$A$3:$C$9990,3,FALSE)</f>
        <v>Assassin's Guile</v>
      </c>
      <c r="C276" s="8" t="str">
        <f>VLOOKUP(A276,'Sets data'!$A$3:$C$9990,2,FALSE)</f>
        <v>Assassinenlist</v>
      </c>
    </row>
    <row r="277" spans="1:3" x14ac:dyDescent="0.25">
      <c r="A277" s="5">
        <v>324</v>
      </c>
      <c r="B277" s="8" t="str">
        <f>VLOOKUP(A277,'Sets data'!$A$3:$C$9990,3,FALSE)</f>
        <v>Daedric Trickery</v>
      </c>
      <c r="C277" s="8" t="str">
        <f>VLOOKUP(A277,'Sets data'!$A$3:$C$9990,2,FALSE)</f>
        <v>Daedrische Gaunerei</v>
      </c>
    </row>
    <row r="278" spans="1:3" x14ac:dyDescent="0.25">
      <c r="A278" s="5">
        <v>325</v>
      </c>
      <c r="B278" s="8" t="str">
        <f>VLOOKUP(A278,'Sets data'!$A$3:$C$9990,3,FALSE)</f>
        <v>Shacklebreaker</v>
      </c>
      <c r="C278" s="8" t="str">
        <f>VLOOKUP(A278,'Sets data'!$A$3:$C$9990,2,FALSE)</f>
        <v>Kettensprenger</v>
      </c>
    </row>
    <row r="279" spans="1:3" x14ac:dyDescent="0.25">
      <c r="A279" s="12">
        <v>326</v>
      </c>
      <c r="B279" s="8" t="str">
        <f>VLOOKUP(A279,'Sets data'!$A$3:$C$9990,3,FALSE)</f>
        <v>Vanguard's Challenge</v>
      </c>
      <c r="C279" s="8" t="str">
        <f>VLOOKUP(A279,'Sets data'!$A$3:$C$9990,2,FALSE)</f>
        <v>Vorhutdisput</v>
      </c>
    </row>
    <row r="280" spans="1:3" x14ac:dyDescent="0.25">
      <c r="A280" s="12">
        <v>327</v>
      </c>
      <c r="B280" s="8" t="str">
        <f>VLOOKUP(A280,'Sets data'!$A$3:$C$9990,3,FALSE)</f>
        <v>Coward's Gear</v>
      </c>
      <c r="C280" s="8" t="str">
        <f>VLOOKUP(A280,'Sets data'!$A$3:$C$9990,2,FALSE)</f>
        <v>Feiglingstracht</v>
      </c>
    </row>
    <row r="281" spans="1:3" x14ac:dyDescent="0.25">
      <c r="A281" s="12">
        <v>328</v>
      </c>
      <c r="B281" s="8" t="str">
        <f>VLOOKUP(A281,'Sets data'!$A$3:$C$9990,3,FALSE)</f>
        <v>Knight Slayer</v>
      </c>
      <c r="C281" s="8" t="str">
        <f>VLOOKUP(A281,'Sets data'!$A$3:$C$9990,2,FALSE)</f>
        <v>Ritterschlächter</v>
      </c>
    </row>
    <row r="282" spans="1:3" x14ac:dyDescent="0.25">
      <c r="A282" s="12">
        <v>329</v>
      </c>
      <c r="B282" s="8" t="str">
        <f>VLOOKUP(A282,'Sets data'!$A$3:$C$9990,3,FALSE)</f>
        <v>Wizard's Riposte</v>
      </c>
      <c r="C282" s="8" t="str">
        <f>VLOOKUP(A282,'Sets data'!$A$3:$C$9990,2,FALSE)</f>
        <v>Zaubererreplik</v>
      </c>
    </row>
    <row r="283" spans="1:3" x14ac:dyDescent="0.25">
      <c r="A283" s="12">
        <v>330</v>
      </c>
      <c r="B283" s="8" t="str">
        <f>VLOOKUP(A283,'Sets data'!$A$3:$C$9990,3,FALSE)</f>
        <v>Automated Defense</v>
      </c>
      <c r="C283" s="8" t="str">
        <f>VLOOKUP(A283,'Sets data'!$A$3:$C$9990,2,FALSE)</f>
        <v>Automatisierte Verteidigung</v>
      </c>
    </row>
    <row r="284" spans="1:3" x14ac:dyDescent="0.25">
      <c r="A284" s="12">
        <v>331</v>
      </c>
      <c r="B284" s="8" t="str">
        <f>VLOOKUP(A284,'Sets data'!$A$3:$C$9990,3,FALSE)</f>
        <v>War Machine</v>
      </c>
      <c r="C284" s="8" t="str">
        <f>VLOOKUP(A284,'Sets data'!$A$3:$C$9990,2,FALSE)</f>
        <v>Kriegsmaschine</v>
      </c>
    </row>
    <row r="285" spans="1:3" x14ac:dyDescent="0.25">
      <c r="A285" s="12">
        <v>332</v>
      </c>
      <c r="B285" s="8" t="str">
        <f>VLOOKUP(A285,'Sets data'!$A$3:$C$9990,3,FALSE)</f>
        <v>Master Architect</v>
      </c>
      <c r="C285" s="8" t="str">
        <f>VLOOKUP(A285,'Sets data'!$A$3:$C$9990,2,FALSE)</f>
        <v>Meisterarchitekt</v>
      </c>
    </row>
    <row r="286" spans="1:3" x14ac:dyDescent="0.25">
      <c r="A286" s="12">
        <v>333</v>
      </c>
      <c r="B286" s="8" t="str">
        <f>VLOOKUP(A286,'Sets data'!$A$3:$C$9990,3,FALSE)</f>
        <v>Inventor's Guard</v>
      </c>
      <c r="C286" s="8" t="str">
        <f>VLOOKUP(A286,'Sets data'!$A$3:$C$9990,2,FALSE)</f>
        <v>Erfindergarde</v>
      </c>
    </row>
    <row r="287" spans="1:3" x14ac:dyDescent="0.25">
      <c r="A287" s="12">
        <v>334</v>
      </c>
      <c r="B287" s="8" t="str">
        <f>VLOOKUP(A287,'Sets data'!$A$3:$C$9990,3,FALSE)</f>
        <v>Impregnable Armor</v>
      </c>
      <c r="C287" s="8" t="str">
        <f>VLOOKUP(A287,'Sets data'!$A$3:$C$9990,2,FALSE)</f>
        <v>Unüberwindliche Rüstung</v>
      </c>
    </row>
    <row r="288" spans="1:3" x14ac:dyDescent="0.25">
      <c r="A288" s="12">
        <v>335</v>
      </c>
      <c r="B288" s="8" t="str">
        <f>VLOOKUP(A288,'Sets data'!$A$3:$C$9990,3,FALSE)</f>
        <v>Draugr's Rest</v>
      </c>
      <c r="C288" s="8" t="str">
        <f>VLOOKUP(A288,'Sets data'!$A$3:$C$9990,2,FALSE)</f>
        <v>Draugrruhe</v>
      </c>
    </row>
    <row r="289" spans="1:3" x14ac:dyDescent="0.25">
      <c r="A289" s="12">
        <v>336</v>
      </c>
      <c r="B289" s="8" t="str">
        <f>VLOOKUP(A289,'Sets data'!$A$3:$C$9990,3,FALSE)</f>
        <v>Pillar of Nirn</v>
      </c>
      <c r="C289" s="8" t="str">
        <f>VLOOKUP(A289,'Sets data'!$A$3:$C$9990,2,FALSE)</f>
        <v>Säulen von Nirn</v>
      </c>
    </row>
    <row r="290" spans="1:3" x14ac:dyDescent="0.25">
      <c r="A290" s="12">
        <v>337</v>
      </c>
      <c r="B290" s="8" t="str">
        <f>VLOOKUP(A290,'Sets data'!$A$3:$C$9990,3,FALSE)</f>
        <v>Ironblood</v>
      </c>
      <c r="C290" s="8" t="str">
        <f>VLOOKUP(A290,'Sets data'!$A$3:$C$9990,2,FALSE)</f>
        <v>Eisenblut</v>
      </c>
    </row>
    <row r="291" spans="1:3" x14ac:dyDescent="0.25">
      <c r="A291" s="12">
        <v>338</v>
      </c>
      <c r="B291" s="8" t="str">
        <f>VLOOKUP(A291,'Sets data'!$A$3:$C$9990,3,FALSE)</f>
        <v>Flame Blossom</v>
      </c>
      <c r="C291" s="8" t="str">
        <f>VLOOKUP(A291,'Sets data'!$A$3:$C$9990,2,FALSE)</f>
        <v>Flammenblüte</v>
      </c>
    </row>
    <row r="292" spans="1:3" x14ac:dyDescent="0.25">
      <c r="A292" s="12">
        <v>339</v>
      </c>
      <c r="B292" s="8" t="str">
        <f>VLOOKUP(A292,'Sets data'!$A$3:$C$9990,3,FALSE)</f>
        <v>Blooddrinker</v>
      </c>
      <c r="C292" s="8" t="str">
        <f>VLOOKUP(A292,'Sets data'!$A$3:$C$9990,2,FALSE)</f>
        <v>Bluttrinker</v>
      </c>
    </row>
    <row r="293" spans="1:3" x14ac:dyDescent="0.25">
      <c r="A293" s="12">
        <v>340</v>
      </c>
      <c r="B293" s="8" t="str">
        <f>VLOOKUP(A293,'Sets data'!$A$3:$C$9990,3,FALSE)</f>
        <v>Hagraven's Garden</v>
      </c>
      <c r="C293" s="8" t="str">
        <f>VLOOKUP(A293,'Sets data'!$A$3:$C$9990,2,FALSE)</f>
        <v>Vettelgarten</v>
      </c>
    </row>
    <row r="294" spans="1:3" x14ac:dyDescent="0.25">
      <c r="A294" s="5">
        <v>341</v>
      </c>
      <c r="B294" s="8" t="str">
        <f>VLOOKUP(A294,'Sets data'!$A$3:$C$9990,3,FALSE)</f>
        <v>Earthgore</v>
      </c>
      <c r="C294" s="8" t="str">
        <f>VLOOKUP(A294,'Sets data'!$A$3:$C$9990,2,FALSE)</f>
        <v>Erdbluter</v>
      </c>
    </row>
    <row r="295" spans="1:3" x14ac:dyDescent="0.25">
      <c r="A295" s="5">
        <v>342</v>
      </c>
      <c r="B295" s="8" t="str">
        <f>VLOOKUP(A295,'Sets data'!$A$3:$C$9990,3,FALSE)</f>
        <v>Domihaus</v>
      </c>
      <c r="C295" s="8" t="str">
        <f>VLOOKUP(A295,'Sets data'!$A$3:$C$9990,2,FALSE)</f>
        <v>Domihaus</v>
      </c>
    </row>
    <row r="296" spans="1:3" x14ac:dyDescent="0.25">
      <c r="A296" s="12">
        <v>343</v>
      </c>
      <c r="B296" s="8" t="str">
        <f>VLOOKUP(A296,'Sets data'!$A$3:$C$9990,3,FALSE)</f>
        <v>Caluurion's Legacy</v>
      </c>
      <c r="C296" s="8" t="str">
        <f>VLOOKUP(A296,'Sets data'!$A$3:$C$9990,2,FALSE)</f>
        <v>Caluurions Erbe</v>
      </c>
    </row>
    <row r="297" spans="1:3" x14ac:dyDescent="0.25">
      <c r="A297" s="12">
        <v>344</v>
      </c>
      <c r="B297" s="8" t="str">
        <f>VLOOKUP(A297,'Sets data'!$A$3:$C$9990,3,FALSE)</f>
        <v>Trappings of Invigoration</v>
      </c>
      <c r="C297" s="8" t="str">
        <f>VLOOKUP(A297,'Sets data'!$A$3:$C$9990,2,FALSE)</f>
        <v>Stärkungsprunk</v>
      </c>
    </row>
    <row r="298" spans="1:3" x14ac:dyDescent="0.25">
      <c r="A298" s="12">
        <v>345</v>
      </c>
      <c r="B298" s="8" t="str">
        <f>VLOOKUP(A298,'Sets data'!$A$3:$C$9990,3,FALSE)</f>
        <v>Ulfnor's Favor</v>
      </c>
      <c r="C298" s="8" t="str">
        <f>VLOOKUP(A298,'Sets data'!$A$3:$C$9990,2,FALSE)</f>
        <v>Ulfnors Gunst</v>
      </c>
    </row>
    <row r="299" spans="1:3" x14ac:dyDescent="0.25">
      <c r="A299" s="12">
        <v>346</v>
      </c>
      <c r="B299" s="8" t="str">
        <f>VLOOKUP(A299,'Sets data'!$A$3:$C$9990,3,FALSE)</f>
        <v>Jorvuld's Guidance</v>
      </c>
      <c r="C299" s="8" t="str">
        <f>VLOOKUP(A299,'Sets data'!$A$3:$C$9990,2,FALSE)</f>
        <v>Jorvulds Führung</v>
      </c>
    </row>
    <row r="300" spans="1:3" x14ac:dyDescent="0.25">
      <c r="A300" s="12">
        <v>347</v>
      </c>
      <c r="B300" s="8" t="str">
        <f>VLOOKUP(A300,'Sets data'!$A$3:$C$9990,3,FALSE)</f>
        <v>Plague Slinger</v>
      </c>
      <c r="C300" s="8" t="str">
        <f>VLOOKUP(A300,'Sets data'!$A$3:$C$9990,2,FALSE)</f>
        <v>Seuchenschleuder</v>
      </c>
    </row>
    <row r="301" spans="1:3" x14ac:dyDescent="0.25">
      <c r="A301" s="12">
        <v>348</v>
      </c>
      <c r="B301" s="8" t="str">
        <f>VLOOKUP(A301,'Sets data'!$A$3:$C$9990,3,FALSE)</f>
        <v>Curse of Doylemish</v>
      </c>
      <c r="C301" s="8" t="str">
        <f>VLOOKUP(A301,'Sets data'!$A$3:$C$9990,2,FALSE)</f>
        <v>Fluch von Doylemish</v>
      </c>
    </row>
    <row r="302" spans="1:3" x14ac:dyDescent="0.25">
      <c r="A302" s="5">
        <v>349</v>
      </c>
      <c r="B302" s="8" t="str">
        <f>VLOOKUP(A302,'Sets data'!$A$3:$C$9990,3,FALSE)</f>
        <v>Thurvokun</v>
      </c>
      <c r="C302" s="8" t="str">
        <f>VLOOKUP(A302,'Sets data'!$A$3:$C$9990,2,FALSE)</f>
        <v>Thurvokun</v>
      </c>
    </row>
    <row r="303" spans="1:3" x14ac:dyDescent="0.25">
      <c r="A303" s="5">
        <v>350</v>
      </c>
      <c r="B303" s="8" t="str">
        <f>VLOOKUP(A303,'Sets data'!$A$3:$C$9990,3,FALSE)</f>
        <v>Zaan</v>
      </c>
      <c r="C303" s="8" t="str">
        <f>VLOOKUP(A303,'Sets data'!$A$3:$C$9990,2,FALSE)</f>
        <v>Zaan</v>
      </c>
    </row>
    <row r="304" spans="1:3" x14ac:dyDescent="0.25">
      <c r="A304" s="5">
        <v>351</v>
      </c>
      <c r="B304" s="8" t="str">
        <f>VLOOKUP(A304,'Sets data'!$A$3:$C$9990,3,FALSE)</f>
        <v>Innate Axiom</v>
      </c>
      <c r="C304" s="8" t="str">
        <f>VLOOKUP(A304,'Sets data'!$A$3:$C$9990,2,FALSE)</f>
        <v>Kernaxiom</v>
      </c>
    </row>
    <row r="305" spans="1:3" x14ac:dyDescent="0.25">
      <c r="A305" s="5">
        <v>352</v>
      </c>
      <c r="B305" s="8" t="str">
        <f>VLOOKUP(A305,'Sets data'!$A$3:$C$9990,3,FALSE)</f>
        <v>Fortified Brass</v>
      </c>
      <c r="C305" s="8" t="str">
        <f>VLOOKUP(A305,'Sets data'!$A$3:$C$9990,2,FALSE)</f>
        <v>Messingpanzer</v>
      </c>
    </row>
    <row r="306" spans="1:3" x14ac:dyDescent="0.25">
      <c r="A306" s="5">
        <v>353</v>
      </c>
      <c r="B306" s="8" t="str">
        <f>VLOOKUP(A306,'Sets data'!$A$3:$C$9990,3,FALSE)</f>
        <v>Mechanical Acuity</v>
      </c>
      <c r="C306" s="8" t="str">
        <f>VLOOKUP(A306,'Sets data'!$A$3:$C$9990,2,FALSE)</f>
        <v>Mechanikblick</v>
      </c>
    </row>
    <row r="307" spans="1:3" x14ac:dyDescent="0.25">
      <c r="A307" s="12">
        <v>354</v>
      </c>
      <c r="B307" s="8" t="str">
        <f>VLOOKUP(A307,'Sets data'!$A$3:$C$9990,3,FALSE)</f>
        <v>Mad Tinkerer</v>
      </c>
      <c r="C307" s="8" t="str">
        <f>VLOOKUP(A307,'Sets data'!$A$3:$C$9990,2,FALSE)</f>
        <v>Wahntüftler</v>
      </c>
    </row>
    <row r="308" spans="1:3" x14ac:dyDescent="0.25">
      <c r="A308" s="12">
        <v>355</v>
      </c>
      <c r="B308" s="8" t="str">
        <f>VLOOKUP(A308,'Sets data'!$A$3:$C$9990,3,FALSE)</f>
        <v>Unfathomable Darkness</v>
      </c>
      <c r="C308" s="8" t="str">
        <f>VLOOKUP(A308,'Sets data'!$A$3:$C$9990,2,FALSE)</f>
        <v>Unermessliche Dunkelheit</v>
      </c>
    </row>
    <row r="309" spans="1:3" x14ac:dyDescent="0.25">
      <c r="A309" s="12">
        <v>356</v>
      </c>
      <c r="B309" s="8" t="str">
        <f>VLOOKUP(A309,'Sets data'!$A$3:$C$9990,3,FALSE)</f>
        <v>Livewire</v>
      </c>
      <c r="C309" s="8" t="str">
        <f>VLOOKUP(A309,'Sets data'!$A$3:$C$9990,2,FALSE)</f>
        <v>Stromschlag</v>
      </c>
    </row>
    <row r="310" spans="1:3" x14ac:dyDescent="0.25">
      <c r="A310" s="12">
        <v>357</v>
      </c>
      <c r="B310" s="8" t="str">
        <f>VLOOKUP(A310,'Sets data'!$A$3:$C$9990,3,FALSE)</f>
        <v>Disciplined Slash (Perfected)</v>
      </c>
      <c r="C310" s="8" t="str">
        <f>VLOOKUP(A310,'Sets data'!$A$3:$C$9990,2,FALSE)</f>
        <v>Disziplinierter Schnitt (vollendet)</v>
      </c>
    </row>
    <row r="311" spans="1:3" x14ac:dyDescent="0.25">
      <c r="A311" s="12">
        <v>358</v>
      </c>
      <c r="B311" s="8" t="str">
        <f>VLOOKUP(A311,'Sets data'!$A$3:$C$9990,3,FALSE)</f>
        <v>Defensive Position (Perfected)</v>
      </c>
      <c r="C311" s="8" t="str">
        <f>VLOOKUP(A311,'Sets data'!$A$3:$C$9990,2,FALSE)</f>
        <v>Defensive Position (vollendet)</v>
      </c>
    </row>
    <row r="312" spans="1:3" x14ac:dyDescent="0.25">
      <c r="A312" s="12">
        <v>359</v>
      </c>
      <c r="B312" s="8" t="str">
        <f>VLOOKUP(A312,'Sets data'!$A$3:$C$9990,3,FALSE)</f>
        <v>Chaotic Whirlwind (Perfected)</v>
      </c>
      <c r="C312" s="8" t="str">
        <f>VLOOKUP(A312,'Sets data'!$A$3:$C$9990,2,FALSE)</f>
        <v>Chaotischer Wirbelwind (vollendet)</v>
      </c>
    </row>
    <row r="313" spans="1:3" x14ac:dyDescent="0.25">
      <c r="A313" s="12">
        <v>360</v>
      </c>
      <c r="B313" s="8" t="str">
        <f>VLOOKUP(A313,'Sets data'!$A$3:$C$9990,3,FALSE)</f>
        <v>Piercing Spray (Perfected)</v>
      </c>
      <c r="C313" s="8" t="str">
        <f>VLOOKUP(A313,'Sets data'!$A$3:$C$9990,2,FALSE)</f>
        <v>Durchdringende Salve (vollendet)</v>
      </c>
    </row>
    <row r="314" spans="1:3" x14ac:dyDescent="0.25">
      <c r="A314" s="12">
        <v>361</v>
      </c>
      <c r="B314" s="8" t="str">
        <f>VLOOKUP(A314,'Sets data'!$A$3:$C$9990,3,FALSE)</f>
        <v>Concentrated Force (Perfected)</v>
      </c>
      <c r="C314" s="8" t="str">
        <f>VLOOKUP(A314,'Sets data'!$A$3:$C$9990,2,FALSE)</f>
        <v>Konzentrierte Kraft (vollendet)</v>
      </c>
    </row>
    <row r="315" spans="1:3" x14ac:dyDescent="0.25">
      <c r="A315" s="12">
        <v>362</v>
      </c>
      <c r="B315" s="8" t="str">
        <f>VLOOKUP(A315,'Sets data'!$A$3:$C$9990,3,FALSE)</f>
        <v>Timeless Blessing (Perfected)</v>
      </c>
      <c r="C315" s="8" t="str">
        <f>VLOOKUP(A315,'Sets data'!$A$3:$C$9990,2,FALSE)</f>
        <v>Zeitloser Segen (vollendet)</v>
      </c>
    </row>
    <row r="316" spans="1:3" x14ac:dyDescent="0.25">
      <c r="A316" s="12">
        <v>363</v>
      </c>
      <c r="B316" s="8" t="str">
        <f>VLOOKUP(A316,'Sets data'!$A$3:$C$9990,3,FALSE)</f>
        <v>Disciplined Slash</v>
      </c>
      <c r="C316" s="8" t="str">
        <f>VLOOKUP(A316,'Sets data'!$A$3:$C$9990,2,FALSE)</f>
        <v>Disziplinierter Schnitt</v>
      </c>
    </row>
    <row r="317" spans="1:3" x14ac:dyDescent="0.25">
      <c r="A317" s="12">
        <v>364</v>
      </c>
      <c r="B317" s="8" t="str">
        <f>VLOOKUP(A317,'Sets data'!$A$3:$C$9990,3,FALSE)</f>
        <v>Defensive Position</v>
      </c>
      <c r="C317" s="8" t="str">
        <f>VLOOKUP(A317,'Sets data'!$A$3:$C$9990,2,FALSE)</f>
        <v>Defensive Position</v>
      </c>
    </row>
    <row r="318" spans="1:3" x14ac:dyDescent="0.25">
      <c r="A318" s="12">
        <v>365</v>
      </c>
      <c r="B318" s="8" t="str">
        <f>VLOOKUP(A318,'Sets data'!$A$3:$C$9990,3,FALSE)</f>
        <v>Chaotic Whirlwind</v>
      </c>
      <c r="C318" s="8" t="str">
        <f>VLOOKUP(A318,'Sets data'!$A$3:$C$9990,2,FALSE)</f>
        <v>Chaotischer Wirbelwind</v>
      </c>
    </row>
    <row r="319" spans="1:3" x14ac:dyDescent="0.25">
      <c r="A319" s="12">
        <v>366</v>
      </c>
      <c r="B319" s="8" t="str">
        <f>VLOOKUP(A319,'Sets data'!$A$3:$C$9990,3,FALSE)</f>
        <v>Piercing Spray</v>
      </c>
      <c r="C319" s="8" t="str">
        <f>VLOOKUP(A319,'Sets data'!$A$3:$C$9990,2,FALSE)</f>
        <v>Durchdringende Salve</v>
      </c>
    </row>
    <row r="320" spans="1:3" x14ac:dyDescent="0.25">
      <c r="A320" s="12">
        <v>367</v>
      </c>
      <c r="B320" s="8" t="str">
        <f>VLOOKUP(A320,'Sets data'!$A$3:$C$9990,3,FALSE)</f>
        <v>Concentrated Force</v>
      </c>
      <c r="C320" s="8" t="str">
        <f>VLOOKUP(A320,'Sets data'!$A$3:$C$9990,2,FALSE)</f>
        <v>Konzentrierte Kraft</v>
      </c>
    </row>
    <row r="321" spans="1:3" x14ac:dyDescent="0.25">
      <c r="A321" s="12">
        <v>368</v>
      </c>
      <c r="B321" s="8" t="str">
        <f>VLOOKUP(A321,'Sets data'!$A$3:$C$9990,3,FALSE)</f>
        <v>Timeless Blessing</v>
      </c>
      <c r="C321" s="8" t="str">
        <f>VLOOKUP(A321,'Sets data'!$A$3:$C$9990,2,FALSE)</f>
        <v>Zeitloser Segen</v>
      </c>
    </row>
    <row r="322" spans="1:3" x14ac:dyDescent="0.25">
      <c r="A322" s="12">
        <v>369</v>
      </c>
      <c r="B322" s="8" t="str">
        <f>VLOOKUP(A322,'Sets data'!$A$3:$C$9990,3,FALSE)</f>
        <v>Merciless Charge</v>
      </c>
      <c r="C322" s="8" t="str">
        <f>VLOOKUP(A322,'Sets data'!$A$3:$C$9990,2,FALSE)</f>
        <v>Gnadenloser Ansturm</v>
      </c>
    </row>
    <row r="323" spans="1:3" x14ac:dyDescent="0.25">
      <c r="A323" s="12">
        <v>370</v>
      </c>
      <c r="B323" s="8" t="str">
        <f>VLOOKUP(A323,'Sets data'!$A$3:$C$9990,3,FALSE)</f>
        <v>Rampaging Slash</v>
      </c>
      <c r="C323" s="8" t="str">
        <f>VLOOKUP(A323,'Sets data'!$A$3:$C$9990,2,FALSE)</f>
        <v>Tobender Schnitt</v>
      </c>
    </row>
    <row r="324" spans="1:3" x14ac:dyDescent="0.25">
      <c r="A324" s="12">
        <v>371</v>
      </c>
      <c r="B324" s="8" t="str">
        <f>VLOOKUP(A324,'Sets data'!$A$3:$C$9990,3,FALSE)</f>
        <v>Cruel Flurry</v>
      </c>
      <c r="C324" s="8" t="str">
        <f>VLOOKUP(A324,'Sets data'!$A$3:$C$9990,2,FALSE)</f>
        <v>Grausamer Schlaghagel</v>
      </c>
    </row>
    <row r="325" spans="1:3" x14ac:dyDescent="0.25">
      <c r="A325" s="12">
        <v>372</v>
      </c>
      <c r="B325" s="8" t="str">
        <f>VLOOKUP(A325,'Sets data'!$A$3:$C$9990,3,FALSE)</f>
        <v>Thunderous Volley</v>
      </c>
      <c r="C325" s="8" t="str">
        <f>VLOOKUP(A325,'Sets data'!$A$3:$C$9990,2,FALSE)</f>
        <v>Donnernde Salve</v>
      </c>
    </row>
    <row r="326" spans="1:3" x14ac:dyDescent="0.25">
      <c r="A326" s="12">
        <v>373</v>
      </c>
      <c r="B326" s="8" t="str">
        <f>VLOOKUP(A326,'Sets data'!$A$3:$C$9990,3,FALSE)</f>
        <v>Crushing Wall</v>
      </c>
      <c r="C326" s="8" t="str">
        <f>VLOOKUP(A326,'Sets data'!$A$3:$C$9990,2,FALSE)</f>
        <v>Zermalmende Mauer</v>
      </c>
    </row>
    <row r="327" spans="1:3" x14ac:dyDescent="0.25">
      <c r="A327" s="12">
        <v>374</v>
      </c>
      <c r="B327" s="8" t="str">
        <f>VLOOKUP(A327,'Sets data'!$A$3:$C$9990,3,FALSE)</f>
        <v>Precise Regeneration</v>
      </c>
      <c r="C327" s="8" t="str">
        <f>VLOOKUP(A327,'Sets data'!$A$3:$C$9990,2,FALSE)</f>
        <v>Präzise Regeneration</v>
      </c>
    </row>
    <row r="328" spans="1:3" x14ac:dyDescent="0.25">
      <c r="A328" s="12">
        <v>380</v>
      </c>
      <c r="B328" s="8" t="str">
        <f>VLOOKUP(A328,'Sets data'!$A$3:$C$9990,3,FALSE)</f>
        <v>Prophet's</v>
      </c>
      <c r="C328" s="8" t="str">
        <f>VLOOKUP(A328,'Sets data'!$A$3:$C$9990,2,FALSE)</f>
        <v>Prophet</v>
      </c>
    </row>
    <row r="329" spans="1:3" x14ac:dyDescent="0.25">
      <c r="A329" s="12">
        <v>381</v>
      </c>
      <c r="B329" s="8" t="str">
        <f>VLOOKUP(A329,'Sets data'!$A$3:$C$9990,3,FALSE)</f>
        <v>Broken Soul</v>
      </c>
      <c r="C329" s="8" t="str">
        <f>VLOOKUP(A329,'Sets data'!$A$3:$C$9990,2,FALSE)</f>
        <v>Zerbrochene Seele</v>
      </c>
    </row>
    <row r="330" spans="1:3" x14ac:dyDescent="0.25">
      <c r="A330" s="12">
        <v>382</v>
      </c>
      <c r="B330" s="8" t="str">
        <f>VLOOKUP(A330,'Sets data'!$A$3:$C$9990,3,FALSE)</f>
        <v>Grace of Gloom</v>
      </c>
      <c r="C330" s="8" t="str">
        <f>VLOOKUP(A330,'Sets data'!$A$3:$C$9990,2,FALSE)</f>
        <v>Anmut der Gräue</v>
      </c>
    </row>
    <row r="331" spans="1:3" x14ac:dyDescent="0.25">
      <c r="A331" s="12">
        <v>383</v>
      </c>
      <c r="B331" s="8" t="str">
        <f>VLOOKUP(A331,'Sets data'!$A$3:$C$9990,3,FALSE)</f>
        <v>Gryphon's Ferocity</v>
      </c>
      <c r="C331" s="8" t="str">
        <f>VLOOKUP(A331,'Sets data'!$A$3:$C$9990,2,FALSE)</f>
        <v>Wildheit des Greifen</v>
      </c>
    </row>
    <row r="332" spans="1:3" x14ac:dyDescent="0.25">
      <c r="A332" s="12">
        <v>384</v>
      </c>
      <c r="B332" s="8" t="str">
        <f>VLOOKUP(A332,'Sets data'!$A$3:$C$9990,3,FALSE)</f>
        <v>Wisdom of Vanus</v>
      </c>
      <c r="C332" s="8" t="str">
        <f>VLOOKUP(A332,'Sets data'!$A$3:$C$9990,2,FALSE)</f>
        <v>Weisheit von Vanus</v>
      </c>
    </row>
    <row r="333" spans="1:3" x14ac:dyDescent="0.25">
      <c r="A333" s="5">
        <v>385</v>
      </c>
      <c r="B333" s="8" t="str">
        <f>VLOOKUP(A333,'Sets data'!$A$3:$C$9990,3,FALSE)</f>
        <v>Adept Rider</v>
      </c>
      <c r="C333" s="8" t="str">
        <f>VLOOKUP(A333,'Sets data'!$A$3:$C$9990,2,FALSE)</f>
        <v>Versierter Reiter</v>
      </c>
    </row>
    <row r="334" spans="1:3" x14ac:dyDescent="0.25">
      <c r="A334" s="5">
        <v>386</v>
      </c>
      <c r="B334" s="8" t="str">
        <f>VLOOKUP(A334,'Sets data'!$A$3:$C$9990,3,FALSE)</f>
        <v>Sload's Semblance</v>
      </c>
      <c r="C334" s="8" t="str">
        <f>VLOOKUP(A334,'Sets data'!$A$3:$C$9990,2,FALSE)</f>
        <v>Kreckenantlitz</v>
      </c>
    </row>
    <row r="335" spans="1:3" x14ac:dyDescent="0.25">
      <c r="A335" s="5">
        <v>387</v>
      </c>
      <c r="B335" s="8" t="str">
        <f>VLOOKUP(A335,'Sets data'!$A$3:$C$9990,3,FALSE)</f>
        <v>Nocturnal's Favor</v>
      </c>
      <c r="C335" s="8" t="str">
        <f>VLOOKUP(A335,'Sets data'!$A$3:$C$9990,2,FALSE)</f>
        <v>Nocturnals Gunst</v>
      </c>
    </row>
    <row r="336" spans="1:3" x14ac:dyDescent="0.25">
      <c r="A336" s="12">
        <v>388</v>
      </c>
      <c r="B336" s="8" t="str">
        <f>VLOOKUP(A336,'Sets data'!$A$3:$C$9990,3,FALSE)</f>
        <v>Aegis of Galenwe</v>
      </c>
      <c r="C336" s="8" t="str">
        <f>VLOOKUP(A336,'Sets data'!$A$3:$C$9990,2,FALSE)</f>
        <v>Ägis von Galenwe</v>
      </c>
    </row>
    <row r="337" spans="1:3" x14ac:dyDescent="0.25">
      <c r="A337" s="12">
        <v>389</v>
      </c>
      <c r="B337" s="8" t="str">
        <f>VLOOKUP(A337,'Sets data'!$A$3:$C$9990,3,FALSE)</f>
        <v>Arms of Relequen</v>
      </c>
      <c r="C337" s="8" t="str">
        <f>VLOOKUP(A337,'Sets data'!$A$3:$C$9990,2,FALSE)</f>
        <v>Waffen von Relequen</v>
      </c>
    </row>
    <row r="338" spans="1:3" x14ac:dyDescent="0.25">
      <c r="A338" s="12">
        <v>390</v>
      </c>
      <c r="B338" s="8" t="str">
        <f>VLOOKUP(A338,'Sets data'!$A$3:$C$9990,3,FALSE)</f>
        <v>Mantle of Siroria</v>
      </c>
      <c r="C338" s="8" t="str">
        <f>VLOOKUP(A338,'Sets data'!$A$3:$C$9990,2,FALSE)</f>
        <v>Mantel von Siroria</v>
      </c>
    </row>
    <row r="339" spans="1:3" x14ac:dyDescent="0.25">
      <c r="A339" s="12">
        <v>391</v>
      </c>
      <c r="B339" s="8" t="str">
        <f>VLOOKUP(A339,'Sets data'!$A$3:$C$9990,3,FALSE)</f>
        <v>Vestment of Olorime</v>
      </c>
      <c r="C339" s="8" t="str">
        <f>VLOOKUP(A339,'Sets data'!$A$3:$C$9990,2,FALSE)</f>
        <v>Gewandung von Olorime</v>
      </c>
    </row>
    <row r="340" spans="1:3" x14ac:dyDescent="0.25">
      <c r="A340" s="12">
        <v>392</v>
      </c>
      <c r="B340" s="8" t="str">
        <f>VLOOKUP(A340,'Sets data'!$A$3:$C$9990,3,FALSE)</f>
        <v>Perfect Aegis of Galenwe</v>
      </c>
      <c r="C340" s="8" t="str">
        <f>VLOOKUP(A340,'Sets data'!$A$3:$C$9990,2,FALSE)</f>
        <v>Perfekte Ägis von Galenwe</v>
      </c>
    </row>
    <row r="341" spans="1:3" x14ac:dyDescent="0.25">
      <c r="A341" s="48">
        <v>393</v>
      </c>
      <c r="B341" s="8" t="str">
        <f>VLOOKUP(A341,'Sets data'!$A$3:$C$9990,3,FALSE)</f>
        <v>Perfect Arms of Relequen</v>
      </c>
      <c r="C341" s="8" t="str">
        <f>VLOOKUP(A341,'Sets data'!$A$3:$C$9990,2,FALSE)</f>
        <v>Perfekte Waffen von Relequen</v>
      </c>
    </row>
    <row r="342" spans="1:3" x14ac:dyDescent="0.25">
      <c r="A342" s="12">
        <v>394</v>
      </c>
      <c r="B342" s="8" t="str">
        <f>VLOOKUP(A342,'Sets data'!$A$3:$C$9990,3,FALSE)</f>
        <v>Perfect Mantle of Siroria</v>
      </c>
      <c r="C342" s="8" t="str">
        <f>VLOOKUP(A342,'Sets data'!$A$3:$C$9990,2,FALSE)</f>
        <v>Perfekter Mantel von Siroria</v>
      </c>
    </row>
    <row r="343" spans="1:3" x14ac:dyDescent="0.25">
      <c r="A343" s="12">
        <v>395</v>
      </c>
      <c r="B343" s="8" t="str">
        <f>VLOOKUP(A343,'Sets data'!$A$3:$C$9990,3,FALSE)</f>
        <v>Perfect Vestment of Olorime</v>
      </c>
      <c r="C343" s="8" t="str">
        <f>VLOOKUP(A343,'Sets data'!$A$3:$C$9990,2,FALSE)</f>
        <v>Perfekte Gewandung von Olorime</v>
      </c>
    </row>
    <row r="344" spans="1:3" x14ac:dyDescent="0.25">
      <c r="A344" s="5">
        <v>397</v>
      </c>
      <c r="B344" s="8" t="str">
        <f>VLOOKUP(A344,'Sets data'!$A$3:$C$9990,3,FALSE)</f>
        <v>Balorgh</v>
      </c>
      <c r="C344" s="8" t="str">
        <f>VLOOKUP(A344,'Sets data'!$A$3:$C$9990,2,FALSE)</f>
        <v>Balorgh</v>
      </c>
    </row>
    <row r="345" spans="1:3" x14ac:dyDescent="0.25">
      <c r="A345" s="5">
        <v>398</v>
      </c>
      <c r="B345" s="8" t="str">
        <f>VLOOKUP(A345,'Sets data'!$A$3:$C$9990,3,FALSE)</f>
        <v>Vykosa</v>
      </c>
      <c r="C345" s="8" t="str">
        <f>VLOOKUP(A345,'Sets data'!$A$3:$C$9990,2,FALSE)</f>
        <v>Vykosa</v>
      </c>
    </row>
    <row r="346" spans="1:3" x14ac:dyDescent="0.25">
      <c r="A346" s="12">
        <v>399</v>
      </c>
      <c r="B346" s="8" t="str">
        <f>VLOOKUP(A346,'Sets data'!$A$3:$C$9990,3,FALSE)</f>
        <v>Hanu's Compassion</v>
      </c>
      <c r="C346" s="8" t="str">
        <f>VLOOKUP(A346,'Sets data'!$A$3:$C$9990,2,FALSE)</f>
        <v>Hanus Mitgefühl</v>
      </c>
    </row>
    <row r="347" spans="1:3" x14ac:dyDescent="0.25">
      <c r="A347" s="12">
        <v>400</v>
      </c>
      <c r="B347" s="8" t="str">
        <f>VLOOKUP(A347,'Sets data'!$A$3:$C$9990,3,FALSE)</f>
        <v>Blood Moon</v>
      </c>
      <c r="C347" s="8" t="str">
        <f>VLOOKUP(A347,'Sets data'!$A$3:$C$9990,2,FALSE)</f>
        <v>Blutmond</v>
      </c>
    </row>
    <row r="348" spans="1:3" x14ac:dyDescent="0.25">
      <c r="A348" s="12">
        <v>401</v>
      </c>
      <c r="B348" s="8" t="str">
        <f>VLOOKUP(A348,'Sets data'!$A$3:$C$9990,3,FALSE)</f>
        <v>Haven of Ursus</v>
      </c>
      <c r="C348" s="8" t="str">
        <f>VLOOKUP(A348,'Sets data'!$A$3:$C$9990,2,FALSE)</f>
        <v>Zuflucht von Ursus</v>
      </c>
    </row>
    <row r="349" spans="1:3" x14ac:dyDescent="0.25">
      <c r="A349" s="12">
        <v>402</v>
      </c>
      <c r="B349" s="8" t="str">
        <f>VLOOKUP(A349,'Sets data'!$A$3:$C$9990,3,FALSE)</f>
        <v>Moon Hunter</v>
      </c>
      <c r="C349" s="8" t="str">
        <f>VLOOKUP(A349,'Sets data'!$A$3:$C$9990,2,FALSE)</f>
        <v>Mondjäger</v>
      </c>
    </row>
    <row r="350" spans="1:3" x14ac:dyDescent="0.25">
      <c r="A350" s="12">
        <v>403</v>
      </c>
      <c r="B350" s="8" t="str">
        <f>VLOOKUP(A350,'Sets data'!$A$3:$C$9990,3,FALSE)</f>
        <v>Savage Werewolf</v>
      </c>
      <c r="C350" s="8" t="str">
        <f>VLOOKUP(A350,'Sets data'!$A$3:$C$9990,2,FALSE)</f>
        <v>Wilder Werwolf</v>
      </c>
    </row>
    <row r="351" spans="1:3" x14ac:dyDescent="0.25">
      <c r="A351" s="12">
        <v>404</v>
      </c>
      <c r="B351" s="8" t="str">
        <f>VLOOKUP(A351,'Sets data'!$A$3:$C$9990,3,FALSE)</f>
        <v>Jailer's Tenacity</v>
      </c>
      <c r="C351" s="8" t="str">
        <f>VLOOKUP(A351,'Sets data'!$A$3:$C$9990,2,FALSE)</f>
        <v>Tenazität des Kerkermeisters</v>
      </c>
    </row>
    <row r="352" spans="1:3" x14ac:dyDescent="0.25">
      <c r="A352" s="12">
        <v>405</v>
      </c>
      <c r="B352" s="8" t="str">
        <f>VLOOKUP(A352,'Sets data'!$A$3:$C$9990,3,FALSE)</f>
        <v>Bright-Throat's Boast</v>
      </c>
      <c r="C352" s="8" t="str">
        <f>VLOOKUP(A352,'Sets data'!$A$3:$C$9990,2,FALSE)</f>
        <v>Hellhalsstolz</v>
      </c>
    </row>
    <row r="353" spans="1:3" x14ac:dyDescent="0.25">
      <c r="A353" s="12">
        <v>406</v>
      </c>
      <c r="B353" s="8" t="str">
        <f>VLOOKUP(A353,'Sets data'!$A$3:$C$9990,3,FALSE)</f>
        <v>Dead-Water's Guile</v>
      </c>
      <c r="C353" s="8" t="str">
        <f>VLOOKUP(A353,'Sets data'!$A$3:$C$9990,2,FALSE)</f>
        <v>Totwassertücke</v>
      </c>
    </row>
    <row r="354" spans="1:3" x14ac:dyDescent="0.25">
      <c r="A354" s="12">
        <v>407</v>
      </c>
      <c r="B354" s="8" t="str">
        <f>VLOOKUP(A354,'Sets data'!$A$3:$C$9990,3,FALSE)</f>
        <v>Champion of the Hist</v>
      </c>
      <c r="C354" s="8" t="str">
        <f>VLOOKUP(A354,'Sets data'!$A$3:$C$9990,2,FALSE)</f>
        <v>Histchampion</v>
      </c>
    </row>
    <row r="355" spans="1:3" x14ac:dyDescent="0.25">
      <c r="A355" s="5">
        <v>408</v>
      </c>
      <c r="B355" s="8" t="str">
        <f>VLOOKUP(A355,'Sets data'!$A$3:$C$9990,3,FALSE)</f>
        <v>Grave-Stake Collector</v>
      </c>
      <c r="C355" s="8" t="str">
        <f>VLOOKUP(A355,'Sets data'!$A$3:$C$9990,2,FALSE)</f>
        <v>Grabpflocksammler</v>
      </c>
    </row>
    <row r="356" spans="1:3" x14ac:dyDescent="0.25">
      <c r="A356" s="5">
        <v>409</v>
      </c>
      <c r="B356" s="8" t="str">
        <f>VLOOKUP(A356,'Sets data'!$A$3:$C$9990,3,FALSE)</f>
        <v>Naga Shaman</v>
      </c>
      <c r="C356" s="8" t="str">
        <f>VLOOKUP(A356,'Sets data'!$A$3:$C$9990,2,FALSE)</f>
        <v>Nagaschamane</v>
      </c>
    </row>
    <row r="357" spans="1:3" x14ac:dyDescent="0.25">
      <c r="A357" s="5">
        <v>410</v>
      </c>
      <c r="B357" s="8" t="str">
        <f>VLOOKUP(A357,'Sets data'!$A$3:$C$9990,3,FALSE)</f>
        <v>Might of the Lost Legion</v>
      </c>
      <c r="C357" s="8" t="str">
        <f>VLOOKUP(A357,'Sets data'!$A$3:$C$9990,2,FALSE)</f>
        <v>Macht der Verlorenen Legion</v>
      </c>
    </row>
    <row r="358" spans="1:3" x14ac:dyDescent="0.25">
      <c r="A358" s="12">
        <v>411</v>
      </c>
      <c r="B358" s="8" t="str">
        <f>VLOOKUP(A358,'Sets data'!$A$3:$C$9990,3,FALSE)</f>
        <v>Gallant Charge</v>
      </c>
      <c r="C358" s="8" t="str">
        <f>VLOOKUP(A358,'Sets data'!$A$3:$C$9990,2,FALSE)</f>
        <v>Galanter Ansturm</v>
      </c>
    </row>
    <row r="359" spans="1:3" x14ac:dyDescent="0.25">
      <c r="A359" s="12">
        <v>412</v>
      </c>
      <c r="B359" s="8" t="str">
        <f>VLOOKUP(A359,'Sets data'!$A$3:$C$9990,3,FALSE)</f>
        <v>Radial Uppercut</v>
      </c>
      <c r="C359" s="8" t="str">
        <f>VLOOKUP(A359,'Sets data'!$A$3:$C$9990,2,FALSE)</f>
        <v>Rundum-Aufwärtsschnitt</v>
      </c>
    </row>
    <row r="360" spans="1:3" x14ac:dyDescent="0.25">
      <c r="A360" s="12">
        <v>413</v>
      </c>
      <c r="B360" s="8" t="str">
        <f>VLOOKUP(A360,'Sets data'!$A$3:$C$9990,3,FALSE)</f>
        <v>Spectral Cloak</v>
      </c>
      <c r="C360" s="8" t="str">
        <f>VLOOKUP(A360,'Sets data'!$A$3:$C$9990,2,FALSE)</f>
        <v>Spektraler Mantel</v>
      </c>
    </row>
    <row r="361" spans="1:3" x14ac:dyDescent="0.25">
      <c r="A361" s="12">
        <v>414</v>
      </c>
      <c r="B361" s="8" t="str">
        <f>VLOOKUP(A361,'Sets data'!$A$3:$C$9990,3,FALSE)</f>
        <v>Virulent Shot</v>
      </c>
      <c r="C361" s="8" t="str">
        <f>VLOOKUP(A361,'Sets data'!$A$3:$C$9990,2,FALSE)</f>
        <v>Virulenter Schuss</v>
      </c>
    </row>
    <row r="362" spans="1:3" x14ac:dyDescent="0.25">
      <c r="A362" s="12">
        <v>415</v>
      </c>
      <c r="B362" s="8" t="str">
        <f>VLOOKUP(A362,'Sets data'!$A$3:$C$9990,3,FALSE)</f>
        <v>Wild Impulse</v>
      </c>
      <c r="C362" s="8" t="str">
        <f>VLOOKUP(A362,'Sets data'!$A$3:$C$9990,2,FALSE)</f>
        <v>Wilder Impuls</v>
      </c>
    </row>
    <row r="363" spans="1:3" x14ac:dyDescent="0.25">
      <c r="A363" s="12">
        <v>416</v>
      </c>
      <c r="B363" s="8" t="str">
        <f>VLOOKUP(A363,'Sets data'!$A$3:$C$9990,3,FALSE)</f>
        <v>Mender's Ward</v>
      </c>
      <c r="C363" s="8" t="str">
        <f>VLOOKUP(A363,'Sets data'!$A$3:$C$9990,2,FALSE)</f>
        <v>Schutz des Pflegers</v>
      </c>
    </row>
    <row r="364" spans="1:3" x14ac:dyDescent="0.25">
      <c r="A364" s="12">
        <v>417</v>
      </c>
      <c r="B364" s="8" t="str">
        <f>VLOOKUP(A364,'Sets data'!$A$3:$C$9990,3,FALSE)</f>
        <v>Indomitable Fury</v>
      </c>
      <c r="C364" s="8" t="str">
        <f>VLOOKUP(A364,'Sets data'!$A$3:$C$9990,2,FALSE)</f>
        <v>Unbeugsamer Zorn</v>
      </c>
    </row>
    <row r="365" spans="1:3" x14ac:dyDescent="0.25">
      <c r="A365" s="12">
        <v>418</v>
      </c>
      <c r="B365" s="8" t="str">
        <f>VLOOKUP(A365,'Sets data'!$A$3:$C$9990,3,FALSE)</f>
        <v>Spell Strategist</v>
      </c>
      <c r="C365" s="8" t="str">
        <f>VLOOKUP(A365,'Sets data'!$A$3:$C$9990,2,FALSE)</f>
        <v>Zauberstratege</v>
      </c>
    </row>
    <row r="366" spans="1:3" x14ac:dyDescent="0.25">
      <c r="A366" s="12">
        <v>419</v>
      </c>
      <c r="B366" s="8" t="str">
        <f>VLOOKUP(A366,'Sets data'!$A$3:$C$9990,3,FALSE)</f>
        <v>Battlefield Acrobat</v>
      </c>
      <c r="C366" s="8" t="str">
        <f>VLOOKUP(A366,'Sets data'!$A$3:$C$9990,2,FALSE)</f>
        <v>Schlachtfeldakrobat</v>
      </c>
    </row>
    <row r="367" spans="1:3" x14ac:dyDescent="0.25">
      <c r="A367" s="12">
        <v>420</v>
      </c>
      <c r="B367" s="8" t="str">
        <f>VLOOKUP(A367,'Sets data'!$A$3:$C$9990,3,FALSE)</f>
        <v>Soldier of Anguish</v>
      </c>
      <c r="C367" s="8" t="str">
        <f>VLOOKUP(A367,'Sets data'!$A$3:$C$9990,2,FALSE)</f>
        <v>Soldat der Pein</v>
      </c>
    </row>
    <row r="368" spans="1:3" x14ac:dyDescent="0.25">
      <c r="A368" s="12">
        <v>421</v>
      </c>
      <c r="B368" s="8" t="str">
        <f>VLOOKUP(A368,'Sets data'!$A$3:$C$9990,3,FALSE)</f>
        <v>Steadfast Hero</v>
      </c>
      <c r="C368" s="8" t="str">
        <f>VLOOKUP(A368,'Sets data'!$A$3:$C$9990,2,FALSE)</f>
        <v>Standhafter Held</v>
      </c>
    </row>
    <row r="369" spans="1:3" x14ac:dyDescent="0.25">
      <c r="A369" s="12">
        <v>422</v>
      </c>
      <c r="B369" s="8" t="str">
        <f>VLOOKUP(A369,'Sets data'!$A$3:$C$9990,3,FALSE)</f>
        <v>Battalion Defender</v>
      </c>
      <c r="C369" s="8" t="str">
        <f>VLOOKUP(A369,'Sets data'!$A$3:$C$9990,2,FALSE)</f>
        <v>Bataillonsverteidiger</v>
      </c>
    </row>
    <row r="370" spans="1:3" x14ac:dyDescent="0.25">
      <c r="A370" s="12">
        <v>423</v>
      </c>
      <c r="B370" s="8" t="str">
        <f>VLOOKUP(A370,'Sets data'!$A$3:$C$9990,3,FALSE)</f>
        <v>Perfect Gallant Charge</v>
      </c>
      <c r="C370" s="8" t="str">
        <f>VLOOKUP(A370,'Sets data'!$A$3:$C$9990,2,FALSE)</f>
        <v>Perfekter galanter Ansturm</v>
      </c>
    </row>
    <row r="371" spans="1:3" x14ac:dyDescent="0.25">
      <c r="A371" s="12">
        <v>424</v>
      </c>
      <c r="B371" s="8" t="str">
        <f>VLOOKUP(A371,'Sets data'!$A$3:$C$9990,3,FALSE)</f>
        <v>Perfect Radial Uppercut</v>
      </c>
      <c r="C371" s="8" t="str">
        <f>VLOOKUP(A371,'Sets data'!$A$3:$C$9990,2,FALSE)</f>
        <v>Perfekter Rundum-Aufwärtsschnitt</v>
      </c>
    </row>
    <row r="372" spans="1:3" x14ac:dyDescent="0.25">
      <c r="A372" s="12">
        <v>425</v>
      </c>
      <c r="B372" s="8" t="str">
        <f>VLOOKUP(A372,'Sets data'!$A$3:$C$9990,3,FALSE)</f>
        <v>Perfect Spectral Cloak</v>
      </c>
      <c r="C372" s="8" t="str">
        <f>VLOOKUP(A372,'Sets data'!$A$3:$C$9990,2,FALSE)</f>
        <v>Perfekter spektraler Mantel</v>
      </c>
    </row>
    <row r="373" spans="1:3" x14ac:dyDescent="0.25">
      <c r="A373" s="12">
        <v>426</v>
      </c>
      <c r="B373" s="8" t="str">
        <f>VLOOKUP(A373,'Sets data'!$A$3:$C$9990,3,FALSE)</f>
        <v>Perfect Virulent Shot</v>
      </c>
      <c r="C373" s="8" t="str">
        <f>VLOOKUP(A373,'Sets data'!$A$3:$C$9990,2,FALSE)</f>
        <v>Perfekter virulenter Schuss</v>
      </c>
    </row>
    <row r="374" spans="1:3" x14ac:dyDescent="0.25">
      <c r="A374" s="12">
        <v>427</v>
      </c>
      <c r="B374" s="8" t="str">
        <f>VLOOKUP(A374,'Sets data'!$A$3:$C$9990,3,FALSE)</f>
        <v>Perfect Wild Impulse</v>
      </c>
      <c r="C374" s="8" t="str">
        <f>VLOOKUP(A374,'Sets data'!$A$3:$C$9990,2,FALSE)</f>
        <v>Perfekter wilder Impuls</v>
      </c>
    </row>
    <row r="375" spans="1:3" x14ac:dyDescent="0.25">
      <c r="A375" s="12">
        <v>428</v>
      </c>
      <c r="B375" s="8" t="str">
        <f>VLOOKUP(A375,'Sets data'!$A$3:$C$9990,3,FALSE)</f>
        <v>Perfect Mender's Ward</v>
      </c>
      <c r="C375" s="8" t="str">
        <f>VLOOKUP(A375,'Sets data'!$A$3:$C$9990,2,FALSE)</f>
        <v>Perfekter Schutz des Pflegers</v>
      </c>
    </row>
    <row r="376" spans="1:3" x14ac:dyDescent="0.25">
      <c r="A376" s="12">
        <v>429</v>
      </c>
      <c r="B376" s="8" t="str">
        <f>VLOOKUP(A376,'Sets data'!$A$3:$C$9990,3,FALSE)</f>
        <v>Mighty Glacier</v>
      </c>
      <c r="C376" s="8" t="str">
        <f>VLOOKUP(A376,'Sets data'!$A$3:$C$9990,2,FALSE)</f>
        <v>Mächtiger Gletscher</v>
      </c>
    </row>
    <row r="377" spans="1:3" x14ac:dyDescent="0.25">
      <c r="A377" s="12">
        <v>430</v>
      </c>
      <c r="B377" s="8" t="str">
        <f>VLOOKUP(A377,'Sets data'!$A$3:$C$9990,3,FALSE)</f>
        <v>Tzogvin's Warband</v>
      </c>
      <c r="C377" s="8" t="str">
        <f>VLOOKUP(A377,'Sets data'!$A$3:$C$9990,2,FALSE)</f>
        <v>Tzogvins Kriegstrupp</v>
      </c>
    </row>
    <row r="378" spans="1:3" x14ac:dyDescent="0.25">
      <c r="A378" s="12">
        <v>431</v>
      </c>
      <c r="B378" s="8" t="str">
        <f>VLOOKUP(A378,'Sets data'!$A$3:$C$9990,3,FALSE)</f>
        <v>Icy Conjuror</v>
      </c>
      <c r="C378" s="8" t="str">
        <f>VLOOKUP(A378,'Sets data'!$A$3:$C$9990,2,FALSE)</f>
        <v>Eisiger Anrufer</v>
      </c>
    </row>
    <row r="379" spans="1:3" x14ac:dyDescent="0.25">
      <c r="A379" s="5">
        <v>432</v>
      </c>
      <c r="B379" s="8" t="str">
        <f>VLOOKUP(A379,'Sets data'!$A$3:$C$9990,3,FALSE)</f>
        <v>Stonekeeper</v>
      </c>
      <c r="C379" s="8" t="str">
        <f>VLOOKUP(A379,'Sets data'!$A$3:$C$9990,2,FALSE)</f>
        <v>Steinwahrer</v>
      </c>
    </row>
    <row r="380" spans="1:3" x14ac:dyDescent="0.25">
      <c r="A380" s="12">
        <v>433</v>
      </c>
      <c r="B380" s="8" t="str">
        <f>VLOOKUP(A380,'Sets data'!$A$3:$C$9990,3,FALSE)</f>
        <v>Frozen Watcher</v>
      </c>
      <c r="C380" s="8" t="str">
        <f>VLOOKUP(A380,'Sets data'!$A$3:$C$9990,2,FALSE)</f>
        <v>Gefrorener Beobachter</v>
      </c>
    </row>
    <row r="381" spans="1:3" x14ac:dyDescent="0.25">
      <c r="A381" s="12">
        <v>434</v>
      </c>
      <c r="B381" s="8" t="str">
        <f>VLOOKUP(A381,'Sets data'!$A$3:$C$9990,3,FALSE)</f>
        <v>Scavenging Demise</v>
      </c>
      <c r="C381" s="8" t="str">
        <f>VLOOKUP(A381,'Sets data'!$A$3:$C$9990,2,FALSE)</f>
        <v>Ausbeutender Niedergang</v>
      </c>
    </row>
    <row r="382" spans="1:3" x14ac:dyDescent="0.25">
      <c r="A382" s="12">
        <v>435</v>
      </c>
      <c r="B382" s="8" t="str">
        <f>VLOOKUP(A382,'Sets data'!$A$3:$C$9990,3,FALSE)</f>
        <v>Auroran's Thunder</v>
      </c>
      <c r="C382" s="8" t="str">
        <f>VLOOKUP(A382,'Sets data'!$A$3:$C$9990,2,FALSE)</f>
        <v>Donner des Auroraners</v>
      </c>
    </row>
    <row r="383" spans="1:3" x14ac:dyDescent="0.25">
      <c r="A383" s="5">
        <v>436</v>
      </c>
      <c r="B383" s="8" t="str">
        <f>VLOOKUP(A383,'Sets data'!$A$3:$C$9990,3,FALSE)</f>
        <v>Symphony of Blades</v>
      </c>
      <c r="C383" s="8" t="str">
        <f>VLOOKUP(A383,'Sets data'!$A$3:$C$9990,2,FALSE)</f>
        <v>Sinfonie der Klingen</v>
      </c>
    </row>
    <row r="384" spans="1:3" x14ac:dyDescent="0.25">
      <c r="A384" s="12">
        <v>437</v>
      </c>
      <c r="B384" s="8" t="str">
        <f>VLOOKUP(A384,'Sets data'!$A$3:$C$9990,3,FALSE)</f>
        <v>Coldharbour's Favorite</v>
      </c>
      <c r="C384" s="8" t="str">
        <f>VLOOKUP(A384,'Sets data'!$A$3:$C$9990,2,FALSE)</f>
        <v>Kalthafens Günstling</v>
      </c>
    </row>
    <row r="385" spans="1:3" x14ac:dyDescent="0.25">
      <c r="A385" s="12">
        <v>438</v>
      </c>
      <c r="B385" s="8" t="str">
        <f>VLOOKUP(A385,'Sets data'!$A$3:$C$9990,3,FALSE)</f>
        <v>Senche-raht's Grit</v>
      </c>
      <c r="C385" s="8" t="str">
        <f>VLOOKUP(A385,'Sets data'!$A$3:$C$9990,2,FALSE)</f>
        <v>Mut des Senche-raht</v>
      </c>
    </row>
    <row r="386" spans="1:3" x14ac:dyDescent="0.25">
      <c r="A386" s="5">
        <v>439</v>
      </c>
      <c r="B386" s="8" t="str">
        <f>VLOOKUP(A386,'Sets data'!$A$3:$C$9990,3,FALSE)</f>
        <v>Vastarie's Tutelage</v>
      </c>
      <c r="C386" s="8" t="str">
        <f>VLOOKUP(A386,'Sets data'!$A$3:$C$9990,2,FALSE)</f>
        <v>Vastaries Vormundschaft</v>
      </c>
    </row>
    <row r="387" spans="1:3" x14ac:dyDescent="0.25">
      <c r="A387" s="5">
        <v>440</v>
      </c>
      <c r="B387" s="8" t="str">
        <f>VLOOKUP(A387,'Sets data'!$A$3:$C$9990,3,FALSE)</f>
        <v>Crafty Alfiq</v>
      </c>
      <c r="C387" s="8" t="str">
        <f>VLOOKUP(A387,'Sets data'!$A$3:$C$9990,2,FALSE)</f>
        <v>Listiger Alfiq</v>
      </c>
    </row>
    <row r="388" spans="1:3" x14ac:dyDescent="0.25">
      <c r="A388" s="5">
        <v>441</v>
      </c>
      <c r="B388" s="8" t="str">
        <f>VLOOKUP(A388,'Sets data'!$A$3:$C$9990,3,FALSE)</f>
        <v>Vesture of Darloc Brae</v>
      </c>
      <c r="C388" s="8" t="str">
        <f>VLOOKUP(A388,'Sets data'!$A$3:$C$9990,2,FALSE)</f>
        <v>Gewandung von Darloc Brae</v>
      </c>
    </row>
    <row r="389" spans="1:3" x14ac:dyDescent="0.25">
      <c r="A389" s="5">
        <v>442</v>
      </c>
      <c r="B389" s="8" t="str">
        <f>VLOOKUP(A389,'Sets data'!$A$3:$C$9990,3,FALSE)</f>
        <v>Call of the Undertaker</v>
      </c>
      <c r="C389" s="8" t="str">
        <f>VLOOKUP(A389,'Sets data'!$A$3:$C$9990,2,FALSE)</f>
        <v>Ruf des Totengräbers</v>
      </c>
    </row>
    <row r="390" spans="1:3" x14ac:dyDescent="0.25">
      <c r="A390" s="5">
        <v>443</v>
      </c>
      <c r="B390" s="8" t="str">
        <f>VLOOKUP(A390,'Sets data'!$A$3:$C$9990,3,FALSE)</f>
        <v>Eye of Nahviintaas</v>
      </c>
      <c r="C390" s="8" t="str">
        <f>VLOOKUP(A390,'Sets data'!$A$3:$C$9990,2,FALSE)</f>
        <v>Auge von Nahviintaas</v>
      </c>
    </row>
    <row r="391" spans="1:3" x14ac:dyDescent="0.25">
      <c r="A391" s="5">
        <v>444</v>
      </c>
      <c r="B391" s="8" t="str">
        <f>VLOOKUP(A391,'Sets data'!$A$3:$C$9990,3,FALSE)</f>
        <v>False God's Devotion</v>
      </c>
      <c r="C391" s="8" t="str">
        <f>VLOOKUP(A391,'Sets data'!$A$3:$C$9990,2,FALSE)</f>
        <v>Ergebenheit des falschen Gottes</v>
      </c>
    </row>
    <row r="392" spans="1:3" x14ac:dyDescent="0.25">
      <c r="A392" s="5">
        <v>445</v>
      </c>
      <c r="B392" s="8" t="str">
        <f>VLOOKUP(A392,'Sets data'!$A$3:$C$9990,3,FALSE)</f>
        <v>Tooth of Lokkestiiz</v>
      </c>
      <c r="C392" s="8" t="str">
        <f>VLOOKUP(A392,'Sets data'!$A$3:$C$9990,2,FALSE)</f>
        <v>Zahn von Lokkestiiz</v>
      </c>
    </row>
    <row r="393" spans="1:3" x14ac:dyDescent="0.25">
      <c r="A393" s="12">
        <v>446</v>
      </c>
      <c r="B393" s="8" t="str">
        <f>VLOOKUP(A393,'Sets data'!$A$3:$C$9990,3,FALSE)</f>
        <v>Claw of Yolnakhriin</v>
      </c>
      <c r="C393" s="8" t="str">
        <f>VLOOKUP(A393,'Sets data'!$A$3:$C$9990,2,FALSE)</f>
        <v>Kralle von Yolnahkriin</v>
      </c>
    </row>
    <row r="394" spans="1:3" x14ac:dyDescent="0.25">
      <c r="A394" s="5">
        <v>448</v>
      </c>
      <c r="B394" s="8" t="str">
        <f>VLOOKUP(A394,'Sets data'!$A$3:$C$9990,3,FALSE)</f>
        <v>Eye of Nahviintaas</v>
      </c>
      <c r="C394" s="8" t="str">
        <f>VLOOKUP(A394,'Sets data'!$A$3:$C$9990,2,FALSE)</f>
        <v>Perfektioniertes Auge von Nahviintaas</v>
      </c>
    </row>
    <row r="395" spans="1:3" x14ac:dyDescent="0.25">
      <c r="A395" s="5">
        <v>449</v>
      </c>
      <c r="B395" s="8" t="str">
        <f>VLOOKUP(A395,'Sets data'!$A$3:$C$9990,3,FALSE)</f>
        <v>Perfected False God's Devotion</v>
      </c>
      <c r="C395" s="8" t="str">
        <f>VLOOKUP(A395,'Sets data'!$A$3:$C$9990,2,FALSE)</f>
        <v>Perfektionierte Ergebenheit zum falschen Gott</v>
      </c>
    </row>
    <row r="396" spans="1:3" x14ac:dyDescent="0.25">
      <c r="A396" s="5">
        <v>450</v>
      </c>
      <c r="B396" s="8" t="str">
        <f>VLOOKUP(A396,'Sets data'!$A$3:$C$9990,3,FALSE)</f>
        <v>Perfected Tooth of Lokkestiiz</v>
      </c>
      <c r="C396" s="8" t="str">
        <f>VLOOKUP(A396,'Sets data'!$A$3:$C$9990,2,FALSE)</f>
        <v>Perfektionierter Zahn von Lokkestiiz</v>
      </c>
    </row>
    <row r="397" spans="1:3" x14ac:dyDescent="0.25">
      <c r="A397" s="5">
        <v>451</v>
      </c>
      <c r="B397" s="8" t="str">
        <f>VLOOKUP(A397,'Sets data'!$A$3:$C$9990,3,FALSE)</f>
        <v>Perfected Claw of Yolnakhriin</v>
      </c>
      <c r="C397" s="8" t="str">
        <f>VLOOKUP(A397,'Sets data'!$A$3:$C$9990,2,FALSE)</f>
        <v>Perfektionierte Kralle von Yolnahkriin</v>
      </c>
    </row>
    <row r="398" spans="1:3" x14ac:dyDescent="0.25">
      <c r="A398" s="5">
        <v>452</v>
      </c>
      <c r="B398" s="8" t="str">
        <f>VLOOKUP(A398,'Sets data'!$A$3:$C$9990,3,FALSE)</f>
        <v>Hollowfang Thirst</v>
      </c>
      <c r="C398" s="8" t="str">
        <f>VLOOKUP(A398,'Sets data'!$A$3:$C$9990,2,FALSE)</f>
        <v>Hohlzahndurst</v>
      </c>
    </row>
    <row r="399" spans="1:3" x14ac:dyDescent="0.25">
      <c r="A399" s="5">
        <v>453</v>
      </c>
      <c r="B399" s="8" t="str">
        <f>VLOOKUP(A399,'Sets data'!$A$3:$C$9990,3,FALSE)</f>
        <v>Dro'Zakar's Claws</v>
      </c>
      <c r="C399" s="8" t="str">
        <f>VLOOKUP(A399,'Sets data'!$A$3:$C$9990,2,FALSE)</f>
        <v>Dro'Zakars Krallen</v>
      </c>
    </row>
    <row r="400" spans="1:3" x14ac:dyDescent="0.25">
      <c r="A400" s="5">
        <v>454</v>
      </c>
      <c r="B400" s="8" t="str">
        <f>VLOOKUP(A400,'Sets data'!$A$3:$C$9990,3,FALSE)</f>
        <v>Renald's Resolve</v>
      </c>
      <c r="C400" s="8" t="str">
        <f>VLOOKUP(A400,'Sets data'!$A$3:$C$9990,2,FALSE)</f>
        <v>Renalds Entschlossenheit</v>
      </c>
    </row>
    <row r="401" spans="1:3" x14ac:dyDescent="0.25">
      <c r="A401" s="5">
        <v>455</v>
      </c>
      <c r="B401" s="8" t="str">
        <f>VLOOKUP(A401,'Sets data'!$A$3:$C$9990,3,FALSE)</f>
        <v>Z'en's Redress</v>
      </c>
      <c r="C401" s="8" t="str">
        <f>VLOOKUP(A401,'Sets data'!$A$3:$C$9990,2,FALSE)</f>
        <v>Z'ens Wiedergutmachung</v>
      </c>
    </row>
    <row r="402" spans="1:3" x14ac:dyDescent="0.25">
      <c r="A402" s="5">
        <v>456</v>
      </c>
      <c r="B402" s="8" t="str">
        <f>VLOOKUP(A402,'Sets data'!$A$3:$C$9990,3,FALSE)</f>
        <v>Azureblight Reaper</v>
      </c>
      <c r="C402" s="8" t="str">
        <f>VLOOKUP(A402,'Sets data'!$A$3:$C$9990,2,FALSE)</f>
        <v>Azurfäuleschnitter</v>
      </c>
    </row>
    <row r="403" spans="1:3" x14ac:dyDescent="0.25">
      <c r="A403" s="5">
        <v>457</v>
      </c>
      <c r="B403" s="8" t="str">
        <f>VLOOKUP(A403,'Sets data'!$A$3:$C$9990,3,FALSE)</f>
        <v>Dragon's Defilement</v>
      </c>
      <c r="C403" s="8" t="str">
        <f>VLOOKUP(A403,'Sets data'!$A$3:$C$9990,2,FALSE)</f>
        <v>Drachenschändung</v>
      </c>
    </row>
    <row r="404" spans="1:3" x14ac:dyDescent="0.25">
      <c r="A404" s="5">
        <v>458</v>
      </c>
      <c r="B404" s="8" t="str">
        <f>VLOOKUP(A404,'Sets data'!$A$3:$C$9990,3,FALSE)</f>
        <v>Grundwulf</v>
      </c>
      <c r="C404" s="8" t="str">
        <f>VLOOKUP(A404,'Sets data'!$A$3:$C$9990,2,FALSE)</f>
        <v>Grundwulf</v>
      </c>
    </row>
    <row r="405" spans="1:3" x14ac:dyDescent="0.25">
      <c r="A405" s="5">
        <v>459</v>
      </c>
      <c r="B405" s="8" t="str">
        <f>VLOOKUP(A405,'Sets data'!$A$3:$C$9990,3,FALSE)</f>
        <v>Maarselok</v>
      </c>
      <c r="C405" s="8" t="str">
        <f>VLOOKUP(A405,'Sets data'!$A$3:$C$9990,2,FALSE)</f>
        <v>Maarselok</v>
      </c>
    </row>
    <row r="406" spans="1:3" x14ac:dyDescent="0.25">
      <c r="A406" s="5">
        <v>465</v>
      </c>
      <c r="B406" s="8" t="str">
        <f>VLOOKUP(A406,'Sets data'!$A$3:$C$9990,3,FALSE)</f>
        <v>Senchal Defender</v>
      </c>
      <c r="C406" s="8" t="str">
        <f>VLOOKUP(A406,'Sets data'!$A$3:$C$9990,2,FALSE)</f>
        <v>Verteidiger von Senchal</v>
      </c>
    </row>
    <row r="407" spans="1:3" x14ac:dyDescent="0.25">
      <c r="A407" s="5">
        <v>466</v>
      </c>
      <c r="B407" s="8" t="str">
        <f>VLOOKUP(A407,'Sets data'!$A$3:$C$9990,3,FALSE)</f>
        <v>Marauder's Haste</v>
      </c>
      <c r="C407" s="8" t="str">
        <f>VLOOKUP(A407,'Sets data'!$A$3:$C$9990,2,FALSE)</f>
        <v>Marodeurshast</v>
      </c>
    </row>
    <row r="408" spans="1:3" x14ac:dyDescent="0.25">
      <c r="A408" s="5">
        <v>467</v>
      </c>
      <c r="B408" s="8" t="str">
        <f>VLOOKUP(A408,'Sets data'!$A$3:$C$9990,3,FALSE)</f>
        <v>Dragonguard Elite</v>
      </c>
      <c r="C408" s="8" t="str">
        <f>VLOOKUP(A408,'Sets data'!$A$3:$C$9990,2,FALSE)</f>
        <v>Drachengardeelite</v>
      </c>
    </row>
    <row r="409" spans="1:3" x14ac:dyDescent="0.25">
      <c r="A409" s="5">
        <v>468</v>
      </c>
      <c r="B409" s="8" t="str">
        <f>VLOOKUP(A409,'Sets data'!$A$3:$C$9990,3,FALSE)</f>
        <v>Daring Corsair</v>
      </c>
      <c r="C409" s="8" t="str">
        <f>VLOOKUP(A409,'Sets data'!$A$3:$C$9990,2,FALSE)</f>
        <v>Kühner Korsar</v>
      </c>
    </row>
    <row r="410" spans="1:3" x14ac:dyDescent="0.25">
      <c r="A410" s="5">
        <v>469</v>
      </c>
      <c r="B410" s="8" t="str">
        <f>VLOOKUP(A410,'Sets data'!$A$3:$C$9990,3,FALSE)</f>
        <v>Ancient Dragonguard</v>
      </c>
      <c r="C410" s="8" t="str">
        <f>VLOOKUP(A410,'Sets data'!$A$3:$C$9990,2,FALSE)</f>
        <v>Alte Drachengarde</v>
      </c>
    </row>
    <row r="411" spans="1:3" x14ac:dyDescent="0.25">
      <c r="A411" s="5">
        <v>470</v>
      </c>
      <c r="B411" s="8" t="str">
        <f>VLOOKUP(A411,'Sets data'!$A$3:$C$9990,3,FALSE)</f>
        <v>New Moon Acolyte</v>
      </c>
      <c r="C411" s="8" t="str">
        <f>VLOOKUP(A411,'Sets data'!$A$3:$C$9990,2,FALSE)</f>
        <v>Akolythin des Neuen Mondes</v>
      </c>
    </row>
    <row r="412" spans="1:3" x14ac:dyDescent="0.25">
      <c r="A412" s="5">
        <v>471</v>
      </c>
      <c r="B412" s="8" t="str">
        <f>VLOOKUP(A412,'Sets data'!$A$3:$C$9990,3,FALSE)</f>
        <v>Hiti\'s Hearth</v>
      </c>
      <c r="C412" s="8" t="str">
        <f>VLOOKUP(A412,'Sets data'!$A$3:$C$9990,2,FALSE)</f>
        <v>Hitis Feuerstelle</v>
      </c>
    </row>
    <row r="413" spans="1:3" x14ac:dyDescent="0.25">
      <c r="A413" s="5">
        <v>472</v>
      </c>
      <c r="B413" s="8" t="str">
        <f>VLOOKUP(A413,'Sets data'!$A$3:$C$9990,3,FALSE)</f>
        <v>Titanborn Strength</v>
      </c>
      <c r="C413" s="8" t="str">
        <f>VLOOKUP(A413,'Sets data'!$A$3:$C$9990,2,FALSE)</f>
        <v>Titanenkinds Stärke</v>
      </c>
    </row>
    <row r="414" spans="1:3" x14ac:dyDescent="0.25">
      <c r="A414" s="5">
        <v>473</v>
      </c>
      <c r="B414" s="8" t="str">
        <f>VLOOKUP(A414,'Sets data'!$A$3:$C$9990,3,FALSE)</f>
        <v>Bani’s Torment</v>
      </c>
      <c r="C414" s="8" t="str">
        <f>VLOOKUP(A414,'Sets data'!$A$3:$C$9990,2,FALSE)</f>
        <v>Banis Qual</v>
      </c>
    </row>
    <row r="415" spans="1:3" x14ac:dyDescent="0.25">
      <c r="A415" s="5">
        <v>474</v>
      </c>
      <c r="B415" s="8" t="str">
        <f>VLOOKUP(A415,'Sets data'!$A$3:$C$9990,3,FALSE)</f>
        <v>Draugrkin’s Grip</v>
      </c>
      <c r="C415" s="8" t="str">
        <f>VLOOKUP(A415,'Sets data'!$A$3:$C$9990,2,FALSE)</f>
        <v>Griff der Draugrbrut</v>
      </c>
    </row>
    <row r="416" spans="1:3" x14ac:dyDescent="0.25">
      <c r="A416" s="5">
        <v>475</v>
      </c>
      <c r="B416" s="8" t="str">
        <f>VLOOKUP(A416,'Sets data'!$A$3:$C$9990,3,FALSE)</f>
        <v>Aegis Caller</v>
      </c>
      <c r="C416" s="8" t="str">
        <f>VLOOKUP(A416,'Sets data'!$A$3:$C$9990,2,FALSE)</f>
        <v>Ägisrufer</v>
      </c>
    </row>
    <row r="417" spans="1:3" x14ac:dyDescent="0.25">
      <c r="A417" s="5">
        <v>476</v>
      </c>
      <c r="B417" s="8" t="str">
        <f>VLOOKUP(A417,'Sets data'!$A$3:$C$9990,3,FALSE)</f>
        <v>Grave Guardian </v>
      </c>
      <c r="C417" s="8" t="str">
        <f>VLOOKUP(A417,'Sets data'!$A$3:$C$9990,2,FALSE)</f>
        <v>Grabwächter</v>
      </c>
    </row>
    <row r="418" spans="1:3" x14ac:dyDescent="0.25">
      <c r="A418" s="5">
        <v>478</v>
      </c>
      <c r="B418" s="8" t="str">
        <f>VLOOKUP(A418,'Sets data'!$A$3:$C$9990,3,FALSE)</f>
        <v>Mother Ciannait</v>
      </c>
      <c r="C418" s="8" t="str">
        <f>VLOOKUP(A418,'Sets data'!$A$3:$C$9990,2,FALSE)</f>
        <v>Mutter Ciannait</v>
      </c>
    </row>
    <row r="419" spans="1:3" x14ac:dyDescent="0.25">
      <c r="A419" s="5">
        <v>479</v>
      </c>
      <c r="B419" s="8" t="str">
        <f>VLOOKUP(A419,'Sets data'!$A$3:$C$9990,3,FALSE)</f>
        <v>Kjalnar\’s Nightmare</v>
      </c>
      <c r="C419" s="8" t="str">
        <f>VLOOKUP(A419,'Sets data'!$A$3:$C$9990,2,FALSE)</f>
        <v>Kjalnar\’s Albtraum</v>
      </c>
    </row>
    <row r="420" spans="1:3" x14ac:dyDescent="0.25">
      <c r="A420" s="5">
        <v>480</v>
      </c>
      <c r="B420" s="8" t="str">
        <f>VLOOKUP(A420,'Sets data'!$A$3:$C$9990,3,FALSE)</f>
        <v>Critical Riposte</v>
      </c>
      <c r="C420" s="8" t="str">
        <f>VLOOKUP(A420,'Sets data'!$A$3:$C$9990,2,FALSE)</f>
        <v>Kritischer Konter</v>
      </c>
    </row>
    <row r="421" spans="1:3" x14ac:dyDescent="0.25">
      <c r="A421" s="5">
        <v>481</v>
      </c>
      <c r="B421" s="8" t="str">
        <f>VLOOKUP(A421,'Sets data'!$A$3:$C$9990,3,FALSE)</f>
        <v>Unchained Aggressor</v>
      </c>
      <c r="C421" s="8" t="str">
        <f>VLOOKUP(A421,'Sets data'!$A$3:$C$9990,2,FALSE)</f>
        <v>Entfesselter Aggressor</v>
      </c>
    </row>
    <row r="422" spans="1:3" x14ac:dyDescent="0.25">
      <c r="A422" s="5">
        <v>482</v>
      </c>
      <c r="B422" s="8" t="str">
        <f>VLOOKUP(A422,'Sets data'!$A$3:$C$9990,3,FALSE)</f>
        <v>Dauntless Combatant</v>
      </c>
      <c r="C422" s="8" t="str">
        <f>VLOOKUP(A422,'Sets data'!$A$3:$C$9990,2,FALSE)</f>
        <v>Furchtloser Kombattant</v>
      </c>
    </row>
    <row r="423" spans="1:3" x14ac:dyDescent="0.25">
      <c r="A423" s="5">
        <v>483</v>
      </c>
      <c r="B423" s="8" t="str">
        <f>VLOOKUP(A423,'Sets data'!$A$3:$C$9990,3,FALSE)</f>
        <v>Template_Drop_Magi</v>
      </c>
      <c r="C423" s="8" t="str">
        <f>VLOOKUP(A423,'Sets data'!$A$3:$C$9990,2,FALSE)</f>
        <v>Template_Drop_Magi</v>
      </c>
    </row>
    <row r="424" spans="1:3" x14ac:dyDescent="0.25">
      <c r="A424" s="5">
        <v>484</v>
      </c>
      <c r="B424" s="8" t="str">
        <f>VLOOKUP(A424,'Sets data'!$A$3:$C$9990,3,FALSE)</f>
        <v>Template_Drop_Stamina</v>
      </c>
      <c r="C424" s="8" t="str">
        <f>VLOOKUP(A424,'Sets data'!$A$3:$C$9990,2,FALSE)</f>
        <v>Template_Drop_Stamina</v>
      </c>
    </row>
    <row r="425" spans="1:3" x14ac:dyDescent="0.25">
      <c r="A425" s="5">
        <v>485</v>
      </c>
      <c r="B425" s="8" t="str">
        <f>VLOOKUP(A425,'Sets data'!$A$3:$C$9990,3,FALSE)</f>
        <v>Template_Drop_Tank</v>
      </c>
      <c r="C425" s="8" t="str">
        <f>VLOOKUP(A425,'Sets data'!$A$3:$C$9990,2,FALSE)</f>
        <v>Template_Drop_Tank</v>
      </c>
    </row>
    <row r="426" spans="1:3" x14ac:dyDescent="0.25">
      <c r="A426" s="5">
        <v>486</v>
      </c>
      <c r="B426" s="8" t="str">
        <f>VLOOKUP(A426,'Sets data'!$A$3:$C$9990,3,FALSE)</f>
        <v>Template_Drop_Healer</v>
      </c>
      <c r="C426" s="8" t="str">
        <f>VLOOKUP(A426,'Sets data'!$A$3:$C$9990,2,FALSE)</f>
        <v>Template_Drop_Healer</v>
      </c>
    </row>
    <row r="427" spans="1:3" x14ac:dyDescent="0.25">
      <c r="A427" s="5">
        <v>487</v>
      </c>
      <c r="B427" s="8" t="str">
        <f>VLOOKUP(A427,'Sets data'!$A$3:$C$9990,3,FALSE)</f>
        <v>Winter's Respite</v>
      </c>
      <c r="C427" s="8" t="str">
        <f>VLOOKUP(A427,'Sets data'!$A$3:$C$9990,2,FALSE)</f>
        <v>Winterruhe</v>
      </c>
    </row>
    <row r="428" spans="1:3" x14ac:dyDescent="0.25">
      <c r="A428" s="5">
        <v>488</v>
      </c>
      <c r="B428" s="8" t="str">
        <f>VLOOKUP(A428,'Sets data'!$A$3:$C$9990,3,FALSE)</f>
        <v>Venomous Smite</v>
      </c>
      <c r="C428" s="8" t="str">
        <f>VLOOKUP(A428,'Sets data'!$A$3:$C$9990,2,FALSE)</f>
        <v>Giftschlag</v>
      </c>
    </row>
    <row r="429" spans="1:3" x14ac:dyDescent="0.25">
      <c r="A429" s="5">
        <v>489</v>
      </c>
      <c r="B429" s="8" t="str">
        <f>VLOOKUP(A429,'Sets data'!$A$3:$C$9990,3,FALSE)</f>
        <v>Eternal Vigor</v>
      </c>
      <c r="C429" s="8" t="str">
        <f>VLOOKUP(A429,'Sets data'!$A$3:$C$9990,2,FALSE)</f>
        <v>Ewiger Elan</v>
      </c>
    </row>
    <row r="430" spans="1:3" x14ac:dyDescent="0.25">
      <c r="A430" s="5">
        <v>490</v>
      </c>
      <c r="B430" s="8" t="str">
        <f>VLOOKUP(A430,'Sets data'!$A$3:$C$9990,3,FALSE)</f>
        <v>Stuhn's Favor</v>
      </c>
      <c r="C430" s="8" t="str">
        <f>VLOOKUP(A430,'Sets data'!$A$3:$C$9990,2,FALSE)</f>
        <v>Stuhns Gunst</v>
      </c>
    </row>
    <row r="431" spans="1:3" x14ac:dyDescent="0.25">
      <c r="A431" s="5">
        <v>491</v>
      </c>
      <c r="B431" s="8" t="str">
        <f>VLOOKUP(A431,'Sets data'!$A$3:$C$9990,3,FALSE)</f>
        <v>Dragon's Appetite</v>
      </c>
      <c r="C431" s="8" t="str">
        <f>VLOOKUP(A431,'Sets data'!$A$3:$C$9990,2,FALSE)</f>
        <v>Appetit des Drachen</v>
      </c>
    </row>
    <row r="432" spans="1:3" x14ac:dyDescent="0.25">
      <c r="A432" s="5">
        <v>492</v>
      </c>
      <c r="B432" s="8" t="str">
        <f>VLOOKUP(A432,'Sets data'!$A$3:$C$9990,3,FALSE)</f>
        <v>Kyne's Wind</v>
      </c>
      <c r="C432" s="8" t="str">
        <f>VLOOKUP(A432,'Sets data'!$A$3:$C$9990,2,FALSE)</f>
        <v>Kynes Wind</v>
      </c>
    </row>
    <row r="433" spans="1:3" x14ac:dyDescent="0.25">
      <c r="A433" s="5">
        <v>493</v>
      </c>
      <c r="B433" s="8" t="str">
        <f>VLOOKUP(A433,'Sets data'!$A$3:$C$9990,3,FALSE)</f>
        <v>Perfected Kyne's Wind</v>
      </c>
      <c r="C433" s="8" t="str">
        <f>VLOOKUP(A433,'Sets data'!$A$3:$C$9990,2,FALSE)</f>
        <v>Kynes perfektionierter Wind</v>
      </c>
    </row>
    <row r="434" spans="1:3" x14ac:dyDescent="0.25">
      <c r="A434" s="5">
        <v>494</v>
      </c>
      <c r="B434" s="8" t="str">
        <f>VLOOKUP(A434,'Sets data'!$A$3:$C$9990,3,FALSE)</f>
        <v>Vrol's Command</v>
      </c>
      <c r="C434" s="8" t="str">
        <f>VLOOKUP(A434,'Sets data'!$A$3:$C$9990,2,FALSE)</f>
        <v>Vrols Befehl</v>
      </c>
    </row>
    <row r="435" spans="1:3" x14ac:dyDescent="0.25">
      <c r="A435" s="5">
        <v>495</v>
      </c>
      <c r="B435" s="8" t="str">
        <f>VLOOKUP(A435,'Sets data'!$A$3:$C$9990,3,FALSE)</f>
        <v>Perfected Vrol's Command</v>
      </c>
      <c r="C435" s="8" t="str">
        <f>VLOOKUP(A435,'Sets data'!$A$3:$C$9990,2,FALSE)</f>
        <v>Vrols perfektionierter Befehl</v>
      </c>
    </row>
    <row r="436" spans="1:3" x14ac:dyDescent="0.25">
      <c r="A436" s="5">
        <v>496</v>
      </c>
      <c r="B436" s="8" t="str">
        <f>VLOOKUP(A436,'Sets data'!$A$3:$C$9990,3,FALSE)</f>
        <v>Roaring Opportunist</v>
      </c>
      <c r="C436" s="8" t="str">
        <f>VLOOKUP(A436,'Sets data'!$A$3:$C$9990,2,FALSE)</f>
        <v>Brüllender Opportunist</v>
      </c>
    </row>
    <row r="437" spans="1:3" x14ac:dyDescent="0.25">
      <c r="A437" s="5">
        <v>497</v>
      </c>
      <c r="B437" s="8" t="str">
        <f>VLOOKUP(A437,'Sets data'!$A$3:$C$9990,3,FALSE)</f>
        <v>Perfected Roaring Opportunist</v>
      </c>
      <c r="C437" s="8" t="str">
        <f>VLOOKUP(A437,'Sets data'!$A$3:$C$9990,2,FALSE)</f>
        <v>Perfektionierter brüllender Opportunist</v>
      </c>
    </row>
    <row r="438" spans="1:3" x14ac:dyDescent="0.25">
      <c r="A438" s="5">
        <v>498</v>
      </c>
      <c r="B438" s="8" t="str">
        <f>VLOOKUP(A438,'Sets data'!$A$3:$C$9990,3,FALSE)</f>
        <v>Yandir's Might</v>
      </c>
      <c r="C438" s="8" t="str">
        <f>VLOOKUP(A438,'Sets data'!$A$3:$C$9990,2,FALSE)</f>
        <v>Yandirs Macht</v>
      </c>
    </row>
    <row r="439" spans="1:3" x14ac:dyDescent="0.25">
      <c r="A439" s="5">
        <v>499</v>
      </c>
      <c r="B439" s="8" t="str">
        <f>VLOOKUP(A439,'Sets data'!$A$3:$C$9990,3,FALSE)</f>
        <v>Perfected Yandir's Might</v>
      </c>
      <c r="C439" s="8" t="str">
        <f>VLOOKUP(A439,'Sets data'!$A$3:$C$9990,2,FALSE)</f>
        <v>Yandirs perfektionierte Macht</v>
      </c>
    </row>
    <row r="440" spans="1:3" x14ac:dyDescent="0.25">
      <c r="A440" s="5">
        <v>500</v>
      </c>
      <c r="B440" s="8" t="str">
        <f>VLOOKUP(A440,'Sets data'!$A$3:$C$9990,3,FALSE)</f>
        <v>Bloodlord's Embrace (OLD)</v>
      </c>
      <c r="C440" s="8" t="str">
        <f>VLOOKUP(A440,'Sets data'!$A$3:$C$9990,2,FALSE)</f>
        <v>Bloodlord's Embrace (OLD)</v>
      </c>
    </row>
    <row r="441" spans="1:3" x14ac:dyDescent="0.25">
      <c r="A441" s="5">
        <v>501</v>
      </c>
      <c r="B441" s="8" t="str">
        <f>VLOOKUP(A441,'Sets data'!$A$3:$C$9990,3,FALSE)</f>
        <v>Thrassian Stranglers</v>
      </c>
      <c r="C441" s="8" t="str">
        <f>VLOOKUP(A441,'Sets data'!$A$3:$C$9990,2,FALSE)</f>
        <v>Thrassische Würger</v>
      </c>
    </row>
    <row r="442" spans="1:3" x14ac:dyDescent="0.25">
      <c r="A442" s="5">
        <v>502</v>
      </c>
      <c r="B442" s="8" t="str">
        <f>VLOOKUP(A442,'Sets data'!$A$3:$C$9990,3,FALSE)</f>
        <v>Snow Treaders (OLD)</v>
      </c>
      <c r="C442" s="8" t="str">
        <f>VLOOKUP(A442,'Sets data'!$A$3:$C$9990,2,FALSE)</f>
        <v>Snow Treaders (OLD)</v>
      </c>
    </row>
    <row r="443" spans="1:3" x14ac:dyDescent="0.25">
      <c r="A443" s="5">
        <v>503</v>
      </c>
      <c r="B443" s="8" t="str">
        <f>VLOOKUP(A443,'Sets data'!$A$3:$C$9990,3,FALSE)</f>
        <v>Ring of the Wild Hunt</v>
      </c>
      <c r="C443" s="8" t="str">
        <f>VLOOKUP(A443,'Sets data'!$A$3:$C$9990,2,FALSE)</f>
        <v>Ring der Wilden Jagd</v>
      </c>
    </row>
    <row r="444" spans="1:3" x14ac:dyDescent="0.25">
      <c r="A444" s="5">
        <v>504</v>
      </c>
      <c r="B444" s="8" t="str">
        <f>VLOOKUP(A444,'Sets data'!$A$3:$C$9990,3,FALSE)</f>
        <v>Malacath's Band of Brutality X</v>
      </c>
      <c r="C444" s="8" t="str">
        <f>VLOOKUP(A444,'Sets data'!$A$3:$C$9990,2,FALSE)</f>
        <v>Malacath's Band der Brutalität X</v>
      </c>
    </row>
    <row r="445" spans="1:3" x14ac:dyDescent="0.25">
      <c r="A445" s="5">
        <v>505</v>
      </c>
      <c r="B445" s="8" t="str">
        <f>VLOOKUP(A445,'Sets data'!$A$3:$C$9990,3,FALSE)</f>
        <v>Torc of Tonal Constancy</v>
      </c>
      <c r="C445" s="8" t="str">
        <f>VLOOKUP(A445,'Sets data'!$A$3:$C$9990,2,FALSE)</f>
        <v>Torques der Klangkonstanz</v>
      </c>
    </row>
    <row r="446" spans="1:3" x14ac:dyDescent="0.25">
      <c r="A446" s="5">
        <v>506</v>
      </c>
      <c r="B446" s="8" t="str">
        <f>VLOOKUP(A446,'Sets data'!$A$3:$C$9990,3,FALSE)</f>
        <v>Spell Parasite</v>
      </c>
      <c r="C446" s="8" t="str">
        <f>VLOOKUP(A446,'Sets data'!$A$3:$C$9990,2,FALSE)</f>
        <v>Magieparasit</v>
      </c>
    </row>
    <row r="447" spans="1:3" x14ac:dyDescent="0.25">
      <c r="A447" s="5">
        <v>507</v>
      </c>
      <c r="B447" s="8" t="e">
        <f>VLOOKUP(A447,'Sets data'!$A$3:$C$9990,3,FALSE)</f>
        <v>#N/A</v>
      </c>
      <c r="C447" s="8" t="e">
        <f>VLOOKUP(A447,'Sets data'!$A$3:$C$9990,2,FALSE)</f>
        <v>#N/A</v>
      </c>
    </row>
    <row r="448" spans="1:3" x14ac:dyDescent="0.25">
      <c r="A448" s="5">
        <v>508</v>
      </c>
      <c r="B448" s="8" t="e">
        <f>VLOOKUP(A448,'Sets data'!$A$3:$C$9990,3,FALSE)</f>
        <v>#N/A</v>
      </c>
      <c r="C448" s="8" t="e">
        <f>VLOOKUP(A448,'Sets data'!$A$3:$C$9990,2,FALSE)</f>
        <v>#N/A</v>
      </c>
    </row>
    <row r="449" spans="1:3" x14ac:dyDescent="0.25">
      <c r="A449" s="5">
        <v>509</v>
      </c>
      <c r="B449" s="8" t="str">
        <f>VLOOKUP(A449,'Sets data'!$A$3:$C$9990,3,FALSE)</f>
        <v>Template_Drop_Healer P</v>
      </c>
      <c r="C449" s="8" t="str">
        <f>VLOOKUP(A449,'Sets data'!$A$3:$C$9990,2,FALSE)</f>
        <v>Template_Drop_Healer P</v>
      </c>
    </row>
    <row r="450" spans="1:3" x14ac:dyDescent="0.25">
      <c r="A450" s="5">
        <v>510</v>
      </c>
      <c r="B450" s="8" t="str">
        <f>VLOOKUP(A450,'Sets data'!$A$3:$C$9990,3,FALSE)</f>
        <v>Template_Drop_Tank P</v>
      </c>
      <c r="C450" s="8" t="str">
        <f>VLOOKUP(A450,'Sets data'!$A$3:$C$9990,2,FALSE)</f>
        <v>Template_Drop_Tank P</v>
      </c>
    </row>
    <row r="451" spans="1:3" x14ac:dyDescent="0.25">
      <c r="A451" s="5">
        <v>511</v>
      </c>
      <c r="B451" s="8" t="str">
        <f>VLOOKUP(A451,'Sets data'!$A$3:$C$9990,3,FALSE)</f>
        <v>Template_Drop_Stamina P</v>
      </c>
      <c r="C451" s="8" t="str">
        <f>VLOOKUP(A451,'Sets data'!$A$3:$C$9990,2,FALSE)</f>
        <v>Template_Drop_Stamina P</v>
      </c>
    </row>
    <row r="452" spans="1:3" x14ac:dyDescent="0.25">
      <c r="A452" s="5">
        <v>512</v>
      </c>
      <c r="B452" s="8" t="str">
        <f>VLOOKUP(A452,'Sets data'!$A$3:$C$9990,3,FALSE)</f>
        <v>Template_Drop_Magi P</v>
      </c>
      <c r="C452" s="8" t="str">
        <f>VLOOKUP(A452,'Sets data'!$A$3:$C$9990,2,FALSE)</f>
        <v>Template_Drop_Magi P</v>
      </c>
    </row>
    <row r="453" spans="1:3" x14ac:dyDescent="0.25">
      <c r="A453" s="5">
        <v>513</v>
      </c>
      <c r="B453" s="8" t="str">
        <f>VLOOKUP(A453,'Sets data'!$A$3:$C$9990,3,FALSE)</f>
        <v>Talfyg’s Treachery</v>
      </c>
      <c r="C453" s="8" t="str">
        <f>VLOOKUP(A453,'Sets data'!$A$3:$C$9990,2,FALSE)</f>
        <v>Talfygs Verrat</v>
      </c>
    </row>
    <row r="454" spans="1:3" x14ac:dyDescent="0.25">
      <c r="A454" s="5">
        <v>514</v>
      </c>
      <c r="B454" s="8" t="str">
        <f>VLOOKUP(A454,'Sets data'!$A$3:$C$9990,3,FALSE)</f>
        <v>Unleashed Terror</v>
      </c>
      <c r="C454" s="8" t="str">
        <f>VLOOKUP(A454,'Sets data'!$A$3:$C$9990,2,FALSE)</f>
        <v>Entfesselter Schrecken</v>
      </c>
    </row>
    <row r="455" spans="1:3" x14ac:dyDescent="0.25">
      <c r="A455" s="5">
        <v>515</v>
      </c>
      <c r="B455" s="8" t="str">
        <f>VLOOKUP(A455,'Sets data'!$A$3:$C$9990,3,FALSE)</f>
        <v>Crimson Twilight</v>
      </c>
      <c r="C455" s="8" t="str">
        <f>VLOOKUP(A455,'Sets data'!$A$3:$C$9990,2,FALSE)</f>
        <v>Scharlachrotes Zwielicht</v>
      </c>
    </row>
    <row r="456" spans="1:3" x14ac:dyDescent="0.25">
      <c r="A456" s="5">
        <v>516</v>
      </c>
      <c r="B456" s="8" t="str">
        <f>VLOOKUP(A456,'Sets data'!$A$3:$C$9990,3,FALSE)</f>
        <v>Elemental Catalyst</v>
      </c>
      <c r="C456" s="8" t="str">
        <f>VLOOKUP(A456,'Sets data'!$A$3:$C$9990,2,FALSE)</f>
        <v>Elementarer Katalysator</v>
      </c>
    </row>
    <row r="457" spans="1:3" x14ac:dyDescent="0.25">
      <c r="A457" s="5">
        <v>517</v>
      </c>
      <c r="B457" s="8" t="str">
        <f>VLOOKUP(A457,'Sets data'!$A$3:$C$9990,3,FALSE)</f>
        <v>Kraglen’s Howl</v>
      </c>
      <c r="C457" s="8" t="str">
        <f>VLOOKUP(A457,'Sets data'!$A$3:$C$9990,2,FALSE)</f>
        <v>Kraglens Heulen</v>
      </c>
    </row>
    <row r="458" spans="1:3" x14ac:dyDescent="0.25">
      <c r="A458" s="5">
        <v>518</v>
      </c>
      <c r="B458" s="8" t="str">
        <f>VLOOKUP(A458,'Sets data'!$A$3:$C$9990,3,FALSE)</f>
        <v>Arkasis’s Genius</v>
      </c>
      <c r="C458" s="8" t="str">
        <f>VLOOKUP(A458,'Sets data'!$A$3:$C$9990,2,FALSE)</f>
        <v>Arkasis' Genie</v>
      </c>
    </row>
    <row r="459" spans="1:3" x14ac:dyDescent="0.25">
      <c r="A459" s="5">
        <v>519</v>
      </c>
      <c r="B459" s="8" t="str">
        <f>VLOOKUP(A459,'Sets data'!$A$3:$C$9990,3,FALSE)</f>
        <v>Snow Treaders</v>
      </c>
      <c r="C459" s="8" t="str">
        <f>VLOOKUP(A459,'Sets data'!$A$3:$C$9990,2,FALSE)</f>
        <v>Schneetreter</v>
      </c>
    </row>
    <row r="460" spans="1:3" x14ac:dyDescent="0.25">
      <c r="A460" s="5">
        <v>520</v>
      </c>
      <c r="B460" s="8" t="str">
        <f>VLOOKUP(A460,'Sets data'!$A$3:$C$9990,3,FALSE)</f>
        <v>Malacath's Band of Brutality</v>
      </c>
      <c r="C460" s="8" t="str">
        <f>VLOOKUP(A460,'Sets data'!$A$3:$C$9990,2,FALSE)</f>
        <v>Malacaths Band der Brutalität</v>
      </c>
    </row>
    <row r="461" spans="1:3" x14ac:dyDescent="0.25">
      <c r="A461" s="5">
        <v>521</v>
      </c>
      <c r="B461" s="8" t="str">
        <f>VLOOKUP(A461,'Sets data'!$A$3:$C$9990,3,FALSE)</f>
        <v>Bloodlord's Embrace</v>
      </c>
      <c r="C461" s="8" t="str">
        <f>VLOOKUP(A461,'Sets data'!$A$3:$C$9990,2,FALSE)</f>
        <v>Umarmung des Blutfürsten</v>
      </c>
    </row>
    <row r="462" spans="1:3" x14ac:dyDescent="0.25">
      <c r="A462" s="5">
        <v>522</v>
      </c>
      <c r="B462" s="8" t="str">
        <f>VLOOKUP(A462,'Sets data'!$A$3:$C$9990,3,FALSE)</f>
        <v>Perfected Merciless Charge</v>
      </c>
      <c r="C462" s="8" t="str">
        <f>VLOOKUP(A462,'Sets data'!$A$3:$C$9990,2,FALSE)</f>
        <v>Perfektionierter gnadenloser Ansturm</v>
      </c>
    </row>
    <row r="463" spans="1:3" x14ac:dyDescent="0.25">
      <c r="A463" s="5">
        <v>523</v>
      </c>
      <c r="B463" s="8" t="str">
        <f>VLOOKUP(A463,'Sets data'!$A$3:$C$9990,3,FALSE)</f>
        <v>Perfected Rampaging Slash</v>
      </c>
      <c r="C463" s="8" t="str">
        <f>VLOOKUP(A463,'Sets data'!$A$3:$C$9990,2,FALSE)</f>
        <v>Perfektionierter tobender Schnitt</v>
      </c>
    </row>
    <row r="464" spans="1:3" x14ac:dyDescent="0.25">
      <c r="A464" s="5">
        <v>524</v>
      </c>
      <c r="B464" s="8" t="str">
        <f>VLOOKUP(A464,'Sets data'!$A$3:$C$9990,3,FALSE)</f>
        <v>Perfected Cruel Flurry</v>
      </c>
      <c r="C464" s="8" t="str">
        <f>VLOOKUP(A464,'Sets data'!$A$3:$C$9990,2,FALSE)</f>
        <v>Perfektionierter grausamer Schlaghagel</v>
      </c>
    </row>
    <row r="465" spans="1:3" x14ac:dyDescent="0.25">
      <c r="A465" s="5">
        <v>525</v>
      </c>
      <c r="B465" s="8" t="str">
        <f>VLOOKUP(A465,'Sets data'!$A$3:$C$9990,3,FALSE)</f>
        <v>Perfected Thunderous Volley</v>
      </c>
      <c r="C465" s="8" t="str">
        <f>VLOOKUP(A465,'Sets data'!$A$3:$C$9990,2,FALSE)</f>
        <v>Perfektionierte donnernde Salve</v>
      </c>
    </row>
    <row r="466" spans="1:3" x14ac:dyDescent="0.25">
      <c r="A466" s="5">
        <v>526</v>
      </c>
      <c r="B466" s="8" t="str">
        <f>VLOOKUP(A466,'Sets data'!$A$3:$C$9990,3,FALSE)</f>
        <v>Perfected Crushing Wall</v>
      </c>
      <c r="C466" s="8" t="str">
        <f>VLOOKUP(A466,'Sets data'!$A$3:$C$9990,2,FALSE)</f>
        <v>Perfektionierte zermalmende Mauer</v>
      </c>
    </row>
    <row r="467" spans="1:3" x14ac:dyDescent="0.25">
      <c r="A467" s="5">
        <v>527</v>
      </c>
      <c r="B467" s="8" t="str">
        <f>VLOOKUP(A467,'Sets data'!$A$3:$C$9990,3,FALSE)</f>
        <v>Perfected Precise Regeneration</v>
      </c>
      <c r="C467" s="8" t="str">
        <f>VLOOKUP(A467,'Sets data'!$A$3:$C$9990,2,FALSE)</f>
        <v>Perfektionierte präzise Regeneration</v>
      </c>
    </row>
    <row r="468" spans="1:3" x14ac:dyDescent="0.25">
      <c r="A468" s="5">
        <v>528</v>
      </c>
      <c r="B468" s="8" t="str">
        <f>VLOOKUP(A468,'Sets data'!$A$3:$C$9990,3,FALSE)</f>
        <v>Perfected Titanic Cleave</v>
      </c>
      <c r="C468" s="8" t="str">
        <f>VLOOKUP(A468,'Sets data'!$A$3:$C$9990,2,FALSE)</f>
        <v>Perfektioniertes titanisches Trennen</v>
      </c>
    </row>
    <row r="469" spans="1:3" x14ac:dyDescent="0.25">
      <c r="A469" s="5">
        <v>529</v>
      </c>
      <c r="B469" s="8" t="str">
        <f>VLOOKUP(A469,'Sets data'!$A$3:$C$9990,3,FALSE)</f>
        <v>Perfected Puncturing Remedy</v>
      </c>
      <c r="C469" s="8" t="str">
        <f>VLOOKUP(A469,'Sets data'!$A$3:$C$9990,2,FALSE)</f>
        <v>Perfektionierte durchschlagende Genesung</v>
      </c>
    </row>
    <row r="470" spans="1:3" x14ac:dyDescent="0.25">
      <c r="A470" s="5">
        <v>530</v>
      </c>
      <c r="B470" s="8" t="str">
        <f>VLOOKUP(A470,'Sets data'!$A$3:$C$9990,3,FALSE)</f>
        <v>Perfected Stinging Slashes</v>
      </c>
      <c r="C470" s="8" t="str">
        <f>VLOOKUP(A470,'Sets data'!$A$3:$C$9990,2,FALSE)</f>
        <v>Perfektionierte stechende Schnitte</v>
      </c>
    </row>
    <row r="471" spans="1:3" x14ac:dyDescent="0.25">
      <c r="A471" s="5">
        <v>531</v>
      </c>
      <c r="B471" s="8" t="str">
        <f>VLOOKUP(A471,'Sets data'!$A$3:$C$9990,3,FALSE)</f>
        <v>Perfected Caustic Arrow</v>
      </c>
      <c r="C471" s="8" t="str">
        <f>VLOOKUP(A471,'Sets data'!$A$3:$C$9990,2,FALSE)</f>
        <v>Perfektionierter beißender Pfeil</v>
      </c>
    </row>
    <row r="472" spans="1:3" x14ac:dyDescent="0.25">
      <c r="A472" s="5">
        <v>532</v>
      </c>
      <c r="B472" s="8" t="str">
        <f>VLOOKUP(A472,'Sets data'!$A$3:$C$9990,3,FALSE)</f>
        <v>Perfected Destructive Impact</v>
      </c>
      <c r="C472" s="8" t="str">
        <f>VLOOKUP(A472,'Sets data'!$A$3:$C$9990,2,FALSE)</f>
        <v>Perfektionierter zerstörerischer Einschlag</v>
      </c>
    </row>
    <row r="473" spans="1:3" x14ac:dyDescent="0.25">
      <c r="A473" s="5">
        <v>513</v>
      </c>
      <c r="B473" s="8" t="str">
        <f>VLOOKUP(A473,'Sets data'!$A$3:$C$9990,3,FALSE)</f>
        <v>Talfyg’s Treachery</v>
      </c>
      <c r="C473" s="8" t="str">
        <f>VLOOKUP(A473,'Sets data'!$A$3:$C$9990,2,FALSE)</f>
        <v>Talfygs Verrat</v>
      </c>
    </row>
    <row r="474" spans="1:3" x14ac:dyDescent="0.25">
      <c r="A474" s="5">
        <v>514</v>
      </c>
      <c r="B474" s="8" t="str">
        <f>VLOOKUP(A474,'Sets data'!$A$3:$C$9990,3,FALSE)</f>
        <v>Unleashed Terror</v>
      </c>
      <c r="C474" s="8" t="str">
        <f>VLOOKUP(A474,'Sets data'!$A$3:$C$9990,2,FALSE)</f>
        <v>Entfesselter Schrecken</v>
      </c>
    </row>
    <row r="475" spans="1:3" x14ac:dyDescent="0.25">
      <c r="A475" s="5">
        <v>515</v>
      </c>
      <c r="B475" s="8" t="str">
        <f>VLOOKUP(A475,'Sets data'!$A$3:$C$9990,3,FALSE)</f>
        <v>Crimson Twilight</v>
      </c>
      <c r="C475" s="8" t="str">
        <f>VLOOKUP(A475,'Sets data'!$A$3:$C$9990,2,FALSE)</f>
        <v>Scharlachrotes Zwielicht</v>
      </c>
    </row>
    <row r="476" spans="1:3" x14ac:dyDescent="0.25">
      <c r="A476" s="5">
        <v>535</v>
      </c>
      <c r="B476" s="8" t="str">
        <f>VLOOKUP(A476,'Sets data'!$A$3:$C$9990,3,FALSE)</f>
        <v>Lady Thorn</v>
      </c>
      <c r="C476" s="8" t="str">
        <f>VLOOKUP(A476,'Sets data'!$A$3:$C$9990,2,FALSE)</f>
        <v>Fürstin Dorn</v>
      </c>
    </row>
    <row r="477" spans="1:3" x14ac:dyDescent="0.25">
      <c r="A477" s="5">
        <v>516</v>
      </c>
      <c r="B477" s="8" t="str">
        <f>VLOOKUP(A477,'Sets data'!$A$3:$C$9990,3,FALSE)</f>
        <v>Elemental Catalyst</v>
      </c>
      <c r="C477" s="8" t="str">
        <f>VLOOKUP(A477,'Sets data'!$A$3:$C$9990,2,FALSE)</f>
        <v>Elementarer Katalysator</v>
      </c>
    </row>
    <row r="478" spans="1:3" x14ac:dyDescent="0.25">
      <c r="A478" s="5">
        <v>517</v>
      </c>
      <c r="B478" s="8" t="str">
        <f>VLOOKUP(A478,'Sets data'!$A$3:$C$9990,3,FALSE)</f>
        <v>Kraglen’s Howl</v>
      </c>
      <c r="C478" s="8" t="str">
        <f>VLOOKUP(A478,'Sets data'!$A$3:$C$9990,2,FALSE)</f>
        <v>Kraglens Heulen</v>
      </c>
    </row>
    <row r="479" spans="1:3" x14ac:dyDescent="0.25">
      <c r="A479" s="5">
        <v>518</v>
      </c>
      <c r="B479" s="8" t="str">
        <f>VLOOKUP(A479,'Sets data'!$A$3:$C$9990,3,FALSE)</f>
        <v>Arkasis’s Genius</v>
      </c>
      <c r="C479" s="8" t="str">
        <f>VLOOKUP(A479,'Sets data'!$A$3:$C$9990,2,FALSE)</f>
        <v>Arkasis' Genie</v>
      </c>
    </row>
    <row r="480" spans="1:3" x14ac:dyDescent="0.25">
      <c r="A480" s="5">
        <v>534</v>
      </c>
      <c r="B480" s="8" t="str">
        <f>VLOOKUP(A480,'Sets data'!$A$3:$C$9990,3,FALSE)</f>
        <v>Stone Husk</v>
      </c>
      <c r="C480" s="8" t="str">
        <f>VLOOKUP(A480,'Sets data'!$A$3:$C$9990,2,FALSE)</f>
        <v>Steinhülle</v>
      </c>
    </row>
  </sheetData>
  <autoFilter ref="A2:D2"/>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Z104"/>
  <sheetViews>
    <sheetView workbookViewId="0">
      <pane xSplit="3" ySplit="2" topLeftCell="D98" activePane="bottomRight" state="frozen"/>
      <selection pane="topRight" activeCell="D1" sqref="D1"/>
      <selection pane="bottomLeft" activeCell="A3" sqref="A3"/>
      <selection pane="bottomRight" activeCell="C106" sqref="C106"/>
    </sheetView>
  </sheetViews>
  <sheetFormatPr baseColWidth="10"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9" customFormat="1" ht="21" x14ac:dyDescent="0.35">
      <c r="A1" s="79" t="s">
        <v>1964</v>
      </c>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80"/>
    </row>
    <row r="2" spans="1:52" ht="30" x14ac:dyDescent="0.25">
      <c r="A2" s="10" t="s">
        <v>101</v>
      </c>
      <c r="B2" s="1" t="s">
        <v>99</v>
      </c>
      <c r="C2" s="1" t="s">
        <v>1507</v>
      </c>
      <c r="D2" s="3" t="s">
        <v>100</v>
      </c>
      <c r="E2" s="3" t="s">
        <v>1805</v>
      </c>
      <c r="F2" s="3" t="s">
        <v>1666</v>
      </c>
      <c r="G2" s="3" t="s">
        <v>1806</v>
      </c>
      <c r="H2" s="15" t="s">
        <v>1506</v>
      </c>
      <c r="I2" s="18" t="s">
        <v>1692</v>
      </c>
      <c r="J2" s="17" t="s">
        <v>1505</v>
      </c>
    </row>
    <row r="3" spans="1:52" x14ac:dyDescent="0.25">
      <c r="A3" s="2" t="s">
        <v>450</v>
      </c>
      <c r="B3" s="9" t="s">
        <v>97</v>
      </c>
      <c r="C3" t="s">
        <v>98</v>
      </c>
      <c r="D3" s="3">
        <f>IF(ISERROR(VLOOKUP(A3,'ESO zone constants'!$D$2:$I$9949,5,FALSE)),"",VLOOKUP(A3,'ESO zone constants'!$D$2:$I$9949,5,FALSE))</f>
        <v>638</v>
      </c>
      <c r="E3" s="3" t="str">
        <f>VLOOKUP(D3,'ESO zone constants'!$A$2:$D$9984,4,FALSE)</f>
        <v>Aetherian Archive</v>
      </c>
      <c r="F3" s="3">
        <f>VLOOKUP(D3,'ESO zone constants'!$A$2:$C$9949,3,FALSE)</f>
        <v>888</v>
      </c>
      <c r="G3" s="3" t="str">
        <f>VLOOKUP(F3,'ESO zone constants'!$A$2:$D$9984,4,FALSE)</f>
        <v>Craglorn</v>
      </c>
      <c r="H3" s="4">
        <v>0</v>
      </c>
      <c r="I3" s="17" t="str">
        <f>VLOOKUP(H3,'LibSets constants'!$A$4:$B$1000,2,FALSE)</f>
        <v>DLC_BASE_GAME</v>
      </c>
      <c r="J3" s="17" t="str">
        <f>VLOOKUP(H3,'LibSets constants'!$A$4:$C$1000,3,FALSE)</f>
        <v>Included in base game</v>
      </c>
    </row>
    <row r="4" spans="1:52" x14ac:dyDescent="0.25">
      <c r="A4" s="2" t="s">
        <v>450</v>
      </c>
      <c r="B4" s="9" t="s">
        <v>98</v>
      </c>
      <c r="C4" t="s">
        <v>98</v>
      </c>
      <c r="D4" s="3">
        <f>IF(ISERROR(VLOOKUP(A4,'ESO zone constants'!$D$2:$I$9949,5,FALSE)),"",VLOOKUP(A4,'ESO zone constants'!$D$2:$I$9949,5,FALSE))</f>
        <v>638</v>
      </c>
      <c r="E4" s="3" t="str">
        <f>VLOOKUP(D4,'ESO zone constants'!$A$2:$D$9984,4,FALSE)</f>
        <v>Aetherian Archive</v>
      </c>
      <c r="F4" s="3">
        <f>VLOOKUP(D4,'ESO zone constants'!$A$2:$C$9949,3,FALSE)</f>
        <v>888</v>
      </c>
      <c r="G4" s="3" t="str">
        <f>VLOOKUP(F4,'ESO zone constants'!$A$2:$D$9984,4,FALSE)</f>
        <v>Craglorn</v>
      </c>
      <c r="H4" s="4">
        <v>0</v>
      </c>
      <c r="I4" s="17" t="str">
        <f>VLOOKUP(H4,'LibSets constants'!$A$4:$B$1000,2,FALSE)</f>
        <v>DLC_BASE_GAME</v>
      </c>
      <c r="J4" s="17" t="str">
        <f>VLOOKUP(H4,'LibSets constants'!$A$4:$C$1000,3,FALSE)</f>
        <v>Included in base game</v>
      </c>
    </row>
    <row r="5" spans="1:52" x14ac:dyDescent="0.25">
      <c r="A5" s="2" t="s">
        <v>60</v>
      </c>
      <c r="B5" t="s">
        <v>97</v>
      </c>
      <c r="C5" t="s">
        <v>97</v>
      </c>
      <c r="D5" s="3">
        <f>IF(ISERROR(VLOOKUP(A5,'ESO zone constants'!$D$2:$I$9949,5,FALSE)),"",VLOOKUP(A5,'ESO zone constants'!$D$2:$I$9949,5,FALSE))</f>
        <v>148</v>
      </c>
      <c r="E5" s="3" t="str">
        <f>VLOOKUP(D5,'ESO zone constants'!$A$2:$D$9984,4,FALSE)</f>
        <v>Arx Corinium</v>
      </c>
      <c r="F5" s="3">
        <f>VLOOKUP(D5,'ESO zone constants'!$A$2:$C$9949,3,FALSE)</f>
        <v>117</v>
      </c>
      <c r="G5" s="3" t="str">
        <f>VLOOKUP(F5,'ESO zone constants'!$A$2:$D$9984,4,FALSE)</f>
        <v>Shadowfen</v>
      </c>
      <c r="H5" s="4">
        <v>0</v>
      </c>
      <c r="I5" s="17" t="str">
        <f>VLOOKUP(H5,'LibSets constants'!$A$4:$B$1000,2,FALSE)</f>
        <v>DLC_BASE_GAME</v>
      </c>
      <c r="J5" s="17" t="str">
        <f>VLOOKUP(H5,'LibSets constants'!$A$4:$C$1000,3,FALSE)</f>
        <v>Included in base game</v>
      </c>
    </row>
    <row r="6" spans="1:52" x14ac:dyDescent="0.25">
      <c r="A6" s="2" t="s">
        <v>60</v>
      </c>
      <c r="B6" s="9" t="s">
        <v>98</v>
      </c>
      <c r="C6" t="s">
        <v>97</v>
      </c>
      <c r="D6" s="3">
        <f>IF(ISERROR(VLOOKUP(A6,'ESO zone constants'!$D$2:$I$9949,5,FALSE)),"",VLOOKUP(A6,'ESO zone constants'!$D$2:$I$9949,5,FALSE))</f>
        <v>148</v>
      </c>
      <c r="E6" s="3" t="str">
        <f>VLOOKUP(D6,'ESO zone constants'!$A$2:$D$9984,4,FALSE)</f>
        <v>Arx Corinium</v>
      </c>
      <c r="F6" s="3">
        <f>VLOOKUP(D6,'ESO zone constants'!$A$2:$C$9949,3,FALSE)</f>
        <v>117</v>
      </c>
      <c r="G6" s="3" t="str">
        <f>VLOOKUP(F6,'ESO zone constants'!$A$2:$D$9984,4,FALSE)</f>
        <v>Shadowfen</v>
      </c>
      <c r="H6" s="4">
        <v>0</v>
      </c>
      <c r="I6" s="17" t="str">
        <f>VLOOKUP(H6,'LibSets constants'!$A$4:$B$1000,2,FALSE)</f>
        <v>DLC_BASE_GAME</v>
      </c>
      <c r="J6" s="17" t="str">
        <f>VLOOKUP(H6,'LibSets constants'!$A$4:$C$1000,3,FALSE)</f>
        <v>Included in base game</v>
      </c>
    </row>
    <row r="7" spans="1:52" x14ac:dyDescent="0.25">
      <c r="A7" s="2" t="s">
        <v>57</v>
      </c>
      <c r="B7" t="s">
        <v>97</v>
      </c>
      <c r="C7" t="s">
        <v>97</v>
      </c>
      <c r="D7" s="3">
        <f>IF(ISERROR(VLOOKUP(A7,'ESO zone constants'!$D$2:$I$9949,5,FALSE)),"",VLOOKUP(A7,'ESO zone constants'!$D$2:$I$9949,5,FALSE))</f>
        <v>38</v>
      </c>
      <c r="E7" s="3" t="str">
        <f>VLOOKUP(D7,'ESO zone constants'!$A$2:$D$9984,4,FALSE)</f>
        <v>Blackheart Haven</v>
      </c>
      <c r="F7" s="3">
        <f>VLOOKUP(D7,'ESO zone constants'!$A$2:$C$9949,3,FALSE)</f>
        <v>92</v>
      </c>
      <c r="G7" s="3" t="str">
        <f>VLOOKUP(F7,'ESO zone constants'!$A$2:$D$9984,4,FALSE)</f>
        <v>Bangkorai</v>
      </c>
      <c r="H7" s="4">
        <v>0</v>
      </c>
      <c r="I7" s="17" t="str">
        <f>VLOOKUP(H7,'LibSets constants'!$A$4:$B$1000,2,FALSE)</f>
        <v>DLC_BASE_GAME</v>
      </c>
      <c r="J7" s="17" t="str">
        <f>VLOOKUP(H7,'LibSets constants'!$A$4:$C$1000,3,FALSE)</f>
        <v>Included in base game</v>
      </c>
    </row>
    <row r="8" spans="1:52" x14ac:dyDescent="0.25">
      <c r="A8" s="2" t="s">
        <v>57</v>
      </c>
      <c r="B8" s="9" t="s">
        <v>98</v>
      </c>
      <c r="C8" t="s">
        <v>97</v>
      </c>
      <c r="D8" s="3">
        <f>IF(ISERROR(VLOOKUP(A8,'ESO zone constants'!$D$2:$I$9949,5,FALSE)),"",VLOOKUP(A8,'ESO zone constants'!$D$2:$I$9949,5,FALSE))</f>
        <v>38</v>
      </c>
      <c r="E8" s="3" t="str">
        <f>VLOOKUP(D8,'ESO zone constants'!$A$2:$D$9984,4,FALSE)</f>
        <v>Blackheart Haven</v>
      </c>
      <c r="F8" s="3">
        <f>VLOOKUP(D8,'ESO zone constants'!$A$2:$C$9949,3,FALSE)</f>
        <v>92</v>
      </c>
      <c r="G8" s="3" t="str">
        <f>VLOOKUP(F8,'ESO zone constants'!$A$2:$D$9984,4,FALSE)</f>
        <v>Bangkorai</v>
      </c>
      <c r="H8" s="4">
        <v>0</v>
      </c>
      <c r="I8" s="17" t="str">
        <f>VLOOKUP(H8,'LibSets constants'!$A$4:$B$1000,2,FALSE)</f>
        <v>DLC_BASE_GAME</v>
      </c>
      <c r="J8" s="17" t="str">
        <f>VLOOKUP(H8,'LibSets constants'!$A$4:$C$1000,3,FALSE)</f>
        <v>Included in base game</v>
      </c>
    </row>
    <row r="9" spans="1:52" x14ac:dyDescent="0.25">
      <c r="A9" s="2" t="s">
        <v>70</v>
      </c>
      <c r="B9" t="s">
        <v>97</v>
      </c>
      <c r="C9" t="s">
        <v>97</v>
      </c>
      <c r="D9" s="3">
        <f>IF(ISERROR(VLOOKUP(A9,'ESO zone constants'!$D$2:$I$9949,5,FALSE)),"",VLOOKUP(A9,'ESO zone constants'!$D$2:$I$9949,5,FALSE))</f>
        <v>64</v>
      </c>
      <c r="E9" s="3" t="str">
        <f>VLOOKUP(D9,'ESO zone constants'!$A$2:$D$9984,4,FALSE)</f>
        <v>Blessed Crucible</v>
      </c>
      <c r="F9" s="3">
        <f>VLOOKUP(D9,'ESO zone constants'!$A$2:$C$9949,3,FALSE)</f>
        <v>103</v>
      </c>
      <c r="G9" s="3" t="str">
        <f>VLOOKUP(F9,'ESO zone constants'!$A$2:$D$9984,4,FALSE)</f>
        <v>The Rift</v>
      </c>
      <c r="H9" s="4">
        <v>0</v>
      </c>
      <c r="I9" s="17" t="str">
        <f>VLOOKUP(H9,'LibSets constants'!$A$4:$B$1000,2,FALSE)</f>
        <v>DLC_BASE_GAME</v>
      </c>
      <c r="J9" s="17" t="str">
        <f>VLOOKUP(H9,'LibSets constants'!$A$4:$C$1000,3,FALSE)</f>
        <v>Included in base game</v>
      </c>
    </row>
    <row r="10" spans="1:52" x14ac:dyDescent="0.25">
      <c r="A10" s="2" t="s">
        <v>70</v>
      </c>
      <c r="B10" s="9" t="s">
        <v>98</v>
      </c>
      <c r="C10" t="s">
        <v>97</v>
      </c>
      <c r="D10" s="3">
        <f>IF(ISERROR(VLOOKUP(A10,'ESO zone constants'!$D$2:$I$9949,5,FALSE)),"",VLOOKUP(A10,'ESO zone constants'!$D$2:$I$9949,5,FALSE))</f>
        <v>64</v>
      </c>
      <c r="E10" s="3" t="str">
        <f>VLOOKUP(D10,'ESO zone constants'!$A$2:$D$9984,4,FALSE)</f>
        <v>Blessed Crucible</v>
      </c>
      <c r="F10" s="3">
        <f>VLOOKUP(D10,'ESO zone constants'!$A$2:$C$9949,3,FALSE)</f>
        <v>103</v>
      </c>
      <c r="G10" s="3" t="str">
        <f>VLOOKUP(F10,'ESO zone constants'!$A$2:$D$9984,4,FALSE)</f>
        <v>The Rift</v>
      </c>
      <c r="H10" s="4">
        <v>0</v>
      </c>
      <c r="I10" s="17" t="str">
        <f>VLOOKUP(H10,'LibSets constants'!$A$4:$B$1000,2,FALSE)</f>
        <v>DLC_BASE_GAME</v>
      </c>
      <c r="J10" s="17" t="str">
        <f>VLOOKUP(H10,'LibSets constants'!$A$4:$C$1000,3,FALSE)</f>
        <v>Included in base game</v>
      </c>
    </row>
    <row r="11" spans="1:52" x14ac:dyDescent="0.25">
      <c r="A11" s="2" t="s">
        <v>50</v>
      </c>
      <c r="B11" t="s">
        <v>97</v>
      </c>
      <c r="C11" t="s">
        <v>97</v>
      </c>
      <c r="D11" s="3">
        <f>IF(ISERROR(VLOOKUP(A11,'ESO zone constants'!$D$2:$I$9949,5,FALSE)),"",VLOOKUP(A11,'ESO zone constants'!$D$2:$I$9949,5,FALSE))</f>
        <v>176</v>
      </c>
      <c r="E11" s="3" t="str">
        <f>VLOOKUP(D11,'ESO zone constants'!$A$2:$D$9984,4,FALSE)</f>
        <v>City of Ash I</v>
      </c>
      <c r="F11" s="3">
        <f>VLOOKUP(D11,'ESO zone constants'!$A$2:$C$9949,3,FALSE)</f>
        <v>108</v>
      </c>
      <c r="G11" s="3" t="str">
        <f>VLOOKUP(F11,'ESO zone constants'!$A$2:$D$9984,4,FALSE)</f>
        <v>Greenshade</v>
      </c>
      <c r="H11" s="4">
        <v>0</v>
      </c>
      <c r="I11" s="17" t="str">
        <f>VLOOKUP(H11,'LibSets constants'!$A$4:$B$1000,2,FALSE)</f>
        <v>DLC_BASE_GAME</v>
      </c>
      <c r="J11" s="17" t="str">
        <f>VLOOKUP(H11,'LibSets constants'!$A$4:$C$1000,3,FALSE)</f>
        <v>Included in base game</v>
      </c>
    </row>
    <row r="12" spans="1:52" x14ac:dyDescent="0.25">
      <c r="A12" s="2" t="s">
        <v>50</v>
      </c>
      <c r="B12" s="9" t="s">
        <v>98</v>
      </c>
      <c r="C12" t="s">
        <v>97</v>
      </c>
      <c r="D12" s="3">
        <f>IF(ISERROR(VLOOKUP(A12,'ESO zone constants'!$D$2:$I$9949,5,FALSE)),"",VLOOKUP(A12,'ESO zone constants'!$D$2:$I$9949,5,FALSE))</f>
        <v>176</v>
      </c>
      <c r="E12" s="3" t="str">
        <f>VLOOKUP(D12,'ESO zone constants'!$A$2:$D$9984,4,FALSE)</f>
        <v>City of Ash I</v>
      </c>
      <c r="F12" s="3">
        <f>VLOOKUP(D12,'ESO zone constants'!$A$2:$C$9949,3,FALSE)</f>
        <v>108</v>
      </c>
      <c r="G12" s="3" t="str">
        <f>VLOOKUP(F12,'ESO zone constants'!$A$2:$D$9984,4,FALSE)</f>
        <v>Greenshade</v>
      </c>
      <c r="H12" s="4">
        <v>0</v>
      </c>
      <c r="I12" s="17" t="str">
        <f>VLOOKUP(H12,'LibSets constants'!$A$4:$B$1000,2,FALSE)</f>
        <v>DLC_BASE_GAME</v>
      </c>
      <c r="J12" s="17" t="str">
        <f>VLOOKUP(H12,'LibSets constants'!$A$4:$C$1000,3,FALSE)</f>
        <v>Included in base game</v>
      </c>
    </row>
    <row r="13" spans="1:52" x14ac:dyDescent="0.25">
      <c r="A13" s="2" t="s">
        <v>71</v>
      </c>
      <c r="B13" t="s">
        <v>97</v>
      </c>
      <c r="C13" t="s">
        <v>97</v>
      </c>
      <c r="D13" s="3">
        <f>IF(ISERROR(VLOOKUP(A13,'ESO zone constants'!$D$2:$I$9949,5,FALSE)),"",VLOOKUP(A13,'ESO zone constants'!$D$2:$I$9949,5,FALSE))</f>
        <v>681</v>
      </c>
      <c r="E13" s="3" t="str">
        <f>VLOOKUP(D13,'ESO zone constants'!$A$2:$D$9984,4,FALSE)</f>
        <v>City of Ash II</v>
      </c>
      <c r="F13" s="3">
        <f>VLOOKUP(D13,'ESO zone constants'!$A$2:$C$9949,3,FALSE)</f>
        <v>108</v>
      </c>
      <c r="G13" s="3" t="str">
        <f>VLOOKUP(F13,'ESO zone constants'!$A$2:$D$9984,4,FALSE)</f>
        <v>Greenshade</v>
      </c>
      <c r="H13" s="4">
        <v>0</v>
      </c>
      <c r="I13" s="17" t="str">
        <f>VLOOKUP(H13,'LibSets constants'!$A$4:$B$1000,2,FALSE)</f>
        <v>DLC_BASE_GAME</v>
      </c>
      <c r="J13" s="17" t="str">
        <f>VLOOKUP(H13,'LibSets constants'!$A$4:$C$1000,3,FALSE)</f>
        <v>Included in base game</v>
      </c>
    </row>
    <row r="14" spans="1:52" x14ac:dyDescent="0.25">
      <c r="A14" s="2" t="s">
        <v>71</v>
      </c>
      <c r="B14" s="9" t="s">
        <v>98</v>
      </c>
      <c r="C14" t="s">
        <v>97</v>
      </c>
      <c r="D14" s="3">
        <f>IF(ISERROR(VLOOKUP(A14,'ESO zone constants'!$D$2:$I$9949,5,FALSE)),"",VLOOKUP(A14,'ESO zone constants'!$D$2:$I$9949,5,FALSE))</f>
        <v>681</v>
      </c>
      <c r="E14" s="3" t="str">
        <f>VLOOKUP(D14,'ESO zone constants'!$A$2:$D$9984,4,FALSE)</f>
        <v>City of Ash II</v>
      </c>
      <c r="F14" s="3">
        <f>VLOOKUP(D14,'ESO zone constants'!$A$2:$C$9949,3,FALSE)</f>
        <v>108</v>
      </c>
      <c r="G14" s="3" t="str">
        <f>VLOOKUP(F14,'ESO zone constants'!$A$2:$D$9984,4,FALSE)</f>
        <v>Greenshade</v>
      </c>
      <c r="H14" s="4">
        <v>0</v>
      </c>
      <c r="I14" s="17" t="str">
        <f>VLOOKUP(H14,'LibSets constants'!$A$4:$B$1000,2,FALSE)</f>
        <v>DLC_BASE_GAME</v>
      </c>
      <c r="J14" s="17" t="str">
        <f>VLOOKUP(H14,'LibSets constants'!$A$4:$C$1000,3,FALSE)</f>
        <v>Included in base game</v>
      </c>
    </row>
    <row r="15" spans="1:52" x14ac:dyDescent="0.25">
      <c r="A15" s="2" t="s">
        <v>49</v>
      </c>
      <c r="B15" t="s">
        <v>97</v>
      </c>
      <c r="C15" t="s">
        <v>97</v>
      </c>
      <c r="D15" s="3">
        <f>IF(ISERROR(VLOOKUP(A15,'ESO zone constants'!$D$2:$I$9949,5,FALSE)),"",VLOOKUP(A15,'ESO zone constants'!$D$2:$I$9949,5,FALSE))</f>
        <v>130</v>
      </c>
      <c r="E15" s="3" t="str">
        <f>VLOOKUP(D15,'ESO zone constants'!$A$2:$D$9984,4,FALSE)</f>
        <v>Crypt of Hearts I</v>
      </c>
      <c r="F15" s="3">
        <f>VLOOKUP(D15,'ESO zone constants'!$A$2:$C$9949,3,FALSE)</f>
        <v>20</v>
      </c>
      <c r="G15" s="3" t="str">
        <f>VLOOKUP(F15,'ESO zone constants'!$A$2:$D$9984,4,FALSE)</f>
        <v>Rivenspire</v>
      </c>
      <c r="H15" s="4">
        <v>0</v>
      </c>
      <c r="I15" s="17" t="str">
        <f>VLOOKUP(H15,'LibSets constants'!$A$4:$B$1000,2,FALSE)</f>
        <v>DLC_BASE_GAME</v>
      </c>
      <c r="J15" s="17" t="str">
        <f>VLOOKUP(H15,'LibSets constants'!$A$4:$C$1000,3,FALSE)</f>
        <v>Included in base game</v>
      </c>
    </row>
    <row r="16" spans="1:52" x14ac:dyDescent="0.25">
      <c r="A16" s="2" t="s">
        <v>49</v>
      </c>
      <c r="B16" s="9" t="s">
        <v>98</v>
      </c>
      <c r="C16" t="s">
        <v>97</v>
      </c>
      <c r="D16" s="3">
        <f>IF(ISERROR(VLOOKUP(A16,'ESO zone constants'!$D$2:$I$9949,5,FALSE)),"",VLOOKUP(A16,'ESO zone constants'!$D$2:$I$9949,5,FALSE))</f>
        <v>130</v>
      </c>
      <c r="E16" s="3" t="str">
        <f>VLOOKUP(D16,'ESO zone constants'!$A$2:$D$9984,4,FALSE)</f>
        <v>Crypt of Hearts I</v>
      </c>
      <c r="F16" s="3">
        <f>VLOOKUP(D16,'ESO zone constants'!$A$2:$C$9949,3,FALSE)</f>
        <v>20</v>
      </c>
      <c r="G16" s="3" t="str">
        <f>VLOOKUP(F16,'ESO zone constants'!$A$2:$D$9984,4,FALSE)</f>
        <v>Rivenspire</v>
      </c>
      <c r="H16" s="4">
        <v>0</v>
      </c>
      <c r="I16" s="17" t="str">
        <f>VLOOKUP(H16,'LibSets constants'!$A$4:$B$1000,2,FALSE)</f>
        <v>DLC_BASE_GAME</v>
      </c>
      <c r="J16" s="17" t="str">
        <f>VLOOKUP(H16,'LibSets constants'!$A$4:$C$1000,3,FALSE)</f>
        <v>Included in base game</v>
      </c>
    </row>
    <row r="17" spans="1:10" x14ac:dyDescent="0.25">
      <c r="A17" s="2" t="s">
        <v>55</v>
      </c>
      <c r="B17" t="s">
        <v>97</v>
      </c>
      <c r="C17" t="s">
        <v>97</v>
      </c>
      <c r="D17" s="3">
        <f>IF(ISERROR(VLOOKUP(A17,'ESO zone constants'!$D$2:$I$9949,5,FALSE)),"",VLOOKUP(A17,'ESO zone constants'!$D$2:$I$9949,5,FALSE))</f>
        <v>932</v>
      </c>
      <c r="E17" s="3" t="str">
        <f>VLOOKUP(D17,'ESO zone constants'!$A$2:$D$9984,4,FALSE)</f>
        <v>Crypt of Hearts II</v>
      </c>
      <c r="F17" s="3">
        <f>VLOOKUP(D17,'ESO zone constants'!$A$2:$C$9949,3,FALSE)</f>
        <v>20</v>
      </c>
      <c r="G17" s="3" t="str">
        <f>VLOOKUP(F17,'ESO zone constants'!$A$2:$D$9984,4,FALSE)</f>
        <v>Rivenspire</v>
      </c>
      <c r="H17" s="4">
        <v>0</v>
      </c>
      <c r="I17" s="17" t="str">
        <f>VLOOKUP(H17,'LibSets constants'!$A$4:$B$1000,2,FALSE)</f>
        <v>DLC_BASE_GAME</v>
      </c>
      <c r="J17" s="17" t="str">
        <f>VLOOKUP(H17,'LibSets constants'!$A$4:$C$1000,3,FALSE)</f>
        <v>Included in base game</v>
      </c>
    </row>
    <row r="18" spans="1:10" x14ac:dyDescent="0.25">
      <c r="A18" s="2" t="s">
        <v>55</v>
      </c>
      <c r="B18" s="9" t="s">
        <v>98</v>
      </c>
      <c r="C18" t="s">
        <v>97</v>
      </c>
      <c r="D18" s="3">
        <f>IF(ISERROR(VLOOKUP(A18,'ESO zone constants'!$D$2:$I$9949,5,FALSE)),"",VLOOKUP(A18,'ESO zone constants'!$D$2:$I$9949,5,FALSE))</f>
        <v>932</v>
      </c>
      <c r="E18" s="3" t="str">
        <f>VLOOKUP(D18,'ESO zone constants'!$A$2:$D$9984,4,FALSE)</f>
        <v>Crypt of Hearts II</v>
      </c>
      <c r="F18" s="3">
        <f>VLOOKUP(D18,'ESO zone constants'!$A$2:$C$9949,3,FALSE)</f>
        <v>20</v>
      </c>
      <c r="G18" s="3" t="str">
        <f>VLOOKUP(F18,'ESO zone constants'!$A$2:$D$9984,4,FALSE)</f>
        <v>Rivenspire</v>
      </c>
      <c r="H18" s="4">
        <v>0</v>
      </c>
      <c r="I18" s="17" t="str">
        <f>VLOOKUP(H18,'LibSets constants'!$A$4:$B$1000,2,FALSE)</f>
        <v>DLC_BASE_GAME</v>
      </c>
      <c r="J18" s="17" t="str">
        <f>VLOOKUP(H18,'LibSets constants'!$A$4:$C$1000,3,FALSE)</f>
        <v>Included in base game</v>
      </c>
    </row>
    <row r="19" spans="1:10" x14ac:dyDescent="0.25">
      <c r="A19" s="2" t="s">
        <v>61</v>
      </c>
      <c r="B19" t="s">
        <v>97</v>
      </c>
      <c r="C19" t="s">
        <v>97</v>
      </c>
      <c r="D19" s="3">
        <f>IF(ISERROR(VLOOKUP(A19,'ESO zone constants'!$D$2:$I$9949,5,FALSE)),"",VLOOKUP(A19,'ESO zone constants'!$D$2:$I$9949,5,FALSE))</f>
        <v>63</v>
      </c>
      <c r="E19" s="3" t="str">
        <f>VLOOKUP(D19,'ESO zone constants'!$A$2:$D$9984,4,FALSE)</f>
        <v>Darkshade Caverns I</v>
      </c>
      <c r="F19" s="3">
        <f>VLOOKUP(D19,'ESO zone constants'!$A$2:$C$9949,3,FALSE)</f>
        <v>57</v>
      </c>
      <c r="G19" s="3" t="str">
        <f>VLOOKUP(F19,'ESO zone constants'!$A$2:$D$9984,4,FALSE)</f>
        <v>Deshaan</v>
      </c>
      <c r="H19" s="4">
        <v>0</v>
      </c>
      <c r="I19" s="17" t="str">
        <f>VLOOKUP(H19,'LibSets constants'!$A$4:$B$1000,2,FALSE)</f>
        <v>DLC_BASE_GAME</v>
      </c>
      <c r="J19" s="17" t="str">
        <f>VLOOKUP(H19,'LibSets constants'!$A$4:$C$1000,3,FALSE)</f>
        <v>Included in base game</v>
      </c>
    </row>
    <row r="20" spans="1:10" x14ac:dyDescent="0.25">
      <c r="A20" s="2" t="s">
        <v>61</v>
      </c>
      <c r="B20" s="9" t="s">
        <v>98</v>
      </c>
      <c r="C20" t="s">
        <v>97</v>
      </c>
      <c r="D20" s="3">
        <f>IF(ISERROR(VLOOKUP(A20,'ESO zone constants'!$D$2:$I$9949,5,FALSE)),"",VLOOKUP(A20,'ESO zone constants'!$D$2:$I$9949,5,FALSE))</f>
        <v>63</v>
      </c>
      <c r="E20" s="3" t="str">
        <f>VLOOKUP(D20,'ESO zone constants'!$A$2:$D$9984,4,FALSE)</f>
        <v>Darkshade Caverns I</v>
      </c>
      <c r="F20" s="3">
        <f>VLOOKUP(D20,'ESO zone constants'!$A$2:$C$9949,3,FALSE)</f>
        <v>57</v>
      </c>
      <c r="G20" s="3" t="str">
        <f>VLOOKUP(F20,'ESO zone constants'!$A$2:$D$9984,4,FALSE)</f>
        <v>Deshaan</v>
      </c>
      <c r="H20" s="4">
        <v>0</v>
      </c>
      <c r="I20" s="17" t="str">
        <f>VLOOKUP(H20,'LibSets constants'!$A$4:$B$1000,2,FALSE)</f>
        <v>DLC_BASE_GAME</v>
      </c>
      <c r="J20" s="17" t="str">
        <f>VLOOKUP(H20,'LibSets constants'!$A$4:$C$1000,3,FALSE)</f>
        <v>Included in base game</v>
      </c>
    </row>
    <row r="21" spans="1:10" x14ac:dyDescent="0.25">
      <c r="A21" s="2" t="s">
        <v>46</v>
      </c>
      <c r="B21" t="s">
        <v>97</v>
      </c>
      <c r="C21" t="s">
        <v>97</v>
      </c>
      <c r="D21" s="3">
        <f>IF(ISERROR(VLOOKUP(A21,'ESO zone constants'!$D$2:$I$9949,5,FALSE)),"",VLOOKUP(A21,'ESO zone constants'!$D$2:$I$9949,5,FALSE))</f>
        <v>930</v>
      </c>
      <c r="E21" s="3" t="str">
        <f>VLOOKUP(D21,'ESO zone constants'!$A$2:$D$9984,4,FALSE)</f>
        <v>Darkshade Caverns II</v>
      </c>
      <c r="F21" s="3">
        <f>VLOOKUP(D21,'ESO zone constants'!$A$2:$C$9949,3,FALSE)</f>
        <v>57</v>
      </c>
      <c r="G21" s="3" t="str">
        <f>VLOOKUP(F21,'ESO zone constants'!$A$2:$D$9984,4,FALSE)</f>
        <v>Deshaan</v>
      </c>
      <c r="H21" s="4">
        <v>0</v>
      </c>
      <c r="I21" s="17" t="str">
        <f>VLOOKUP(H21,'LibSets constants'!$A$4:$B$1000,2,FALSE)</f>
        <v>DLC_BASE_GAME</v>
      </c>
      <c r="J21" s="17" t="str">
        <f>VLOOKUP(H21,'LibSets constants'!$A$4:$C$1000,3,FALSE)</f>
        <v>Included in base game</v>
      </c>
    </row>
    <row r="22" spans="1:10" x14ac:dyDescent="0.25">
      <c r="A22" s="2" t="s">
        <v>46</v>
      </c>
      <c r="B22" s="9" t="s">
        <v>98</v>
      </c>
      <c r="C22" t="s">
        <v>97</v>
      </c>
      <c r="D22" s="3">
        <f>IF(ISERROR(VLOOKUP(A22,'ESO zone constants'!$D$2:$I$9949,5,FALSE)),"",VLOOKUP(A22,'ESO zone constants'!$D$2:$I$9949,5,FALSE))</f>
        <v>930</v>
      </c>
      <c r="E22" s="3" t="str">
        <f>VLOOKUP(D22,'ESO zone constants'!$A$2:$D$9984,4,FALSE)</f>
        <v>Darkshade Caverns II</v>
      </c>
      <c r="F22" s="3">
        <f>VLOOKUP(D22,'ESO zone constants'!$A$2:$C$9949,3,FALSE)</f>
        <v>57</v>
      </c>
      <c r="G22" s="3" t="str">
        <f>VLOOKUP(F22,'ESO zone constants'!$A$2:$D$9984,4,FALSE)</f>
        <v>Deshaan</v>
      </c>
      <c r="H22" s="4">
        <v>0</v>
      </c>
      <c r="I22" s="17" t="str">
        <f>VLOOKUP(H22,'LibSets constants'!$A$4:$B$1000,2,FALSE)</f>
        <v>DLC_BASE_GAME</v>
      </c>
      <c r="J22" s="17" t="str">
        <f>VLOOKUP(H22,'LibSets constants'!$A$4:$C$1000,3,FALSE)</f>
        <v>Included in base game</v>
      </c>
    </row>
    <row r="23" spans="1:10" x14ac:dyDescent="0.25">
      <c r="A23" s="2" t="s">
        <v>48</v>
      </c>
      <c r="B23" t="s">
        <v>97</v>
      </c>
      <c r="C23" t="s">
        <v>97</v>
      </c>
      <c r="D23" s="3">
        <f>IF(ISERROR(VLOOKUP(A23,'ESO zone constants'!$D$2:$I$9949,5,FALSE)),"",VLOOKUP(A23,'ESO zone constants'!$D$2:$I$9949,5,FALSE))</f>
        <v>449</v>
      </c>
      <c r="E23" s="3" t="str">
        <f>VLOOKUP(D23,'ESO zone constants'!$A$2:$D$9984,4,FALSE)</f>
        <v>Direfrost Keep</v>
      </c>
      <c r="F23" s="3">
        <f>VLOOKUP(D23,'ESO zone constants'!$A$2:$C$9949,3,FALSE)</f>
        <v>101</v>
      </c>
      <c r="G23" s="3" t="str">
        <f>VLOOKUP(F23,'ESO zone constants'!$A$2:$D$9984,4,FALSE)</f>
        <v>Eastmarch</v>
      </c>
      <c r="H23" s="4">
        <v>0</v>
      </c>
      <c r="I23" s="17" t="str">
        <f>VLOOKUP(H23,'LibSets constants'!$A$4:$B$1000,2,FALSE)</f>
        <v>DLC_BASE_GAME</v>
      </c>
      <c r="J23" s="17" t="str">
        <f>VLOOKUP(H23,'LibSets constants'!$A$4:$C$1000,3,FALSE)</f>
        <v>Included in base game</v>
      </c>
    </row>
    <row r="24" spans="1:10" x14ac:dyDescent="0.25">
      <c r="A24" s="2" t="s">
        <v>48</v>
      </c>
      <c r="B24" s="9" t="s">
        <v>98</v>
      </c>
      <c r="C24" t="s">
        <v>97</v>
      </c>
      <c r="D24" s="3">
        <f>IF(ISERROR(VLOOKUP(A24,'ESO zone constants'!$D$2:$I$9949,5,FALSE)),"",VLOOKUP(A24,'ESO zone constants'!$D$2:$I$9949,5,FALSE))</f>
        <v>449</v>
      </c>
      <c r="E24" s="3" t="str">
        <f>VLOOKUP(D24,'ESO zone constants'!$A$2:$D$9984,4,FALSE)</f>
        <v>Direfrost Keep</v>
      </c>
      <c r="F24" s="3">
        <f>VLOOKUP(D24,'ESO zone constants'!$A$2:$C$9949,3,FALSE)</f>
        <v>101</v>
      </c>
      <c r="G24" s="3" t="str">
        <f>VLOOKUP(F24,'ESO zone constants'!$A$2:$D$9984,4,FALSE)</f>
        <v>Eastmarch</v>
      </c>
      <c r="H24" s="4">
        <v>0</v>
      </c>
      <c r="I24" s="17" t="str">
        <f>VLOOKUP(H24,'LibSets constants'!$A$4:$B$1000,2,FALSE)</f>
        <v>DLC_BASE_GAME</v>
      </c>
      <c r="J24" s="17" t="str">
        <f>VLOOKUP(H24,'LibSets constants'!$A$4:$C$1000,3,FALSE)</f>
        <v>Included in base game</v>
      </c>
    </row>
    <row r="25" spans="1:10" x14ac:dyDescent="0.25">
      <c r="A25" s="2" t="s">
        <v>43</v>
      </c>
      <c r="B25" t="s">
        <v>97</v>
      </c>
      <c r="C25" t="s">
        <v>97</v>
      </c>
      <c r="D25" s="3">
        <f>IF(ISERROR(VLOOKUP(A25,'ESO zone constants'!$D$2:$I$9949,5,FALSE)),"",VLOOKUP(A25,'ESO zone constants'!$D$2:$I$9949,5,FALSE))</f>
        <v>126</v>
      </c>
      <c r="E25" s="3" t="str">
        <f>VLOOKUP(D25,'ESO zone constants'!$A$2:$D$9984,4,FALSE)</f>
        <v>Elden Hollow I</v>
      </c>
      <c r="F25" s="3">
        <f>VLOOKUP(D25,'ESO zone constants'!$A$2:$C$9949,3,FALSE)</f>
        <v>383</v>
      </c>
      <c r="G25" s="3" t="str">
        <f>VLOOKUP(F25,'ESO zone constants'!$A$2:$D$9984,4,FALSE)</f>
        <v>Grahtwood</v>
      </c>
      <c r="H25" s="4">
        <v>0</v>
      </c>
      <c r="I25" s="17" t="str">
        <f>VLOOKUP(H25,'LibSets constants'!$A$4:$B$1000,2,FALSE)</f>
        <v>DLC_BASE_GAME</v>
      </c>
      <c r="J25" s="17" t="str">
        <f>VLOOKUP(H25,'LibSets constants'!$A$4:$C$1000,3,FALSE)</f>
        <v>Included in base game</v>
      </c>
    </row>
    <row r="26" spans="1:10" x14ac:dyDescent="0.25">
      <c r="A26" s="2" t="s">
        <v>43</v>
      </c>
      <c r="B26" s="9" t="s">
        <v>98</v>
      </c>
      <c r="C26" t="s">
        <v>97</v>
      </c>
      <c r="D26" s="3">
        <f>IF(ISERROR(VLOOKUP(A26,'ESO zone constants'!$D$2:$I$9949,5,FALSE)),"",VLOOKUP(A26,'ESO zone constants'!$D$2:$I$9949,5,FALSE))</f>
        <v>126</v>
      </c>
      <c r="E26" s="3" t="str">
        <f>VLOOKUP(D26,'ESO zone constants'!$A$2:$D$9984,4,FALSE)</f>
        <v>Elden Hollow I</v>
      </c>
      <c r="F26" s="3">
        <f>VLOOKUP(D26,'ESO zone constants'!$A$2:$C$9949,3,FALSE)</f>
        <v>383</v>
      </c>
      <c r="G26" s="3" t="str">
        <f>VLOOKUP(F26,'ESO zone constants'!$A$2:$D$9984,4,FALSE)</f>
        <v>Grahtwood</v>
      </c>
      <c r="H26" s="4">
        <v>0</v>
      </c>
      <c r="I26" s="17" t="str">
        <f>VLOOKUP(H26,'LibSets constants'!$A$4:$B$1000,2,FALSE)</f>
        <v>DLC_BASE_GAME</v>
      </c>
      <c r="J26" s="17" t="str">
        <f>VLOOKUP(H26,'LibSets constants'!$A$4:$C$1000,3,FALSE)</f>
        <v>Included in base game</v>
      </c>
    </row>
    <row r="27" spans="1:10" x14ac:dyDescent="0.25">
      <c r="A27" s="2" t="s">
        <v>56</v>
      </c>
      <c r="B27" t="s">
        <v>97</v>
      </c>
      <c r="C27" t="s">
        <v>97</v>
      </c>
      <c r="D27" s="3">
        <f>IF(ISERROR(VLOOKUP(A27,'ESO zone constants'!$D$2:$I$9949,5,FALSE)),"",VLOOKUP(A27,'ESO zone constants'!$D$2:$I$9949,5,FALSE))</f>
        <v>931</v>
      </c>
      <c r="E27" s="3" t="str">
        <f>VLOOKUP(D27,'ESO zone constants'!$A$2:$D$9984,4,FALSE)</f>
        <v>Elden Hollow II</v>
      </c>
      <c r="F27" s="3">
        <f>VLOOKUP(D27,'ESO zone constants'!$A$2:$C$9949,3,FALSE)</f>
        <v>383</v>
      </c>
      <c r="G27" s="3" t="str">
        <f>VLOOKUP(F27,'ESO zone constants'!$A$2:$D$9984,4,FALSE)</f>
        <v>Grahtwood</v>
      </c>
      <c r="H27" s="4">
        <v>0</v>
      </c>
      <c r="I27" s="17" t="str">
        <f>VLOOKUP(H27,'LibSets constants'!$A$4:$B$1000,2,FALSE)</f>
        <v>DLC_BASE_GAME</v>
      </c>
      <c r="J27" s="17" t="str">
        <f>VLOOKUP(H27,'LibSets constants'!$A$4:$C$1000,3,FALSE)</f>
        <v>Included in base game</v>
      </c>
    </row>
    <row r="28" spans="1:10" x14ac:dyDescent="0.25">
      <c r="A28" s="2" t="s">
        <v>56</v>
      </c>
      <c r="B28" s="9" t="s">
        <v>98</v>
      </c>
      <c r="C28" t="s">
        <v>97</v>
      </c>
      <c r="D28" s="3">
        <f>IF(ISERROR(VLOOKUP(A28,'ESO zone constants'!$D$2:$I$9949,5,FALSE)),"",VLOOKUP(A28,'ESO zone constants'!$D$2:$I$9949,5,FALSE))</f>
        <v>931</v>
      </c>
      <c r="E28" s="3" t="str">
        <f>VLOOKUP(D28,'ESO zone constants'!$A$2:$D$9984,4,FALSE)</f>
        <v>Elden Hollow II</v>
      </c>
      <c r="F28" s="3">
        <f>VLOOKUP(D28,'ESO zone constants'!$A$2:$C$9949,3,FALSE)</f>
        <v>383</v>
      </c>
      <c r="G28" s="3" t="str">
        <f>VLOOKUP(F28,'ESO zone constants'!$A$2:$D$9984,4,FALSE)</f>
        <v>Grahtwood</v>
      </c>
      <c r="H28" s="4">
        <v>0</v>
      </c>
      <c r="I28" s="17" t="str">
        <f>VLOOKUP(H28,'LibSets constants'!$A$4:$B$1000,2,FALSE)</f>
        <v>DLC_BASE_GAME</v>
      </c>
      <c r="J28" s="17" t="str">
        <f>VLOOKUP(H28,'LibSets constants'!$A$4:$C$1000,3,FALSE)</f>
        <v>Included in base game</v>
      </c>
    </row>
    <row r="29" spans="1:10" x14ac:dyDescent="0.25">
      <c r="A29" s="2" t="s">
        <v>51</v>
      </c>
      <c r="B29" t="s">
        <v>97</v>
      </c>
      <c r="C29" t="s">
        <v>97</v>
      </c>
      <c r="D29" s="3">
        <f>IF(ISERROR(VLOOKUP(A29,'ESO zone constants'!$D$2:$I$9949,5,FALSE)),"",VLOOKUP(A29,'ESO zone constants'!$D$2:$I$9949,5,FALSE))</f>
        <v>283</v>
      </c>
      <c r="E29" s="3" t="str">
        <f>VLOOKUP(D29,'ESO zone constants'!$A$2:$D$9984,4,FALSE)</f>
        <v>Fungal Grotto I</v>
      </c>
      <c r="F29" s="3">
        <f>VLOOKUP(D29,'ESO zone constants'!$A$2:$C$9949,3,FALSE)</f>
        <v>41</v>
      </c>
      <c r="G29" s="3" t="str">
        <f>VLOOKUP(F29,'ESO zone constants'!$A$2:$D$9984,4,FALSE)</f>
        <v>Stonefalls</v>
      </c>
      <c r="H29" s="4">
        <v>0</v>
      </c>
      <c r="I29" s="17" t="str">
        <f>VLOOKUP(H29,'LibSets constants'!$A$4:$B$1000,2,FALSE)</f>
        <v>DLC_BASE_GAME</v>
      </c>
      <c r="J29" s="17" t="str">
        <f>VLOOKUP(H29,'LibSets constants'!$A$4:$C$1000,3,FALSE)</f>
        <v>Included in base game</v>
      </c>
    </row>
    <row r="30" spans="1:10" x14ac:dyDescent="0.25">
      <c r="A30" s="2" t="s">
        <v>51</v>
      </c>
      <c r="B30" s="9" t="s">
        <v>98</v>
      </c>
      <c r="C30" t="s">
        <v>97</v>
      </c>
      <c r="D30" s="3">
        <f>IF(ISERROR(VLOOKUP(A30,'ESO zone constants'!$D$2:$I$9949,5,FALSE)),"",VLOOKUP(A30,'ESO zone constants'!$D$2:$I$9949,5,FALSE))</f>
        <v>283</v>
      </c>
      <c r="E30" s="3" t="str">
        <f>VLOOKUP(D30,'ESO zone constants'!$A$2:$D$9984,4,FALSE)</f>
        <v>Fungal Grotto I</v>
      </c>
      <c r="F30" s="3">
        <f>VLOOKUP(D30,'ESO zone constants'!$A$2:$C$9949,3,FALSE)</f>
        <v>41</v>
      </c>
      <c r="G30" s="3" t="str">
        <f>VLOOKUP(F30,'ESO zone constants'!$A$2:$D$9984,4,FALSE)</f>
        <v>Stonefalls</v>
      </c>
      <c r="H30" s="4">
        <v>0</v>
      </c>
      <c r="I30" s="17" t="str">
        <f>VLOOKUP(H30,'LibSets constants'!$A$4:$B$1000,2,FALSE)</f>
        <v>DLC_BASE_GAME</v>
      </c>
      <c r="J30" s="17" t="str">
        <f>VLOOKUP(H30,'LibSets constants'!$A$4:$C$1000,3,FALSE)</f>
        <v>Included in base game</v>
      </c>
    </row>
    <row r="31" spans="1:10" x14ac:dyDescent="0.25">
      <c r="A31" s="2" t="s">
        <v>63</v>
      </c>
      <c r="B31" t="s">
        <v>97</v>
      </c>
      <c r="C31" t="s">
        <v>97</v>
      </c>
      <c r="D31" s="3">
        <f>IF(ISERROR(VLOOKUP(A31,'ESO zone constants'!$D$2:$I$9949,5,FALSE)),"",VLOOKUP(A31,'ESO zone constants'!$D$2:$I$9949,5,FALSE))</f>
        <v>934</v>
      </c>
      <c r="E31" s="3" t="str">
        <f>VLOOKUP(D31,'ESO zone constants'!$A$2:$D$9984,4,FALSE)</f>
        <v>Fungal Grotto II</v>
      </c>
      <c r="F31" s="3">
        <f>VLOOKUP(D31,'ESO zone constants'!$A$2:$C$9949,3,FALSE)</f>
        <v>41</v>
      </c>
      <c r="G31" s="3" t="str">
        <f>VLOOKUP(F31,'ESO zone constants'!$A$2:$D$9984,4,FALSE)</f>
        <v>Stonefalls</v>
      </c>
      <c r="H31" s="4">
        <v>0</v>
      </c>
      <c r="I31" s="17" t="str">
        <f>VLOOKUP(H31,'LibSets constants'!$A$4:$B$1000,2,FALSE)</f>
        <v>DLC_BASE_GAME</v>
      </c>
      <c r="J31" s="17" t="str">
        <f>VLOOKUP(H31,'LibSets constants'!$A$4:$C$1000,3,FALSE)</f>
        <v>Included in base game</v>
      </c>
    </row>
    <row r="32" spans="1:10" x14ac:dyDescent="0.25">
      <c r="A32" s="2" t="s">
        <v>63</v>
      </c>
      <c r="B32" s="9" t="s">
        <v>98</v>
      </c>
      <c r="C32" t="s">
        <v>97</v>
      </c>
      <c r="D32" s="3">
        <f>IF(ISERROR(VLOOKUP(A32,'ESO zone constants'!$D$2:$I$9949,5,FALSE)),"",VLOOKUP(A32,'ESO zone constants'!$D$2:$I$9949,5,FALSE))</f>
        <v>934</v>
      </c>
      <c r="E32" s="3" t="str">
        <f>VLOOKUP(D32,'ESO zone constants'!$A$2:$D$9984,4,FALSE)</f>
        <v>Fungal Grotto II</v>
      </c>
      <c r="F32" s="3">
        <f>VLOOKUP(D32,'ESO zone constants'!$A$2:$C$9949,3,FALSE)</f>
        <v>41</v>
      </c>
      <c r="G32" s="3" t="str">
        <f>VLOOKUP(F32,'ESO zone constants'!$A$2:$D$9984,4,FALSE)</f>
        <v>Stonefalls</v>
      </c>
      <c r="H32" s="4">
        <v>0</v>
      </c>
      <c r="I32" s="17" t="str">
        <f>VLOOKUP(H32,'LibSets constants'!$A$4:$B$1000,2,FALSE)</f>
        <v>DLC_BASE_GAME</v>
      </c>
      <c r="J32" s="17" t="str">
        <f>VLOOKUP(H32,'LibSets constants'!$A$4:$C$1000,3,FALSE)</f>
        <v>Included in base game</v>
      </c>
    </row>
    <row r="33" spans="1:10" x14ac:dyDescent="0.25">
      <c r="A33" s="2" t="s">
        <v>448</v>
      </c>
      <c r="B33" s="9" t="s">
        <v>97</v>
      </c>
      <c r="C33" t="s">
        <v>98</v>
      </c>
      <c r="D33" s="3">
        <f>IF(ISERROR(VLOOKUP(A33,'ESO zone constants'!$D$2:$I$9949,5,FALSE)),"",VLOOKUP(A33,'ESO zone constants'!$D$2:$I$9949,5,FALSE))</f>
        <v>636</v>
      </c>
      <c r="E33" s="3" t="str">
        <f>VLOOKUP(D33,'ESO zone constants'!$A$2:$D$9984,4,FALSE)</f>
        <v>Hel Ra Citadel</v>
      </c>
      <c r="F33" s="3">
        <f>VLOOKUP(D33,'ESO zone constants'!$A$2:$C$9949,3,FALSE)</f>
        <v>888</v>
      </c>
      <c r="G33" s="3" t="str">
        <f>VLOOKUP(F33,'ESO zone constants'!$A$2:$D$9984,4,FALSE)</f>
        <v>Craglorn</v>
      </c>
      <c r="H33" s="4">
        <v>0</v>
      </c>
      <c r="I33" s="17" t="str">
        <f>VLOOKUP(H33,'LibSets constants'!$A$4:$B$1000,2,FALSE)</f>
        <v>DLC_BASE_GAME</v>
      </c>
      <c r="J33" s="17" t="str">
        <f>VLOOKUP(H33,'LibSets constants'!$A$4:$C$1000,3,FALSE)</f>
        <v>Included in base game</v>
      </c>
    </row>
    <row r="34" spans="1:10" x14ac:dyDescent="0.25">
      <c r="A34" s="2" t="s">
        <v>448</v>
      </c>
      <c r="B34" s="9" t="s">
        <v>98</v>
      </c>
      <c r="C34" t="s">
        <v>98</v>
      </c>
      <c r="D34" s="3">
        <f>IF(ISERROR(VLOOKUP(A34,'ESO zone constants'!$D$2:$I$9949,5,FALSE)),"",VLOOKUP(A34,'ESO zone constants'!$D$2:$I$9949,5,FALSE))</f>
        <v>636</v>
      </c>
      <c r="E34" s="3" t="str">
        <f>VLOOKUP(D34,'ESO zone constants'!$A$2:$D$9984,4,FALSE)</f>
        <v>Hel Ra Citadel</v>
      </c>
      <c r="F34" s="3">
        <f>VLOOKUP(D34,'ESO zone constants'!$A$2:$C$9949,3,FALSE)</f>
        <v>888</v>
      </c>
      <c r="G34" s="3" t="str">
        <f>VLOOKUP(F34,'ESO zone constants'!$A$2:$D$9984,4,FALSE)</f>
        <v>Craglorn</v>
      </c>
      <c r="H34" s="4">
        <v>0</v>
      </c>
      <c r="I34" s="17" t="str">
        <f>VLOOKUP(H34,'LibSets constants'!$A$4:$B$1000,2,FALSE)</f>
        <v>DLC_BASE_GAME</v>
      </c>
      <c r="J34" s="17" t="str">
        <f>VLOOKUP(H34,'LibSets constants'!$A$4:$C$1000,3,FALSE)</f>
        <v>Included in base game</v>
      </c>
    </row>
    <row r="35" spans="1:10" x14ac:dyDescent="0.25">
      <c r="A35" s="2" t="s">
        <v>451</v>
      </c>
      <c r="B35" s="9" t="s">
        <v>97</v>
      </c>
      <c r="C35" t="s">
        <v>98</v>
      </c>
      <c r="D35" s="3">
        <f>IF(ISERROR(VLOOKUP(A35,'ESO zone constants'!$D$2:$I$9949,5,FALSE)),"",VLOOKUP(A35,'ESO zone constants'!$D$2:$I$9949,5,FALSE))</f>
        <v>639</v>
      </c>
      <c r="E35" s="3" t="str">
        <f>VLOOKUP(D35,'ESO zone constants'!$A$2:$D$9984,4,FALSE)</f>
        <v>Sanctum Ophidia</v>
      </c>
      <c r="F35" s="3">
        <f>VLOOKUP(D35,'ESO zone constants'!$A$2:$C$9949,3,FALSE)</f>
        <v>888</v>
      </c>
      <c r="G35" s="3" t="str">
        <f>VLOOKUP(F35,'ESO zone constants'!$A$2:$D$9984,4,FALSE)</f>
        <v>Craglorn</v>
      </c>
      <c r="H35" s="4">
        <v>0</v>
      </c>
      <c r="I35" s="17" t="str">
        <f>VLOOKUP(H35,'LibSets constants'!$A$4:$B$1000,2,FALSE)</f>
        <v>DLC_BASE_GAME</v>
      </c>
      <c r="J35" s="17" t="str">
        <f>VLOOKUP(H35,'LibSets constants'!$A$4:$C$1000,3,FALSE)</f>
        <v>Included in base game</v>
      </c>
    </row>
    <row r="36" spans="1:10" x14ac:dyDescent="0.25">
      <c r="A36" s="2" t="s">
        <v>451</v>
      </c>
      <c r="B36" s="9" t="s">
        <v>98</v>
      </c>
      <c r="C36" t="s">
        <v>98</v>
      </c>
      <c r="D36" s="3">
        <f>IF(ISERROR(VLOOKUP(A36,'ESO zone constants'!$D$2:$I$9949,5,FALSE)),"",VLOOKUP(A36,'ESO zone constants'!$D$2:$I$9949,5,FALSE))</f>
        <v>639</v>
      </c>
      <c r="E36" s="3" t="str">
        <f>VLOOKUP(D36,'ESO zone constants'!$A$2:$D$9984,4,FALSE)</f>
        <v>Sanctum Ophidia</v>
      </c>
      <c r="F36" s="3">
        <f>VLOOKUP(D36,'ESO zone constants'!$A$2:$C$9949,3,FALSE)</f>
        <v>888</v>
      </c>
      <c r="G36" s="3" t="str">
        <f>VLOOKUP(F36,'ESO zone constants'!$A$2:$D$9984,4,FALSE)</f>
        <v>Craglorn</v>
      </c>
      <c r="H36" s="4">
        <v>0</v>
      </c>
      <c r="I36" s="17" t="str">
        <f>VLOOKUP(H36,'LibSets constants'!$A$4:$B$1000,2,FALSE)</f>
        <v>DLC_BASE_GAME</v>
      </c>
      <c r="J36" s="17" t="str">
        <f>VLOOKUP(H36,'LibSets constants'!$A$4:$C$1000,3,FALSE)</f>
        <v>Included in base game</v>
      </c>
    </row>
    <row r="37" spans="1:10" x14ac:dyDescent="0.25">
      <c r="A37" s="2" t="s">
        <v>59</v>
      </c>
      <c r="B37" t="s">
        <v>97</v>
      </c>
      <c r="C37" t="s">
        <v>97</v>
      </c>
      <c r="D37" s="3">
        <f>IF(ISERROR(VLOOKUP(A37,'ESO zone constants'!$D$2:$I$9949,5,FALSE)),"",VLOOKUP(A37,'ESO zone constants'!$D$2:$I$9949,5,FALSE))</f>
        <v>31</v>
      </c>
      <c r="E37" s="3" t="str">
        <f>VLOOKUP(D37,'ESO zone constants'!$A$2:$D$9984,4,FALSE)</f>
        <v>Selene's Web</v>
      </c>
      <c r="F37" s="3">
        <f>VLOOKUP(D37,'ESO zone constants'!$A$2:$C$9949,3,FALSE)</f>
        <v>382</v>
      </c>
      <c r="G37" s="3" t="str">
        <f>VLOOKUP(F37,'ESO zone constants'!$A$2:$D$9984,4,FALSE)</f>
        <v>Reaper's March</v>
      </c>
      <c r="H37" s="4">
        <v>0</v>
      </c>
      <c r="I37" s="17" t="str">
        <f>VLOOKUP(H37,'LibSets constants'!$A$4:$B$1000,2,FALSE)</f>
        <v>DLC_BASE_GAME</v>
      </c>
      <c r="J37" s="17" t="str">
        <f>VLOOKUP(H37,'LibSets constants'!$A$4:$C$1000,3,FALSE)</f>
        <v>Included in base game</v>
      </c>
    </row>
    <row r="38" spans="1:10" x14ac:dyDescent="0.25">
      <c r="A38" s="2" t="s">
        <v>59</v>
      </c>
      <c r="B38" s="9" t="s">
        <v>98</v>
      </c>
      <c r="C38" t="s">
        <v>97</v>
      </c>
      <c r="D38" s="3">
        <f>IF(ISERROR(VLOOKUP(A38,'ESO zone constants'!$D$2:$I$9949,5,FALSE)),"",VLOOKUP(A38,'ESO zone constants'!$D$2:$I$9949,5,FALSE))</f>
        <v>31</v>
      </c>
      <c r="E38" s="3" t="str">
        <f>VLOOKUP(D38,'ESO zone constants'!$A$2:$D$9984,4,FALSE)</f>
        <v>Selene's Web</v>
      </c>
      <c r="F38" s="3">
        <f>VLOOKUP(D38,'ESO zone constants'!$A$2:$C$9949,3,FALSE)</f>
        <v>382</v>
      </c>
      <c r="G38" s="3" t="str">
        <f>VLOOKUP(F38,'ESO zone constants'!$A$2:$D$9984,4,FALSE)</f>
        <v>Reaper's March</v>
      </c>
      <c r="H38" s="4">
        <v>0</v>
      </c>
      <c r="I38" s="17" t="str">
        <f>VLOOKUP(H38,'LibSets constants'!$A$4:$B$1000,2,FALSE)</f>
        <v>DLC_BASE_GAME</v>
      </c>
      <c r="J38" s="17" t="str">
        <f>VLOOKUP(H38,'LibSets constants'!$A$4:$C$1000,3,FALSE)</f>
        <v>Included in base game</v>
      </c>
    </row>
    <row r="39" spans="1:10" x14ac:dyDescent="0.25">
      <c r="A39" s="2" t="s">
        <v>66</v>
      </c>
      <c r="B39" t="s">
        <v>97</v>
      </c>
      <c r="C39" t="s">
        <v>97</v>
      </c>
      <c r="D39" s="3">
        <f>IF(ISERROR(VLOOKUP(A39,'ESO zone constants'!$D$2:$I$9949,5,FALSE)),"",VLOOKUP(A39,'ESO zone constants'!$D$2:$I$9949,5,FALSE))</f>
        <v>144</v>
      </c>
      <c r="E39" s="3" t="str">
        <f>VLOOKUP(D39,'ESO zone constants'!$A$2:$D$9984,4,FALSE)</f>
        <v>Spindleclutch I</v>
      </c>
      <c r="F39" s="3">
        <f>VLOOKUP(D39,'ESO zone constants'!$A$2:$C$9949,3,FALSE)</f>
        <v>3</v>
      </c>
      <c r="G39" s="3" t="str">
        <f>VLOOKUP(F39,'ESO zone constants'!$A$2:$D$9984,4,FALSE)</f>
        <v>Glenumbra</v>
      </c>
      <c r="H39" s="4">
        <v>0</v>
      </c>
      <c r="I39" s="17" t="str">
        <f>VLOOKUP(H39,'LibSets constants'!$A$4:$B$1000,2,FALSE)</f>
        <v>DLC_BASE_GAME</v>
      </c>
      <c r="J39" s="17" t="str">
        <f>VLOOKUP(H39,'LibSets constants'!$A$4:$C$1000,3,FALSE)</f>
        <v>Included in base game</v>
      </c>
    </row>
    <row r="40" spans="1:10" x14ac:dyDescent="0.25">
      <c r="A40" s="2" t="s">
        <v>66</v>
      </c>
      <c r="B40" s="9" t="s">
        <v>98</v>
      </c>
      <c r="C40" t="s">
        <v>97</v>
      </c>
      <c r="D40" s="3">
        <f>IF(ISERROR(VLOOKUP(A40,'ESO zone constants'!$D$2:$I$9949,5,FALSE)),"",VLOOKUP(A40,'ESO zone constants'!$D$2:$I$9949,5,FALSE))</f>
        <v>144</v>
      </c>
      <c r="E40" s="3" t="str">
        <f>VLOOKUP(D40,'ESO zone constants'!$A$2:$D$9984,4,FALSE)</f>
        <v>Spindleclutch I</v>
      </c>
      <c r="F40" s="3">
        <f>VLOOKUP(D40,'ESO zone constants'!$A$2:$C$9949,3,FALSE)</f>
        <v>3</v>
      </c>
      <c r="G40" s="3" t="str">
        <f>VLOOKUP(F40,'ESO zone constants'!$A$2:$D$9984,4,FALSE)</f>
        <v>Glenumbra</v>
      </c>
      <c r="H40" s="4">
        <v>0</v>
      </c>
      <c r="I40" s="17" t="str">
        <f>VLOOKUP(H40,'LibSets constants'!$A$4:$B$1000,2,FALSE)</f>
        <v>DLC_BASE_GAME</v>
      </c>
      <c r="J40" s="17" t="str">
        <f>VLOOKUP(H40,'LibSets constants'!$A$4:$C$1000,3,FALSE)</f>
        <v>Included in base game</v>
      </c>
    </row>
    <row r="41" spans="1:10" x14ac:dyDescent="0.25">
      <c r="A41" s="2" t="s">
        <v>42</v>
      </c>
      <c r="B41" t="s">
        <v>97</v>
      </c>
      <c r="C41" t="s">
        <v>97</v>
      </c>
      <c r="D41" s="3">
        <f>IF(ISERROR(VLOOKUP(A41,'ESO zone constants'!$D$2:$I$9949,5,FALSE)),"",VLOOKUP(A41,'ESO zone constants'!$D$2:$I$9949,5,FALSE))</f>
        <v>936</v>
      </c>
      <c r="E41" s="3" t="str">
        <f>VLOOKUP(D41,'ESO zone constants'!$A$2:$D$9984,4,FALSE)</f>
        <v>Spindleclutch II</v>
      </c>
      <c r="F41" s="3">
        <f>VLOOKUP(D41,'ESO zone constants'!$A$2:$C$9949,3,FALSE)</f>
        <v>3</v>
      </c>
      <c r="G41" s="3" t="str">
        <f>VLOOKUP(F41,'ESO zone constants'!$A$2:$D$9984,4,FALSE)</f>
        <v>Glenumbra</v>
      </c>
      <c r="H41" s="4">
        <v>0</v>
      </c>
      <c r="I41" s="17" t="str">
        <f>VLOOKUP(H41,'LibSets constants'!$A$4:$B$1000,2,FALSE)</f>
        <v>DLC_BASE_GAME</v>
      </c>
      <c r="J41" s="17" t="str">
        <f>VLOOKUP(H41,'LibSets constants'!$A$4:$C$1000,3,FALSE)</f>
        <v>Included in base game</v>
      </c>
    </row>
    <row r="42" spans="1:10" x14ac:dyDescent="0.25">
      <c r="A42" s="2" t="s">
        <v>42</v>
      </c>
      <c r="B42" s="9" t="s">
        <v>98</v>
      </c>
      <c r="C42" t="s">
        <v>97</v>
      </c>
      <c r="D42" s="3">
        <f>IF(ISERROR(VLOOKUP(A42,'ESO zone constants'!$D$2:$I$9949,5,FALSE)),"",VLOOKUP(A42,'ESO zone constants'!$D$2:$I$9949,5,FALSE))</f>
        <v>936</v>
      </c>
      <c r="E42" s="3" t="str">
        <f>VLOOKUP(D42,'ESO zone constants'!$A$2:$D$9984,4,FALSE)</f>
        <v>Spindleclutch II</v>
      </c>
      <c r="F42" s="3">
        <f>VLOOKUP(D42,'ESO zone constants'!$A$2:$C$9949,3,FALSE)</f>
        <v>3</v>
      </c>
      <c r="G42" s="3" t="str">
        <f>VLOOKUP(F42,'ESO zone constants'!$A$2:$D$9984,4,FALSE)</f>
        <v>Glenumbra</v>
      </c>
      <c r="H42" s="4">
        <v>0</v>
      </c>
      <c r="I42" s="17" t="str">
        <f>VLOOKUP(H42,'LibSets constants'!$A$4:$B$1000,2,FALSE)</f>
        <v>DLC_BASE_GAME</v>
      </c>
      <c r="J42" s="17" t="str">
        <f>VLOOKUP(H42,'LibSets constants'!$A$4:$C$1000,3,FALSE)</f>
        <v>Included in base game</v>
      </c>
    </row>
    <row r="43" spans="1:10" x14ac:dyDescent="0.25">
      <c r="A43" s="2" t="s">
        <v>65</v>
      </c>
      <c r="B43" t="s">
        <v>97</v>
      </c>
      <c r="C43" t="s">
        <v>97</v>
      </c>
      <c r="D43" s="3">
        <f>IF(ISERROR(VLOOKUP(A43,'ESO zone constants'!$D$2:$I$9949,5,FALSE)),"",VLOOKUP(A43,'ESO zone constants'!$D$2:$I$9949,5,FALSE))</f>
        <v>131</v>
      </c>
      <c r="E43" s="3" t="str">
        <f>VLOOKUP(D43,'ESO zone constants'!$A$2:$D$9984,4,FALSE)</f>
        <v>Tempest Island</v>
      </c>
      <c r="F43" s="3">
        <f>VLOOKUP(D43,'ESO zone constants'!$A$2:$C$9949,3,FALSE)</f>
        <v>58</v>
      </c>
      <c r="G43" s="3" t="str">
        <f>VLOOKUP(F43,'ESO zone constants'!$A$2:$D$9984,4,FALSE)</f>
        <v>Malabal Tor</v>
      </c>
      <c r="H43" s="4">
        <v>0</v>
      </c>
      <c r="I43" s="17" t="str">
        <f>VLOOKUP(H43,'LibSets constants'!$A$4:$B$1000,2,FALSE)</f>
        <v>DLC_BASE_GAME</v>
      </c>
      <c r="J43" s="17" t="str">
        <f>VLOOKUP(H43,'LibSets constants'!$A$4:$C$1000,3,FALSE)</f>
        <v>Included in base game</v>
      </c>
    </row>
    <row r="44" spans="1:10" x14ac:dyDescent="0.25">
      <c r="A44" s="2" t="s">
        <v>65</v>
      </c>
      <c r="B44" s="9" t="s">
        <v>98</v>
      </c>
      <c r="C44" t="s">
        <v>97</v>
      </c>
      <c r="D44" s="3">
        <f>IF(ISERROR(VLOOKUP(A44,'ESO zone constants'!$D$2:$I$9949,5,FALSE)),"",VLOOKUP(A44,'ESO zone constants'!$D$2:$I$9949,5,FALSE))</f>
        <v>131</v>
      </c>
      <c r="E44" s="3" t="str">
        <f>VLOOKUP(D44,'ESO zone constants'!$A$2:$D$9984,4,FALSE)</f>
        <v>Tempest Island</v>
      </c>
      <c r="F44" s="3">
        <f>VLOOKUP(D44,'ESO zone constants'!$A$2:$C$9949,3,FALSE)</f>
        <v>58</v>
      </c>
      <c r="G44" s="3" t="str">
        <f>VLOOKUP(F44,'ESO zone constants'!$A$2:$D$9984,4,FALSE)</f>
        <v>Malabal Tor</v>
      </c>
      <c r="H44" s="4">
        <v>0</v>
      </c>
      <c r="I44" s="17" t="str">
        <f>VLOOKUP(H44,'LibSets constants'!$A$4:$B$1000,2,FALSE)</f>
        <v>DLC_BASE_GAME</v>
      </c>
      <c r="J44" s="17" t="str">
        <f>VLOOKUP(H44,'LibSets constants'!$A$4:$C$1000,3,FALSE)</f>
        <v>Included in base game</v>
      </c>
    </row>
    <row r="45" spans="1:10" x14ac:dyDescent="0.25">
      <c r="A45" s="2" t="s">
        <v>102</v>
      </c>
      <c r="B45" t="s">
        <v>97</v>
      </c>
      <c r="C45" t="s">
        <v>97</v>
      </c>
      <c r="D45" s="3">
        <f>IF(ISERROR(VLOOKUP(A45,'ESO zone constants'!$D$2:$I$9949,5,FALSE)),"",VLOOKUP(A45,'ESO zone constants'!$D$2:$I$9949,5,FALSE))</f>
        <v>380</v>
      </c>
      <c r="E45" s="3" t="str">
        <f>VLOOKUP(D45,'ESO zone constants'!$A$2:$D$9984,4,FALSE)</f>
        <v>The Banished Cells I</v>
      </c>
      <c r="F45" s="3">
        <f>VLOOKUP(D45,'ESO zone constants'!$A$2:$C$9949,3,FALSE)</f>
        <v>381</v>
      </c>
      <c r="G45" s="3" t="str">
        <f>VLOOKUP(F45,'ESO zone constants'!$A$2:$D$9984,4,FALSE)</f>
        <v>Auridon</v>
      </c>
      <c r="H45" s="4">
        <v>0</v>
      </c>
      <c r="I45" s="17" t="str">
        <f>VLOOKUP(H45,'LibSets constants'!$A$4:$B$1000,2,FALSE)</f>
        <v>DLC_BASE_GAME</v>
      </c>
      <c r="J45" s="17" t="str">
        <f>VLOOKUP(H45,'LibSets constants'!$A$4:$C$1000,3,FALSE)</f>
        <v>Included in base game</v>
      </c>
    </row>
    <row r="46" spans="1:10" x14ac:dyDescent="0.25">
      <c r="A46" s="2" t="s">
        <v>102</v>
      </c>
      <c r="B46" s="9" t="s">
        <v>98</v>
      </c>
      <c r="C46" t="s">
        <v>97</v>
      </c>
      <c r="D46" s="3">
        <f>IF(ISERROR(VLOOKUP(A46,'ESO zone constants'!$D$2:$I$9949,5,FALSE)),"",VLOOKUP(A46,'ESO zone constants'!$D$2:$I$9949,5,FALSE))</f>
        <v>380</v>
      </c>
      <c r="E46" s="3" t="str">
        <f>VLOOKUP(D46,'ESO zone constants'!$A$2:$D$9984,4,FALSE)</f>
        <v>The Banished Cells I</v>
      </c>
      <c r="F46" s="3">
        <f>VLOOKUP(D46,'ESO zone constants'!$A$2:$C$9949,3,FALSE)</f>
        <v>381</v>
      </c>
      <c r="G46" s="3" t="str">
        <f>VLOOKUP(F46,'ESO zone constants'!$A$2:$D$9984,4,FALSE)</f>
        <v>Auridon</v>
      </c>
      <c r="H46" s="4">
        <v>0</v>
      </c>
      <c r="I46" s="17" t="str">
        <f>VLOOKUP(H46,'LibSets constants'!$A$4:$B$1000,2,FALSE)</f>
        <v>DLC_BASE_GAME</v>
      </c>
      <c r="J46" s="17" t="str">
        <f>VLOOKUP(H46,'LibSets constants'!$A$4:$C$1000,3,FALSE)</f>
        <v>Included in base game</v>
      </c>
    </row>
    <row r="47" spans="1:10" x14ac:dyDescent="0.25">
      <c r="A47" s="2" t="s">
        <v>103</v>
      </c>
      <c r="B47" t="s">
        <v>97</v>
      </c>
      <c r="C47" t="s">
        <v>97</v>
      </c>
      <c r="D47" s="3">
        <f>IF(ISERROR(VLOOKUP(A47,'ESO zone constants'!$D$2:$I$9949,5,FALSE)),"",VLOOKUP(A47,'ESO zone constants'!$D$2:$I$9949,5,FALSE))</f>
        <v>935</v>
      </c>
      <c r="E47" s="3" t="str">
        <f>VLOOKUP(D47,'ESO zone constants'!$A$2:$D$9984,4,FALSE)</f>
        <v>The Banished Cells II</v>
      </c>
      <c r="F47" s="3">
        <f>VLOOKUP(D47,'ESO zone constants'!$A$2:$C$9949,3,FALSE)</f>
        <v>381</v>
      </c>
      <c r="G47" s="3" t="str">
        <f>VLOOKUP(F47,'ESO zone constants'!$A$2:$D$9984,4,FALSE)</f>
        <v>Auridon</v>
      </c>
      <c r="H47" s="4">
        <v>0</v>
      </c>
      <c r="I47" s="17" t="str">
        <f>VLOOKUP(H47,'LibSets constants'!$A$4:$B$1000,2,FALSE)</f>
        <v>DLC_BASE_GAME</v>
      </c>
      <c r="J47" s="17" t="str">
        <f>VLOOKUP(H47,'LibSets constants'!$A$4:$C$1000,3,FALSE)</f>
        <v>Included in base game</v>
      </c>
    </row>
    <row r="48" spans="1:10" x14ac:dyDescent="0.25">
      <c r="A48" s="2" t="s">
        <v>103</v>
      </c>
      <c r="B48" s="9" t="s">
        <v>98</v>
      </c>
      <c r="C48" t="s">
        <v>97</v>
      </c>
      <c r="D48" s="3">
        <f>IF(ISERROR(VLOOKUP(A48,'ESO zone constants'!$D$2:$I$9949,5,FALSE)),"",VLOOKUP(A48,'ESO zone constants'!$D$2:$I$9949,5,FALSE))</f>
        <v>935</v>
      </c>
      <c r="E48" s="3" t="str">
        <f>VLOOKUP(D48,'ESO zone constants'!$A$2:$D$9984,4,FALSE)</f>
        <v>The Banished Cells II</v>
      </c>
      <c r="F48" s="3">
        <f>VLOOKUP(D48,'ESO zone constants'!$A$2:$C$9949,3,FALSE)</f>
        <v>381</v>
      </c>
      <c r="G48" s="3" t="str">
        <f>VLOOKUP(F48,'ESO zone constants'!$A$2:$D$9984,4,FALSE)</f>
        <v>Auridon</v>
      </c>
      <c r="H48" s="4">
        <v>0</v>
      </c>
      <c r="I48" s="17" t="str">
        <f>VLOOKUP(H48,'LibSets constants'!$A$4:$B$1000,2,FALSE)</f>
        <v>DLC_BASE_GAME</v>
      </c>
      <c r="J48" s="17" t="str">
        <f>VLOOKUP(H48,'LibSets constants'!$A$4:$C$1000,3,FALSE)</f>
        <v>Included in base game</v>
      </c>
    </row>
    <row r="49" spans="1:10" x14ac:dyDescent="0.25">
      <c r="A49" s="2" t="s">
        <v>47</v>
      </c>
      <c r="B49" t="s">
        <v>97</v>
      </c>
      <c r="C49" t="s">
        <v>97</v>
      </c>
      <c r="D49" s="3">
        <f>IF(ISERROR(VLOOKUP(A49,'ESO zone constants'!$D$2:$I$9949,5,FALSE)),"",VLOOKUP(A49,'ESO zone constants'!$D$2:$I$9949,5,FALSE))</f>
        <v>11</v>
      </c>
      <c r="E49" s="3" t="str">
        <f>VLOOKUP(D49,'ESO zone constants'!$A$2:$D$9984,4,FALSE)</f>
        <v>Vaults of Madness</v>
      </c>
      <c r="F49" s="3">
        <f>VLOOKUP(D49,'ESO zone constants'!$A$2:$C$9949,3,FALSE)</f>
        <v>347</v>
      </c>
      <c r="G49" s="3" t="str">
        <f>VLOOKUP(F49,'ESO zone constants'!$A$2:$D$9984,4,FALSE)</f>
        <v>Coldharbour</v>
      </c>
      <c r="H49" s="4">
        <v>0</v>
      </c>
      <c r="I49" s="17" t="str">
        <f>VLOOKUP(H49,'LibSets constants'!$A$4:$B$1000,2,FALSE)</f>
        <v>DLC_BASE_GAME</v>
      </c>
      <c r="J49" s="17" t="str">
        <f>VLOOKUP(H49,'LibSets constants'!$A$4:$C$1000,3,FALSE)</f>
        <v>Included in base game</v>
      </c>
    </row>
    <row r="50" spans="1:10" x14ac:dyDescent="0.25">
      <c r="A50" s="2" t="s">
        <v>47</v>
      </c>
      <c r="B50" s="9" t="s">
        <v>98</v>
      </c>
      <c r="C50" t="s">
        <v>97</v>
      </c>
      <c r="D50" s="3">
        <f>IF(ISERROR(VLOOKUP(A50,'ESO zone constants'!$D$2:$I$9949,5,FALSE)),"",VLOOKUP(A50,'ESO zone constants'!$D$2:$I$9949,5,FALSE))</f>
        <v>11</v>
      </c>
      <c r="E50" s="3" t="str">
        <f>VLOOKUP(D50,'ESO zone constants'!$A$2:$D$9984,4,FALSE)</f>
        <v>Vaults of Madness</v>
      </c>
      <c r="F50" s="3">
        <f>VLOOKUP(D50,'ESO zone constants'!$A$2:$C$9949,3,FALSE)</f>
        <v>347</v>
      </c>
      <c r="G50" s="3" t="str">
        <f>VLOOKUP(F50,'ESO zone constants'!$A$2:$D$9984,4,FALSE)</f>
        <v>Coldharbour</v>
      </c>
      <c r="H50" s="4">
        <v>0</v>
      </c>
      <c r="I50" s="17" t="str">
        <f>VLOOKUP(H50,'LibSets constants'!$A$4:$B$1000,2,FALSE)</f>
        <v>DLC_BASE_GAME</v>
      </c>
      <c r="J50" s="17" t="str">
        <f>VLOOKUP(H50,'LibSets constants'!$A$4:$C$1000,3,FALSE)</f>
        <v>Included in base game</v>
      </c>
    </row>
    <row r="51" spans="1:10" x14ac:dyDescent="0.25">
      <c r="A51" s="2" t="s">
        <v>68</v>
      </c>
      <c r="B51" t="s">
        <v>97</v>
      </c>
      <c r="C51" t="s">
        <v>97</v>
      </c>
      <c r="D51" s="3">
        <f>IF(ISERROR(VLOOKUP(A51,'ESO zone constants'!$D$2:$I$9949,5,FALSE)),"",VLOOKUP(A51,'ESO zone constants'!$D$2:$I$9949,5,FALSE))</f>
        <v>22</v>
      </c>
      <c r="E51" s="3" t="str">
        <f>VLOOKUP(D51,'ESO zone constants'!$A$2:$D$9984,4,FALSE)</f>
        <v>Volenfell</v>
      </c>
      <c r="F51" s="3">
        <f>VLOOKUP(D51,'ESO zone constants'!$A$2:$C$9949,3,FALSE)</f>
        <v>104</v>
      </c>
      <c r="G51" s="3" t="str">
        <f>VLOOKUP(F51,'ESO zone constants'!$A$2:$D$9984,4,FALSE)</f>
        <v>Alik'r Desert</v>
      </c>
      <c r="H51" s="4">
        <v>0</v>
      </c>
      <c r="I51" s="17" t="str">
        <f>VLOOKUP(H51,'LibSets constants'!$A$4:$B$1000,2,FALSE)</f>
        <v>DLC_BASE_GAME</v>
      </c>
      <c r="J51" s="17" t="str">
        <f>VLOOKUP(H51,'LibSets constants'!$A$4:$C$1000,3,FALSE)</f>
        <v>Included in base game</v>
      </c>
    </row>
    <row r="52" spans="1:10" x14ac:dyDescent="0.25">
      <c r="A52" s="2" t="s">
        <v>68</v>
      </c>
      <c r="B52" s="9" t="s">
        <v>98</v>
      </c>
      <c r="C52" t="s">
        <v>97</v>
      </c>
      <c r="D52" s="3">
        <f>IF(ISERROR(VLOOKUP(A52,'ESO zone constants'!$D$2:$I$9949,5,FALSE)),"",VLOOKUP(A52,'ESO zone constants'!$D$2:$I$9949,5,FALSE))</f>
        <v>22</v>
      </c>
      <c r="E52" s="3" t="str">
        <f>VLOOKUP(D52,'ESO zone constants'!$A$2:$D$9984,4,FALSE)</f>
        <v>Volenfell</v>
      </c>
      <c r="F52" s="3">
        <f>VLOOKUP(D52,'ESO zone constants'!$A$2:$C$9949,3,FALSE)</f>
        <v>104</v>
      </c>
      <c r="G52" s="3" t="str">
        <f>VLOOKUP(F52,'ESO zone constants'!$A$2:$D$9984,4,FALSE)</f>
        <v>Alik'r Desert</v>
      </c>
      <c r="H52" s="4">
        <v>0</v>
      </c>
      <c r="I52" s="17" t="str">
        <f>VLOOKUP(H52,'LibSets constants'!$A$4:$B$1000,2,FALSE)</f>
        <v>DLC_BASE_GAME</v>
      </c>
      <c r="J52" s="17" t="str">
        <f>VLOOKUP(H52,'LibSets constants'!$A$4:$C$1000,3,FALSE)</f>
        <v>Included in base game</v>
      </c>
    </row>
    <row r="53" spans="1:10" x14ac:dyDescent="0.25">
      <c r="A53" s="2" t="s">
        <v>62</v>
      </c>
      <c r="B53" t="s">
        <v>97</v>
      </c>
      <c r="C53" t="s">
        <v>97</v>
      </c>
      <c r="D53" s="3">
        <f>IF(ISERROR(VLOOKUP(A53,'ESO zone constants'!$D$2:$I$9949,5,FALSE)),"",VLOOKUP(A53,'ESO zone constants'!$D$2:$I$9949,5,FALSE))</f>
        <v>146</v>
      </c>
      <c r="E53" s="3" t="str">
        <f>VLOOKUP(D53,'ESO zone constants'!$A$2:$D$9984,4,FALSE)</f>
        <v>Wayrest Sewers I</v>
      </c>
      <c r="F53" s="3">
        <f>VLOOKUP(D53,'ESO zone constants'!$A$2:$C$9949,3,FALSE)</f>
        <v>19</v>
      </c>
      <c r="G53" s="3" t="str">
        <f>VLOOKUP(F53,'ESO zone constants'!$A$2:$D$9984,4,FALSE)</f>
        <v>Stormhaven</v>
      </c>
      <c r="H53" s="4">
        <v>0</v>
      </c>
      <c r="I53" s="17" t="str">
        <f>VLOOKUP(H53,'LibSets constants'!$A$4:$B$1000,2,FALSE)</f>
        <v>DLC_BASE_GAME</v>
      </c>
      <c r="J53" s="17" t="str">
        <f>VLOOKUP(H53,'LibSets constants'!$A$4:$C$1000,3,FALSE)</f>
        <v>Included in base game</v>
      </c>
    </row>
    <row r="54" spans="1:10" x14ac:dyDescent="0.25">
      <c r="A54" s="2" t="s">
        <v>62</v>
      </c>
      <c r="B54" s="9" t="s">
        <v>98</v>
      </c>
      <c r="C54" t="s">
        <v>97</v>
      </c>
      <c r="D54" s="3">
        <f>IF(ISERROR(VLOOKUP(A54,'ESO zone constants'!$D$2:$I$9949,5,FALSE)),"",VLOOKUP(A54,'ESO zone constants'!$D$2:$I$9949,5,FALSE))</f>
        <v>146</v>
      </c>
      <c r="E54" s="3" t="str">
        <f>VLOOKUP(D54,'ESO zone constants'!$A$2:$D$9984,4,FALSE)</f>
        <v>Wayrest Sewers I</v>
      </c>
      <c r="F54" s="3">
        <f>VLOOKUP(D54,'ESO zone constants'!$A$2:$C$9949,3,FALSE)</f>
        <v>19</v>
      </c>
      <c r="G54" s="3" t="str">
        <f>VLOOKUP(F54,'ESO zone constants'!$A$2:$D$9984,4,FALSE)</f>
        <v>Stormhaven</v>
      </c>
      <c r="H54" s="4">
        <v>0</v>
      </c>
      <c r="I54" s="17" t="str">
        <f>VLOOKUP(H54,'LibSets constants'!$A$4:$B$1000,2,FALSE)</f>
        <v>DLC_BASE_GAME</v>
      </c>
      <c r="J54" s="17" t="str">
        <f>VLOOKUP(H54,'LibSets constants'!$A$4:$C$1000,3,FALSE)</f>
        <v>Included in base game</v>
      </c>
    </row>
    <row r="55" spans="1:10" x14ac:dyDescent="0.25">
      <c r="A55" s="2" t="s">
        <v>58</v>
      </c>
      <c r="B55" t="s">
        <v>97</v>
      </c>
      <c r="C55" t="s">
        <v>97</v>
      </c>
      <c r="D55" s="3">
        <f>IF(ISERROR(VLOOKUP(A55,'ESO zone constants'!$D$2:$I$9949,5,FALSE)),"",VLOOKUP(A55,'ESO zone constants'!$D$2:$I$9949,5,FALSE))</f>
        <v>933</v>
      </c>
      <c r="E55" s="3" t="str">
        <f>VLOOKUP(D55,'ESO zone constants'!$A$2:$D$9984,4,FALSE)</f>
        <v>Wayrest Sewers II</v>
      </c>
      <c r="F55" s="3">
        <f>VLOOKUP(D55,'ESO zone constants'!$A$2:$C$9949,3,FALSE)</f>
        <v>19</v>
      </c>
      <c r="G55" s="3" t="str">
        <f>VLOOKUP(F55,'ESO zone constants'!$A$2:$D$9984,4,FALSE)</f>
        <v>Stormhaven</v>
      </c>
      <c r="H55" s="4">
        <v>0</v>
      </c>
      <c r="I55" s="17" t="str">
        <f>VLOOKUP(H55,'LibSets constants'!$A$4:$B$1000,2,FALSE)</f>
        <v>DLC_BASE_GAME</v>
      </c>
      <c r="J55" s="17" t="str">
        <f>VLOOKUP(H55,'LibSets constants'!$A$4:$C$1000,3,FALSE)</f>
        <v>Included in base game</v>
      </c>
    </row>
    <row r="56" spans="1:10" x14ac:dyDescent="0.25">
      <c r="A56" s="2" t="s">
        <v>58</v>
      </c>
      <c r="B56" s="9" t="s">
        <v>98</v>
      </c>
      <c r="C56" t="s">
        <v>97</v>
      </c>
      <c r="D56" s="3">
        <f>IF(ISERROR(VLOOKUP(A56,'ESO zone constants'!$D$2:$I$9949,5,FALSE)),"",VLOOKUP(A56,'ESO zone constants'!$D$2:$I$9949,5,FALSE))</f>
        <v>933</v>
      </c>
      <c r="E56" s="3" t="str">
        <f>VLOOKUP(D56,'ESO zone constants'!$A$2:$D$9984,4,FALSE)</f>
        <v>Wayrest Sewers II</v>
      </c>
      <c r="F56" s="3">
        <f>VLOOKUP(D56,'ESO zone constants'!$A$2:$C$9949,3,FALSE)</f>
        <v>19</v>
      </c>
      <c r="G56" s="3" t="str">
        <f>VLOOKUP(F56,'ESO zone constants'!$A$2:$D$9984,4,FALSE)</f>
        <v>Stormhaven</v>
      </c>
      <c r="H56" s="4">
        <v>0</v>
      </c>
      <c r="I56" s="17" t="str">
        <f>VLOOKUP(H56,'LibSets constants'!$A$4:$B$1000,2,FALSE)</f>
        <v>DLC_BASE_GAME</v>
      </c>
      <c r="J56" s="17" t="str">
        <f>VLOOKUP(H56,'LibSets constants'!$A$4:$C$1000,3,FALSE)</f>
        <v>Included in base game</v>
      </c>
    </row>
    <row r="57" spans="1:10" x14ac:dyDescent="0.25">
      <c r="A57" s="2" t="s">
        <v>52</v>
      </c>
      <c r="B57" t="s">
        <v>97</v>
      </c>
      <c r="C57" t="s">
        <v>97</v>
      </c>
      <c r="D57" s="3">
        <f>IF(ISERROR(VLOOKUP(A57,'ESO zone constants'!$D$2:$I$9949,5,FALSE)),"",VLOOKUP(A57,'ESO zone constants'!$D$2:$I$9949,5,FALSE))</f>
        <v>678</v>
      </c>
      <c r="E57" s="3" t="str">
        <f>VLOOKUP(D57,'ESO zone constants'!$A$2:$D$9984,4,FALSE)</f>
        <v>Imperial City Prison</v>
      </c>
      <c r="F57" s="3">
        <f>VLOOKUP(D57,'ESO zone constants'!$A$2:$C$9949,3,FALSE)</f>
        <v>584</v>
      </c>
      <c r="G57" s="3" t="str">
        <f>VLOOKUP(F57,'ESO zone constants'!$A$2:$D$9984,4,FALSE)</f>
        <v>Imperial City</v>
      </c>
      <c r="H57" s="4">
        <v>1</v>
      </c>
      <c r="I57" s="17" t="str">
        <f>VLOOKUP(H57,'LibSets constants'!$A$4:$B$1000,2,FALSE)</f>
        <v>DLC_IMPERIAL_CITY</v>
      </c>
      <c r="J57" s="17" t="str">
        <f>VLOOKUP(H57,'LibSets constants'!$A$4:$C$1000,3,FALSE)</f>
        <v>Imperial City</v>
      </c>
    </row>
    <row r="58" spans="1:10" x14ac:dyDescent="0.25">
      <c r="A58" s="2" t="s">
        <v>52</v>
      </c>
      <c r="B58" s="9" t="s">
        <v>98</v>
      </c>
      <c r="C58" t="s">
        <v>97</v>
      </c>
      <c r="D58" s="3">
        <f>IF(ISERROR(VLOOKUP(A58,'ESO zone constants'!$D$2:$I$9949,5,FALSE)),"",VLOOKUP(A58,'ESO zone constants'!$D$2:$I$9949,5,FALSE))</f>
        <v>678</v>
      </c>
      <c r="E58" s="3" t="str">
        <f>VLOOKUP(D58,'ESO zone constants'!$A$2:$D$9984,4,FALSE)</f>
        <v>Imperial City Prison</v>
      </c>
      <c r="F58" s="3">
        <f>VLOOKUP(D58,'ESO zone constants'!$A$2:$C$9949,3,FALSE)</f>
        <v>584</v>
      </c>
      <c r="G58" s="3" t="str">
        <f>VLOOKUP(F58,'ESO zone constants'!$A$2:$D$9984,4,FALSE)</f>
        <v>Imperial City</v>
      </c>
      <c r="H58" s="4">
        <v>1</v>
      </c>
      <c r="I58" s="17" t="str">
        <f>VLOOKUP(H58,'LibSets constants'!$A$4:$B$1000,2,FALSE)</f>
        <v>DLC_IMPERIAL_CITY</v>
      </c>
      <c r="J58" s="17" t="str">
        <f>VLOOKUP(H58,'LibSets constants'!$A$4:$C$1000,3,FALSE)</f>
        <v>Imperial City</v>
      </c>
    </row>
    <row r="59" spans="1:10" x14ac:dyDescent="0.25">
      <c r="A59" s="2" t="s">
        <v>54</v>
      </c>
      <c r="B59" t="s">
        <v>97</v>
      </c>
      <c r="C59" t="s">
        <v>97</v>
      </c>
      <c r="D59" s="3">
        <f>IF(ISERROR(VLOOKUP(A59,'ESO zone constants'!$D$2:$I$9949,5,FALSE)),"",VLOOKUP(A59,'ESO zone constants'!$D$2:$I$9949,5,FALSE))</f>
        <v>688</v>
      </c>
      <c r="E59" s="3" t="str">
        <f>VLOOKUP(D59,'ESO zone constants'!$A$2:$D$9984,4,FALSE)</f>
        <v>White-Gold Tower</v>
      </c>
      <c r="F59" s="3">
        <f>VLOOKUP(D59,'ESO zone constants'!$A$2:$C$9949,3,FALSE)</f>
        <v>584</v>
      </c>
      <c r="G59" s="3" t="str">
        <f>VLOOKUP(F59,'ESO zone constants'!$A$2:$D$9984,4,FALSE)</f>
        <v>Imperial City</v>
      </c>
      <c r="H59" s="4">
        <v>1</v>
      </c>
      <c r="I59" s="17" t="str">
        <f>VLOOKUP(H59,'LibSets constants'!$A$4:$B$1000,2,FALSE)</f>
        <v>DLC_IMPERIAL_CITY</v>
      </c>
      <c r="J59" s="17" t="str">
        <f>VLOOKUP(H59,'LibSets constants'!$A$4:$C$1000,3,FALSE)</f>
        <v>Imperial City</v>
      </c>
    </row>
    <row r="60" spans="1:10" x14ac:dyDescent="0.25">
      <c r="A60" s="2" t="s">
        <v>54</v>
      </c>
      <c r="B60" s="9" t="s">
        <v>98</v>
      </c>
      <c r="C60" t="s">
        <v>97</v>
      </c>
      <c r="D60" s="3">
        <f>IF(ISERROR(VLOOKUP(A60,'ESO zone constants'!$D$2:$I$9949,5,FALSE)),"",VLOOKUP(A60,'ESO zone constants'!$D$2:$I$9949,5,FALSE))</f>
        <v>688</v>
      </c>
      <c r="E60" s="3" t="str">
        <f>VLOOKUP(D60,'ESO zone constants'!$A$2:$D$9984,4,FALSE)</f>
        <v>White-Gold Tower</v>
      </c>
      <c r="F60" s="3">
        <f>VLOOKUP(D60,'ESO zone constants'!$A$2:$C$9949,3,FALSE)</f>
        <v>584</v>
      </c>
      <c r="G60" s="3" t="str">
        <f>VLOOKUP(F60,'ESO zone constants'!$A$2:$D$9984,4,FALSE)</f>
        <v>Imperial City</v>
      </c>
      <c r="H60" s="4">
        <v>1</v>
      </c>
      <c r="I60" s="17" t="str">
        <f>VLOOKUP(H60,'LibSets constants'!$A$4:$B$1000,2,FALSE)</f>
        <v>DLC_IMPERIAL_CITY</v>
      </c>
      <c r="J60" s="17" t="str">
        <f>VLOOKUP(H60,'LibSets constants'!$A$4:$C$1000,3,FALSE)</f>
        <v>Imperial City</v>
      </c>
    </row>
    <row r="61" spans="1:10" x14ac:dyDescent="0.25">
      <c r="A61" s="2" t="s">
        <v>483</v>
      </c>
      <c r="B61" s="9" t="s">
        <v>97</v>
      </c>
      <c r="C61" t="s">
        <v>98</v>
      </c>
      <c r="D61" s="3">
        <f>IF(ISERROR(VLOOKUP(A61,'ESO zone constants'!$D$2:$I$9949,5,FALSE)),"",VLOOKUP(A61,'ESO zone constants'!$D$2:$I$9949,5,FALSE))</f>
        <v>725</v>
      </c>
      <c r="E61" s="3" t="str">
        <f>VLOOKUP(D61,'ESO zone constants'!$A$2:$D$9984,4,FALSE)</f>
        <v>Maw of Lorkhaj</v>
      </c>
      <c r="F61" s="3">
        <f>VLOOKUP(D61,'ESO zone constants'!$A$2:$C$9949,3,FALSE)</f>
        <v>816</v>
      </c>
      <c r="G61" s="3" t="str">
        <f>VLOOKUP(F61,'ESO zone constants'!$A$2:$D$9984,4,FALSE)</f>
        <v>Hew's Bane</v>
      </c>
      <c r="H61" s="4">
        <v>3</v>
      </c>
      <c r="I61" s="17" t="str">
        <f>VLOOKUP(H61,'LibSets constants'!$A$4:$B$1000,2,FALSE)</f>
        <v>DLC_THIEVES_GUILD</v>
      </c>
      <c r="J61" s="17" t="str">
        <f>VLOOKUP(H61,'LibSets constants'!$A$4:$C$1000,3,FALSE)</f>
        <v>Thieves Guild</v>
      </c>
    </row>
    <row r="62" spans="1:10" x14ac:dyDescent="0.25">
      <c r="A62" s="2" t="s">
        <v>483</v>
      </c>
      <c r="B62" s="9" t="s">
        <v>98</v>
      </c>
      <c r="C62" t="s">
        <v>98</v>
      </c>
      <c r="D62" s="3">
        <f>IF(ISERROR(VLOOKUP(A62,'ESO zone constants'!$D$2:$I$9949,5,FALSE)),"",VLOOKUP(A62,'ESO zone constants'!$D$2:$I$9949,5,FALSE))</f>
        <v>725</v>
      </c>
      <c r="E62" s="3" t="str">
        <f>VLOOKUP(D62,'ESO zone constants'!$A$2:$D$9984,4,FALSE)</f>
        <v>Maw of Lorkhaj</v>
      </c>
      <c r="F62" s="3">
        <f>VLOOKUP(D62,'ESO zone constants'!$A$2:$C$9949,3,FALSE)</f>
        <v>816</v>
      </c>
      <c r="G62" s="3" t="str">
        <f>VLOOKUP(F62,'ESO zone constants'!$A$2:$D$9984,4,FALSE)</f>
        <v>Hew's Bane</v>
      </c>
      <c r="H62" s="4">
        <v>3</v>
      </c>
      <c r="I62" s="17" t="str">
        <f>VLOOKUP(H62,'LibSets constants'!$A$4:$B$1000,2,FALSE)</f>
        <v>DLC_THIEVES_GUILD</v>
      </c>
      <c r="J62" s="17" t="str">
        <f>VLOOKUP(H62,'LibSets constants'!$A$4:$C$1000,3,FALSE)</f>
        <v>Thieves Guild</v>
      </c>
    </row>
    <row r="63" spans="1:10" x14ac:dyDescent="0.25">
      <c r="A63" s="2" t="s">
        <v>72</v>
      </c>
      <c r="B63" t="s">
        <v>97</v>
      </c>
      <c r="C63" t="s">
        <v>97</v>
      </c>
      <c r="D63" s="3">
        <f>IF(ISERROR(VLOOKUP(A63,'ESO zone constants'!$D$2:$I$9949,5,FALSE)),"",VLOOKUP(A63,'ESO zone constants'!$D$2:$I$9949,5,FALSE))</f>
        <v>848</v>
      </c>
      <c r="E63" s="3" t="str">
        <f>VLOOKUP(D63,'ESO zone constants'!$A$2:$D$9984,4,FALSE)</f>
        <v>Cradle of Shadows</v>
      </c>
      <c r="F63" s="3">
        <f>VLOOKUP(D63,'ESO zone constants'!$A$2:$C$9949,3,FALSE)</f>
        <v>117</v>
      </c>
      <c r="G63" s="3" t="str">
        <f>VLOOKUP(F63,'ESO zone constants'!$A$2:$D$9984,4,FALSE)</f>
        <v>Shadowfen</v>
      </c>
      <c r="H63" s="4">
        <v>5</v>
      </c>
      <c r="I63" s="17" t="str">
        <f>VLOOKUP(H63,'LibSets constants'!$A$4:$B$1000,2,FALSE)</f>
        <v>DLC_SHADOWS_OF_THE_HIST</v>
      </c>
      <c r="J63" s="17" t="str">
        <f>VLOOKUP(H63,'LibSets constants'!$A$4:$C$1000,3,FALSE)</f>
        <v>Shadows of the Hist</v>
      </c>
    </row>
    <row r="64" spans="1:10" x14ac:dyDescent="0.25">
      <c r="A64" s="2" t="s">
        <v>72</v>
      </c>
      <c r="B64" s="9" t="s">
        <v>98</v>
      </c>
      <c r="C64" t="s">
        <v>97</v>
      </c>
      <c r="D64" s="3">
        <f>IF(ISERROR(VLOOKUP(A64,'ESO zone constants'!$D$2:$I$9949,5,FALSE)),"",VLOOKUP(A64,'ESO zone constants'!$D$2:$I$9949,5,FALSE))</f>
        <v>848</v>
      </c>
      <c r="E64" s="3" t="str">
        <f>VLOOKUP(D64,'ESO zone constants'!$A$2:$D$9984,4,FALSE)</f>
        <v>Cradle of Shadows</v>
      </c>
      <c r="F64" s="3">
        <f>VLOOKUP(D64,'ESO zone constants'!$A$2:$C$9949,3,FALSE)</f>
        <v>117</v>
      </c>
      <c r="G64" s="3" t="str">
        <f>VLOOKUP(F64,'ESO zone constants'!$A$2:$D$9984,4,FALSE)</f>
        <v>Shadowfen</v>
      </c>
      <c r="H64" s="4">
        <v>5</v>
      </c>
      <c r="I64" s="17" t="str">
        <f>VLOOKUP(H64,'LibSets constants'!$A$4:$B$1000,2,FALSE)</f>
        <v>DLC_SHADOWS_OF_THE_HIST</v>
      </c>
      <c r="J64" s="17" t="str">
        <f>VLOOKUP(H64,'LibSets constants'!$A$4:$C$1000,3,FALSE)</f>
        <v>Shadows of the Hist</v>
      </c>
    </row>
    <row r="65" spans="1:10" x14ac:dyDescent="0.25">
      <c r="A65" s="2" t="s">
        <v>53</v>
      </c>
      <c r="B65" t="s">
        <v>97</v>
      </c>
      <c r="C65" t="s">
        <v>97</v>
      </c>
      <c r="D65" s="3">
        <f>IF(ISERROR(VLOOKUP(A65,'ESO zone constants'!$D$2:$I$9949,5,FALSE)),"",VLOOKUP(A65,'ESO zone constants'!$D$2:$I$9949,5,FALSE))</f>
        <v>843</v>
      </c>
      <c r="E65" s="3" t="str">
        <f>VLOOKUP(D65,'ESO zone constants'!$A$2:$D$9984,4,FALSE)</f>
        <v>Ruins of Mazzatun</v>
      </c>
      <c r="F65" s="3">
        <f>VLOOKUP(D65,'ESO zone constants'!$A$2:$C$9949,3,FALSE)</f>
        <v>117</v>
      </c>
      <c r="G65" s="3" t="str">
        <f>VLOOKUP(F65,'ESO zone constants'!$A$2:$D$9984,4,FALSE)</f>
        <v>Shadowfen</v>
      </c>
      <c r="H65" s="4">
        <v>5</v>
      </c>
      <c r="I65" s="17" t="str">
        <f>VLOOKUP(H65,'LibSets constants'!$A$4:$B$1000,2,FALSE)</f>
        <v>DLC_SHADOWS_OF_THE_HIST</v>
      </c>
      <c r="J65" s="17" t="str">
        <f>VLOOKUP(H65,'LibSets constants'!$A$4:$C$1000,3,FALSE)</f>
        <v>Shadows of the Hist</v>
      </c>
    </row>
    <row r="66" spans="1:10" x14ac:dyDescent="0.25">
      <c r="A66" s="2" t="s">
        <v>53</v>
      </c>
      <c r="B66" s="9" t="s">
        <v>98</v>
      </c>
      <c r="C66" t="s">
        <v>97</v>
      </c>
      <c r="D66" s="3">
        <f>IF(ISERROR(VLOOKUP(A66,'ESO zone constants'!$D$2:$I$9949,5,FALSE)),"",VLOOKUP(A66,'ESO zone constants'!$D$2:$I$9949,5,FALSE))</f>
        <v>843</v>
      </c>
      <c r="E66" s="3" t="str">
        <f>VLOOKUP(D66,'ESO zone constants'!$A$2:$D$9984,4,FALSE)</f>
        <v>Ruins of Mazzatun</v>
      </c>
      <c r="F66" s="3">
        <f>VLOOKUP(D66,'ESO zone constants'!$A$2:$C$9949,3,FALSE)</f>
        <v>117</v>
      </c>
      <c r="G66" s="3" t="str">
        <f>VLOOKUP(F66,'ESO zone constants'!$A$2:$D$9984,4,FALSE)</f>
        <v>Shadowfen</v>
      </c>
      <c r="H66" s="4">
        <v>5</v>
      </c>
      <c r="I66" s="17" t="str">
        <f>VLOOKUP(H66,'LibSets constants'!$A$4:$B$1000,2,FALSE)</f>
        <v>DLC_SHADOWS_OF_THE_HIST</v>
      </c>
      <c r="J66" s="17" t="str">
        <f>VLOOKUP(H66,'LibSets constants'!$A$4:$C$1000,3,FALSE)</f>
        <v>Shadows of the Hist</v>
      </c>
    </row>
    <row r="67" spans="1:10" x14ac:dyDescent="0.25">
      <c r="A67" s="2" t="s">
        <v>45</v>
      </c>
      <c r="B67" t="s">
        <v>97</v>
      </c>
      <c r="C67" t="s">
        <v>97</v>
      </c>
      <c r="D67" s="3">
        <f>IF(ISERROR(VLOOKUP(A67,'ESO zone constants'!$D$2:$I$9949,5,FALSE)),"",VLOOKUP(A67,'ESO zone constants'!$D$2:$I$9949,5,FALSE))</f>
        <v>973</v>
      </c>
      <c r="E67" s="3" t="str">
        <f>VLOOKUP(D67,'ESO zone constants'!$A$2:$D$9984,4,FALSE)</f>
        <v>Bloodroot Forge</v>
      </c>
      <c r="F67" s="3">
        <f>VLOOKUP(D67,'ESO zone constants'!$A$2:$C$9949,3,FALSE)</f>
        <v>888</v>
      </c>
      <c r="G67" s="3" t="str">
        <f>VLOOKUP(F67,'ESO zone constants'!$A$2:$D$9984,4,FALSE)</f>
        <v>Craglorn</v>
      </c>
      <c r="H67" s="4">
        <v>7</v>
      </c>
      <c r="I67" s="17" t="str">
        <f>VLOOKUP(H67,'LibSets constants'!$A$4:$B$1000,2,FALSE)</f>
        <v>DLC_HORNS_OF_THE_REACH</v>
      </c>
      <c r="J67" s="17" t="str">
        <f>VLOOKUP(H67,'LibSets constants'!$A$4:$C$1000,3,FALSE)</f>
        <v>Horns of the Reach</v>
      </c>
    </row>
    <row r="68" spans="1:10" x14ac:dyDescent="0.25">
      <c r="A68" s="2" t="s">
        <v>45</v>
      </c>
      <c r="B68" s="9" t="s">
        <v>98</v>
      </c>
      <c r="C68" t="s">
        <v>97</v>
      </c>
      <c r="D68" s="3">
        <f>IF(ISERROR(VLOOKUP(A68,'ESO zone constants'!$D$2:$I$9949,5,FALSE)),"",VLOOKUP(A68,'ESO zone constants'!$D$2:$I$9949,5,FALSE))</f>
        <v>973</v>
      </c>
      <c r="E68" s="3" t="str">
        <f>VLOOKUP(D68,'ESO zone constants'!$A$2:$D$9984,4,FALSE)</f>
        <v>Bloodroot Forge</v>
      </c>
      <c r="F68" s="3">
        <f>VLOOKUP(D68,'ESO zone constants'!$A$2:$C$9949,3,FALSE)</f>
        <v>888</v>
      </c>
      <c r="G68" s="3" t="str">
        <f>VLOOKUP(F68,'ESO zone constants'!$A$2:$D$9984,4,FALSE)</f>
        <v>Craglorn</v>
      </c>
      <c r="H68" s="4">
        <v>7</v>
      </c>
      <c r="I68" s="17" t="str">
        <f>VLOOKUP(H68,'LibSets constants'!$A$4:$B$1000,2,FALSE)</f>
        <v>DLC_HORNS_OF_THE_REACH</v>
      </c>
      <c r="J68" s="17" t="str">
        <f>VLOOKUP(H68,'LibSets constants'!$A$4:$C$1000,3,FALSE)</f>
        <v>Horns of the Reach</v>
      </c>
    </row>
    <row r="69" spans="1:10" x14ac:dyDescent="0.25">
      <c r="A69" s="2" t="s">
        <v>44</v>
      </c>
      <c r="B69" t="s">
        <v>97</v>
      </c>
      <c r="C69" t="s">
        <v>97</v>
      </c>
      <c r="D69" s="3">
        <f>IF(ISERROR(VLOOKUP(A69,'ESO zone constants'!$D$2:$I$9949,5,FALSE)),"",VLOOKUP(A69,'ESO zone constants'!$D$2:$I$9949,5,FALSE))</f>
        <v>974</v>
      </c>
      <c r="E69" s="3" t="str">
        <f>VLOOKUP(D69,'ESO zone constants'!$A$2:$D$9984,4,FALSE)</f>
        <v>Falkreath Hold</v>
      </c>
      <c r="F69" s="3">
        <f>VLOOKUP(D69,'ESO zone constants'!$A$2:$C$9949,3,FALSE)</f>
        <v>888</v>
      </c>
      <c r="G69" s="3" t="str">
        <f>VLOOKUP(F69,'ESO zone constants'!$A$2:$D$9984,4,FALSE)</f>
        <v>Craglorn</v>
      </c>
      <c r="H69" s="4">
        <v>7</v>
      </c>
      <c r="I69" s="17" t="str">
        <f>VLOOKUP(H69,'LibSets constants'!$A$4:$B$1000,2,FALSE)</f>
        <v>DLC_HORNS_OF_THE_REACH</v>
      </c>
      <c r="J69" s="17" t="str">
        <f>VLOOKUP(H69,'LibSets constants'!$A$4:$C$1000,3,FALSE)</f>
        <v>Horns of the Reach</v>
      </c>
    </row>
    <row r="70" spans="1:10" x14ac:dyDescent="0.25">
      <c r="A70" s="2" t="s">
        <v>44</v>
      </c>
      <c r="B70" s="9" t="s">
        <v>98</v>
      </c>
      <c r="C70" t="s">
        <v>97</v>
      </c>
      <c r="D70" s="3">
        <f>IF(ISERROR(VLOOKUP(A70,'ESO zone constants'!$D$2:$I$9949,5,FALSE)),"",VLOOKUP(A70,'ESO zone constants'!$D$2:$I$9949,5,FALSE))</f>
        <v>974</v>
      </c>
      <c r="E70" s="3" t="str">
        <f>VLOOKUP(D70,'ESO zone constants'!$A$2:$D$9984,4,FALSE)</f>
        <v>Falkreath Hold</v>
      </c>
      <c r="F70" s="3">
        <f>VLOOKUP(D70,'ESO zone constants'!$A$2:$C$9949,3,FALSE)</f>
        <v>888</v>
      </c>
      <c r="G70" s="3" t="str">
        <f>VLOOKUP(F70,'ESO zone constants'!$A$2:$D$9984,4,FALSE)</f>
        <v>Craglorn</v>
      </c>
      <c r="H70" s="4">
        <v>7</v>
      </c>
      <c r="I70" s="17" t="str">
        <f>VLOOKUP(H70,'LibSets constants'!$A$4:$B$1000,2,FALSE)</f>
        <v>DLC_HORNS_OF_THE_REACH</v>
      </c>
      <c r="J70" s="17" t="str">
        <f>VLOOKUP(H70,'LibSets constants'!$A$4:$C$1000,3,FALSE)</f>
        <v>Horns of the Reach</v>
      </c>
    </row>
    <row r="71" spans="1:10" x14ac:dyDescent="0.25">
      <c r="A71" s="2" t="s">
        <v>667</v>
      </c>
      <c r="B71" s="9" t="s">
        <v>97</v>
      </c>
      <c r="C71" t="s">
        <v>98</v>
      </c>
      <c r="D71" s="3">
        <f>IF(ISERROR(VLOOKUP(A71,'ESO zone constants'!$D$2:$I$9949,5,FALSE)),"",VLOOKUP(A71,'ESO zone constants'!$D$2:$I$9949,5,FALSE))</f>
        <v>1000</v>
      </c>
      <c r="E71" s="3" t="str">
        <f>VLOOKUP(D71,'ESO zone constants'!$A$2:$D$9984,4,FALSE)</f>
        <v>Asylum Sanctorium</v>
      </c>
      <c r="F71" s="3">
        <f>VLOOKUP(D71,'ESO zone constants'!$A$2:$C$9949,3,FALSE)</f>
        <v>980</v>
      </c>
      <c r="G71" s="3" t="str">
        <f>VLOOKUP(F71,'ESO zone constants'!$A$2:$D$9984,4,FALSE)</f>
        <v>Clockwork City</v>
      </c>
      <c r="H71" s="4">
        <v>8</v>
      </c>
      <c r="I71" s="17" t="str">
        <f>VLOOKUP(H71,'LibSets constants'!$A$4:$B$1000,2,FALSE)</f>
        <v>DLC_CLOCKWORK_CITY</v>
      </c>
      <c r="J71" s="17" t="str">
        <f>VLOOKUP(H71,'LibSets constants'!$A$4:$C$1000,3,FALSE)</f>
        <v>Clockwork City</v>
      </c>
    </row>
    <row r="72" spans="1:10" x14ac:dyDescent="0.25">
      <c r="A72" s="2" t="s">
        <v>667</v>
      </c>
      <c r="B72" s="9" t="s">
        <v>98</v>
      </c>
      <c r="C72" t="s">
        <v>98</v>
      </c>
      <c r="D72" s="3">
        <f>IF(ISERROR(VLOOKUP(A72,'ESO zone constants'!$D$2:$I$9949,5,FALSE)),"",VLOOKUP(A72,'ESO zone constants'!$D$2:$I$9949,5,FALSE))</f>
        <v>1000</v>
      </c>
      <c r="E72" s="3" t="str">
        <f>VLOOKUP(D72,'ESO zone constants'!$A$2:$D$9984,4,FALSE)</f>
        <v>Asylum Sanctorium</v>
      </c>
      <c r="F72" s="3">
        <f>VLOOKUP(D72,'ESO zone constants'!$A$2:$C$9949,3,FALSE)</f>
        <v>980</v>
      </c>
      <c r="G72" s="3" t="str">
        <f>VLOOKUP(F72,'ESO zone constants'!$A$2:$D$9984,4,FALSE)</f>
        <v>Clockwork City</v>
      </c>
      <c r="H72" s="4">
        <v>8</v>
      </c>
      <c r="I72" s="17" t="str">
        <f>VLOOKUP(H72,'LibSets constants'!$A$4:$B$1000,2,FALSE)</f>
        <v>DLC_CLOCKWORK_CITY</v>
      </c>
      <c r="J72" s="17" t="str">
        <f>VLOOKUP(H72,'LibSets constants'!$A$4:$C$1000,3,FALSE)</f>
        <v>Clockwork City</v>
      </c>
    </row>
    <row r="73" spans="1:10" x14ac:dyDescent="0.25">
      <c r="A73" s="2" t="s">
        <v>647</v>
      </c>
      <c r="B73" s="9" t="s">
        <v>97</v>
      </c>
      <c r="C73" t="s">
        <v>98</v>
      </c>
      <c r="D73" s="3">
        <f>IF(ISERROR(VLOOKUP(A73,'ESO zone constants'!$D$2:$I$9949,5,FALSE)),"",VLOOKUP(A73,'ESO zone constants'!$D$2:$I$9949,5,FALSE))</f>
        <v>975</v>
      </c>
      <c r="E73" s="3" t="str">
        <f>VLOOKUP(D73,'ESO zone constants'!$A$2:$D$9984,4,FALSE)</f>
        <v>Halls of Fabrication</v>
      </c>
      <c r="F73" s="3">
        <f>VLOOKUP(D73,'ESO zone constants'!$A$2:$C$9949,3,FALSE)</f>
        <v>849</v>
      </c>
      <c r="G73" s="3" t="str">
        <f>VLOOKUP(F73,'ESO zone constants'!$A$2:$D$9984,4,FALSE)</f>
        <v>Vvardenfell</v>
      </c>
      <c r="H73" s="4">
        <v>8</v>
      </c>
      <c r="I73" s="17" t="str">
        <f>VLOOKUP(H73,'LibSets constants'!$A$4:$B$1000,2,FALSE)</f>
        <v>DLC_CLOCKWORK_CITY</v>
      </c>
      <c r="J73" s="17" t="str">
        <f>VLOOKUP(H73,'LibSets constants'!$A$4:$C$1000,3,FALSE)</f>
        <v>Clockwork City</v>
      </c>
    </row>
    <row r="74" spans="1:10" x14ac:dyDescent="0.25">
      <c r="A74" s="2" t="s">
        <v>647</v>
      </c>
      <c r="B74" s="9" t="s">
        <v>98</v>
      </c>
      <c r="C74" t="s">
        <v>98</v>
      </c>
      <c r="D74" s="3">
        <f>IF(ISERROR(VLOOKUP(A74,'ESO zone constants'!$D$2:$I$9949,5,FALSE)),"",VLOOKUP(A74,'ESO zone constants'!$D$2:$I$9949,5,FALSE))</f>
        <v>975</v>
      </c>
      <c r="E74" s="3" t="str">
        <f>VLOOKUP(D74,'ESO zone constants'!$A$2:$D$9984,4,FALSE)</f>
        <v>Halls of Fabrication</v>
      </c>
      <c r="F74" s="3">
        <f>VLOOKUP(D74,'ESO zone constants'!$A$2:$C$9949,3,FALSE)</f>
        <v>849</v>
      </c>
      <c r="G74" s="3" t="str">
        <f>VLOOKUP(F74,'ESO zone constants'!$A$2:$D$9984,4,FALSE)</f>
        <v>Vvardenfell</v>
      </c>
      <c r="H74" s="4">
        <v>8</v>
      </c>
      <c r="I74" s="17" t="str">
        <f>VLOOKUP(H74,'LibSets constants'!$A$4:$B$1000,2,FALSE)</f>
        <v>DLC_CLOCKWORK_CITY</v>
      </c>
      <c r="J74" s="17" t="str">
        <f>VLOOKUP(H74,'LibSets constants'!$A$4:$C$1000,3,FALSE)</f>
        <v>Clockwork City</v>
      </c>
    </row>
    <row r="75" spans="1:10" x14ac:dyDescent="0.25">
      <c r="A75" s="2" t="s">
        <v>69</v>
      </c>
      <c r="B75" t="s">
        <v>97</v>
      </c>
      <c r="C75" t="s">
        <v>97</v>
      </c>
      <c r="D75" s="3">
        <f>IF(ISERROR(VLOOKUP(A75,'ESO zone constants'!$D$2:$I$9949,5,FALSE)),"",VLOOKUP(A75,'ESO zone constants'!$D$2:$I$9949,5,FALSE))</f>
        <v>1009</v>
      </c>
      <c r="E75" s="3" t="str">
        <f>VLOOKUP(D75,'ESO zone constants'!$A$2:$D$9984,4,FALSE)</f>
        <v>Fang Lair</v>
      </c>
      <c r="F75" s="3">
        <f>VLOOKUP(D75,'ESO zone constants'!$A$2:$C$9949,3,FALSE)</f>
        <v>92</v>
      </c>
      <c r="G75" s="3" t="str">
        <f>VLOOKUP(F75,'ESO zone constants'!$A$2:$D$9984,4,FALSE)</f>
        <v>Bangkorai</v>
      </c>
      <c r="H75" s="4">
        <v>9</v>
      </c>
      <c r="I75" s="17" t="str">
        <f>VLOOKUP(H75,'LibSets constants'!$A$4:$B$1000,2,FALSE)</f>
        <v>DLC_DRAGON_BONES</v>
      </c>
      <c r="J75" s="17" t="str">
        <f>VLOOKUP(H75,'LibSets constants'!$A$4:$C$1000,3,FALSE)</f>
        <v>Dragon Bones</v>
      </c>
    </row>
    <row r="76" spans="1:10" x14ac:dyDescent="0.25">
      <c r="A76" s="2" t="s">
        <v>69</v>
      </c>
      <c r="B76" s="9" t="s">
        <v>98</v>
      </c>
      <c r="C76" t="s">
        <v>97</v>
      </c>
      <c r="D76" s="3">
        <f>IF(ISERROR(VLOOKUP(A76,'ESO zone constants'!$D$2:$I$9949,5,FALSE)),"",VLOOKUP(A76,'ESO zone constants'!$D$2:$I$9949,5,FALSE))</f>
        <v>1009</v>
      </c>
      <c r="E76" s="3" t="str">
        <f>VLOOKUP(D76,'ESO zone constants'!$A$2:$D$9984,4,FALSE)</f>
        <v>Fang Lair</v>
      </c>
      <c r="F76" s="3">
        <f>VLOOKUP(D76,'ESO zone constants'!$A$2:$C$9949,3,FALSE)</f>
        <v>92</v>
      </c>
      <c r="G76" s="3" t="str">
        <f>VLOOKUP(F76,'ESO zone constants'!$A$2:$D$9984,4,FALSE)</f>
        <v>Bangkorai</v>
      </c>
      <c r="H76" s="4">
        <v>9</v>
      </c>
      <c r="I76" s="17" t="str">
        <f>VLOOKUP(H76,'LibSets constants'!$A$4:$B$1000,2,FALSE)</f>
        <v>DLC_DRAGON_BONES</v>
      </c>
      <c r="J76" s="17" t="str">
        <f>VLOOKUP(H76,'LibSets constants'!$A$4:$C$1000,3,FALSE)</f>
        <v>Dragon Bones</v>
      </c>
    </row>
    <row r="77" spans="1:10" x14ac:dyDescent="0.25">
      <c r="A77" s="2" t="s">
        <v>74</v>
      </c>
      <c r="B77" t="s">
        <v>97</v>
      </c>
      <c r="C77" t="s">
        <v>97</v>
      </c>
      <c r="D77" s="3">
        <f>IF(ISERROR(VLOOKUP(A77,'ESO zone constants'!$D$2:$I$9949,5,FALSE)),"",VLOOKUP(A77,'ESO zone constants'!$D$2:$I$9949,5,FALSE))</f>
        <v>1010</v>
      </c>
      <c r="E77" s="3" t="str">
        <f>VLOOKUP(D77,'ESO zone constants'!$A$2:$D$9984,4,FALSE)</f>
        <v>Scalecaller Peak</v>
      </c>
      <c r="F77" s="3">
        <f>VLOOKUP(D77,'ESO zone constants'!$A$2:$C$9949,3,FALSE)</f>
        <v>19</v>
      </c>
      <c r="G77" s="3" t="str">
        <f>VLOOKUP(F77,'ESO zone constants'!$A$2:$D$9984,4,FALSE)</f>
        <v>Stormhaven</v>
      </c>
      <c r="H77" s="4">
        <v>9</v>
      </c>
      <c r="I77" s="17" t="str">
        <f>VLOOKUP(H77,'LibSets constants'!$A$4:$B$1000,2,FALSE)</f>
        <v>DLC_DRAGON_BONES</v>
      </c>
      <c r="J77" s="17" t="str">
        <f>VLOOKUP(H77,'LibSets constants'!$A$4:$C$1000,3,FALSE)</f>
        <v>Dragon Bones</v>
      </c>
    </row>
    <row r="78" spans="1:10" x14ac:dyDescent="0.25">
      <c r="A78" s="2" t="s">
        <v>74</v>
      </c>
      <c r="B78" s="9" t="s">
        <v>98</v>
      </c>
      <c r="C78" t="s">
        <v>97</v>
      </c>
      <c r="D78" s="3">
        <f>IF(ISERROR(VLOOKUP(A78,'ESO zone constants'!$D$2:$I$9949,5,FALSE)),"",VLOOKUP(A78,'ESO zone constants'!$D$2:$I$9949,5,FALSE))</f>
        <v>1010</v>
      </c>
      <c r="E78" s="3" t="str">
        <f>VLOOKUP(D78,'ESO zone constants'!$A$2:$D$9984,4,FALSE)</f>
        <v>Scalecaller Peak</v>
      </c>
      <c r="F78" s="3">
        <f>VLOOKUP(D78,'ESO zone constants'!$A$2:$C$9949,3,FALSE)</f>
        <v>19</v>
      </c>
      <c r="G78" s="3" t="str">
        <f>VLOOKUP(F78,'ESO zone constants'!$A$2:$D$9984,4,FALSE)</f>
        <v>Stormhaven</v>
      </c>
      <c r="H78" s="4">
        <v>9</v>
      </c>
      <c r="I78" s="17" t="str">
        <f>VLOOKUP(H78,'LibSets constants'!$A$4:$B$1000,2,FALSE)</f>
        <v>DLC_DRAGON_BONES</v>
      </c>
      <c r="J78" s="17" t="str">
        <f>VLOOKUP(H78,'LibSets constants'!$A$4:$C$1000,3,FALSE)</f>
        <v>Dragon Bones</v>
      </c>
    </row>
    <row r="79" spans="1:10" x14ac:dyDescent="0.25">
      <c r="A79" s="2" t="s">
        <v>707</v>
      </c>
      <c r="B79" s="9" t="s">
        <v>97</v>
      </c>
      <c r="C79" t="s">
        <v>98</v>
      </c>
      <c r="D79" s="3">
        <f>IF(ISERROR(VLOOKUP(A79,'ESO zone constants'!$D$2:$I$9949,5,FALSE)),"",VLOOKUP(A79,'ESO zone constants'!$D$2:$I$9949,5,FALSE))</f>
        <v>1051</v>
      </c>
      <c r="E79" s="3" t="str">
        <f>VLOOKUP(D79,'ESO zone constants'!$A$2:$D$9984,4,FALSE)</f>
        <v>Cloudrest</v>
      </c>
      <c r="F79" s="3">
        <f>VLOOKUP(D79,'ESO zone constants'!$A$2:$C$9949,3,FALSE)</f>
        <v>1011</v>
      </c>
      <c r="G79" s="3" t="str">
        <f>VLOOKUP(F79,'ESO zone constants'!$A$2:$D$9984,4,FALSE)</f>
        <v>Summerset</v>
      </c>
      <c r="H79" s="4">
        <v>10</v>
      </c>
      <c r="I79" s="17" t="str">
        <f>VLOOKUP(H79,'LibSets constants'!$A$4:$B$1000,2,FALSE)</f>
        <v>DLC_SUMMERSET</v>
      </c>
      <c r="J79" s="17" t="str">
        <f>VLOOKUP(H79,'LibSets constants'!$A$4:$C$1000,3,FALSE)</f>
        <v>Summerset</v>
      </c>
    </row>
    <row r="80" spans="1:10" x14ac:dyDescent="0.25">
      <c r="A80" s="2" t="s">
        <v>707</v>
      </c>
      <c r="B80" s="9" t="s">
        <v>98</v>
      </c>
      <c r="C80" t="s">
        <v>98</v>
      </c>
      <c r="D80" s="3">
        <f>IF(ISERROR(VLOOKUP(A80,'ESO zone constants'!$D$2:$I$9949,5,FALSE)),"",VLOOKUP(A80,'ESO zone constants'!$D$2:$I$9949,5,FALSE))</f>
        <v>1051</v>
      </c>
      <c r="E80" s="3" t="str">
        <f>VLOOKUP(D80,'ESO zone constants'!$A$2:$D$9984,4,FALSE)</f>
        <v>Cloudrest</v>
      </c>
      <c r="F80" s="3">
        <f>VLOOKUP(D80,'ESO zone constants'!$A$2:$C$9949,3,FALSE)</f>
        <v>1011</v>
      </c>
      <c r="G80" s="3" t="str">
        <f>VLOOKUP(F80,'ESO zone constants'!$A$2:$D$9984,4,FALSE)</f>
        <v>Summerset</v>
      </c>
      <c r="H80" s="4">
        <v>10</v>
      </c>
      <c r="I80" s="17" t="str">
        <f>VLOOKUP(H80,'LibSets constants'!$A$4:$B$1000,2,FALSE)</f>
        <v>DLC_SUMMERSET</v>
      </c>
      <c r="J80" s="17" t="str">
        <f>VLOOKUP(H80,'LibSets constants'!$A$4:$C$1000,3,FALSE)</f>
        <v>Summerset</v>
      </c>
    </row>
    <row r="81" spans="1:10" x14ac:dyDescent="0.25">
      <c r="A81" s="2" t="s">
        <v>41</v>
      </c>
      <c r="B81" t="s">
        <v>97</v>
      </c>
      <c r="C81" t="s">
        <v>97</v>
      </c>
      <c r="D81" s="3">
        <f>IF(ISERROR(VLOOKUP(A81,'ESO zone constants'!$D$2:$I$9949,5,FALSE)),"",VLOOKUP(A81,'ESO zone constants'!$D$2:$I$9949,5,FALSE))</f>
        <v>1055</v>
      </c>
      <c r="E81" s="3" t="str">
        <f>VLOOKUP(D81,'ESO zone constants'!$A$2:$D$9984,4,FALSE)</f>
        <v>March of Sacrifices</v>
      </c>
      <c r="F81" s="3">
        <f>VLOOKUP(D81,'ESO zone constants'!$A$2:$C$9949,3,FALSE)</f>
        <v>108</v>
      </c>
      <c r="G81" s="3" t="str">
        <f>VLOOKUP(F81,'ESO zone constants'!$A$2:$D$9984,4,FALSE)</f>
        <v>Greenshade</v>
      </c>
      <c r="H81" s="4">
        <v>11</v>
      </c>
      <c r="I81" s="17" t="str">
        <f>VLOOKUP(H81,'LibSets constants'!$A$4:$B$1000,2,FALSE)</f>
        <v>DLC_WOLFHUNTER</v>
      </c>
      <c r="J81" s="17" t="str">
        <f>VLOOKUP(H81,'LibSets constants'!$A$4:$C$1000,3,FALSE)</f>
        <v>Wolfhunter</v>
      </c>
    </row>
    <row r="82" spans="1:10" x14ac:dyDescent="0.25">
      <c r="A82" s="2" t="s">
        <v>41</v>
      </c>
      <c r="B82" s="9" t="s">
        <v>98</v>
      </c>
      <c r="C82" t="s">
        <v>97</v>
      </c>
      <c r="D82" s="3">
        <f>IF(ISERROR(VLOOKUP(A82,'ESO zone constants'!$D$2:$I$9949,5,FALSE)),"",VLOOKUP(A82,'ESO zone constants'!$D$2:$I$9949,5,FALSE))</f>
        <v>1055</v>
      </c>
      <c r="E82" s="3" t="str">
        <f>VLOOKUP(D82,'ESO zone constants'!$A$2:$D$9984,4,FALSE)</f>
        <v>March of Sacrifices</v>
      </c>
      <c r="F82" s="3">
        <f>VLOOKUP(D82,'ESO zone constants'!$A$2:$C$9949,3,FALSE)</f>
        <v>108</v>
      </c>
      <c r="G82" s="3" t="str">
        <f>VLOOKUP(F82,'ESO zone constants'!$A$2:$D$9984,4,FALSE)</f>
        <v>Greenshade</v>
      </c>
      <c r="H82" s="4">
        <v>11</v>
      </c>
      <c r="I82" s="17" t="str">
        <f>VLOOKUP(H82,'LibSets constants'!$A$4:$B$1000,2,FALSE)</f>
        <v>DLC_WOLFHUNTER</v>
      </c>
      <c r="J82" s="17" t="str">
        <f>VLOOKUP(H82,'LibSets constants'!$A$4:$C$1000,3,FALSE)</f>
        <v>Wolfhunter</v>
      </c>
    </row>
    <row r="83" spans="1:10" x14ac:dyDescent="0.25">
      <c r="A83" s="2" t="s">
        <v>73</v>
      </c>
      <c r="B83" t="s">
        <v>97</v>
      </c>
      <c r="C83" t="s">
        <v>97</v>
      </c>
      <c r="D83" s="3">
        <f>IF(ISERROR(VLOOKUP(A83,'ESO zone constants'!$D$2:$I$9949,5,FALSE)),"",VLOOKUP(A83,'ESO zone constants'!$D$2:$I$9949,5,FALSE))</f>
        <v>1052</v>
      </c>
      <c r="E83" s="3" t="str">
        <f>VLOOKUP(D83,'ESO zone constants'!$A$2:$D$9984,4,FALSE)</f>
        <v>Moon Hunter Keep</v>
      </c>
      <c r="F83" s="3">
        <f>VLOOKUP(D83,'ESO zone constants'!$A$2:$C$9949,3,FALSE)</f>
        <v>382</v>
      </c>
      <c r="G83" s="3" t="str">
        <f>VLOOKUP(F83,'ESO zone constants'!$A$2:$D$9984,4,FALSE)</f>
        <v>Reaper's March</v>
      </c>
      <c r="H83" s="4">
        <v>11</v>
      </c>
      <c r="I83" s="17" t="str">
        <f>VLOOKUP(H83,'LibSets constants'!$A$4:$B$1000,2,FALSE)</f>
        <v>DLC_WOLFHUNTER</v>
      </c>
      <c r="J83" s="17" t="str">
        <f>VLOOKUP(H83,'LibSets constants'!$A$4:$C$1000,3,FALSE)</f>
        <v>Wolfhunter</v>
      </c>
    </row>
    <row r="84" spans="1:10" x14ac:dyDescent="0.25">
      <c r="A84" s="2" t="s">
        <v>73</v>
      </c>
      <c r="B84" s="9" t="s">
        <v>98</v>
      </c>
      <c r="C84" t="s">
        <v>97</v>
      </c>
      <c r="D84" s="3">
        <f>IF(ISERROR(VLOOKUP(A84,'ESO zone constants'!$D$2:$I$9949,5,FALSE)),"",VLOOKUP(A84,'ESO zone constants'!$D$2:$I$9949,5,FALSE))</f>
        <v>1052</v>
      </c>
      <c r="E84" s="3" t="str">
        <f>VLOOKUP(D84,'ESO zone constants'!$A$2:$D$9984,4,FALSE)</f>
        <v>Moon Hunter Keep</v>
      </c>
      <c r="F84" s="3">
        <f>VLOOKUP(D84,'ESO zone constants'!$A$2:$C$9949,3,FALSE)</f>
        <v>382</v>
      </c>
      <c r="G84" s="3" t="str">
        <f>VLOOKUP(F84,'ESO zone constants'!$A$2:$D$9984,4,FALSE)</f>
        <v>Reaper's March</v>
      </c>
      <c r="H84" s="4">
        <v>11</v>
      </c>
      <c r="I84" s="17" t="str">
        <f>VLOOKUP(H84,'LibSets constants'!$A$4:$B$1000,2,FALSE)</f>
        <v>DLC_WOLFHUNTER</v>
      </c>
      <c r="J84" s="17" t="str">
        <f>VLOOKUP(H84,'LibSets constants'!$A$4:$C$1000,3,FALSE)</f>
        <v>Wolfhunter</v>
      </c>
    </row>
    <row r="85" spans="1:10" x14ac:dyDescent="0.25">
      <c r="A85" s="2" t="s">
        <v>67</v>
      </c>
      <c r="B85" t="s">
        <v>97</v>
      </c>
      <c r="C85" t="s">
        <v>97</v>
      </c>
      <c r="D85" s="3">
        <f>IF(ISERROR(VLOOKUP(A85,'ESO zone constants'!$D$2:$I$9949,5,FALSE)),"",VLOOKUP(A85,'ESO zone constants'!$D$2:$I$9949,5,FALSE))</f>
        <v>1081</v>
      </c>
      <c r="E85" s="3" t="str">
        <f>VLOOKUP(D85,'ESO zone constants'!$A$2:$D$9984,4,FALSE)</f>
        <v>Depths of Malatar</v>
      </c>
      <c r="F85" s="3">
        <f>VLOOKUP(D85,'ESO zone constants'!$A$2:$C$9949,3,FALSE)</f>
        <v>823</v>
      </c>
      <c r="G85" s="3" t="str">
        <f>VLOOKUP(F85,'ESO zone constants'!$A$2:$D$9984,4,FALSE)</f>
        <v>Gold Coast</v>
      </c>
      <c r="H85" s="4">
        <v>13</v>
      </c>
      <c r="I85" s="17" t="str">
        <f>VLOOKUP(H85,'LibSets constants'!$A$4:$B$1000,2,FALSE)</f>
        <v>DLC_WRATHSTONE</v>
      </c>
      <c r="J85" s="17" t="str">
        <f>VLOOKUP(H85,'LibSets constants'!$A$4:$C$1000,3,FALSE)</f>
        <v>Wrathstone</v>
      </c>
    </row>
    <row r="86" spans="1:10" x14ac:dyDescent="0.25">
      <c r="A86" s="2" t="s">
        <v>67</v>
      </c>
      <c r="B86" s="9" t="s">
        <v>98</v>
      </c>
      <c r="C86" t="s">
        <v>97</v>
      </c>
      <c r="D86" s="3">
        <f>IF(ISERROR(VLOOKUP(A86,'ESO zone constants'!$D$2:$I$9949,5,FALSE)),"",VLOOKUP(A86,'ESO zone constants'!$D$2:$I$9949,5,FALSE))</f>
        <v>1081</v>
      </c>
      <c r="E86" s="3" t="str">
        <f>VLOOKUP(D86,'ESO zone constants'!$A$2:$D$9984,4,FALSE)</f>
        <v>Depths of Malatar</v>
      </c>
      <c r="F86" s="3">
        <f>VLOOKUP(D86,'ESO zone constants'!$A$2:$C$9949,3,FALSE)</f>
        <v>823</v>
      </c>
      <c r="G86" s="3" t="str">
        <f>VLOOKUP(F86,'ESO zone constants'!$A$2:$D$9984,4,FALSE)</f>
        <v>Gold Coast</v>
      </c>
      <c r="H86" s="4">
        <v>13</v>
      </c>
      <c r="I86" s="17" t="str">
        <f>VLOOKUP(H86,'LibSets constants'!$A$4:$B$1000,2,FALSE)</f>
        <v>DLC_WRATHSTONE</v>
      </c>
      <c r="J86" s="17" t="str">
        <f>VLOOKUP(H86,'LibSets constants'!$A$4:$C$1000,3,FALSE)</f>
        <v>Wrathstone</v>
      </c>
    </row>
    <row r="87" spans="1:10" x14ac:dyDescent="0.25">
      <c r="A87" s="2" t="s">
        <v>64</v>
      </c>
      <c r="B87" t="s">
        <v>97</v>
      </c>
      <c r="C87" t="s">
        <v>97</v>
      </c>
      <c r="D87" s="3">
        <f>IF(ISERROR(VLOOKUP(A87,'ESO zone constants'!$D$2:$I$9949,5,FALSE)),"",VLOOKUP(A87,'ESO zone constants'!$D$2:$I$9949,5,FALSE))</f>
        <v>1080</v>
      </c>
      <c r="E87" s="3" t="str">
        <f>VLOOKUP(D87,'ESO zone constants'!$A$2:$D$9984,4,FALSE)</f>
        <v>Frostvault</v>
      </c>
      <c r="F87" s="3">
        <f>VLOOKUP(D87,'ESO zone constants'!$A$2:$C$9949,3,FALSE)</f>
        <v>101</v>
      </c>
      <c r="G87" s="3" t="str">
        <f>VLOOKUP(F87,'ESO zone constants'!$A$2:$D$9984,4,FALSE)</f>
        <v>Eastmarch</v>
      </c>
      <c r="H87" s="4">
        <v>13</v>
      </c>
      <c r="I87" s="17" t="str">
        <f>VLOOKUP(H87,'LibSets constants'!$A$4:$B$1000,2,FALSE)</f>
        <v>DLC_WRATHSTONE</v>
      </c>
      <c r="J87" s="17" t="str">
        <f>VLOOKUP(H87,'LibSets constants'!$A$4:$C$1000,3,FALSE)</f>
        <v>Wrathstone</v>
      </c>
    </row>
    <row r="88" spans="1:10" x14ac:dyDescent="0.25">
      <c r="A88" s="2" t="s">
        <v>64</v>
      </c>
      <c r="B88" s="9" t="s">
        <v>98</v>
      </c>
      <c r="C88" t="s">
        <v>97</v>
      </c>
      <c r="D88" s="3">
        <f>IF(ISERROR(VLOOKUP(A88,'ESO zone constants'!$D$2:$I$9949,5,FALSE)),"",VLOOKUP(A88,'ESO zone constants'!$D$2:$I$9949,5,FALSE))</f>
        <v>1080</v>
      </c>
      <c r="E88" s="3" t="str">
        <f>VLOOKUP(D88,'ESO zone constants'!$A$2:$D$9984,4,FALSE)</f>
        <v>Frostvault</v>
      </c>
      <c r="F88" s="3">
        <f>VLOOKUP(D88,'ESO zone constants'!$A$2:$C$9949,3,FALSE)</f>
        <v>101</v>
      </c>
      <c r="G88" s="3" t="str">
        <f>VLOOKUP(F88,'ESO zone constants'!$A$2:$D$9984,4,FALSE)</f>
        <v>Eastmarch</v>
      </c>
      <c r="H88" s="4">
        <v>13</v>
      </c>
      <c r="I88" s="17" t="str">
        <f>VLOOKUP(H88,'LibSets constants'!$A$4:$B$1000,2,FALSE)</f>
        <v>DLC_WRATHSTONE</v>
      </c>
      <c r="J88" s="17" t="str">
        <f>VLOOKUP(H88,'LibSets constants'!$A$4:$C$1000,3,FALSE)</f>
        <v>Wrathstone</v>
      </c>
    </row>
    <row r="89" spans="1:10" x14ac:dyDescent="0.25">
      <c r="A89" s="2" t="s">
        <v>1508</v>
      </c>
      <c r="B89" s="9" t="s">
        <v>97</v>
      </c>
      <c r="C89" t="s">
        <v>98</v>
      </c>
      <c r="D89" s="3">
        <f>IF(ISERROR(VLOOKUP(A89,'ESO zone constants'!$D$2:$I$9949,5,FALSE)),"",VLOOKUP(A89,'ESO zone constants'!$D$2:$I$9949,5,FALSE))</f>
        <v>1121</v>
      </c>
      <c r="E89" s="3" t="str">
        <f>VLOOKUP(D89,'ESO zone constants'!$A$2:$D$9984,4,FALSE)</f>
        <v>Sunspire</v>
      </c>
      <c r="F89" s="3">
        <f>VLOOKUP(D89,'ESO zone constants'!$A$2:$C$9949,3,FALSE)</f>
        <v>1086</v>
      </c>
      <c r="G89" s="3" t="str">
        <f>VLOOKUP(F89,'ESO zone constants'!$A$2:$D$9984,4,FALSE)</f>
        <v>Northern Elsweyr</v>
      </c>
      <c r="H89" s="4">
        <v>14</v>
      </c>
      <c r="I89" s="17" t="str">
        <f>VLOOKUP(H89,'LibSets constants'!$A$4:$B$1000,2,FALSE)</f>
        <v>DLC_ELSWEYR</v>
      </c>
      <c r="J89" s="17" t="str">
        <f>VLOOKUP(H89,'LibSets constants'!$A$4:$C$1000,3,FALSE)</f>
        <v>Elsweyr</v>
      </c>
    </row>
    <row r="90" spans="1:10" x14ac:dyDescent="0.25">
      <c r="A90" s="2" t="s">
        <v>1508</v>
      </c>
      <c r="B90" s="9" t="s">
        <v>98</v>
      </c>
      <c r="C90" t="s">
        <v>98</v>
      </c>
      <c r="D90" s="3">
        <f>IF(ISERROR(VLOOKUP(A90,'ESO zone constants'!$D$2:$I$9949,5,FALSE)),"",VLOOKUP(A90,'ESO zone constants'!$D$2:$I$9949,5,FALSE))</f>
        <v>1121</v>
      </c>
      <c r="E90" s="3" t="str">
        <f>VLOOKUP(D90,'ESO zone constants'!$A$2:$D$9984,4,FALSE)</f>
        <v>Sunspire</v>
      </c>
      <c r="F90" s="3">
        <f>VLOOKUP(D90,'ESO zone constants'!$A$2:$C$9949,3,FALSE)</f>
        <v>1086</v>
      </c>
      <c r="G90" s="3" t="str">
        <f>VLOOKUP(F90,'ESO zone constants'!$A$2:$D$9984,4,FALSE)</f>
        <v>Northern Elsweyr</v>
      </c>
      <c r="H90" s="4">
        <v>14</v>
      </c>
      <c r="I90" s="17" t="str">
        <f>VLOOKUP(H90,'LibSets constants'!$A$4:$B$1000,2,FALSE)</f>
        <v>DLC_ELSWEYR</v>
      </c>
      <c r="J90" s="17" t="str">
        <f>VLOOKUP(H90,'LibSets constants'!$A$4:$C$1000,3,FALSE)</f>
        <v>Elsweyr</v>
      </c>
    </row>
    <row r="91" spans="1:10" x14ac:dyDescent="0.25">
      <c r="A91" s="2" t="s">
        <v>1662</v>
      </c>
      <c r="B91" s="9" t="s">
        <v>97</v>
      </c>
      <c r="C91" s="29" t="s">
        <v>97</v>
      </c>
      <c r="D91" s="3">
        <f>IF(ISERROR(VLOOKUP(A91,'ESO zone constants'!$D$2:$I$9949,5,FALSE)),"",VLOOKUP(A91,'ESO zone constants'!$D$2:$I$9949,5,FALSE))</f>
        <v>1123</v>
      </c>
      <c r="E91" s="3" t="str">
        <f>VLOOKUP(D91,'ESO zone constants'!$A$2:$D$9984,4,FALSE)</f>
        <v>Lair of Maarselok</v>
      </c>
      <c r="F91" s="3">
        <f>VLOOKUP(D91,'ESO zone constants'!$A$2:$C$9949,3,FALSE)</f>
        <v>383</v>
      </c>
      <c r="G91" s="3" t="str">
        <f>VLOOKUP(F91,'ESO zone constants'!$A$2:$D$9984,4,FALSE)</f>
        <v>Grahtwood</v>
      </c>
      <c r="H91" s="4">
        <v>15</v>
      </c>
      <c r="I91" s="17" t="str">
        <f>VLOOKUP(H91,'LibSets constants'!$A$4:$B$1000,2,FALSE)</f>
        <v>DLC_SCALEBREAKER</v>
      </c>
      <c r="J91" s="17" t="str">
        <f>VLOOKUP(H91,'LibSets constants'!$A$4:$C$1000,3,FALSE)</f>
        <v>Scalebraker</v>
      </c>
    </row>
    <row r="92" spans="1:10" x14ac:dyDescent="0.25">
      <c r="A92" s="2" t="s">
        <v>1662</v>
      </c>
      <c r="B92" s="9" t="s">
        <v>98</v>
      </c>
      <c r="C92" s="29" t="s">
        <v>97</v>
      </c>
      <c r="D92" s="3">
        <f>IF(ISERROR(VLOOKUP(A92,'ESO zone constants'!$D$2:$I$9949,5,FALSE)),"",VLOOKUP(A92,'ESO zone constants'!$D$2:$I$9949,5,FALSE))</f>
        <v>1123</v>
      </c>
      <c r="E92" s="3" t="str">
        <f>VLOOKUP(D92,'ESO zone constants'!$A$2:$D$9984,4,FALSE)</f>
        <v>Lair of Maarselok</v>
      </c>
      <c r="F92" s="3">
        <f>VLOOKUP(D92,'ESO zone constants'!$A$2:$C$9949,3,FALSE)</f>
        <v>383</v>
      </c>
      <c r="G92" s="3" t="str">
        <f>VLOOKUP(F92,'ESO zone constants'!$A$2:$D$9984,4,FALSE)</f>
        <v>Grahtwood</v>
      </c>
      <c r="H92" s="4">
        <v>15</v>
      </c>
      <c r="I92" s="17" t="str">
        <f>VLOOKUP(H92,'LibSets constants'!$A$4:$B$1000,2,FALSE)</f>
        <v>DLC_SCALEBREAKER</v>
      </c>
      <c r="J92" s="17" t="str">
        <f>VLOOKUP(H92,'LibSets constants'!$A$4:$C$1000,3,FALSE)</f>
        <v>Scalebraker</v>
      </c>
    </row>
    <row r="93" spans="1:10" x14ac:dyDescent="0.25">
      <c r="A93" s="2" t="s">
        <v>1661</v>
      </c>
      <c r="B93" s="9" t="s">
        <v>97</v>
      </c>
      <c r="C93" s="29" t="s">
        <v>97</v>
      </c>
      <c r="D93" s="3">
        <f>IF(ISERROR(VLOOKUP(A93,'ESO zone constants'!$D$2:$I$9949,5,FALSE)),"",VLOOKUP(A93,'ESO zone constants'!$D$2:$I$9949,5,FALSE))</f>
        <v>1122</v>
      </c>
      <c r="E93" s="3" t="str">
        <f>VLOOKUP(D93,'ESO zone constants'!$A$2:$D$9984,4,FALSE)</f>
        <v>Moongrave Fane</v>
      </c>
      <c r="F93" s="3">
        <f>VLOOKUP(D93,'ESO zone constants'!$A$2:$C$9949,3,FALSE)</f>
        <v>1086</v>
      </c>
      <c r="G93" s="3" t="str">
        <f>VLOOKUP(F93,'ESO zone constants'!$A$2:$D$9984,4,FALSE)</f>
        <v>Northern Elsweyr</v>
      </c>
      <c r="H93" s="4">
        <v>15</v>
      </c>
      <c r="I93" s="17" t="str">
        <f>VLOOKUP(H93,'LibSets constants'!$A$4:$B$1000,2,FALSE)</f>
        <v>DLC_SCALEBREAKER</v>
      </c>
      <c r="J93" s="17" t="str">
        <f>VLOOKUP(H93,'LibSets constants'!$A$4:$C$1000,3,FALSE)</f>
        <v>Scalebraker</v>
      </c>
    </row>
    <row r="94" spans="1:10" x14ac:dyDescent="0.25">
      <c r="A94" s="2" t="s">
        <v>1661</v>
      </c>
      <c r="B94" s="9" t="s">
        <v>98</v>
      </c>
      <c r="C94" s="29" t="s">
        <v>97</v>
      </c>
      <c r="D94" s="3">
        <f>IF(ISERROR(VLOOKUP(A94,'ESO zone constants'!$D$2:$I$9949,5,FALSE)),"",VLOOKUP(A94,'ESO zone constants'!$D$2:$I$9949,5,FALSE))</f>
        <v>1122</v>
      </c>
      <c r="E94" s="3" t="str">
        <f>VLOOKUP(D94,'ESO zone constants'!$A$2:$D$9984,4,FALSE)</f>
        <v>Moongrave Fane</v>
      </c>
      <c r="F94" s="3">
        <f>VLOOKUP(D94,'ESO zone constants'!$A$2:$C$9949,3,FALSE)</f>
        <v>1086</v>
      </c>
      <c r="G94" s="3" t="str">
        <f>VLOOKUP(F94,'ESO zone constants'!$A$2:$D$9984,4,FALSE)</f>
        <v>Northern Elsweyr</v>
      </c>
      <c r="H94" s="4">
        <v>15</v>
      </c>
      <c r="I94" s="17" t="str">
        <f>VLOOKUP(H94,'LibSets constants'!$A$4:$B$1000,2,FALSE)</f>
        <v>DLC_SCALEBREAKER</v>
      </c>
      <c r="J94" s="17" t="str">
        <f>VLOOKUP(H94,'LibSets constants'!$A$4:$C$1000,3,FALSE)</f>
        <v>Scalebraker</v>
      </c>
    </row>
    <row r="95" spans="1:10" x14ac:dyDescent="0.25">
      <c r="A95" s="2" t="s">
        <v>1838</v>
      </c>
      <c r="B95" s="9" t="s">
        <v>97</v>
      </c>
      <c r="C95" s="29" t="s">
        <v>97</v>
      </c>
      <c r="D95" s="3">
        <f>IF(ISERROR(VLOOKUP(A95,'ESO zone constants'!$D$2:$I$9949,5,FALSE)),"",VLOOKUP(A95,'ESO zone constants'!$D$2:$I$9949,5,FALSE))</f>
        <v>1153</v>
      </c>
      <c r="E95" s="3" t="str">
        <f>VLOOKUP(D95,'ESO zone constants'!$A$2:$D$9984,4,FALSE)</f>
        <v>Unhallowed Grave</v>
      </c>
      <c r="F95" s="3">
        <f>VLOOKUP(D95,'ESO zone constants'!$A$2:$C$9949,3,FALSE)</f>
        <v>92</v>
      </c>
      <c r="G95" s="3" t="str">
        <f>VLOOKUP(F95,'ESO zone constants'!$A$2:$D$9984,4,FALSE)</f>
        <v>Bangkorai</v>
      </c>
      <c r="H95" s="4">
        <v>17</v>
      </c>
      <c r="I95" s="17" t="str">
        <f>VLOOKUP(H95,'LibSets constants'!$A$4:$B$1000,2,FALSE)</f>
        <v>DLC_HARROWSTORM</v>
      </c>
      <c r="J95" s="17" t="str">
        <f>VLOOKUP(H95,'LibSets constants'!$A$4:$C$1000,3,FALSE)</f>
        <v>Harrowstorm</v>
      </c>
    </row>
    <row r="96" spans="1:10" x14ac:dyDescent="0.25">
      <c r="A96" s="2" t="s">
        <v>1838</v>
      </c>
      <c r="B96" s="9" t="s">
        <v>98</v>
      </c>
      <c r="C96" s="29" t="s">
        <v>97</v>
      </c>
      <c r="D96" s="3">
        <f>IF(ISERROR(VLOOKUP(A96,'ESO zone constants'!$D$2:$I$9949,5,FALSE)),"",VLOOKUP(A96,'ESO zone constants'!$D$2:$I$9949,5,FALSE))</f>
        <v>1153</v>
      </c>
      <c r="E96" s="3" t="str">
        <f>VLOOKUP(D96,'ESO zone constants'!$A$2:$D$9984,4,FALSE)</f>
        <v>Unhallowed Grave</v>
      </c>
      <c r="F96" s="3">
        <f>VLOOKUP(D96,'ESO zone constants'!$A$2:$C$9949,3,FALSE)</f>
        <v>92</v>
      </c>
      <c r="G96" s="3" t="str">
        <f>VLOOKUP(F96,'ESO zone constants'!$A$2:$D$9984,4,FALSE)</f>
        <v>Bangkorai</v>
      </c>
      <c r="H96" s="4">
        <v>17</v>
      </c>
      <c r="I96" s="17" t="str">
        <f>VLOOKUP(H96,'LibSets constants'!$A$4:$B$1000,2,FALSE)</f>
        <v>DLC_HARROWSTORM</v>
      </c>
      <c r="J96" s="17" t="str">
        <f>VLOOKUP(H96,'LibSets constants'!$A$4:$C$1000,3,FALSE)</f>
        <v>Harrowstorm</v>
      </c>
    </row>
    <row r="97" spans="1:10" x14ac:dyDescent="0.25">
      <c r="A97" s="2" t="s">
        <v>1839</v>
      </c>
      <c r="B97" s="9" t="s">
        <v>97</v>
      </c>
      <c r="C97" s="29" t="s">
        <v>97</v>
      </c>
      <c r="D97" s="3">
        <f>IF(ISERROR(VLOOKUP(A97,'ESO zone constants'!$D$2:$I$9949,5,FALSE)),"",VLOOKUP(A97,'ESO zone constants'!$D$2:$I$9949,5,FALSE))</f>
        <v>1152</v>
      </c>
      <c r="E97" s="3" t="str">
        <f>VLOOKUP(D97,'ESO zone constants'!$A$2:$D$9984,4,FALSE)</f>
        <v>Icereach</v>
      </c>
      <c r="F97" s="3">
        <f>VLOOKUP(D97,'ESO zone constants'!$A$2:$C$9949,3,FALSE)</f>
        <v>684</v>
      </c>
      <c r="G97" s="3" t="str">
        <f>VLOOKUP(F97,'ESO zone constants'!$A$2:$D$9984,4,FALSE)</f>
        <v>Wrothgar</v>
      </c>
      <c r="H97" s="4">
        <v>17</v>
      </c>
      <c r="I97" s="17" t="str">
        <f>VLOOKUP(H97,'LibSets constants'!$A$4:$B$1000,2,FALSE)</f>
        <v>DLC_HARROWSTORM</v>
      </c>
      <c r="J97" s="17" t="str">
        <f>VLOOKUP(H97,'LibSets constants'!$A$4:$C$1000,3,FALSE)</f>
        <v>Harrowstorm</v>
      </c>
    </row>
    <row r="98" spans="1:10" x14ac:dyDescent="0.25">
      <c r="A98" s="2" t="s">
        <v>1839</v>
      </c>
      <c r="B98" s="9" t="s">
        <v>98</v>
      </c>
      <c r="C98" s="29" t="s">
        <v>97</v>
      </c>
      <c r="D98" s="3">
        <f>IF(ISERROR(VLOOKUP(A98,'ESO zone constants'!$D$2:$I$9949,5,FALSE)),"",VLOOKUP(A98,'ESO zone constants'!$D$2:$I$9949,5,FALSE))</f>
        <v>1152</v>
      </c>
      <c r="E98" s="3" t="str">
        <f>VLOOKUP(D98,'ESO zone constants'!$A$2:$D$9984,4,FALSE)</f>
        <v>Icereach</v>
      </c>
      <c r="F98" s="3">
        <f>VLOOKUP(D98,'ESO zone constants'!$A$2:$C$9949,3,FALSE)</f>
        <v>684</v>
      </c>
      <c r="G98" s="3" t="str">
        <f>VLOOKUP(F98,'ESO zone constants'!$A$2:$D$9984,4,FALSE)</f>
        <v>Wrothgar</v>
      </c>
      <c r="H98" s="4">
        <v>17</v>
      </c>
      <c r="I98" s="17" t="str">
        <f>VLOOKUP(H98,'LibSets constants'!$A$4:$B$1000,2,FALSE)</f>
        <v>DLC_HARROWSTORM</v>
      </c>
      <c r="J98" s="17" t="str">
        <f>VLOOKUP(H98,'LibSets constants'!$A$4:$C$1000,3,FALSE)</f>
        <v>Harrowstorm</v>
      </c>
    </row>
    <row r="99" spans="1:10" x14ac:dyDescent="0.25">
      <c r="A99" s="2" t="s">
        <v>1903</v>
      </c>
      <c r="B99" s="9" t="s">
        <v>97</v>
      </c>
      <c r="C99" s="29" t="s">
        <v>97</v>
      </c>
      <c r="D99" s="3">
        <f>IF(ISERROR(VLOOKUP(A99,'ESO zone constants'!$D$2:$I$9949,5,FALSE)),"",VLOOKUP(A99,'ESO zone constants'!$D$2:$I$9949,5,FALSE))</f>
        <v>1196</v>
      </c>
      <c r="E99" s="3" t="str">
        <f>VLOOKUP(D99,'ESO zone constants'!$A$2:$D$9984,4,FALSE)</f>
        <v>Kyne's Aegis</v>
      </c>
      <c r="F99" s="3">
        <f>VLOOKUP(D99,'ESO zone constants'!$A$2:$C$9949,3,FALSE)</f>
        <v>1160</v>
      </c>
      <c r="G99" s="3" t="str">
        <f>VLOOKUP(F99,'ESO zone constants'!$A$2:$D$9984,4,FALSE)</f>
        <v>Western Skyrim</v>
      </c>
      <c r="H99" s="4">
        <v>18</v>
      </c>
      <c r="I99" s="17" t="str">
        <f>VLOOKUP(H99,'LibSets constants'!$A$4:$B$1000,2,FALSE)</f>
        <v>DLC_GREYMOOR</v>
      </c>
      <c r="J99" s="17" t="str">
        <f>VLOOKUP(H99,'LibSets constants'!$A$4:$C$1000,3,FALSE)</f>
        <v>Greymoor</v>
      </c>
    </row>
    <row r="100" spans="1:10" x14ac:dyDescent="0.25">
      <c r="A100" s="2" t="s">
        <v>1903</v>
      </c>
      <c r="B100" s="9" t="s">
        <v>98</v>
      </c>
      <c r="C100" s="29" t="s">
        <v>97</v>
      </c>
      <c r="D100" s="3">
        <f>IF(ISERROR(VLOOKUP(A100,'ESO zone constants'!$D$2:$I$9949,5,FALSE)),"",VLOOKUP(A100,'ESO zone constants'!$D$2:$I$9949,5,FALSE))</f>
        <v>1196</v>
      </c>
      <c r="E100" s="3" t="str">
        <f>VLOOKUP(D100,'ESO zone constants'!$A$2:$D$9984,4,FALSE)</f>
        <v>Kyne's Aegis</v>
      </c>
      <c r="F100" s="3">
        <f>VLOOKUP(D100,'ESO zone constants'!$A$2:$C$9949,3,FALSE)</f>
        <v>1160</v>
      </c>
      <c r="G100" s="3" t="str">
        <f>VLOOKUP(F100,'ESO zone constants'!$A$2:$D$9984,4,FALSE)</f>
        <v>Western Skyrim</v>
      </c>
      <c r="H100" s="4">
        <v>18</v>
      </c>
      <c r="I100" s="17" t="str">
        <f>VLOOKUP(H100,'LibSets constants'!$A$4:$B$1000,2,FALSE)</f>
        <v>DLC_GREYMOOR</v>
      </c>
      <c r="J100" s="17" t="str">
        <f>VLOOKUP(H100,'LibSets constants'!$A$4:$C$1000,3,FALSE)</f>
        <v>Greymoor</v>
      </c>
    </row>
    <row r="101" spans="1:10" x14ac:dyDescent="0.25">
      <c r="A101" s="2" t="s">
        <v>2058</v>
      </c>
      <c r="B101" s="9" t="s">
        <v>97</v>
      </c>
      <c r="C101" s="29" t="s">
        <v>97</v>
      </c>
      <c r="D101" s="3">
        <f>IF(ISERROR(VLOOKUP(A101,'ESO zone constants'!$D$2:$I$9949,5,FALSE)),"",VLOOKUP(A101,'ESO zone constants'!$D$2:$I$9949,5,FALSE))</f>
        <v>1201</v>
      </c>
      <c r="E101" s="3" t="str">
        <f>VLOOKUP(D101,'ESO zone constants'!$A$2:$D$9984,4,FALSE)</f>
        <v>Castle Thorn</v>
      </c>
      <c r="F101" s="3">
        <f>VLOOKUP(D101,'ESO zone constants'!$A$2:$C$9949,3,FALSE)</f>
        <v>1160</v>
      </c>
      <c r="G101" s="3" t="str">
        <f>VLOOKUP(F101,'ESO zone constants'!$A$2:$D$9984,4,FALSE)</f>
        <v>Western Skyrim</v>
      </c>
      <c r="H101" s="4">
        <v>19</v>
      </c>
      <c r="I101" s="17" t="str">
        <f>VLOOKUP(H101,'LibSets constants'!$A$4:$B$1000,2,FALSE)</f>
        <v>DLC_STONETHORN</v>
      </c>
      <c r="J101" s="17" t="str">
        <f>VLOOKUP(H101,'LibSets constants'!$A$4:$C$1000,3,FALSE)</f>
        <v>Stonethorn</v>
      </c>
    </row>
    <row r="102" spans="1:10" x14ac:dyDescent="0.25">
      <c r="A102" s="2" t="s">
        <v>2058</v>
      </c>
      <c r="B102" s="9" t="s">
        <v>97</v>
      </c>
      <c r="C102" s="29" t="s">
        <v>97</v>
      </c>
      <c r="D102" s="3">
        <f>IF(ISERROR(VLOOKUP(A102,'ESO zone constants'!$D$2:$I$9949,5,FALSE)),"",VLOOKUP(A102,'ESO zone constants'!$D$2:$I$9949,5,FALSE))</f>
        <v>1201</v>
      </c>
      <c r="E102" s="3" t="str">
        <f>VLOOKUP(D102,'ESO zone constants'!$A$2:$D$9984,4,FALSE)</f>
        <v>Castle Thorn</v>
      </c>
      <c r="F102" s="3">
        <f>VLOOKUP(D102,'ESO zone constants'!$A$2:$C$9949,3,FALSE)</f>
        <v>1160</v>
      </c>
      <c r="G102" s="3" t="str">
        <f>VLOOKUP(F102,'ESO zone constants'!$A$2:$D$9984,4,FALSE)</f>
        <v>Western Skyrim</v>
      </c>
      <c r="H102" s="4">
        <v>19</v>
      </c>
      <c r="I102" s="17" t="str">
        <f>VLOOKUP(H102,'LibSets constants'!$A$4:$B$1000,2,FALSE)</f>
        <v>DLC_STONETHORN</v>
      </c>
      <c r="J102" s="17" t="str">
        <f>VLOOKUP(H102,'LibSets constants'!$A$4:$C$1000,3,FALSE)</f>
        <v>Stonethorn</v>
      </c>
    </row>
    <row r="103" spans="1:10" x14ac:dyDescent="0.25">
      <c r="A103" s="2" t="s">
        <v>2066</v>
      </c>
      <c r="B103" s="9" t="s">
        <v>98</v>
      </c>
      <c r="C103" s="29" t="s">
        <v>97</v>
      </c>
      <c r="D103" s="3">
        <f>IF(ISERROR(VLOOKUP(A103,'ESO zone constants'!$D$2:$I$9949,5,FALSE)),"",VLOOKUP(A103,'ESO zone constants'!$D$2:$I$9949,5,FALSE))</f>
        <v>1197</v>
      </c>
      <c r="E103" s="3" t="str">
        <f>VLOOKUP(D103,'ESO zone constants'!$A$2:$D$9984,4,FALSE)</f>
        <v>Stone Garden</v>
      </c>
      <c r="F103" s="3">
        <f>VLOOKUP(D103,'ESO zone constants'!$A$2:$C$9949,3,FALSE)</f>
        <v>1161</v>
      </c>
      <c r="G103" s="3" t="str">
        <f>VLOOKUP(F103,'ESO zone constants'!$A$2:$D$9984,4,FALSE)</f>
        <v>Blackreach: Greymoor Caverns</v>
      </c>
      <c r="H103" s="4">
        <v>19</v>
      </c>
      <c r="I103" s="17" t="str">
        <f>VLOOKUP(H103,'LibSets constants'!$A$4:$B$1000,2,FALSE)</f>
        <v>DLC_STONETHORN</v>
      </c>
      <c r="J103" s="17" t="str">
        <f>VLOOKUP(H103,'LibSets constants'!$A$4:$C$1000,3,FALSE)</f>
        <v>Stonethorn</v>
      </c>
    </row>
    <row r="104" spans="1:10" x14ac:dyDescent="0.25">
      <c r="A104" s="2" t="s">
        <v>2066</v>
      </c>
      <c r="B104" s="9" t="s">
        <v>98</v>
      </c>
      <c r="C104" s="29" t="s">
        <v>97</v>
      </c>
      <c r="D104" s="3">
        <f>IF(ISERROR(VLOOKUP(A104,'ESO zone constants'!$D$2:$I$9949,5,FALSE)),"",VLOOKUP(A104,'ESO zone constants'!$D$2:$I$9949,5,FALSE))</f>
        <v>1197</v>
      </c>
      <c r="E104" s="3" t="str">
        <f>VLOOKUP(D104,'ESO zone constants'!$A$2:$D$9984,4,FALSE)</f>
        <v>Stone Garden</v>
      </c>
      <c r="F104" s="3">
        <f>VLOOKUP(D104,'ESO zone constants'!$A$2:$C$9949,3,FALSE)</f>
        <v>1161</v>
      </c>
      <c r="G104" s="3" t="str">
        <f>VLOOKUP(F104,'ESO zone constants'!$A$2:$D$9984,4,FALSE)</f>
        <v>Blackreach: Greymoor Caverns</v>
      </c>
      <c r="H104" s="4">
        <v>19</v>
      </c>
      <c r="I104" s="17" t="str">
        <f>VLOOKUP(H104,'LibSets constants'!$A$4:$B$1000,2,FALSE)</f>
        <v>DLC_STONETHORN</v>
      </c>
      <c r="J104" s="17" t="str">
        <f>VLOOKUP(H104,'LibSets constants'!$A$4:$C$1000,3,FALSE)</f>
        <v>Stonethorn</v>
      </c>
    </row>
  </sheetData>
  <autoFilter ref="A2:J94">
    <sortState ref="A3:J94">
      <sortCondition ref="H2:H94"/>
    </sortState>
  </autoFilter>
  <sortState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789"/>
  <sheetViews>
    <sheetView workbookViewId="0">
      <pane ySplit="2" topLeftCell="A3" activePane="bottomLeft" state="frozen"/>
      <selection pane="bottomLeft" activeCell="D4" sqref="D4"/>
    </sheetView>
  </sheetViews>
  <sheetFormatPr baseColWidth="10"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81" t="s">
        <v>1965</v>
      </c>
      <c r="B1" s="81"/>
      <c r="C1" s="81"/>
      <c r="D1" s="81"/>
      <c r="E1" s="81"/>
      <c r="F1" s="81"/>
      <c r="G1" s="81"/>
      <c r="H1" s="81"/>
      <c r="I1" s="81"/>
      <c r="J1" s="81"/>
      <c r="K1" s="81"/>
      <c r="L1" s="81"/>
      <c r="M1" s="81"/>
      <c r="N1" s="81"/>
    </row>
    <row r="2" spans="1:14" x14ac:dyDescent="0.25">
      <c r="A2" s="1" t="s">
        <v>1542</v>
      </c>
      <c r="B2" s="1" t="s">
        <v>1554</v>
      </c>
      <c r="C2" s="1" t="s">
        <v>1667</v>
      </c>
      <c r="D2" s="1" t="s">
        <v>1668</v>
      </c>
      <c r="E2" s="1" t="s">
        <v>1785</v>
      </c>
    </row>
    <row r="3" spans="1:14" x14ac:dyDescent="0.25">
      <c r="A3" s="72">
        <v>2</v>
      </c>
      <c r="B3" s="73">
        <v>1</v>
      </c>
      <c r="C3" s="73">
        <v>2</v>
      </c>
      <c r="D3" s="73" t="s">
        <v>108</v>
      </c>
      <c r="E3" t="str">
        <f>IF(ISNA(MATCH(A3,'ESO zone constants'!$A$2:$A$9949,0)),"","X")</f>
        <v>X</v>
      </c>
    </row>
    <row r="4" spans="1:14" x14ac:dyDescent="0.25">
      <c r="A4" s="72">
        <v>3</v>
      </c>
      <c r="B4" s="73">
        <v>2</v>
      </c>
      <c r="C4" s="73">
        <v>3</v>
      </c>
      <c r="D4" s="73" t="s">
        <v>109</v>
      </c>
      <c r="E4" t="str">
        <f>IF(ISNA(MATCH(A4,'ESO zone constants'!$A$2:$A$9949,0)),"","X")</f>
        <v>X</v>
      </c>
    </row>
    <row r="5" spans="1:14" x14ac:dyDescent="0.25">
      <c r="A5" s="72">
        <v>11</v>
      </c>
      <c r="B5" s="73">
        <v>3</v>
      </c>
      <c r="C5" s="73">
        <v>347</v>
      </c>
      <c r="D5" s="73" t="s">
        <v>47</v>
      </c>
      <c r="E5" t="str">
        <f>IF(ISNA(MATCH(A5,'ESO zone constants'!$A$2:$A$9949,0)),"","X")</f>
        <v>X</v>
      </c>
    </row>
    <row r="6" spans="1:14" x14ac:dyDescent="0.25">
      <c r="A6" s="72">
        <v>19</v>
      </c>
      <c r="B6" s="73">
        <v>4</v>
      </c>
      <c r="C6" s="73">
        <v>19</v>
      </c>
      <c r="D6" s="73" t="s">
        <v>110</v>
      </c>
      <c r="E6" t="str">
        <f>IF(ISNA(MATCH(A6,'ESO zone constants'!$A$2:$A$9949,0)),"","X")</f>
        <v>X</v>
      </c>
    </row>
    <row r="7" spans="1:14" x14ac:dyDescent="0.25">
      <c r="A7" s="72">
        <v>20</v>
      </c>
      <c r="B7" s="73">
        <v>5</v>
      </c>
      <c r="C7" s="73">
        <v>20</v>
      </c>
      <c r="D7" s="73" t="s">
        <v>111</v>
      </c>
      <c r="E7" t="str">
        <f>IF(ISNA(MATCH(A7,'ESO zone constants'!$A$2:$A$9949,0)),"","X")</f>
        <v>X</v>
      </c>
    </row>
    <row r="8" spans="1:14" x14ac:dyDescent="0.25">
      <c r="A8" s="72">
        <v>22</v>
      </c>
      <c r="B8" s="73">
        <v>6</v>
      </c>
      <c r="C8" s="73">
        <v>104</v>
      </c>
      <c r="D8" s="73" t="s">
        <v>68</v>
      </c>
      <c r="E8" t="str">
        <f>IF(ISNA(MATCH(A8,'ESO zone constants'!$A$2:$A$9949,0)),"","X")</f>
        <v>X</v>
      </c>
    </row>
    <row r="9" spans="1:14" x14ac:dyDescent="0.25">
      <c r="A9" s="72">
        <v>31</v>
      </c>
      <c r="B9" s="73">
        <v>7</v>
      </c>
      <c r="C9" s="73">
        <v>382</v>
      </c>
      <c r="D9" s="73" t="s">
        <v>59</v>
      </c>
      <c r="E9" t="str">
        <f>IF(ISNA(MATCH(A9,'ESO zone constants'!$A$2:$A$9949,0)),"","X")</f>
        <v>X</v>
      </c>
    </row>
    <row r="10" spans="1:14" x14ac:dyDescent="0.25">
      <c r="A10" s="72">
        <v>38</v>
      </c>
      <c r="B10" s="73">
        <v>8</v>
      </c>
      <c r="C10" s="73">
        <v>92</v>
      </c>
      <c r="D10" s="73" t="s">
        <v>57</v>
      </c>
      <c r="E10" t="str">
        <f>IF(ISNA(MATCH(A10,'ESO zone constants'!$A$2:$A$9949,0)),"","X")</f>
        <v>X</v>
      </c>
    </row>
    <row r="11" spans="1:14" x14ac:dyDescent="0.25">
      <c r="A11" s="72">
        <v>41</v>
      </c>
      <c r="B11" s="73">
        <v>9</v>
      </c>
      <c r="C11" s="73">
        <v>41</v>
      </c>
      <c r="D11" s="73" t="s">
        <v>112</v>
      </c>
      <c r="E11" t="str">
        <f>IF(ISNA(MATCH(A11,'ESO zone constants'!$A$2:$A$9949,0)),"","X")</f>
        <v>X</v>
      </c>
    </row>
    <row r="12" spans="1:14" x14ac:dyDescent="0.25">
      <c r="A12" s="72">
        <v>57</v>
      </c>
      <c r="B12" s="73">
        <v>10</v>
      </c>
      <c r="C12" s="73">
        <v>57</v>
      </c>
      <c r="D12" s="73" t="s">
        <v>113</v>
      </c>
      <c r="E12" t="str">
        <f>IF(ISNA(MATCH(A12,'ESO zone constants'!$A$2:$A$9949,0)),"","X")</f>
        <v>X</v>
      </c>
    </row>
    <row r="13" spans="1:14" x14ac:dyDescent="0.25">
      <c r="A13" s="72">
        <v>58</v>
      </c>
      <c r="B13" s="73">
        <v>11</v>
      </c>
      <c r="C13" s="73">
        <v>58</v>
      </c>
      <c r="D13" s="73" t="s">
        <v>114</v>
      </c>
      <c r="E13" t="str">
        <f>IF(ISNA(MATCH(A13,'ESO zone constants'!$A$2:$A$9949,0)),"","X")</f>
        <v>X</v>
      </c>
    </row>
    <row r="14" spans="1:14" x14ac:dyDescent="0.25">
      <c r="A14" s="72">
        <v>63</v>
      </c>
      <c r="B14" s="73">
        <v>12</v>
      </c>
      <c r="C14" s="73">
        <v>57</v>
      </c>
      <c r="D14" s="73" t="s">
        <v>61</v>
      </c>
      <c r="E14" t="str">
        <f>IF(ISNA(MATCH(A14,'ESO zone constants'!$A$2:$A$9949,0)),"","X")</f>
        <v>X</v>
      </c>
    </row>
    <row r="15" spans="1:14" x14ac:dyDescent="0.25">
      <c r="A15" s="72">
        <v>64</v>
      </c>
      <c r="B15" s="73">
        <v>13</v>
      </c>
      <c r="C15" s="73">
        <v>103</v>
      </c>
      <c r="D15" s="73" t="s">
        <v>70</v>
      </c>
      <c r="E15" t="str">
        <f>IF(ISNA(MATCH(A15,'ESO zone constants'!$A$2:$A$9949,0)),"","X")</f>
        <v>X</v>
      </c>
    </row>
    <row r="16" spans="1:14" x14ac:dyDescent="0.25">
      <c r="A16" s="72">
        <v>92</v>
      </c>
      <c r="B16" s="73">
        <v>14</v>
      </c>
      <c r="C16" s="73">
        <v>92</v>
      </c>
      <c r="D16" s="73" t="s">
        <v>115</v>
      </c>
      <c r="E16" t="str">
        <f>IF(ISNA(MATCH(A16,'ESO zone constants'!$A$2:$A$9949,0)),"","X")</f>
        <v>X</v>
      </c>
    </row>
    <row r="17" spans="1:5" x14ac:dyDescent="0.25">
      <c r="A17" s="72">
        <v>101</v>
      </c>
      <c r="B17" s="73">
        <v>15</v>
      </c>
      <c r="C17" s="73">
        <v>101</v>
      </c>
      <c r="D17" s="73" t="s">
        <v>116</v>
      </c>
      <c r="E17" t="str">
        <f>IF(ISNA(MATCH(A17,'ESO zone constants'!$A$2:$A$9949,0)),"","X")</f>
        <v>X</v>
      </c>
    </row>
    <row r="18" spans="1:5" x14ac:dyDescent="0.25">
      <c r="A18" s="72">
        <v>103</v>
      </c>
      <c r="B18" s="73">
        <v>16</v>
      </c>
      <c r="C18" s="73">
        <v>103</v>
      </c>
      <c r="D18" s="73" t="s">
        <v>117</v>
      </c>
      <c r="E18" t="str">
        <f>IF(ISNA(MATCH(A18,'ESO zone constants'!$A$2:$A$9949,0)),"","X")</f>
        <v>X</v>
      </c>
    </row>
    <row r="19" spans="1:5" x14ac:dyDescent="0.25">
      <c r="A19" s="72">
        <v>104</v>
      </c>
      <c r="B19" s="73">
        <v>17</v>
      </c>
      <c r="C19" s="73">
        <v>104</v>
      </c>
      <c r="D19" s="73" t="s">
        <v>118</v>
      </c>
      <c r="E19" t="str">
        <f>IF(ISNA(MATCH(A19,'ESO zone constants'!$A$2:$A$9949,0)),"","X")</f>
        <v>X</v>
      </c>
    </row>
    <row r="20" spans="1:5" x14ac:dyDescent="0.25">
      <c r="A20" s="72">
        <v>108</v>
      </c>
      <c r="B20" s="73">
        <v>18</v>
      </c>
      <c r="C20" s="73">
        <v>108</v>
      </c>
      <c r="D20" s="73" t="s">
        <v>119</v>
      </c>
      <c r="E20" t="str">
        <f>IF(ISNA(MATCH(A20,'ESO zone constants'!$A$2:$A$9949,0)),"","X")</f>
        <v>X</v>
      </c>
    </row>
    <row r="21" spans="1:5" x14ac:dyDescent="0.25">
      <c r="A21" s="72">
        <v>117</v>
      </c>
      <c r="B21" s="73">
        <v>19</v>
      </c>
      <c r="C21" s="73">
        <v>117</v>
      </c>
      <c r="D21" s="73" t="s">
        <v>120</v>
      </c>
      <c r="E21" t="str">
        <f>IF(ISNA(MATCH(A21,'ESO zone constants'!$A$2:$A$9949,0)),"","X")</f>
        <v>X</v>
      </c>
    </row>
    <row r="22" spans="1:5" x14ac:dyDescent="0.25">
      <c r="A22" s="72">
        <v>124</v>
      </c>
      <c r="B22" s="73">
        <v>20</v>
      </c>
      <c r="C22" s="73">
        <v>383</v>
      </c>
      <c r="D22" s="73" t="s">
        <v>121</v>
      </c>
      <c r="E22" t="str">
        <f>IF(ISNA(MATCH(A22,'ESO zone constants'!$A$2:$A$9949,0)),"","X")</f>
        <v>X</v>
      </c>
    </row>
    <row r="23" spans="1:5" x14ac:dyDescent="0.25">
      <c r="A23" s="72">
        <v>126</v>
      </c>
      <c r="B23" s="73">
        <v>21</v>
      </c>
      <c r="C23" s="73">
        <v>383</v>
      </c>
      <c r="D23" s="73" t="s">
        <v>43</v>
      </c>
      <c r="E23" t="str">
        <f>IF(ISNA(MATCH(A23,'ESO zone constants'!$A$2:$A$9949,0)),"","X")</f>
        <v>X</v>
      </c>
    </row>
    <row r="24" spans="1:5" x14ac:dyDescent="0.25">
      <c r="A24" s="72">
        <v>130</v>
      </c>
      <c r="B24" s="73">
        <v>22</v>
      </c>
      <c r="C24" s="73">
        <v>20</v>
      </c>
      <c r="D24" s="73" t="s">
        <v>49</v>
      </c>
      <c r="E24" t="str">
        <f>IF(ISNA(MATCH(A24,'ESO zone constants'!$A$2:$A$9949,0)),"","X")</f>
        <v>X</v>
      </c>
    </row>
    <row r="25" spans="1:5" x14ac:dyDescent="0.25">
      <c r="A25" s="72">
        <v>131</v>
      </c>
      <c r="B25" s="73">
        <v>23</v>
      </c>
      <c r="C25" s="73">
        <v>58</v>
      </c>
      <c r="D25" s="73" t="s">
        <v>65</v>
      </c>
      <c r="E25" t="str">
        <f>IF(ISNA(MATCH(A25,'ESO zone constants'!$A$2:$A$9949,0)),"","X")</f>
        <v>X</v>
      </c>
    </row>
    <row r="26" spans="1:5" x14ac:dyDescent="0.25">
      <c r="A26" s="72">
        <v>134</v>
      </c>
      <c r="B26" s="73">
        <v>24</v>
      </c>
      <c r="C26" s="73">
        <v>117</v>
      </c>
      <c r="D26" s="73" t="s">
        <v>122</v>
      </c>
      <c r="E26" t="str">
        <f>IF(ISNA(MATCH(A26,'ESO zone constants'!$A$2:$A$9949,0)),"","X")</f>
        <v>X</v>
      </c>
    </row>
    <row r="27" spans="1:5" x14ac:dyDescent="0.25">
      <c r="A27" s="72">
        <v>137</v>
      </c>
      <c r="B27" s="73">
        <v>25</v>
      </c>
      <c r="C27" s="73">
        <v>108</v>
      </c>
      <c r="D27" s="73" t="s">
        <v>123</v>
      </c>
      <c r="E27" t="str">
        <f>IF(ISNA(MATCH(A27,'ESO zone constants'!$A$2:$A$9949,0)),"","X")</f>
        <v>X</v>
      </c>
    </row>
    <row r="28" spans="1:5" x14ac:dyDescent="0.25">
      <c r="A28" s="72">
        <v>138</v>
      </c>
      <c r="B28" s="73">
        <v>26</v>
      </c>
      <c r="C28" s="73">
        <v>58</v>
      </c>
      <c r="D28" s="73" t="s">
        <v>124</v>
      </c>
      <c r="E28" t="str">
        <f>IF(ISNA(MATCH(A28,'ESO zone constants'!$A$2:$A$9949,0)),"","X")</f>
        <v>X</v>
      </c>
    </row>
    <row r="29" spans="1:5" x14ac:dyDescent="0.25">
      <c r="A29" s="72">
        <v>142</v>
      </c>
      <c r="B29" s="73">
        <v>27</v>
      </c>
      <c r="C29" s="73">
        <v>19</v>
      </c>
      <c r="D29" s="73" t="s">
        <v>125</v>
      </c>
      <c r="E29" t="str">
        <f>IF(ISNA(MATCH(A29,'ESO zone constants'!$A$2:$A$9949,0)),"","X")</f>
        <v>X</v>
      </c>
    </row>
    <row r="30" spans="1:5" x14ac:dyDescent="0.25">
      <c r="A30" s="72">
        <v>144</v>
      </c>
      <c r="B30" s="73">
        <v>28</v>
      </c>
      <c r="C30" s="73">
        <v>3</v>
      </c>
      <c r="D30" s="73" t="s">
        <v>66</v>
      </c>
      <c r="E30" t="str">
        <f>IF(ISNA(MATCH(A30,'ESO zone constants'!$A$2:$A$9949,0)),"","X")</f>
        <v>X</v>
      </c>
    </row>
    <row r="31" spans="1:5" x14ac:dyDescent="0.25">
      <c r="A31" s="72">
        <v>146</v>
      </c>
      <c r="B31" s="73">
        <v>29</v>
      </c>
      <c r="C31" s="73">
        <v>19</v>
      </c>
      <c r="D31" s="73" t="s">
        <v>62</v>
      </c>
      <c r="E31" t="str">
        <f>IF(ISNA(MATCH(A31,'ESO zone constants'!$A$2:$A$9949,0)),"","X")</f>
        <v>X</v>
      </c>
    </row>
    <row r="32" spans="1:5" x14ac:dyDescent="0.25">
      <c r="A32" s="72">
        <v>148</v>
      </c>
      <c r="B32" s="73">
        <v>30</v>
      </c>
      <c r="C32" s="73">
        <v>117</v>
      </c>
      <c r="D32" s="73" t="s">
        <v>60</v>
      </c>
      <c r="E32" t="str">
        <f>IF(ISNA(MATCH(A32,'ESO zone constants'!$A$2:$A$9949,0)),"","X")</f>
        <v>X</v>
      </c>
    </row>
    <row r="33" spans="1:5" x14ac:dyDescent="0.25">
      <c r="A33" s="72">
        <v>159</v>
      </c>
      <c r="B33" s="73">
        <v>31</v>
      </c>
      <c r="C33" s="73">
        <v>19</v>
      </c>
      <c r="D33" s="73" t="s">
        <v>126</v>
      </c>
      <c r="E33" t="str">
        <f>IF(ISNA(MATCH(A33,'ESO zone constants'!$A$2:$A$9949,0)),"","X")</f>
        <v>X</v>
      </c>
    </row>
    <row r="34" spans="1:5" x14ac:dyDescent="0.25">
      <c r="A34" s="72">
        <v>162</v>
      </c>
      <c r="B34" s="73">
        <v>32</v>
      </c>
      <c r="C34" s="73">
        <v>20</v>
      </c>
      <c r="D34" s="73" t="s">
        <v>127</v>
      </c>
      <c r="E34" t="str">
        <f>IF(ISNA(MATCH(A34,'ESO zone constants'!$A$2:$A$9949,0)),"","X")</f>
        <v>X</v>
      </c>
    </row>
    <row r="35" spans="1:5" x14ac:dyDescent="0.25">
      <c r="A35" s="72">
        <v>166</v>
      </c>
      <c r="B35" s="73">
        <v>33</v>
      </c>
      <c r="C35" s="73">
        <v>3</v>
      </c>
      <c r="D35" s="73" t="s">
        <v>128</v>
      </c>
      <c r="E35" t="str">
        <f>IF(ISNA(MATCH(A35,'ESO zone constants'!$A$2:$A$9949,0)),"","X")</f>
        <v>X</v>
      </c>
    </row>
    <row r="36" spans="1:5" x14ac:dyDescent="0.25">
      <c r="A36" s="72">
        <v>168</v>
      </c>
      <c r="B36" s="73">
        <v>34</v>
      </c>
      <c r="C36" s="73">
        <v>92</v>
      </c>
      <c r="D36" s="73" t="s">
        <v>129</v>
      </c>
      <c r="E36" t="str">
        <f>IF(ISNA(MATCH(A36,'ESO zone constants'!$A$2:$A$9949,0)),"","X")</f>
        <v>X</v>
      </c>
    </row>
    <row r="37" spans="1:5" x14ac:dyDescent="0.25">
      <c r="A37" s="72">
        <v>169</v>
      </c>
      <c r="B37" s="73">
        <v>35</v>
      </c>
      <c r="C37" s="73">
        <v>92</v>
      </c>
      <c r="D37" s="73" t="s">
        <v>130</v>
      </c>
      <c r="E37" t="str">
        <f>IF(ISNA(MATCH(A37,'ESO zone constants'!$A$2:$A$9949,0)),"","X")</f>
        <v>X</v>
      </c>
    </row>
    <row r="38" spans="1:5" x14ac:dyDescent="0.25">
      <c r="A38" s="72">
        <v>176</v>
      </c>
      <c r="B38" s="73">
        <v>36</v>
      </c>
      <c r="C38" s="73">
        <v>108</v>
      </c>
      <c r="D38" s="73" t="s">
        <v>50</v>
      </c>
      <c r="E38" t="str">
        <f>IF(ISNA(MATCH(A38,'ESO zone constants'!$A$2:$A$9949,0)),"","X")</f>
        <v>X</v>
      </c>
    </row>
    <row r="39" spans="1:5" x14ac:dyDescent="0.25">
      <c r="A39" s="72">
        <v>181</v>
      </c>
      <c r="B39" s="73">
        <v>37</v>
      </c>
      <c r="C39" s="73">
        <v>181</v>
      </c>
      <c r="D39" s="73" t="s">
        <v>131</v>
      </c>
      <c r="E39" t="str">
        <f>IF(ISNA(MATCH(A39,'ESO zone constants'!$A$2:$A$9949,0)),"","X")</f>
        <v>X</v>
      </c>
    </row>
    <row r="40" spans="1:5" x14ac:dyDescent="0.25">
      <c r="A40" s="72">
        <v>187</v>
      </c>
      <c r="B40" s="73">
        <v>38</v>
      </c>
      <c r="C40" s="73">
        <v>117</v>
      </c>
      <c r="D40" s="73" t="s">
        <v>132</v>
      </c>
      <c r="E40" t="str">
        <f>IF(ISNA(MATCH(A40,'ESO zone constants'!$A$2:$A$9949,0)),"","X")</f>
        <v>X</v>
      </c>
    </row>
    <row r="41" spans="1:5" x14ac:dyDescent="0.25">
      <c r="A41" s="72">
        <v>188</v>
      </c>
      <c r="B41" s="73">
        <v>39</v>
      </c>
      <c r="C41" s="73">
        <v>57</v>
      </c>
      <c r="D41" s="73" t="s">
        <v>133</v>
      </c>
      <c r="E41" t="str">
        <f>IF(ISNA(MATCH(A41,'ESO zone constants'!$A$2:$A$9949,0)),"","X")</f>
        <v>X</v>
      </c>
    </row>
    <row r="42" spans="1:5" x14ac:dyDescent="0.25">
      <c r="A42" s="72">
        <v>189</v>
      </c>
      <c r="B42" s="73">
        <v>40</v>
      </c>
      <c r="C42" s="73">
        <v>57</v>
      </c>
      <c r="D42" s="73" t="s">
        <v>134</v>
      </c>
      <c r="E42" t="str">
        <f>IF(ISNA(MATCH(A42,'ESO zone constants'!$A$2:$A$9949,0)),"","X")</f>
        <v>X</v>
      </c>
    </row>
    <row r="43" spans="1:5" x14ac:dyDescent="0.25">
      <c r="A43" s="72">
        <v>190</v>
      </c>
      <c r="B43" s="73">
        <v>41</v>
      </c>
      <c r="C43" s="73">
        <v>57</v>
      </c>
      <c r="D43" s="73" t="s">
        <v>135</v>
      </c>
      <c r="E43" t="str">
        <f>IF(ISNA(MATCH(A43,'ESO zone constants'!$A$2:$A$9949,0)),"","X")</f>
        <v>X</v>
      </c>
    </row>
    <row r="44" spans="1:5" x14ac:dyDescent="0.25">
      <c r="A44" s="72">
        <v>191</v>
      </c>
      <c r="B44" s="73">
        <v>42</v>
      </c>
      <c r="C44" s="73">
        <v>41</v>
      </c>
      <c r="D44" s="73" t="s">
        <v>136</v>
      </c>
      <c r="E44" t="str">
        <f>IF(ISNA(MATCH(A44,'ESO zone constants'!$A$2:$A$9949,0)),"","X")</f>
        <v>X</v>
      </c>
    </row>
    <row r="45" spans="1:5" x14ac:dyDescent="0.25">
      <c r="A45" s="72">
        <v>192</v>
      </c>
      <c r="B45" s="73">
        <v>43</v>
      </c>
      <c r="C45" s="73">
        <v>41</v>
      </c>
      <c r="D45" s="73" t="s">
        <v>137</v>
      </c>
      <c r="E45" t="str">
        <f>IF(ISNA(MATCH(A45,'ESO zone constants'!$A$2:$A$9949,0)),"","X")</f>
        <v>X</v>
      </c>
    </row>
    <row r="46" spans="1:5" x14ac:dyDescent="0.25">
      <c r="A46" s="72">
        <v>193</v>
      </c>
      <c r="B46" s="73">
        <v>44</v>
      </c>
      <c r="C46" s="73">
        <v>41</v>
      </c>
      <c r="D46" s="73" t="s">
        <v>138</v>
      </c>
      <c r="E46" t="str">
        <f>IF(ISNA(MATCH(A46,'ESO zone constants'!$A$2:$A$9949,0)),"","X")</f>
        <v>X</v>
      </c>
    </row>
    <row r="47" spans="1:5" x14ac:dyDescent="0.25">
      <c r="A47" s="72">
        <v>199</v>
      </c>
      <c r="B47" s="73">
        <v>45</v>
      </c>
      <c r="C47" s="73">
        <v>199</v>
      </c>
      <c r="D47" s="73" t="s">
        <v>139</v>
      </c>
      <c r="E47" t="str">
        <f>IF(ISNA(MATCH(A47,'ESO zone constants'!$A$2:$A$9949,0)),"","X")</f>
        <v>X</v>
      </c>
    </row>
    <row r="48" spans="1:5" x14ac:dyDescent="0.25">
      <c r="A48" s="72">
        <v>200</v>
      </c>
      <c r="B48" s="73">
        <v>46</v>
      </c>
      <c r="C48" s="73">
        <v>199</v>
      </c>
      <c r="D48" s="73" t="s">
        <v>140</v>
      </c>
      <c r="E48" t="str">
        <f>IF(ISNA(MATCH(A48,'ESO zone constants'!$A$2:$A$9949,0)),"","X")</f>
        <v>X</v>
      </c>
    </row>
    <row r="49" spans="1:5" x14ac:dyDescent="0.25">
      <c r="A49" s="72">
        <v>201</v>
      </c>
      <c r="B49" s="73">
        <v>47</v>
      </c>
      <c r="C49" s="73">
        <v>199</v>
      </c>
      <c r="D49" s="73" t="s">
        <v>141</v>
      </c>
      <c r="E49" t="str">
        <f>IF(ISNA(MATCH(A49,'ESO zone constants'!$A$2:$A$9949,0)),"","X")</f>
        <v>X</v>
      </c>
    </row>
    <row r="50" spans="1:5" x14ac:dyDescent="0.25">
      <c r="A50" s="72">
        <v>203</v>
      </c>
      <c r="B50" s="73">
        <v>48</v>
      </c>
      <c r="C50" s="73">
        <v>267</v>
      </c>
      <c r="D50" s="73" t="s">
        <v>142</v>
      </c>
      <c r="E50" t="str">
        <f>IF(ISNA(MATCH(A50,'ESO zone constants'!$A$2:$A$9949,0)),"","X")</f>
        <v>X</v>
      </c>
    </row>
    <row r="51" spans="1:5" x14ac:dyDescent="0.25">
      <c r="A51" s="72">
        <v>207</v>
      </c>
      <c r="B51" s="73">
        <v>49</v>
      </c>
      <c r="C51" s="73">
        <v>208</v>
      </c>
      <c r="D51" s="73" t="s">
        <v>143</v>
      </c>
      <c r="E51" t="str">
        <f>IF(ISNA(MATCH(A51,'ESO zone constants'!$A$2:$A$9949,0)),"","X")</f>
        <v>X</v>
      </c>
    </row>
    <row r="52" spans="1:5" x14ac:dyDescent="0.25">
      <c r="A52" s="72">
        <v>208</v>
      </c>
      <c r="B52" s="73">
        <v>50</v>
      </c>
      <c r="C52" s="73">
        <v>208</v>
      </c>
      <c r="D52" s="73" t="s">
        <v>144</v>
      </c>
      <c r="E52" t="str">
        <f>IF(ISNA(MATCH(A52,'ESO zone constants'!$A$2:$A$9949,0)),"","X")</f>
        <v>X</v>
      </c>
    </row>
    <row r="53" spans="1:5" x14ac:dyDescent="0.25">
      <c r="A53" s="72">
        <v>209</v>
      </c>
      <c r="B53" s="73">
        <v>51</v>
      </c>
      <c r="C53" s="73">
        <v>208</v>
      </c>
      <c r="D53" s="73" t="s">
        <v>145</v>
      </c>
      <c r="E53" t="str">
        <f>IF(ISNA(MATCH(A53,'ESO zone constants'!$A$2:$A$9949,0)),"","X")</f>
        <v>X</v>
      </c>
    </row>
    <row r="54" spans="1:5" x14ac:dyDescent="0.25">
      <c r="A54" s="72">
        <v>212</v>
      </c>
      <c r="B54" s="73">
        <v>52</v>
      </c>
      <c r="C54" s="73">
        <v>57</v>
      </c>
      <c r="D54" s="73" t="s">
        <v>146</v>
      </c>
      <c r="E54" t="str">
        <f>IF(ISNA(MATCH(A54,'ESO zone constants'!$A$2:$A$9949,0)),"","X")</f>
        <v>X</v>
      </c>
    </row>
    <row r="55" spans="1:5" x14ac:dyDescent="0.25">
      <c r="A55" s="72">
        <v>213</v>
      </c>
      <c r="B55" s="73">
        <v>53</v>
      </c>
      <c r="C55" s="73">
        <v>117</v>
      </c>
      <c r="D55" s="73" t="s">
        <v>147</v>
      </c>
      <c r="E55" t="str">
        <f>IF(ISNA(MATCH(A55,'ESO zone constants'!$A$2:$A$9949,0)),"","X")</f>
        <v>X</v>
      </c>
    </row>
    <row r="56" spans="1:5" x14ac:dyDescent="0.25">
      <c r="A56" s="72">
        <v>214</v>
      </c>
      <c r="B56" s="73">
        <v>54</v>
      </c>
      <c r="C56" s="73">
        <v>117</v>
      </c>
      <c r="D56" s="73" t="s">
        <v>148</v>
      </c>
      <c r="E56" t="str">
        <f>IF(ISNA(MATCH(A56,'ESO zone constants'!$A$2:$A$9949,0)),"","X")</f>
        <v>X</v>
      </c>
    </row>
    <row r="57" spans="1:5" x14ac:dyDescent="0.25">
      <c r="A57" s="72">
        <v>215</v>
      </c>
      <c r="B57" s="73">
        <v>55</v>
      </c>
      <c r="C57" s="73">
        <v>117</v>
      </c>
      <c r="D57" s="73" t="s">
        <v>149</v>
      </c>
      <c r="E57" t="str">
        <f>IF(ISNA(MATCH(A57,'ESO zone constants'!$A$2:$A$9949,0)),"","X")</f>
        <v>X</v>
      </c>
    </row>
    <row r="58" spans="1:5" x14ac:dyDescent="0.25">
      <c r="A58" s="72">
        <v>216</v>
      </c>
      <c r="B58" s="73">
        <v>56</v>
      </c>
      <c r="C58" s="73">
        <v>41</v>
      </c>
      <c r="D58" s="73" t="s">
        <v>150</v>
      </c>
      <c r="E58" t="str">
        <f>IF(ISNA(MATCH(A58,'ESO zone constants'!$A$2:$A$9949,0)),"","X")</f>
        <v>X</v>
      </c>
    </row>
    <row r="59" spans="1:5" x14ac:dyDescent="0.25">
      <c r="A59" s="72">
        <v>217</v>
      </c>
      <c r="B59" s="73">
        <v>57</v>
      </c>
      <c r="C59" s="73">
        <v>199</v>
      </c>
      <c r="D59" s="73" t="s">
        <v>151</v>
      </c>
      <c r="E59" t="str">
        <f>IF(ISNA(MATCH(A59,'ESO zone constants'!$A$2:$A$9949,0)),"","X")</f>
        <v>X</v>
      </c>
    </row>
    <row r="60" spans="1:5" x14ac:dyDescent="0.25">
      <c r="A60" s="72">
        <v>218</v>
      </c>
      <c r="B60" s="73">
        <v>58</v>
      </c>
      <c r="C60" s="73">
        <v>267</v>
      </c>
      <c r="D60" s="73" t="s">
        <v>152</v>
      </c>
      <c r="E60" t="str">
        <f>IF(ISNA(MATCH(A60,'ESO zone constants'!$A$2:$A$9949,0)),"","X")</f>
        <v>X</v>
      </c>
    </row>
    <row r="61" spans="1:5" x14ac:dyDescent="0.25">
      <c r="A61" s="72">
        <v>219</v>
      </c>
      <c r="B61" s="73">
        <v>59</v>
      </c>
      <c r="C61" s="73">
        <v>267</v>
      </c>
      <c r="D61" s="73" t="s">
        <v>153</v>
      </c>
      <c r="E61" t="str">
        <f>IF(ISNA(MATCH(A61,'ESO zone constants'!$A$2:$A$9949,0)),"","X")</f>
        <v>X</v>
      </c>
    </row>
    <row r="62" spans="1:5" x14ac:dyDescent="0.25">
      <c r="A62" s="72">
        <v>222</v>
      </c>
      <c r="B62" s="73">
        <v>60</v>
      </c>
      <c r="C62" s="73">
        <v>3</v>
      </c>
      <c r="D62" s="73" t="s">
        <v>154</v>
      </c>
      <c r="E62" t="str">
        <f>IF(ISNA(MATCH(A62,'ESO zone constants'!$A$2:$A$9949,0)),"","X")</f>
        <v>X</v>
      </c>
    </row>
    <row r="63" spans="1:5" x14ac:dyDescent="0.25">
      <c r="A63" s="72">
        <v>223</v>
      </c>
      <c r="B63" s="73">
        <v>61</v>
      </c>
      <c r="C63" s="73">
        <v>3</v>
      </c>
      <c r="D63" s="73" t="s">
        <v>155</v>
      </c>
      <c r="E63" t="str">
        <f>IF(ISNA(MATCH(A63,'ESO zone constants'!$A$2:$A$9949,0)),"","X")</f>
        <v>X</v>
      </c>
    </row>
    <row r="64" spans="1:5" x14ac:dyDescent="0.25">
      <c r="A64" s="72">
        <v>224</v>
      </c>
      <c r="B64" s="73">
        <v>62</v>
      </c>
      <c r="C64" s="73">
        <v>20</v>
      </c>
      <c r="D64" s="73" t="s">
        <v>156</v>
      </c>
      <c r="E64" t="str">
        <f>IF(ISNA(MATCH(A64,'ESO zone constants'!$A$2:$A$9949,0)),"","X")</f>
        <v>X</v>
      </c>
    </row>
    <row r="65" spans="1:5" x14ac:dyDescent="0.25">
      <c r="A65" s="72">
        <v>227</v>
      </c>
      <c r="B65" s="73">
        <v>63</v>
      </c>
      <c r="C65" s="73">
        <v>92</v>
      </c>
      <c r="D65" s="73" t="s">
        <v>157</v>
      </c>
      <c r="E65" t="str">
        <f>IF(ISNA(MATCH(A65,'ESO zone constants'!$A$2:$A$9949,0)),"","X")</f>
        <v>X</v>
      </c>
    </row>
    <row r="66" spans="1:5" x14ac:dyDescent="0.25">
      <c r="A66" s="72">
        <v>228</v>
      </c>
      <c r="B66" s="73">
        <v>64</v>
      </c>
      <c r="C66" s="73">
        <v>92</v>
      </c>
      <c r="D66" s="73" t="s">
        <v>158</v>
      </c>
      <c r="E66" t="str">
        <f>IF(ISNA(MATCH(A66,'ESO zone constants'!$A$2:$A$9949,0)),"","X")</f>
        <v>X</v>
      </c>
    </row>
    <row r="67" spans="1:5" x14ac:dyDescent="0.25">
      <c r="A67" s="72">
        <v>229</v>
      </c>
      <c r="B67" s="73">
        <v>65</v>
      </c>
      <c r="C67" s="73">
        <v>92</v>
      </c>
      <c r="D67" s="73" t="s">
        <v>159</v>
      </c>
      <c r="E67" t="str">
        <f>IF(ISNA(MATCH(A67,'ESO zone constants'!$A$2:$A$9949,0)),"","X")</f>
        <v>X</v>
      </c>
    </row>
    <row r="68" spans="1:5" x14ac:dyDescent="0.25">
      <c r="A68" s="72">
        <v>231</v>
      </c>
      <c r="B68" s="73">
        <v>66</v>
      </c>
      <c r="C68" s="73">
        <v>92</v>
      </c>
      <c r="D68" s="73" t="s">
        <v>160</v>
      </c>
      <c r="E68" t="str">
        <f>IF(ISNA(MATCH(A68,'ESO zone constants'!$A$2:$A$9949,0)),"","X")</f>
        <v>X</v>
      </c>
    </row>
    <row r="69" spans="1:5" x14ac:dyDescent="0.25">
      <c r="A69" s="72">
        <v>232</v>
      </c>
      <c r="B69" s="73">
        <v>67</v>
      </c>
      <c r="C69" s="73">
        <v>117</v>
      </c>
      <c r="D69" s="73" t="s">
        <v>161</v>
      </c>
      <c r="E69" t="str">
        <f>IF(ISNA(MATCH(A69,'ESO zone constants'!$A$2:$A$9949,0)),"","X")</f>
        <v>X</v>
      </c>
    </row>
    <row r="70" spans="1:5" x14ac:dyDescent="0.25">
      <c r="A70" s="72">
        <v>233</v>
      </c>
      <c r="B70" s="73">
        <v>68</v>
      </c>
      <c r="C70" s="73">
        <v>117</v>
      </c>
      <c r="D70" s="73" t="s">
        <v>162</v>
      </c>
      <c r="E70" t="str">
        <f>IF(ISNA(MATCH(A70,'ESO zone constants'!$A$2:$A$9949,0)),"","X")</f>
        <v>X</v>
      </c>
    </row>
    <row r="71" spans="1:5" x14ac:dyDescent="0.25">
      <c r="A71" s="72">
        <v>234</v>
      </c>
      <c r="B71" s="73">
        <v>69</v>
      </c>
      <c r="C71" s="73">
        <v>117</v>
      </c>
      <c r="D71" s="73" t="s">
        <v>163</v>
      </c>
      <c r="E71" t="str">
        <f>IF(ISNA(MATCH(A71,'ESO zone constants'!$A$2:$A$9949,0)),"","X")</f>
        <v>X</v>
      </c>
    </row>
    <row r="72" spans="1:5" x14ac:dyDescent="0.25">
      <c r="A72" s="72">
        <v>235</v>
      </c>
      <c r="B72" s="73">
        <v>70</v>
      </c>
      <c r="C72" s="73">
        <v>117</v>
      </c>
      <c r="D72" s="73" t="s">
        <v>164</v>
      </c>
      <c r="E72" t="str">
        <f>IF(ISNA(MATCH(A72,'ESO zone constants'!$A$2:$A$9949,0)),"","X")</f>
        <v>X</v>
      </c>
    </row>
    <row r="73" spans="1:5" x14ac:dyDescent="0.25">
      <c r="A73" s="72">
        <v>236</v>
      </c>
      <c r="B73" s="73">
        <v>71</v>
      </c>
      <c r="C73" s="73">
        <v>117</v>
      </c>
      <c r="D73" s="73" t="s">
        <v>165</v>
      </c>
      <c r="E73" t="str">
        <f>IF(ISNA(MATCH(A73,'ESO zone constants'!$A$2:$A$9949,0)),"","X")</f>
        <v>X</v>
      </c>
    </row>
    <row r="74" spans="1:5" x14ac:dyDescent="0.25">
      <c r="A74" s="72">
        <v>237</v>
      </c>
      <c r="B74" s="73">
        <v>72</v>
      </c>
      <c r="C74" s="73">
        <v>104</v>
      </c>
      <c r="D74" s="73" t="s">
        <v>166</v>
      </c>
      <c r="E74" t="str">
        <f>IF(ISNA(MATCH(A74,'ESO zone constants'!$A$2:$A$9949,0)),"","X")</f>
        <v>X</v>
      </c>
    </row>
    <row r="75" spans="1:5" x14ac:dyDescent="0.25">
      <c r="A75" s="72">
        <v>238</v>
      </c>
      <c r="B75" s="73">
        <v>73</v>
      </c>
      <c r="C75" s="73">
        <v>104</v>
      </c>
      <c r="D75" s="73" t="s">
        <v>167</v>
      </c>
      <c r="E75" t="str">
        <f>IF(ISNA(MATCH(A75,'ESO zone constants'!$A$2:$A$9949,0)),"","X")</f>
        <v>X</v>
      </c>
    </row>
    <row r="76" spans="1:5" x14ac:dyDescent="0.25">
      <c r="A76" s="72">
        <v>239</v>
      </c>
      <c r="B76" s="73">
        <v>74</v>
      </c>
      <c r="C76" s="73">
        <v>104</v>
      </c>
      <c r="D76" s="73" t="s">
        <v>168</v>
      </c>
      <c r="E76" t="str">
        <f>IF(ISNA(MATCH(A76,'ESO zone constants'!$A$2:$A$9949,0)),"","X")</f>
        <v>X</v>
      </c>
    </row>
    <row r="77" spans="1:5" x14ac:dyDescent="0.25">
      <c r="A77" s="72">
        <v>241</v>
      </c>
      <c r="B77" s="73">
        <v>75</v>
      </c>
      <c r="C77" s="73">
        <v>41</v>
      </c>
      <c r="D77" s="73" t="s">
        <v>169</v>
      </c>
      <c r="E77" t="str">
        <f>IF(ISNA(MATCH(A77,'ESO zone constants'!$A$2:$A$9949,0)),"","X")</f>
        <v>X</v>
      </c>
    </row>
    <row r="78" spans="1:5" x14ac:dyDescent="0.25">
      <c r="A78" s="72">
        <v>242</v>
      </c>
      <c r="B78" s="73">
        <v>76</v>
      </c>
      <c r="C78" s="73">
        <v>41</v>
      </c>
      <c r="D78" s="73" t="s">
        <v>170</v>
      </c>
      <c r="E78" t="str">
        <f>IF(ISNA(MATCH(A78,'ESO zone constants'!$A$2:$A$9949,0)),"","X")</f>
        <v>X</v>
      </c>
    </row>
    <row r="79" spans="1:5" x14ac:dyDescent="0.25">
      <c r="A79" s="72">
        <v>243</v>
      </c>
      <c r="B79" s="73">
        <v>77</v>
      </c>
      <c r="C79" s="73">
        <v>41</v>
      </c>
      <c r="D79" s="73" t="s">
        <v>171</v>
      </c>
      <c r="E79" t="str">
        <f>IF(ISNA(MATCH(A79,'ESO zone constants'!$A$2:$A$9949,0)),"","X")</f>
        <v>X</v>
      </c>
    </row>
    <row r="80" spans="1:5" x14ac:dyDescent="0.25">
      <c r="A80" s="72">
        <v>245</v>
      </c>
      <c r="B80" s="73">
        <v>78</v>
      </c>
      <c r="C80" s="73">
        <v>41</v>
      </c>
      <c r="D80" s="73" t="s">
        <v>172</v>
      </c>
      <c r="E80" t="str">
        <f>IF(ISNA(MATCH(A80,'ESO zone constants'!$A$2:$A$9949,0)),"","X")</f>
        <v>X</v>
      </c>
    </row>
    <row r="81" spans="1:5" x14ac:dyDescent="0.25">
      <c r="A81" s="72">
        <v>246</v>
      </c>
      <c r="B81" s="73">
        <v>79</v>
      </c>
      <c r="C81" s="73">
        <v>41</v>
      </c>
      <c r="D81" s="73" t="s">
        <v>173</v>
      </c>
      <c r="E81" t="str">
        <f>IF(ISNA(MATCH(A81,'ESO zone constants'!$A$2:$A$9949,0)),"","X")</f>
        <v>X</v>
      </c>
    </row>
    <row r="82" spans="1:5" x14ac:dyDescent="0.25">
      <c r="A82" s="72">
        <v>247</v>
      </c>
      <c r="B82" s="73">
        <v>80</v>
      </c>
      <c r="C82" s="73">
        <v>41</v>
      </c>
      <c r="D82" s="73" t="s">
        <v>174</v>
      </c>
      <c r="E82" t="str">
        <f>IF(ISNA(MATCH(A82,'ESO zone constants'!$A$2:$A$9949,0)),"","X")</f>
        <v>X</v>
      </c>
    </row>
    <row r="83" spans="1:5" x14ac:dyDescent="0.25">
      <c r="A83" s="72">
        <v>248</v>
      </c>
      <c r="B83" s="73">
        <v>81</v>
      </c>
      <c r="C83" s="73">
        <v>57</v>
      </c>
      <c r="D83" s="73" t="s">
        <v>175</v>
      </c>
      <c r="E83" t="str">
        <f>IF(ISNA(MATCH(A83,'ESO zone constants'!$A$2:$A$9949,0)),"","X")</f>
        <v>X</v>
      </c>
    </row>
    <row r="84" spans="1:5" x14ac:dyDescent="0.25">
      <c r="A84" s="72">
        <v>249</v>
      </c>
      <c r="B84" s="73">
        <v>82</v>
      </c>
      <c r="C84" s="73">
        <v>57</v>
      </c>
      <c r="D84" s="73" t="s">
        <v>176</v>
      </c>
      <c r="E84" t="str">
        <f>IF(ISNA(MATCH(A84,'ESO zone constants'!$A$2:$A$9949,0)),"","X")</f>
        <v>X</v>
      </c>
    </row>
    <row r="85" spans="1:5" x14ac:dyDescent="0.25">
      <c r="A85" s="72">
        <v>250</v>
      </c>
      <c r="B85" s="73">
        <v>83</v>
      </c>
      <c r="C85" s="73">
        <v>57</v>
      </c>
      <c r="D85" s="73" t="s">
        <v>177</v>
      </c>
      <c r="E85" t="str">
        <f>IF(ISNA(MATCH(A85,'ESO zone constants'!$A$2:$A$9949,0)),"","X")</f>
        <v>X</v>
      </c>
    </row>
    <row r="86" spans="1:5" x14ac:dyDescent="0.25">
      <c r="A86" s="72">
        <v>252</v>
      </c>
      <c r="B86" s="73">
        <v>84</v>
      </c>
      <c r="C86" s="73">
        <v>57</v>
      </c>
      <c r="D86" s="73" t="s">
        <v>178</v>
      </c>
      <c r="E86" t="str">
        <f>IF(ISNA(MATCH(A86,'ESO zone constants'!$A$2:$A$9949,0)),"","X")</f>
        <v>X</v>
      </c>
    </row>
    <row r="87" spans="1:5" x14ac:dyDescent="0.25">
      <c r="A87" s="72">
        <v>253</v>
      </c>
      <c r="B87" s="73">
        <v>85</v>
      </c>
      <c r="C87" s="73">
        <v>57</v>
      </c>
      <c r="D87" s="73" t="s">
        <v>179</v>
      </c>
      <c r="E87" t="str">
        <f>IF(ISNA(MATCH(A87,'ESO zone constants'!$A$2:$A$9949,0)),"","X")</f>
        <v>X</v>
      </c>
    </row>
    <row r="88" spans="1:5" x14ac:dyDescent="0.25">
      <c r="A88" s="72">
        <v>254</v>
      </c>
      <c r="B88" s="73">
        <v>86</v>
      </c>
      <c r="C88" s="73">
        <v>57</v>
      </c>
      <c r="D88" s="73" t="s">
        <v>180</v>
      </c>
      <c r="E88" t="str">
        <f>IF(ISNA(MATCH(A88,'ESO zone constants'!$A$2:$A$9949,0)),"","X")</f>
        <v>X</v>
      </c>
    </row>
    <row r="89" spans="1:5" x14ac:dyDescent="0.25">
      <c r="A89" s="72">
        <v>255</v>
      </c>
      <c r="B89" s="73">
        <v>87</v>
      </c>
      <c r="C89" s="73">
        <v>57</v>
      </c>
      <c r="D89" s="73" t="s">
        <v>181</v>
      </c>
      <c r="E89" t="str">
        <f>IF(ISNA(MATCH(A89,'ESO zone constants'!$A$2:$A$9949,0)),"","X")</f>
        <v>X</v>
      </c>
    </row>
    <row r="90" spans="1:5" x14ac:dyDescent="0.25">
      <c r="A90" s="72">
        <v>256</v>
      </c>
      <c r="B90" s="73">
        <v>88</v>
      </c>
      <c r="C90" s="73">
        <v>3</v>
      </c>
      <c r="D90" s="73" t="s">
        <v>182</v>
      </c>
      <c r="E90" t="str">
        <f>IF(ISNA(MATCH(A90,'ESO zone constants'!$A$2:$A$9949,0)),"","X")</f>
        <v>X</v>
      </c>
    </row>
    <row r="91" spans="1:5" x14ac:dyDescent="0.25">
      <c r="A91" s="72">
        <v>257</v>
      </c>
      <c r="B91" s="73">
        <v>89</v>
      </c>
      <c r="C91" s="73">
        <v>103</v>
      </c>
      <c r="D91" s="73" t="s">
        <v>183</v>
      </c>
      <c r="E91" t="str">
        <f>IF(ISNA(MATCH(A91,'ESO zone constants'!$A$2:$A$9949,0)),"","X")</f>
        <v>X</v>
      </c>
    </row>
    <row r="92" spans="1:5" x14ac:dyDescent="0.25">
      <c r="A92" s="72">
        <v>258</v>
      </c>
      <c r="B92" s="73">
        <v>90</v>
      </c>
      <c r="C92" s="73">
        <v>103</v>
      </c>
      <c r="D92" s="73" t="s">
        <v>184</v>
      </c>
      <c r="E92" t="str">
        <f>IF(ISNA(MATCH(A92,'ESO zone constants'!$A$2:$A$9949,0)),"","X")</f>
        <v>X</v>
      </c>
    </row>
    <row r="93" spans="1:5" x14ac:dyDescent="0.25">
      <c r="A93" s="72">
        <v>259</v>
      </c>
      <c r="B93" s="73">
        <v>91</v>
      </c>
      <c r="C93" s="73">
        <v>103</v>
      </c>
      <c r="D93" s="73" t="s">
        <v>185</v>
      </c>
      <c r="E93" t="str">
        <f>IF(ISNA(MATCH(A93,'ESO zone constants'!$A$2:$A$9949,0)),"","X")</f>
        <v>X</v>
      </c>
    </row>
    <row r="94" spans="1:5" x14ac:dyDescent="0.25">
      <c r="A94" s="72">
        <v>260</v>
      </c>
      <c r="B94" s="73">
        <v>92</v>
      </c>
      <c r="C94" s="73">
        <v>101</v>
      </c>
      <c r="D94" s="73" t="s">
        <v>186</v>
      </c>
      <c r="E94" t="str">
        <f>IF(ISNA(MATCH(A94,'ESO zone constants'!$A$2:$A$9949,0)),"","X")</f>
        <v>X</v>
      </c>
    </row>
    <row r="95" spans="1:5" x14ac:dyDescent="0.25">
      <c r="A95" s="72">
        <v>261</v>
      </c>
      <c r="B95" s="73">
        <v>93</v>
      </c>
      <c r="C95" s="73">
        <v>101</v>
      </c>
      <c r="D95" s="73" t="s">
        <v>187</v>
      </c>
      <c r="E95" t="str">
        <f>IF(ISNA(MATCH(A95,'ESO zone constants'!$A$2:$A$9949,0)),"","X")</f>
        <v>X</v>
      </c>
    </row>
    <row r="96" spans="1:5" x14ac:dyDescent="0.25">
      <c r="A96" s="72">
        <v>262</v>
      </c>
      <c r="B96" s="73">
        <v>94</v>
      </c>
      <c r="C96" s="73">
        <v>101</v>
      </c>
      <c r="D96" s="73" t="s">
        <v>188</v>
      </c>
      <c r="E96" t="str">
        <f>IF(ISNA(MATCH(A96,'ESO zone constants'!$A$2:$A$9949,0)),"","X")</f>
        <v>X</v>
      </c>
    </row>
    <row r="97" spans="1:5" x14ac:dyDescent="0.25">
      <c r="A97" s="72">
        <v>263</v>
      </c>
      <c r="B97" s="73">
        <v>95</v>
      </c>
      <c r="C97" s="73">
        <v>101</v>
      </c>
      <c r="D97" s="73" t="s">
        <v>189</v>
      </c>
      <c r="E97" t="str">
        <f>IF(ISNA(MATCH(A97,'ESO zone constants'!$A$2:$A$9949,0)),"","X")</f>
        <v>X</v>
      </c>
    </row>
    <row r="98" spans="1:5" x14ac:dyDescent="0.25">
      <c r="A98" s="72">
        <v>264</v>
      </c>
      <c r="B98" s="73">
        <v>96</v>
      </c>
      <c r="C98" s="73">
        <v>101</v>
      </c>
      <c r="D98" s="73" t="s">
        <v>190</v>
      </c>
      <c r="E98" t="str">
        <f>IF(ISNA(MATCH(A98,'ESO zone constants'!$A$2:$A$9949,0)),"","X")</f>
        <v>X</v>
      </c>
    </row>
    <row r="99" spans="1:5" x14ac:dyDescent="0.25">
      <c r="A99" s="72">
        <v>265</v>
      </c>
      <c r="B99" s="73">
        <v>97</v>
      </c>
      <c r="C99" s="73">
        <v>101</v>
      </c>
      <c r="D99" s="73" t="s">
        <v>191</v>
      </c>
      <c r="E99" t="str">
        <f>IF(ISNA(MATCH(A99,'ESO zone constants'!$A$2:$A$9949,0)),"","X")</f>
        <v>X</v>
      </c>
    </row>
    <row r="100" spans="1:5" x14ac:dyDescent="0.25">
      <c r="A100" s="72">
        <v>266</v>
      </c>
      <c r="B100" s="73">
        <v>98</v>
      </c>
      <c r="C100" s="73">
        <v>101</v>
      </c>
      <c r="D100" s="73" t="s">
        <v>192</v>
      </c>
      <c r="E100" t="str">
        <f>IF(ISNA(MATCH(A100,'ESO zone constants'!$A$2:$A$9949,0)),"","X")</f>
        <v>X</v>
      </c>
    </row>
    <row r="101" spans="1:5" x14ac:dyDescent="0.25">
      <c r="A101" s="72">
        <v>267</v>
      </c>
      <c r="B101" s="73">
        <v>99</v>
      </c>
      <c r="C101" s="73">
        <v>267</v>
      </c>
      <c r="D101" s="73" t="s">
        <v>193</v>
      </c>
      <c r="E101" t="str">
        <f>IF(ISNA(MATCH(A101,'ESO zone constants'!$A$2:$A$9949,0)),"","X")</f>
        <v>X</v>
      </c>
    </row>
    <row r="102" spans="1:5" x14ac:dyDescent="0.25">
      <c r="A102" s="72">
        <v>268</v>
      </c>
      <c r="B102" s="73">
        <v>100</v>
      </c>
      <c r="C102" s="73">
        <v>58</v>
      </c>
      <c r="D102" s="73" t="s">
        <v>194</v>
      </c>
      <c r="E102" t="str">
        <f>IF(ISNA(MATCH(A102,'ESO zone constants'!$A$2:$A$9949,0)),"","X")</f>
        <v>X</v>
      </c>
    </row>
    <row r="103" spans="1:5" x14ac:dyDescent="0.25">
      <c r="A103" s="72">
        <v>269</v>
      </c>
      <c r="B103" s="73">
        <v>101</v>
      </c>
      <c r="C103" s="73">
        <v>58</v>
      </c>
      <c r="D103" s="73" t="s">
        <v>195</v>
      </c>
      <c r="E103" t="str">
        <f>IF(ISNA(MATCH(A103,'ESO zone constants'!$A$2:$A$9949,0)),"","X")</f>
        <v>X</v>
      </c>
    </row>
    <row r="104" spans="1:5" x14ac:dyDescent="0.25">
      <c r="A104" s="72">
        <v>270</v>
      </c>
      <c r="B104" s="73">
        <v>102</v>
      </c>
      <c r="C104" s="73">
        <v>117</v>
      </c>
      <c r="D104" s="73" t="s">
        <v>196</v>
      </c>
      <c r="E104" t="str">
        <f>IF(ISNA(MATCH(A104,'ESO zone constants'!$A$2:$A$9949,0)),"","X")</f>
        <v>X</v>
      </c>
    </row>
    <row r="105" spans="1:5" x14ac:dyDescent="0.25">
      <c r="A105" s="72">
        <v>271</v>
      </c>
      <c r="B105" s="73">
        <v>103</v>
      </c>
      <c r="C105" s="73">
        <v>117</v>
      </c>
      <c r="D105" s="73" t="s">
        <v>197</v>
      </c>
      <c r="E105" t="str">
        <f>IF(ISNA(MATCH(A105,'ESO zone constants'!$A$2:$A$9949,0)),"","X")</f>
        <v>X</v>
      </c>
    </row>
    <row r="106" spans="1:5" x14ac:dyDescent="0.25">
      <c r="A106" s="72">
        <v>272</v>
      </c>
      <c r="B106" s="73">
        <v>104</v>
      </c>
      <c r="C106" s="73">
        <v>117</v>
      </c>
      <c r="D106" s="73" t="s">
        <v>198</v>
      </c>
      <c r="E106" t="str">
        <f>IF(ISNA(MATCH(A106,'ESO zone constants'!$A$2:$A$9949,0)),"","X")</f>
        <v>X</v>
      </c>
    </row>
    <row r="107" spans="1:5" x14ac:dyDescent="0.25">
      <c r="A107" s="72">
        <v>273</v>
      </c>
      <c r="B107" s="73">
        <v>105</v>
      </c>
      <c r="C107" s="73">
        <v>117</v>
      </c>
      <c r="D107" s="73" t="s">
        <v>199</v>
      </c>
      <c r="E107" t="str">
        <f>IF(ISNA(MATCH(A107,'ESO zone constants'!$A$2:$A$9949,0)),"","X")</f>
        <v>X</v>
      </c>
    </row>
    <row r="108" spans="1:5" x14ac:dyDescent="0.25">
      <c r="A108" s="72">
        <v>274</v>
      </c>
      <c r="B108" s="73">
        <v>106</v>
      </c>
      <c r="C108" s="73">
        <v>117</v>
      </c>
      <c r="D108" s="73" t="s">
        <v>200</v>
      </c>
      <c r="E108" t="str">
        <f>IF(ISNA(MATCH(A108,'ESO zone constants'!$A$2:$A$9949,0)),"","X")</f>
        <v>X</v>
      </c>
    </row>
    <row r="109" spans="1:5" x14ac:dyDescent="0.25">
      <c r="A109" s="72">
        <v>275</v>
      </c>
      <c r="B109" s="73">
        <v>107</v>
      </c>
      <c r="C109" s="73">
        <v>117</v>
      </c>
      <c r="D109" s="73" t="s">
        <v>201</v>
      </c>
      <c r="E109" t="str">
        <f>IF(ISNA(MATCH(A109,'ESO zone constants'!$A$2:$A$9949,0)),"","X")</f>
        <v>X</v>
      </c>
    </row>
    <row r="110" spans="1:5" x14ac:dyDescent="0.25">
      <c r="A110" s="72">
        <v>279</v>
      </c>
      <c r="B110" s="73">
        <v>108</v>
      </c>
      <c r="C110" s="73">
        <v>279</v>
      </c>
      <c r="D110" s="73" t="s">
        <v>202</v>
      </c>
      <c r="E110" t="str">
        <f>IF(ISNA(MATCH(A110,'ESO zone constants'!$A$2:$A$9949,0)),"","X")</f>
        <v>X</v>
      </c>
    </row>
    <row r="111" spans="1:5" x14ac:dyDescent="0.25">
      <c r="A111" s="72">
        <v>280</v>
      </c>
      <c r="B111" s="73">
        <v>109</v>
      </c>
      <c r="C111" s="73">
        <v>280</v>
      </c>
      <c r="D111" s="73" t="s">
        <v>203</v>
      </c>
      <c r="E111" t="str">
        <f>IF(ISNA(MATCH(A111,'ESO zone constants'!$A$2:$A$9949,0)),"","X")</f>
        <v>X</v>
      </c>
    </row>
    <row r="112" spans="1:5" x14ac:dyDescent="0.25">
      <c r="A112" s="72">
        <v>281</v>
      </c>
      <c r="B112" s="73">
        <v>110</v>
      </c>
      <c r="C112" s="73">
        <v>281</v>
      </c>
      <c r="D112" s="73" t="s">
        <v>204</v>
      </c>
      <c r="E112" t="str">
        <f>IF(ISNA(MATCH(A112,'ESO zone constants'!$A$2:$A$9949,0)),"","X")</f>
        <v>X</v>
      </c>
    </row>
    <row r="113" spans="1:5" x14ac:dyDescent="0.25">
      <c r="A113" s="72">
        <v>283</v>
      </c>
      <c r="B113" s="73">
        <v>111</v>
      </c>
      <c r="C113" s="73">
        <v>41</v>
      </c>
      <c r="D113" s="73" t="s">
        <v>51</v>
      </c>
      <c r="E113" t="str">
        <f>IF(ISNA(MATCH(A113,'ESO zone constants'!$A$2:$A$9949,0)),"","X")</f>
        <v>X</v>
      </c>
    </row>
    <row r="114" spans="1:5" x14ac:dyDescent="0.25">
      <c r="A114" s="72">
        <v>284</v>
      </c>
      <c r="B114" s="73">
        <v>112</v>
      </c>
      <c r="C114" s="73">
        <v>3</v>
      </c>
      <c r="D114" s="73" t="s">
        <v>205</v>
      </c>
      <c r="E114" t="str">
        <f>IF(ISNA(MATCH(A114,'ESO zone constants'!$A$2:$A$9949,0)),"","X")</f>
        <v>X</v>
      </c>
    </row>
    <row r="115" spans="1:5" x14ac:dyDescent="0.25">
      <c r="A115" s="72">
        <v>287</v>
      </c>
      <c r="B115" s="73">
        <v>113</v>
      </c>
      <c r="C115" s="73">
        <v>41</v>
      </c>
      <c r="D115" s="73" t="s">
        <v>206</v>
      </c>
      <c r="E115" t="str">
        <f>IF(ISNA(MATCH(A115,'ESO zone constants'!$A$2:$A$9949,0)),"","X")</f>
        <v>X</v>
      </c>
    </row>
    <row r="116" spans="1:5" x14ac:dyDescent="0.25">
      <c r="A116" s="72">
        <v>288</v>
      </c>
      <c r="B116" s="73">
        <v>114</v>
      </c>
      <c r="C116" s="73">
        <v>41</v>
      </c>
      <c r="D116" s="73" t="s">
        <v>207</v>
      </c>
      <c r="E116" t="str">
        <f>IF(ISNA(MATCH(A116,'ESO zone constants'!$A$2:$A$9949,0)),"","X")</f>
        <v>X</v>
      </c>
    </row>
    <row r="117" spans="1:5" x14ac:dyDescent="0.25">
      <c r="A117" s="72">
        <v>289</v>
      </c>
      <c r="B117" s="73">
        <v>115</v>
      </c>
      <c r="C117" s="73">
        <v>41</v>
      </c>
      <c r="D117" s="73" t="s">
        <v>208</v>
      </c>
      <c r="E117" t="str">
        <f>IF(ISNA(MATCH(A117,'ESO zone constants'!$A$2:$A$9949,0)),"","X")</f>
        <v>X</v>
      </c>
    </row>
    <row r="118" spans="1:5" x14ac:dyDescent="0.25">
      <c r="A118" s="72">
        <v>290</v>
      </c>
      <c r="B118" s="73">
        <v>116</v>
      </c>
      <c r="C118" s="73">
        <v>41</v>
      </c>
      <c r="D118" s="73" t="s">
        <v>209</v>
      </c>
      <c r="E118" t="str">
        <f>IF(ISNA(MATCH(A118,'ESO zone constants'!$A$2:$A$9949,0)),"","X")</f>
        <v>X</v>
      </c>
    </row>
    <row r="119" spans="1:5" x14ac:dyDescent="0.25">
      <c r="A119" s="72">
        <v>291</v>
      </c>
      <c r="B119" s="73">
        <v>117</v>
      </c>
      <c r="C119" s="73">
        <v>41</v>
      </c>
      <c r="D119" s="73" t="s">
        <v>210</v>
      </c>
      <c r="E119" t="str">
        <f>IF(ISNA(MATCH(A119,'ESO zone constants'!$A$2:$A$9949,0)),"","X")</f>
        <v>X</v>
      </c>
    </row>
    <row r="120" spans="1:5" x14ac:dyDescent="0.25">
      <c r="A120" s="72">
        <v>296</v>
      </c>
      <c r="B120" s="73">
        <v>118</v>
      </c>
      <c r="C120" s="73">
        <v>41</v>
      </c>
      <c r="D120" s="73" t="s">
        <v>211</v>
      </c>
      <c r="E120" t="str">
        <f>IF(ISNA(MATCH(A120,'ESO zone constants'!$A$2:$A$9949,0)),"","X")</f>
        <v>X</v>
      </c>
    </row>
    <row r="121" spans="1:5" x14ac:dyDescent="0.25">
      <c r="A121" s="72">
        <v>306</v>
      </c>
      <c r="B121" s="73">
        <v>119</v>
      </c>
      <c r="C121" s="73">
        <v>57</v>
      </c>
      <c r="D121" s="73" t="s">
        <v>212</v>
      </c>
      <c r="E121" t="str">
        <f>IF(ISNA(MATCH(A121,'ESO zone constants'!$A$2:$A$9949,0)),"","X")</f>
        <v>X</v>
      </c>
    </row>
    <row r="122" spans="1:5" x14ac:dyDescent="0.25">
      <c r="A122" s="72">
        <v>308</v>
      </c>
      <c r="B122" s="73">
        <v>120</v>
      </c>
      <c r="C122" s="73">
        <v>104</v>
      </c>
      <c r="D122" s="73" t="s">
        <v>213</v>
      </c>
      <c r="E122" t="str">
        <f>IF(ISNA(MATCH(A122,'ESO zone constants'!$A$2:$A$9949,0)),"","X")</f>
        <v>X</v>
      </c>
    </row>
    <row r="123" spans="1:5" x14ac:dyDescent="0.25">
      <c r="A123" s="72">
        <v>309</v>
      </c>
      <c r="B123" s="73">
        <v>121</v>
      </c>
      <c r="C123" s="73">
        <v>3</v>
      </c>
      <c r="D123" s="73" t="s">
        <v>214</v>
      </c>
      <c r="E123" t="str">
        <f>IF(ISNA(MATCH(A123,'ESO zone constants'!$A$2:$A$9949,0)),"","X")</f>
        <v>X</v>
      </c>
    </row>
    <row r="124" spans="1:5" x14ac:dyDescent="0.25">
      <c r="A124" s="72">
        <v>310</v>
      </c>
      <c r="B124" s="73">
        <v>122</v>
      </c>
      <c r="C124" s="73">
        <v>3</v>
      </c>
      <c r="D124" s="73" t="s">
        <v>215</v>
      </c>
      <c r="E124" t="str">
        <f>IF(ISNA(MATCH(A124,'ESO zone constants'!$A$2:$A$9949,0)),"","X")</f>
        <v>X</v>
      </c>
    </row>
    <row r="125" spans="1:5" x14ac:dyDescent="0.25">
      <c r="A125" s="72">
        <v>311</v>
      </c>
      <c r="B125" s="73">
        <v>123</v>
      </c>
      <c r="C125" s="73">
        <v>3</v>
      </c>
      <c r="D125" s="73" t="s">
        <v>216</v>
      </c>
      <c r="E125" t="str">
        <f>IF(ISNA(MATCH(A125,'ESO zone constants'!$A$2:$A$9949,0)),"","X")</f>
        <v>X</v>
      </c>
    </row>
    <row r="126" spans="1:5" x14ac:dyDescent="0.25">
      <c r="A126" s="72">
        <v>312</v>
      </c>
      <c r="B126" s="73">
        <v>124</v>
      </c>
      <c r="C126" s="73">
        <v>3</v>
      </c>
      <c r="D126" s="73" t="s">
        <v>217</v>
      </c>
      <c r="E126" t="str">
        <f>IF(ISNA(MATCH(A126,'ESO zone constants'!$A$2:$A$9949,0)),"","X")</f>
        <v>X</v>
      </c>
    </row>
    <row r="127" spans="1:5" x14ac:dyDescent="0.25">
      <c r="A127" s="72">
        <v>313</v>
      </c>
      <c r="B127" s="73">
        <v>125</v>
      </c>
      <c r="C127" s="73">
        <v>3</v>
      </c>
      <c r="D127" s="73" t="s">
        <v>218</v>
      </c>
      <c r="E127" t="str">
        <f>IF(ISNA(MATCH(A127,'ESO zone constants'!$A$2:$A$9949,0)),"","X")</f>
        <v>X</v>
      </c>
    </row>
    <row r="128" spans="1:5" x14ac:dyDescent="0.25">
      <c r="A128" s="72">
        <v>314</v>
      </c>
      <c r="B128" s="73">
        <v>126</v>
      </c>
      <c r="C128" s="73">
        <v>3</v>
      </c>
      <c r="D128" s="73" t="s">
        <v>219</v>
      </c>
      <c r="E128" t="str">
        <f>IF(ISNA(MATCH(A128,'ESO zone constants'!$A$2:$A$9949,0)),"","X")</f>
        <v>X</v>
      </c>
    </row>
    <row r="129" spans="1:5" x14ac:dyDescent="0.25">
      <c r="A129" s="72">
        <v>315</v>
      </c>
      <c r="B129" s="73">
        <v>127</v>
      </c>
      <c r="C129" s="73">
        <v>19</v>
      </c>
      <c r="D129" s="73" t="s">
        <v>220</v>
      </c>
      <c r="E129" t="str">
        <f>IF(ISNA(MATCH(A129,'ESO zone constants'!$A$2:$A$9949,0)),"","X")</f>
        <v>X</v>
      </c>
    </row>
    <row r="130" spans="1:5" x14ac:dyDescent="0.25">
      <c r="A130" s="72">
        <v>316</v>
      </c>
      <c r="B130" s="73">
        <v>128</v>
      </c>
      <c r="C130" s="73">
        <v>19</v>
      </c>
      <c r="D130" s="73" t="s">
        <v>221</v>
      </c>
      <c r="E130" t="str">
        <f>IF(ISNA(MATCH(A130,'ESO zone constants'!$A$2:$A$9949,0)),"","X")</f>
        <v>X</v>
      </c>
    </row>
    <row r="131" spans="1:5" x14ac:dyDescent="0.25">
      <c r="A131" s="72">
        <v>317</v>
      </c>
      <c r="B131" s="73">
        <v>129</v>
      </c>
      <c r="C131" s="73">
        <v>19</v>
      </c>
      <c r="D131" s="73" t="s">
        <v>222</v>
      </c>
      <c r="E131" t="str">
        <f>IF(ISNA(MATCH(A131,'ESO zone constants'!$A$2:$A$9949,0)),"","X")</f>
        <v>X</v>
      </c>
    </row>
    <row r="132" spans="1:5" x14ac:dyDescent="0.25">
      <c r="A132" s="72">
        <v>318</v>
      </c>
      <c r="B132" s="73">
        <v>130</v>
      </c>
      <c r="C132" s="73">
        <v>19</v>
      </c>
      <c r="D132" s="73" t="s">
        <v>223</v>
      </c>
      <c r="E132" t="str">
        <f>IF(ISNA(MATCH(A132,'ESO zone constants'!$A$2:$A$9949,0)),"","X")</f>
        <v>X</v>
      </c>
    </row>
    <row r="133" spans="1:5" x14ac:dyDescent="0.25">
      <c r="A133" s="72">
        <v>319</v>
      </c>
      <c r="B133" s="73">
        <v>131</v>
      </c>
      <c r="C133" s="73">
        <v>19</v>
      </c>
      <c r="D133" s="73" t="s">
        <v>224</v>
      </c>
      <c r="E133" t="str">
        <f>IF(ISNA(MATCH(A133,'ESO zone constants'!$A$2:$A$9949,0)),"","X")</f>
        <v>X</v>
      </c>
    </row>
    <row r="134" spans="1:5" x14ac:dyDescent="0.25">
      <c r="A134" s="72">
        <v>320</v>
      </c>
      <c r="B134" s="73">
        <v>132</v>
      </c>
      <c r="C134" s="73">
        <v>19</v>
      </c>
      <c r="D134" s="73" t="s">
        <v>225</v>
      </c>
      <c r="E134" t="str">
        <f>IF(ISNA(MATCH(A134,'ESO zone constants'!$A$2:$A$9949,0)),"","X")</f>
        <v>X</v>
      </c>
    </row>
    <row r="135" spans="1:5" x14ac:dyDescent="0.25">
      <c r="A135" s="72">
        <v>321</v>
      </c>
      <c r="B135" s="73">
        <v>133</v>
      </c>
      <c r="C135" s="73">
        <v>20</v>
      </c>
      <c r="D135" s="73" t="s">
        <v>226</v>
      </c>
      <c r="E135" t="str">
        <f>IF(ISNA(MATCH(A135,'ESO zone constants'!$A$2:$A$9949,0)),"","X")</f>
        <v>X</v>
      </c>
    </row>
    <row r="136" spans="1:5" x14ac:dyDescent="0.25">
      <c r="A136" s="72">
        <v>322</v>
      </c>
      <c r="B136" s="73">
        <v>134</v>
      </c>
      <c r="C136" s="73">
        <v>20</v>
      </c>
      <c r="D136" s="73" t="s">
        <v>227</v>
      </c>
      <c r="E136" t="str">
        <f>IF(ISNA(MATCH(A136,'ESO zone constants'!$A$2:$A$9949,0)),"","X")</f>
        <v>X</v>
      </c>
    </row>
    <row r="137" spans="1:5" x14ac:dyDescent="0.25">
      <c r="A137" s="72">
        <v>323</v>
      </c>
      <c r="B137" s="73">
        <v>135</v>
      </c>
      <c r="C137" s="73">
        <v>20</v>
      </c>
      <c r="D137" s="73" t="s">
        <v>228</v>
      </c>
      <c r="E137" t="str">
        <f>IF(ISNA(MATCH(A137,'ESO zone constants'!$A$2:$A$9949,0)),"","X")</f>
        <v>X</v>
      </c>
    </row>
    <row r="138" spans="1:5" x14ac:dyDescent="0.25">
      <c r="A138" s="72">
        <v>324</v>
      </c>
      <c r="B138" s="73">
        <v>136</v>
      </c>
      <c r="C138" s="73">
        <v>20</v>
      </c>
      <c r="D138" s="73" t="s">
        <v>229</v>
      </c>
      <c r="E138" t="str">
        <f>IF(ISNA(MATCH(A138,'ESO zone constants'!$A$2:$A$9949,0)),"","X")</f>
        <v>X</v>
      </c>
    </row>
    <row r="139" spans="1:5" x14ac:dyDescent="0.25">
      <c r="A139" s="72">
        <v>325</v>
      </c>
      <c r="B139" s="73">
        <v>137</v>
      </c>
      <c r="C139" s="73">
        <v>20</v>
      </c>
      <c r="D139" s="73" t="s">
        <v>230</v>
      </c>
      <c r="E139" t="str">
        <f>IF(ISNA(MATCH(A139,'ESO zone constants'!$A$2:$A$9949,0)),"","X")</f>
        <v>X</v>
      </c>
    </row>
    <row r="140" spans="1:5" x14ac:dyDescent="0.25">
      <c r="A140" s="72">
        <v>326</v>
      </c>
      <c r="B140" s="73">
        <v>138</v>
      </c>
      <c r="C140" s="73">
        <v>20</v>
      </c>
      <c r="D140" s="73" t="s">
        <v>231</v>
      </c>
      <c r="E140" t="str">
        <f>IF(ISNA(MATCH(A140,'ESO zone constants'!$A$2:$A$9949,0)),"","X")</f>
        <v>X</v>
      </c>
    </row>
    <row r="141" spans="1:5" x14ac:dyDescent="0.25">
      <c r="A141" s="72">
        <v>327</v>
      </c>
      <c r="B141" s="73">
        <v>139</v>
      </c>
      <c r="C141" s="73">
        <v>104</v>
      </c>
      <c r="D141" s="73" t="s">
        <v>232</v>
      </c>
      <c r="E141" t="str">
        <f>IF(ISNA(MATCH(A141,'ESO zone constants'!$A$2:$A$9949,0)),"","X")</f>
        <v>X</v>
      </c>
    </row>
    <row r="142" spans="1:5" x14ac:dyDescent="0.25">
      <c r="A142" s="72">
        <v>328</v>
      </c>
      <c r="B142" s="73">
        <v>140</v>
      </c>
      <c r="C142" s="73">
        <v>104</v>
      </c>
      <c r="D142" s="73" t="s">
        <v>233</v>
      </c>
      <c r="E142" t="str">
        <f>IF(ISNA(MATCH(A142,'ESO zone constants'!$A$2:$A$9949,0)),"","X")</f>
        <v>X</v>
      </c>
    </row>
    <row r="143" spans="1:5" x14ac:dyDescent="0.25">
      <c r="A143" s="72">
        <v>329</v>
      </c>
      <c r="B143" s="73">
        <v>141</v>
      </c>
      <c r="C143" s="73">
        <v>104</v>
      </c>
      <c r="D143" s="73" t="s">
        <v>234</v>
      </c>
      <c r="E143" t="str">
        <f>IF(ISNA(MATCH(A143,'ESO zone constants'!$A$2:$A$9949,0)),"","X")</f>
        <v>X</v>
      </c>
    </row>
    <row r="144" spans="1:5" x14ac:dyDescent="0.25">
      <c r="A144" s="72">
        <v>330</v>
      </c>
      <c r="B144" s="73">
        <v>142</v>
      </c>
      <c r="C144" s="73">
        <v>104</v>
      </c>
      <c r="D144" s="73" t="s">
        <v>235</v>
      </c>
      <c r="E144" t="str">
        <f>IF(ISNA(MATCH(A144,'ESO zone constants'!$A$2:$A$9949,0)),"","X")</f>
        <v>X</v>
      </c>
    </row>
    <row r="145" spans="1:5" x14ac:dyDescent="0.25">
      <c r="A145" s="72">
        <v>331</v>
      </c>
      <c r="B145" s="73">
        <v>143</v>
      </c>
      <c r="C145" s="73">
        <v>104</v>
      </c>
      <c r="D145" s="73" t="s">
        <v>236</v>
      </c>
      <c r="E145" t="str">
        <f>IF(ISNA(MATCH(A145,'ESO zone constants'!$A$2:$A$9949,0)),"","X")</f>
        <v>X</v>
      </c>
    </row>
    <row r="146" spans="1:5" x14ac:dyDescent="0.25">
      <c r="A146" s="72">
        <v>332</v>
      </c>
      <c r="B146" s="73">
        <v>144</v>
      </c>
      <c r="C146" s="73">
        <v>104</v>
      </c>
      <c r="D146" s="73" t="s">
        <v>237</v>
      </c>
      <c r="E146" t="str">
        <f>IF(ISNA(MATCH(A146,'ESO zone constants'!$A$2:$A$9949,0)),"","X")</f>
        <v>X</v>
      </c>
    </row>
    <row r="147" spans="1:5" x14ac:dyDescent="0.25">
      <c r="A147" s="72">
        <v>333</v>
      </c>
      <c r="B147" s="73">
        <v>145</v>
      </c>
      <c r="C147" s="73">
        <v>92</v>
      </c>
      <c r="D147" s="73" t="s">
        <v>238</v>
      </c>
      <c r="E147" t="str">
        <f>IF(ISNA(MATCH(A147,'ESO zone constants'!$A$2:$A$9949,0)),"","X")</f>
        <v>X</v>
      </c>
    </row>
    <row r="148" spans="1:5" x14ac:dyDescent="0.25">
      <c r="A148" s="72">
        <v>334</v>
      </c>
      <c r="B148" s="73">
        <v>146</v>
      </c>
      <c r="C148" s="73">
        <v>92</v>
      </c>
      <c r="D148" s="73" t="s">
        <v>239</v>
      </c>
      <c r="E148" t="str">
        <f>IF(ISNA(MATCH(A148,'ESO zone constants'!$A$2:$A$9949,0)),"","X")</f>
        <v>X</v>
      </c>
    </row>
    <row r="149" spans="1:5" x14ac:dyDescent="0.25">
      <c r="A149" s="72">
        <v>335</v>
      </c>
      <c r="B149" s="73">
        <v>147</v>
      </c>
      <c r="C149" s="73">
        <v>92</v>
      </c>
      <c r="D149" s="73" t="s">
        <v>240</v>
      </c>
      <c r="E149" t="str">
        <f>IF(ISNA(MATCH(A149,'ESO zone constants'!$A$2:$A$9949,0)),"","X")</f>
        <v>X</v>
      </c>
    </row>
    <row r="150" spans="1:5" x14ac:dyDescent="0.25">
      <c r="A150" s="72">
        <v>336</v>
      </c>
      <c r="B150" s="73">
        <v>148</v>
      </c>
      <c r="C150" s="73">
        <v>92</v>
      </c>
      <c r="D150" s="73" t="s">
        <v>241</v>
      </c>
      <c r="E150" t="str">
        <f>IF(ISNA(MATCH(A150,'ESO zone constants'!$A$2:$A$9949,0)),"","X")</f>
        <v>X</v>
      </c>
    </row>
    <row r="151" spans="1:5" x14ac:dyDescent="0.25">
      <c r="A151" s="72">
        <v>337</v>
      </c>
      <c r="B151" s="73">
        <v>149</v>
      </c>
      <c r="C151" s="73">
        <v>92</v>
      </c>
      <c r="D151" s="73" t="s">
        <v>242</v>
      </c>
      <c r="E151" t="str">
        <f>IF(ISNA(MATCH(A151,'ESO zone constants'!$A$2:$A$9949,0)),"","X")</f>
        <v>X</v>
      </c>
    </row>
    <row r="152" spans="1:5" x14ac:dyDescent="0.25">
      <c r="A152" s="72">
        <v>338</v>
      </c>
      <c r="B152" s="73">
        <v>150</v>
      </c>
      <c r="C152" s="73">
        <v>92</v>
      </c>
      <c r="D152" s="73" t="s">
        <v>243</v>
      </c>
      <c r="E152" t="str">
        <f>IF(ISNA(MATCH(A152,'ESO zone constants'!$A$2:$A$9949,0)),"","X")</f>
        <v>X</v>
      </c>
    </row>
    <row r="153" spans="1:5" x14ac:dyDescent="0.25">
      <c r="A153" s="72">
        <v>339</v>
      </c>
      <c r="B153" s="73">
        <v>151</v>
      </c>
      <c r="C153" s="73">
        <v>101</v>
      </c>
      <c r="D153" s="73" t="s">
        <v>244</v>
      </c>
      <c r="E153" t="str">
        <f>IF(ISNA(MATCH(A153,'ESO zone constants'!$A$2:$A$9949,0)),"","X")</f>
        <v>X</v>
      </c>
    </row>
    <row r="154" spans="1:5" x14ac:dyDescent="0.25">
      <c r="A154" s="72">
        <v>341</v>
      </c>
      <c r="B154" s="73">
        <v>152</v>
      </c>
      <c r="C154" s="73">
        <v>103</v>
      </c>
      <c r="D154" s="73" t="s">
        <v>245</v>
      </c>
      <c r="E154" t="str">
        <f>IF(ISNA(MATCH(A154,'ESO zone constants'!$A$2:$A$9949,0)),"","X")</f>
        <v>X</v>
      </c>
    </row>
    <row r="155" spans="1:5" x14ac:dyDescent="0.25">
      <c r="A155" s="72">
        <v>346</v>
      </c>
      <c r="B155" s="73">
        <v>153</v>
      </c>
      <c r="C155" s="73">
        <v>101</v>
      </c>
      <c r="D155" s="73" t="s">
        <v>246</v>
      </c>
      <c r="E155" t="str">
        <f>IF(ISNA(MATCH(A155,'ESO zone constants'!$A$2:$A$9949,0)),"","X")</f>
        <v>X</v>
      </c>
    </row>
    <row r="156" spans="1:5" x14ac:dyDescent="0.25">
      <c r="A156" s="72">
        <v>347</v>
      </c>
      <c r="B156" s="73">
        <v>154</v>
      </c>
      <c r="C156" s="73">
        <v>347</v>
      </c>
      <c r="D156" s="73" t="s">
        <v>247</v>
      </c>
      <c r="E156" t="str">
        <f>IF(ISNA(MATCH(A156,'ESO zone constants'!$A$2:$A$9949,0)),"","X")</f>
        <v>X</v>
      </c>
    </row>
    <row r="157" spans="1:5" x14ac:dyDescent="0.25">
      <c r="A157" s="72">
        <v>353</v>
      </c>
      <c r="B157" s="73">
        <v>155</v>
      </c>
      <c r="C157" s="73">
        <v>101</v>
      </c>
      <c r="D157" s="73" t="s">
        <v>248</v>
      </c>
      <c r="E157" t="str">
        <f>IF(ISNA(MATCH(A157,'ESO zone constants'!$A$2:$A$9949,0)),"","X")</f>
        <v>X</v>
      </c>
    </row>
    <row r="158" spans="1:5" x14ac:dyDescent="0.25">
      <c r="A158" s="72">
        <v>354</v>
      </c>
      <c r="B158" s="73">
        <v>156</v>
      </c>
      <c r="C158" s="73">
        <v>101</v>
      </c>
      <c r="D158" s="73" t="s">
        <v>249</v>
      </c>
      <c r="E158" t="str">
        <f>IF(ISNA(MATCH(A158,'ESO zone constants'!$A$2:$A$9949,0)),"","X")</f>
        <v>X</v>
      </c>
    </row>
    <row r="159" spans="1:5" x14ac:dyDescent="0.25">
      <c r="A159" s="72">
        <v>359</v>
      </c>
      <c r="B159" s="73">
        <v>157</v>
      </c>
      <c r="C159" s="73">
        <v>101</v>
      </c>
      <c r="D159" s="73" t="s">
        <v>250</v>
      </c>
      <c r="E159" t="str">
        <f>IF(ISNA(MATCH(A159,'ESO zone constants'!$A$2:$A$9949,0)),"","X")</f>
        <v>X</v>
      </c>
    </row>
    <row r="160" spans="1:5" x14ac:dyDescent="0.25">
      <c r="A160" s="72">
        <v>360</v>
      </c>
      <c r="B160" s="73">
        <v>158</v>
      </c>
      <c r="C160" s="73">
        <v>101</v>
      </c>
      <c r="D160" s="73" t="s">
        <v>251</v>
      </c>
      <c r="E160" t="str">
        <f>IF(ISNA(MATCH(A160,'ESO zone constants'!$A$2:$A$9949,0)),"","X")</f>
        <v>X</v>
      </c>
    </row>
    <row r="161" spans="1:5" x14ac:dyDescent="0.25">
      <c r="A161" s="72">
        <v>361</v>
      </c>
      <c r="B161" s="73">
        <v>159</v>
      </c>
      <c r="C161" s="73">
        <v>101</v>
      </c>
      <c r="D161" s="73" t="s">
        <v>252</v>
      </c>
      <c r="E161" t="str">
        <f>IF(ISNA(MATCH(A161,'ESO zone constants'!$A$2:$A$9949,0)),"","X")</f>
        <v>X</v>
      </c>
    </row>
    <row r="162" spans="1:5" x14ac:dyDescent="0.25">
      <c r="A162" s="72">
        <v>362</v>
      </c>
      <c r="B162" s="73">
        <v>160</v>
      </c>
      <c r="C162" s="73">
        <v>101</v>
      </c>
      <c r="D162" s="73" t="s">
        <v>253</v>
      </c>
      <c r="E162" t="str">
        <f>IF(ISNA(MATCH(A162,'ESO zone constants'!$A$2:$A$9949,0)),"","X")</f>
        <v>X</v>
      </c>
    </row>
    <row r="163" spans="1:5" x14ac:dyDescent="0.25">
      <c r="A163" s="72">
        <v>363</v>
      </c>
      <c r="B163" s="73">
        <v>161</v>
      </c>
      <c r="C163" s="73">
        <v>101</v>
      </c>
      <c r="D163" s="73" t="s">
        <v>254</v>
      </c>
      <c r="E163" t="str">
        <f>IF(ISNA(MATCH(A163,'ESO zone constants'!$A$2:$A$9949,0)),"","X")</f>
        <v>X</v>
      </c>
    </row>
    <row r="164" spans="1:5" x14ac:dyDescent="0.25">
      <c r="A164" s="72">
        <v>364</v>
      </c>
      <c r="B164" s="73">
        <v>162</v>
      </c>
      <c r="C164" s="73">
        <v>101</v>
      </c>
      <c r="D164" s="73" t="s">
        <v>255</v>
      </c>
      <c r="E164" t="str">
        <f>IF(ISNA(MATCH(A164,'ESO zone constants'!$A$2:$A$9949,0)),"","X")</f>
        <v>X</v>
      </c>
    </row>
    <row r="165" spans="1:5" x14ac:dyDescent="0.25">
      <c r="A165" s="72">
        <v>365</v>
      </c>
      <c r="B165" s="73">
        <v>163</v>
      </c>
      <c r="C165" s="73">
        <v>347</v>
      </c>
      <c r="D165" s="73" t="s">
        <v>256</v>
      </c>
      <c r="E165" t="str">
        <f>IF(ISNA(MATCH(A165,'ESO zone constants'!$A$2:$A$9949,0)),"","X")</f>
        <v>X</v>
      </c>
    </row>
    <row r="166" spans="1:5" x14ac:dyDescent="0.25">
      <c r="A166" s="72">
        <v>366</v>
      </c>
      <c r="B166" s="73">
        <v>164</v>
      </c>
      <c r="C166" s="73">
        <v>347</v>
      </c>
      <c r="D166" s="73" t="s">
        <v>257</v>
      </c>
      <c r="E166" t="str">
        <f>IF(ISNA(MATCH(A166,'ESO zone constants'!$A$2:$A$9949,0)),"","X")</f>
        <v>X</v>
      </c>
    </row>
    <row r="167" spans="1:5" x14ac:dyDescent="0.25">
      <c r="A167" s="72">
        <v>367</v>
      </c>
      <c r="B167" s="73">
        <v>165</v>
      </c>
      <c r="C167" s="73">
        <v>347</v>
      </c>
      <c r="D167" s="73" t="s">
        <v>258</v>
      </c>
      <c r="E167" t="str">
        <f>IF(ISNA(MATCH(A167,'ESO zone constants'!$A$2:$A$9949,0)),"","X")</f>
        <v>X</v>
      </c>
    </row>
    <row r="168" spans="1:5" x14ac:dyDescent="0.25">
      <c r="A168" s="72">
        <v>368</v>
      </c>
      <c r="B168" s="73">
        <v>166</v>
      </c>
      <c r="C168" s="73">
        <v>347</v>
      </c>
      <c r="D168" s="73" t="s">
        <v>259</v>
      </c>
      <c r="E168" t="str">
        <f>IF(ISNA(MATCH(A168,'ESO zone constants'!$A$2:$A$9949,0)),"","X")</f>
        <v>X</v>
      </c>
    </row>
    <row r="169" spans="1:5" x14ac:dyDescent="0.25">
      <c r="A169" s="72">
        <v>369</v>
      </c>
      <c r="B169" s="73">
        <v>167</v>
      </c>
      <c r="C169" s="73">
        <v>347</v>
      </c>
      <c r="D169" s="73" t="s">
        <v>260</v>
      </c>
      <c r="E169" t="str">
        <f>IF(ISNA(MATCH(A169,'ESO zone constants'!$A$2:$A$9949,0)),"","X")</f>
        <v>X</v>
      </c>
    </row>
    <row r="170" spans="1:5" x14ac:dyDescent="0.25">
      <c r="A170" s="72">
        <v>370</v>
      </c>
      <c r="B170" s="73">
        <v>168</v>
      </c>
      <c r="C170" s="73">
        <v>347</v>
      </c>
      <c r="D170" s="73" t="s">
        <v>261</v>
      </c>
      <c r="E170" t="str">
        <f>IF(ISNA(MATCH(A170,'ESO zone constants'!$A$2:$A$9949,0)),"","X")</f>
        <v>X</v>
      </c>
    </row>
    <row r="171" spans="1:5" x14ac:dyDescent="0.25">
      <c r="A171" s="72">
        <v>371</v>
      </c>
      <c r="B171" s="73">
        <v>169</v>
      </c>
      <c r="C171" s="73">
        <v>347</v>
      </c>
      <c r="D171" s="73" t="s">
        <v>262</v>
      </c>
      <c r="E171" t="str">
        <f>IF(ISNA(MATCH(A171,'ESO zone constants'!$A$2:$A$9949,0)),"","X")</f>
        <v>X</v>
      </c>
    </row>
    <row r="172" spans="1:5" x14ac:dyDescent="0.25">
      <c r="A172" s="72">
        <v>372</v>
      </c>
      <c r="B172" s="73">
        <v>170</v>
      </c>
      <c r="C172" s="73">
        <v>347</v>
      </c>
      <c r="D172" s="73" t="s">
        <v>263</v>
      </c>
      <c r="E172" t="str">
        <f>IF(ISNA(MATCH(A172,'ESO zone constants'!$A$2:$A$9949,0)),"","X")</f>
        <v>X</v>
      </c>
    </row>
    <row r="173" spans="1:5" x14ac:dyDescent="0.25">
      <c r="A173" s="72">
        <v>374</v>
      </c>
      <c r="B173" s="73">
        <v>171</v>
      </c>
      <c r="C173" s="73">
        <v>347</v>
      </c>
      <c r="D173" s="73" t="s">
        <v>264</v>
      </c>
      <c r="E173" t="str">
        <f>IF(ISNA(MATCH(A173,'ESO zone constants'!$A$2:$A$9949,0)),"","X")</f>
        <v>X</v>
      </c>
    </row>
    <row r="174" spans="1:5" x14ac:dyDescent="0.25">
      <c r="A174" s="72">
        <v>375</v>
      </c>
      <c r="B174" s="73">
        <v>172</v>
      </c>
      <c r="C174" s="73">
        <v>347</v>
      </c>
      <c r="D174" s="73" t="s">
        <v>265</v>
      </c>
      <c r="E174" t="str">
        <f>IF(ISNA(MATCH(A174,'ESO zone constants'!$A$2:$A$9949,0)),"","X")</f>
        <v>X</v>
      </c>
    </row>
    <row r="175" spans="1:5" x14ac:dyDescent="0.25">
      <c r="A175" s="72">
        <v>376</v>
      </c>
      <c r="B175" s="73">
        <v>173</v>
      </c>
      <c r="C175" s="73">
        <v>347</v>
      </c>
      <c r="D175" s="73" t="s">
        <v>266</v>
      </c>
      <c r="E175" t="str">
        <f>IF(ISNA(MATCH(A175,'ESO zone constants'!$A$2:$A$9949,0)),"","X")</f>
        <v>X</v>
      </c>
    </row>
    <row r="176" spans="1:5" x14ac:dyDescent="0.25">
      <c r="A176" s="72">
        <v>377</v>
      </c>
      <c r="B176" s="73">
        <v>174</v>
      </c>
      <c r="C176" s="73">
        <v>58</v>
      </c>
      <c r="D176" s="73" t="s">
        <v>267</v>
      </c>
      <c r="E176" t="str">
        <f>IF(ISNA(MATCH(A176,'ESO zone constants'!$A$2:$A$9949,0)),"","X")</f>
        <v>X</v>
      </c>
    </row>
    <row r="177" spans="1:5" x14ac:dyDescent="0.25">
      <c r="A177" s="72">
        <v>378</v>
      </c>
      <c r="B177" s="73">
        <v>175</v>
      </c>
      <c r="C177" s="73">
        <v>58</v>
      </c>
      <c r="D177" s="73" t="s">
        <v>268</v>
      </c>
      <c r="E177" t="str">
        <f>IF(ISNA(MATCH(A177,'ESO zone constants'!$A$2:$A$9949,0)),"","X")</f>
        <v>X</v>
      </c>
    </row>
    <row r="178" spans="1:5" x14ac:dyDescent="0.25">
      <c r="A178" s="72">
        <v>379</v>
      </c>
      <c r="B178" s="73">
        <v>176</v>
      </c>
      <c r="C178" s="73">
        <v>58</v>
      </c>
      <c r="D178" s="73" t="s">
        <v>269</v>
      </c>
      <c r="E178" t="str">
        <f>IF(ISNA(MATCH(A178,'ESO zone constants'!$A$2:$A$9949,0)),"","X")</f>
        <v>X</v>
      </c>
    </row>
    <row r="179" spans="1:5" x14ac:dyDescent="0.25">
      <c r="A179" s="72">
        <v>380</v>
      </c>
      <c r="B179" s="73">
        <v>177</v>
      </c>
      <c r="C179" s="73">
        <v>381</v>
      </c>
      <c r="D179" s="73" t="s">
        <v>102</v>
      </c>
      <c r="E179" t="str">
        <f>IF(ISNA(MATCH(A179,'ESO zone constants'!$A$2:$A$9949,0)),"","X")</f>
        <v>X</v>
      </c>
    </row>
    <row r="180" spans="1:5" x14ac:dyDescent="0.25">
      <c r="A180" s="72">
        <v>381</v>
      </c>
      <c r="B180" s="73">
        <v>178</v>
      </c>
      <c r="C180" s="73">
        <v>381</v>
      </c>
      <c r="D180" s="73" t="s">
        <v>270</v>
      </c>
      <c r="E180" t="str">
        <f>IF(ISNA(MATCH(A180,'ESO zone constants'!$A$2:$A$9949,0)),"","X")</f>
        <v>X</v>
      </c>
    </row>
    <row r="181" spans="1:5" x14ac:dyDescent="0.25">
      <c r="A181" s="72">
        <v>382</v>
      </c>
      <c r="B181" s="73">
        <v>179</v>
      </c>
      <c r="C181" s="73">
        <v>382</v>
      </c>
      <c r="D181" s="73" t="s">
        <v>271</v>
      </c>
      <c r="E181" t="str">
        <f>IF(ISNA(MATCH(A181,'ESO zone constants'!$A$2:$A$9949,0)),"","X")</f>
        <v>X</v>
      </c>
    </row>
    <row r="182" spans="1:5" x14ac:dyDescent="0.25">
      <c r="A182" s="72">
        <v>383</v>
      </c>
      <c r="B182" s="73">
        <v>180</v>
      </c>
      <c r="C182" s="73">
        <v>383</v>
      </c>
      <c r="D182" s="73" t="s">
        <v>272</v>
      </c>
      <c r="E182" t="str">
        <f>IF(ISNA(MATCH(A182,'ESO zone constants'!$A$2:$A$9949,0)),"","X")</f>
        <v>X</v>
      </c>
    </row>
    <row r="183" spans="1:5" x14ac:dyDescent="0.25">
      <c r="A183" s="72">
        <v>385</v>
      </c>
      <c r="B183" s="73">
        <v>181</v>
      </c>
      <c r="C183" s="73">
        <v>208</v>
      </c>
      <c r="D183" s="73" t="s">
        <v>273</v>
      </c>
      <c r="E183" t="str">
        <f>IF(ISNA(MATCH(A183,'ESO zone constants'!$A$2:$A$9949,0)),"","X")</f>
        <v>X</v>
      </c>
    </row>
    <row r="184" spans="1:5" x14ac:dyDescent="0.25">
      <c r="A184" s="72">
        <v>386</v>
      </c>
      <c r="B184" s="73">
        <v>182</v>
      </c>
      <c r="C184" s="73">
        <v>41</v>
      </c>
      <c r="D184" s="73" t="s">
        <v>274</v>
      </c>
      <c r="E184" t="str">
        <f>IF(ISNA(MATCH(A184,'ESO zone constants'!$A$2:$A$9949,0)),"","X")</f>
        <v>X</v>
      </c>
    </row>
    <row r="185" spans="1:5" x14ac:dyDescent="0.25">
      <c r="A185" s="72">
        <v>387</v>
      </c>
      <c r="B185" s="73">
        <v>183</v>
      </c>
      <c r="C185" s="73">
        <v>381</v>
      </c>
      <c r="D185" s="73" t="s">
        <v>275</v>
      </c>
      <c r="E185" t="str">
        <f>IF(ISNA(MATCH(A185,'ESO zone constants'!$A$2:$A$9949,0)),"","X")</f>
        <v>X</v>
      </c>
    </row>
    <row r="186" spans="1:5" x14ac:dyDescent="0.25">
      <c r="A186" s="72">
        <v>388</v>
      </c>
      <c r="B186" s="73">
        <v>184</v>
      </c>
      <c r="C186" s="73">
        <v>381</v>
      </c>
      <c r="D186" s="73" t="s">
        <v>276</v>
      </c>
      <c r="E186" t="str">
        <f>IF(ISNA(MATCH(A186,'ESO zone constants'!$A$2:$A$9949,0)),"","X")</f>
        <v>X</v>
      </c>
    </row>
    <row r="187" spans="1:5" x14ac:dyDescent="0.25">
      <c r="A187" s="72">
        <v>389</v>
      </c>
      <c r="B187" s="73">
        <v>185</v>
      </c>
      <c r="C187" s="73">
        <v>383</v>
      </c>
      <c r="D187" s="73" t="s">
        <v>277</v>
      </c>
      <c r="E187" t="str">
        <f>IF(ISNA(MATCH(A187,'ESO zone constants'!$A$2:$A$9949,0)),"","X")</f>
        <v>X</v>
      </c>
    </row>
    <row r="188" spans="1:5" x14ac:dyDescent="0.25">
      <c r="A188" s="72">
        <v>390</v>
      </c>
      <c r="B188" s="73">
        <v>186</v>
      </c>
      <c r="C188" s="73">
        <v>381</v>
      </c>
      <c r="D188" s="73" t="s">
        <v>278</v>
      </c>
      <c r="E188" t="str">
        <f>IF(ISNA(MATCH(A188,'ESO zone constants'!$A$2:$A$9949,0)),"","X")</f>
        <v>X</v>
      </c>
    </row>
    <row r="189" spans="1:5" x14ac:dyDescent="0.25">
      <c r="A189" s="72">
        <v>392</v>
      </c>
      <c r="B189" s="73">
        <v>187</v>
      </c>
      <c r="C189" s="73">
        <v>381</v>
      </c>
      <c r="D189" s="73" t="s">
        <v>279</v>
      </c>
      <c r="E189" t="str">
        <f>IF(ISNA(MATCH(A189,'ESO zone constants'!$A$2:$A$9949,0)),"","X")</f>
        <v>X</v>
      </c>
    </row>
    <row r="190" spans="1:5" x14ac:dyDescent="0.25">
      <c r="A190" s="72">
        <v>393</v>
      </c>
      <c r="B190" s="73">
        <v>188</v>
      </c>
      <c r="C190" s="73">
        <v>381</v>
      </c>
      <c r="D190" s="73" t="s">
        <v>280</v>
      </c>
      <c r="E190" t="str">
        <f>IF(ISNA(MATCH(A190,'ESO zone constants'!$A$2:$A$9949,0)),"","X")</f>
        <v>X</v>
      </c>
    </row>
    <row r="191" spans="1:5" x14ac:dyDescent="0.25">
      <c r="A191" s="72">
        <v>394</v>
      </c>
      <c r="B191" s="73">
        <v>189</v>
      </c>
      <c r="C191" s="73">
        <v>381</v>
      </c>
      <c r="D191" s="73" t="s">
        <v>281</v>
      </c>
      <c r="E191" t="str">
        <f>IF(ISNA(MATCH(A191,'ESO zone constants'!$A$2:$A$9949,0)),"","X")</f>
        <v>X</v>
      </c>
    </row>
    <row r="192" spans="1:5" x14ac:dyDescent="0.25">
      <c r="A192" s="72">
        <v>395</v>
      </c>
      <c r="B192" s="73">
        <v>190</v>
      </c>
      <c r="C192" s="73">
        <v>381</v>
      </c>
      <c r="D192" s="73" t="s">
        <v>282</v>
      </c>
      <c r="E192" t="str">
        <f>IF(ISNA(MATCH(A192,'ESO zone constants'!$A$2:$A$9949,0)),"","X")</f>
        <v>X</v>
      </c>
    </row>
    <row r="193" spans="1:5" x14ac:dyDescent="0.25">
      <c r="A193" s="72">
        <v>396</v>
      </c>
      <c r="B193" s="73">
        <v>191</v>
      </c>
      <c r="C193" s="73">
        <v>381</v>
      </c>
      <c r="D193" s="73" t="s">
        <v>283</v>
      </c>
      <c r="E193" t="str">
        <f>IF(ISNA(MATCH(A193,'ESO zone constants'!$A$2:$A$9949,0)),"","X")</f>
        <v>X</v>
      </c>
    </row>
    <row r="194" spans="1:5" x14ac:dyDescent="0.25">
      <c r="A194" s="72">
        <v>397</v>
      </c>
      <c r="B194" s="73">
        <v>192</v>
      </c>
      <c r="C194" s="73">
        <v>381</v>
      </c>
      <c r="D194" s="73" t="s">
        <v>284</v>
      </c>
      <c r="E194" t="str">
        <f>IF(ISNA(MATCH(A194,'ESO zone constants'!$A$2:$A$9949,0)),"","X")</f>
        <v>X</v>
      </c>
    </row>
    <row r="195" spans="1:5" x14ac:dyDescent="0.25">
      <c r="A195" s="72">
        <v>398</v>
      </c>
      <c r="B195" s="73">
        <v>193</v>
      </c>
      <c r="C195" s="73">
        <v>381</v>
      </c>
      <c r="D195" s="73" t="s">
        <v>285</v>
      </c>
      <c r="E195" t="str">
        <f>IF(ISNA(MATCH(A195,'ESO zone constants'!$A$2:$A$9949,0)),"","X")</f>
        <v>X</v>
      </c>
    </row>
    <row r="196" spans="1:5" x14ac:dyDescent="0.25">
      <c r="A196" s="72">
        <v>399</v>
      </c>
      <c r="B196" s="73">
        <v>194</v>
      </c>
      <c r="C196" s="73">
        <v>381</v>
      </c>
      <c r="D196" s="73" t="s">
        <v>286</v>
      </c>
      <c r="E196" t="str">
        <f>IF(ISNA(MATCH(A196,'ESO zone constants'!$A$2:$A$9949,0)),"","X")</f>
        <v>X</v>
      </c>
    </row>
    <row r="197" spans="1:5" x14ac:dyDescent="0.25">
      <c r="A197" s="72">
        <v>400</v>
      </c>
      <c r="B197" s="73">
        <v>195</v>
      </c>
      <c r="C197" s="73">
        <v>381</v>
      </c>
      <c r="D197" s="73" t="s">
        <v>287</v>
      </c>
      <c r="E197" t="str">
        <f>IF(ISNA(MATCH(A197,'ESO zone constants'!$A$2:$A$9949,0)),"","X")</f>
        <v>X</v>
      </c>
    </row>
    <row r="198" spans="1:5" x14ac:dyDescent="0.25">
      <c r="A198" s="72">
        <v>401</v>
      </c>
      <c r="B198" s="73">
        <v>196</v>
      </c>
      <c r="C198" s="73">
        <v>381</v>
      </c>
      <c r="D198" s="73" t="s">
        <v>288</v>
      </c>
      <c r="E198" t="str">
        <f>IF(ISNA(MATCH(A198,'ESO zone constants'!$A$2:$A$9949,0)),"","X")</f>
        <v>X</v>
      </c>
    </row>
    <row r="199" spans="1:5" x14ac:dyDescent="0.25">
      <c r="A199" s="72">
        <v>402</v>
      </c>
      <c r="B199" s="73">
        <v>197</v>
      </c>
      <c r="C199" s="73">
        <v>103</v>
      </c>
      <c r="D199" s="73" t="s">
        <v>289</v>
      </c>
      <c r="E199" t="str">
        <f>IF(ISNA(MATCH(A199,'ESO zone constants'!$A$2:$A$9949,0)),"","X")</f>
        <v>X</v>
      </c>
    </row>
    <row r="200" spans="1:5" x14ac:dyDescent="0.25">
      <c r="A200" s="72">
        <v>403</v>
      </c>
      <c r="B200" s="73">
        <v>198</v>
      </c>
      <c r="C200" s="73">
        <v>103</v>
      </c>
      <c r="D200" s="73" t="s">
        <v>290</v>
      </c>
      <c r="E200" t="str">
        <f>IF(ISNA(MATCH(A200,'ESO zone constants'!$A$2:$A$9949,0)),"","X")</f>
        <v>X</v>
      </c>
    </row>
    <row r="201" spans="1:5" x14ac:dyDescent="0.25">
      <c r="A201" s="72">
        <v>404</v>
      </c>
      <c r="B201" s="73">
        <v>199</v>
      </c>
      <c r="C201" s="73">
        <v>103</v>
      </c>
      <c r="D201" s="73" t="s">
        <v>291</v>
      </c>
      <c r="E201" t="str">
        <f>IF(ISNA(MATCH(A201,'ESO zone constants'!$A$2:$A$9949,0)),"","X")</f>
        <v>X</v>
      </c>
    </row>
    <row r="202" spans="1:5" x14ac:dyDescent="0.25">
      <c r="A202" s="72">
        <v>405</v>
      </c>
      <c r="B202" s="73">
        <v>200</v>
      </c>
      <c r="C202" s="73">
        <v>57</v>
      </c>
      <c r="D202" s="73" t="s">
        <v>292</v>
      </c>
      <c r="E202" t="str">
        <f>IF(ISNA(MATCH(A202,'ESO zone constants'!$A$2:$A$9949,0)),"","X")</f>
        <v>X</v>
      </c>
    </row>
    <row r="203" spans="1:5" x14ac:dyDescent="0.25">
      <c r="A203" s="72">
        <v>406</v>
      </c>
      <c r="B203" s="73">
        <v>201</v>
      </c>
      <c r="C203" s="73">
        <v>57</v>
      </c>
      <c r="D203" s="73" t="s">
        <v>293</v>
      </c>
      <c r="E203" t="str">
        <f>IF(ISNA(MATCH(A203,'ESO zone constants'!$A$2:$A$9949,0)),"","X")</f>
        <v>X</v>
      </c>
    </row>
    <row r="204" spans="1:5" x14ac:dyDescent="0.25">
      <c r="A204" s="72">
        <v>407</v>
      </c>
      <c r="B204" s="73">
        <v>202</v>
      </c>
      <c r="C204" s="73">
        <v>57</v>
      </c>
      <c r="D204" s="73" t="s">
        <v>294</v>
      </c>
      <c r="E204" t="str">
        <f>IF(ISNA(MATCH(A204,'ESO zone constants'!$A$2:$A$9949,0)),"","X")</f>
        <v>X</v>
      </c>
    </row>
    <row r="205" spans="1:5" x14ac:dyDescent="0.25">
      <c r="A205" s="72">
        <v>408</v>
      </c>
      <c r="B205" s="73">
        <v>203</v>
      </c>
      <c r="C205" s="73">
        <v>57</v>
      </c>
      <c r="D205" s="73" t="s">
        <v>295</v>
      </c>
      <c r="E205" t="str">
        <f>IF(ISNA(MATCH(A205,'ESO zone constants'!$A$2:$A$9949,0)),"","X")</f>
        <v>X</v>
      </c>
    </row>
    <row r="206" spans="1:5" x14ac:dyDescent="0.25">
      <c r="A206" s="72">
        <v>409</v>
      </c>
      <c r="B206" s="73">
        <v>204</v>
      </c>
      <c r="C206" s="73">
        <v>57</v>
      </c>
      <c r="D206" s="73" t="s">
        <v>296</v>
      </c>
      <c r="E206" t="str">
        <f>IF(ISNA(MATCH(A206,'ESO zone constants'!$A$2:$A$9949,0)),"","X")</f>
        <v>X</v>
      </c>
    </row>
    <row r="207" spans="1:5" x14ac:dyDescent="0.25">
      <c r="A207" s="72">
        <v>410</v>
      </c>
      <c r="B207" s="73">
        <v>205</v>
      </c>
      <c r="C207" s="73">
        <v>57</v>
      </c>
      <c r="D207" s="73" t="s">
        <v>297</v>
      </c>
      <c r="E207" t="str">
        <f>IF(ISNA(MATCH(A207,'ESO zone constants'!$A$2:$A$9949,0)),"","X")</f>
        <v>X</v>
      </c>
    </row>
    <row r="208" spans="1:5" x14ac:dyDescent="0.25">
      <c r="A208" s="72">
        <v>411</v>
      </c>
      <c r="B208" s="73">
        <v>206</v>
      </c>
      <c r="C208" s="73">
        <v>58</v>
      </c>
      <c r="D208" s="73" t="s">
        <v>298</v>
      </c>
      <c r="E208" t="str">
        <f>IF(ISNA(MATCH(A208,'ESO zone constants'!$A$2:$A$9949,0)),"","X")</f>
        <v>X</v>
      </c>
    </row>
    <row r="209" spans="1:5" x14ac:dyDescent="0.25">
      <c r="A209" s="72">
        <v>412</v>
      </c>
      <c r="B209" s="73">
        <v>207</v>
      </c>
      <c r="C209" s="73">
        <v>103</v>
      </c>
      <c r="D209" s="73" t="s">
        <v>299</v>
      </c>
      <c r="E209" t="str">
        <f>IF(ISNA(MATCH(A209,'ESO zone constants'!$A$2:$A$9949,0)),"","X")</f>
        <v>X</v>
      </c>
    </row>
    <row r="210" spans="1:5" x14ac:dyDescent="0.25">
      <c r="A210" s="72">
        <v>413</v>
      </c>
      <c r="B210" s="73">
        <v>208</v>
      </c>
      <c r="C210" s="73">
        <v>103</v>
      </c>
      <c r="D210" s="73" t="s">
        <v>300</v>
      </c>
      <c r="E210" t="str">
        <f>IF(ISNA(MATCH(A210,'ESO zone constants'!$A$2:$A$9949,0)),"","X")</f>
        <v>X</v>
      </c>
    </row>
    <row r="211" spans="1:5" x14ac:dyDescent="0.25">
      <c r="A211" s="72">
        <v>414</v>
      </c>
      <c r="B211" s="73">
        <v>209</v>
      </c>
      <c r="C211" s="73">
        <v>103</v>
      </c>
      <c r="D211" s="73" t="s">
        <v>301</v>
      </c>
      <c r="E211" t="str">
        <f>IF(ISNA(MATCH(A211,'ESO zone constants'!$A$2:$A$9949,0)),"","X")</f>
        <v>X</v>
      </c>
    </row>
    <row r="212" spans="1:5" x14ac:dyDescent="0.25">
      <c r="A212" s="72">
        <v>415</v>
      </c>
      <c r="B212" s="73">
        <v>210</v>
      </c>
      <c r="C212" s="73">
        <v>103</v>
      </c>
      <c r="D212" s="73" t="s">
        <v>302</v>
      </c>
      <c r="E212" t="str">
        <f>IF(ISNA(MATCH(A212,'ESO zone constants'!$A$2:$A$9949,0)),"","X")</f>
        <v>X</v>
      </c>
    </row>
    <row r="213" spans="1:5" x14ac:dyDescent="0.25">
      <c r="A213" s="72">
        <v>416</v>
      </c>
      <c r="B213" s="73">
        <v>211</v>
      </c>
      <c r="C213" s="73">
        <v>381</v>
      </c>
      <c r="D213" s="73" t="s">
        <v>303</v>
      </c>
      <c r="E213" t="str">
        <f>IF(ISNA(MATCH(A213,'ESO zone constants'!$A$2:$A$9949,0)),"","X")</f>
        <v>X</v>
      </c>
    </row>
    <row r="214" spans="1:5" x14ac:dyDescent="0.25">
      <c r="A214" s="72">
        <v>417</v>
      </c>
      <c r="B214" s="73">
        <v>212</v>
      </c>
      <c r="C214" s="73">
        <v>347</v>
      </c>
      <c r="D214" s="73" t="s">
        <v>304</v>
      </c>
      <c r="E214" t="str">
        <f>IF(ISNA(MATCH(A214,'ESO zone constants'!$A$2:$A$9949,0)),"","X")</f>
        <v>X</v>
      </c>
    </row>
    <row r="215" spans="1:5" x14ac:dyDescent="0.25">
      <c r="A215" s="72">
        <v>418</v>
      </c>
      <c r="B215" s="73">
        <v>213</v>
      </c>
      <c r="C215" s="73">
        <v>347</v>
      </c>
      <c r="D215" s="73" t="s">
        <v>305</v>
      </c>
      <c r="E215" t="str">
        <f>IF(ISNA(MATCH(A215,'ESO zone constants'!$A$2:$A$9949,0)),"","X")</f>
        <v>X</v>
      </c>
    </row>
    <row r="216" spans="1:5" x14ac:dyDescent="0.25">
      <c r="A216" s="72">
        <v>419</v>
      </c>
      <c r="B216" s="73">
        <v>214</v>
      </c>
      <c r="C216" s="73">
        <v>347</v>
      </c>
      <c r="D216" s="73" t="s">
        <v>306</v>
      </c>
      <c r="E216" t="str">
        <f>IF(ISNA(MATCH(A216,'ESO zone constants'!$A$2:$A$9949,0)),"","X")</f>
        <v>X</v>
      </c>
    </row>
    <row r="217" spans="1:5" x14ac:dyDescent="0.25">
      <c r="A217" s="72">
        <v>420</v>
      </c>
      <c r="B217" s="73">
        <v>215</v>
      </c>
      <c r="C217" s="73">
        <v>347</v>
      </c>
      <c r="D217" s="73" t="s">
        <v>307</v>
      </c>
      <c r="E217" t="str">
        <f>IF(ISNA(MATCH(A217,'ESO zone constants'!$A$2:$A$9949,0)),"","X")</f>
        <v>X</v>
      </c>
    </row>
    <row r="218" spans="1:5" x14ac:dyDescent="0.25">
      <c r="A218" s="72">
        <v>421</v>
      </c>
      <c r="B218" s="73">
        <v>216</v>
      </c>
      <c r="C218" s="73">
        <v>347</v>
      </c>
      <c r="D218" s="73" t="s">
        <v>308</v>
      </c>
      <c r="E218" t="str">
        <f>IF(ISNA(MATCH(A218,'ESO zone constants'!$A$2:$A$9949,0)),"","X")</f>
        <v>X</v>
      </c>
    </row>
    <row r="219" spans="1:5" x14ac:dyDescent="0.25">
      <c r="A219" s="72">
        <v>422</v>
      </c>
      <c r="B219" s="73">
        <v>217</v>
      </c>
      <c r="C219" s="73">
        <v>347</v>
      </c>
      <c r="D219" s="73" t="s">
        <v>309</v>
      </c>
      <c r="E219" t="str">
        <f>IF(ISNA(MATCH(A219,'ESO zone constants'!$A$2:$A$9949,0)),"","X")</f>
        <v>X</v>
      </c>
    </row>
    <row r="220" spans="1:5" x14ac:dyDescent="0.25">
      <c r="A220" s="72">
        <v>424</v>
      </c>
      <c r="B220" s="73">
        <v>218</v>
      </c>
      <c r="C220" s="73">
        <v>3</v>
      </c>
      <c r="D220" s="73" t="s">
        <v>310</v>
      </c>
      <c r="E220" t="str">
        <f>IF(ISNA(MATCH(A220,'ESO zone constants'!$A$2:$A$9949,0)),"","X")</f>
        <v>X</v>
      </c>
    </row>
    <row r="221" spans="1:5" x14ac:dyDescent="0.25">
      <c r="A221" s="72">
        <v>425</v>
      </c>
      <c r="B221" s="73">
        <v>219</v>
      </c>
      <c r="C221" s="73">
        <v>3</v>
      </c>
      <c r="D221" s="73" t="s">
        <v>311</v>
      </c>
      <c r="E221" t="str">
        <f>IF(ISNA(MATCH(A221,'ESO zone constants'!$A$2:$A$9949,0)),"","X")</f>
        <v>X</v>
      </c>
    </row>
    <row r="222" spans="1:5" x14ac:dyDescent="0.25">
      <c r="A222" s="72">
        <v>426</v>
      </c>
      <c r="B222" s="73">
        <v>220</v>
      </c>
      <c r="C222" s="73">
        <v>3</v>
      </c>
      <c r="D222" s="73" t="s">
        <v>312</v>
      </c>
      <c r="E222" t="str">
        <f>IF(ISNA(MATCH(A222,'ESO zone constants'!$A$2:$A$9949,0)),"","X")</f>
        <v>X</v>
      </c>
    </row>
    <row r="223" spans="1:5" x14ac:dyDescent="0.25">
      <c r="A223" s="72">
        <v>429</v>
      </c>
      <c r="B223" s="73">
        <v>221</v>
      </c>
      <c r="C223" s="73">
        <v>3</v>
      </c>
      <c r="D223" s="73" t="s">
        <v>313</v>
      </c>
      <c r="E223" t="str">
        <f>IF(ISNA(MATCH(A223,'ESO zone constants'!$A$2:$A$9949,0)),"","X")</f>
        <v>X</v>
      </c>
    </row>
    <row r="224" spans="1:5" x14ac:dyDescent="0.25">
      <c r="A224" s="72">
        <v>430</v>
      </c>
      <c r="B224" s="73">
        <v>222</v>
      </c>
      <c r="C224" s="73">
        <v>19</v>
      </c>
      <c r="D224" s="73" t="s">
        <v>314</v>
      </c>
      <c r="E224" t="str">
        <f>IF(ISNA(MATCH(A224,'ESO zone constants'!$A$2:$A$9949,0)),"","X")</f>
        <v>X</v>
      </c>
    </row>
    <row r="225" spans="1:5" x14ac:dyDescent="0.25">
      <c r="A225" s="72">
        <v>431</v>
      </c>
      <c r="B225" s="73">
        <v>223</v>
      </c>
      <c r="C225" s="73">
        <v>103</v>
      </c>
      <c r="D225" s="73" t="s">
        <v>315</v>
      </c>
      <c r="E225" t="str">
        <f>IF(ISNA(MATCH(A225,'ESO zone constants'!$A$2:$A$9949,0)),"","X")</f>
        <v>X</v>
      </c>
    </row>
    <row r="226" spans="1:5" x14ac:dyDescent="0.25">
      <c r="A226" s="72">
        <v>433</v>
      </c>
      <c r="B226" s="73">
        <v>224</v>
      </c>
      <c r="C226" s="73">
        <v>383</v>
      </c>
      <c r="D226" s="73" t="s">
        <v>316</v>
      </c>
      <c r="E226" t="str">
        <f>IF(ISNA(MATCH(A226,'ESO zone constants'!$A$2:$A$9949,0)),"","X")</f>
        <v>X</v>
      </c>
    </row>
    <row r="227" spans="1:5" x14ac:dyDescent="0.25">
      <c r="A227" s="72">
        <v>434</v>
      </c>
      <c r="B227" s="73">
        <v>225</v>
      </c>
      <c r="C227" s="73">
        <v>383</v>
      </c>
      <c r="D227" s="73" t="s">
        <v>317</v>
      </c>
      <c r="E227" t="str">
        <f>IF(ISNA(MATCH(A227,'ESO zone constants'!$A$2:$A$9949,0)),"","X")</f>
        <v>X</v>
      </c>
    </row>
    <row r="228" spans="1:5" x14ac:dyDescent="0.25">
      <c r="A228" s="72">
        <v>435</v>
      </c>
      <c r="B228" s="73">
        <v>226</v>
      </c>
      <c r="C228" s="73">
        <v>383</v>
      </c>
      <c r="D228" s="73" t="s">
        <v>318</v>
      </c>
      <c r="E228" t="str">
        <f>IF(ISNA(MATCH(A228,'ESO zone constants'!$A$2:$A$9949,0)),"","X")</f>
        <v>X</v>
      </c>
    </row>
    <row r="229" spans="1:5" x14ac:dyDescent="0.25">
      <c r="A229" s="72">
        <v>436</v>
      </c>
      <c r="B229" s="73">
        <v>227</v>
      </c>
      <c r="C229" s="73">
        <v>383</v>
      </c>
      <c r="D229" s="73" t="s">
        <v>319</v>
      </c>
      <c r="E229" t="str">
        <f>IF(ISNA(MATCH(A229,'ESO zone constants'!$A$2:$A$9949,0)),"","X")</f>
        <v>X</v>
      </c>
    </row>
    <row r="230" spans="1:5" x14ac:dyDescent="0.25">
      <c r="A230" s="72">
        <v>437</v>
      </c>
      <c r="B230" s="73">
        <v>228</v>
      </c>
      <c r="C230" s="73">
        <v>383</v>
      </c>
      <c r="D230" s="73" t="s">
        <v>320</v>
      </c>
      <c r="E230" t="str">
        <f>IF(ISNA(MATCH(A230,'ESO zone constants'!$A$2:$A$9949,0)),"","X")</f>
        <v>X</v>
      </c>
    </row>
    <row r="231" spans="1:5" x14ac:dyDescent="0.25">
      <c r="A231" s="72">
        <v>438</v>
      </c>
      <c r="B231" s="73">
        <v>229</v>
      </c>
      <c r="C231" s="73">
        <v>383</v>
      </c>
      <c r="D231" s="73" t="s">
        <v>321</v>
      </c>
      <c r="E231" t="str">
        <f>IF(ISNA(MATCH(A231,'ESO zone constants'!$A$2:$A$9949,0)),"","X")</f>
        <v>X</v>
      </c>
    </row>
    <row r="232" spans="1:5" x14ac:dyDescent="0.25">
      <c r="A232" s="72">
        <v>439</v>
      </c>
      <c r="B232" s="73">
        <v>230</v>
      </c>
      <c r="C232" s="73">
        <v>383</v>
      </c>
      <c r="D232" s="73" t="s">
        <v>322</v>
      </c>
      <c r="E232" t="str">
        <f>IF(ISNA(MATCH(A232,'ESO zone constants'!$A$2:$A$9949,0)),"","X")</f>
        <v>X</v>
      </c>
    </row>
    <row r="233" spans="1:5" x14ac:dyDescent="0.25">
      <c r="A233" s="72">
        <v>440</v>
      </c>
      <c r="B233" s="73">
        <v>231</v>
      </c>
      <c r="C233" s="73">
        <v>383</v>
      </c>
      <c r="D233" s="73" t="s">
        <v>323</v>
      </c>
      <c r="E233" t="str">
        <f>IF(ISNA(MATCH(A233,'ESO zone constants'!$A$2:$A$9949,0)),"","X")</f>
        <v>X</v>
      </c>
    </row>
    <row r="234" spans="1:5" x14ac:dyDescent="0.25">
      <c r="A234" s="72">
        <v>442</v>
      </c>
      <c r="B234" s="73">
        <v>232</v>
      </c>
      <c r="C234" s="73">
        <v>383</v>
      </c>
      <c r="D234" s="73" t="s">
        <v>324</v>
      </c>
      <c r="E234" t="str">
        <f>IF(ISNA(MATCH(A234,'ESO zone constants'!$A$2:$A$9949,0)),"","X")</f>
        <v>X</v>
      </c>
    </row>
    <row r="235" spans="1:5" x14ac:dyDescent="0.25">
      <c r="A235" s="72">
        <v>444</v>
      </c>
      <c r="B235" s="73">
        <v>233</v>
      </c>
      <c r="C235" s="73">
        <v>383</v>
      </c>
      <c r="D235" s="73" t="s">
        <v>325</v>
      </c>
      <c r="E235" t="str">
        <f>IF(ISNA(MATCH(A235,'ESO zone constants'!$A$2:$A$9949,0)),"","X")</f>
        <v>X</v>
      </c>
    </row>
    <row r="236" spans="1:5" x14ac:dyDescent="0.25">
      <c r="A236" s="72">
        <v>447</v>
      </c>
      <c r="B236" s="73">
        <v>234</v>
      </c>
      <c r="C236" s="73">
        <v>383</v>
      </c>
      <c r="D236" s="73" t="s">
        <v>326</v>
      </c>
      <c r="E236" t="str">
        <f>IF(ISNA(MATCH(A236,'ESO zone constants'!$A$2:$A$9949,0)),"","X")</f>
        <v>X</v>
      </c>
    </row>
    <row r="237" spans="1:5" x14ac:dyDescent="0.25">
      <c r="A237" s="72">
        <v>449</v>
      </c>
      <c r="B237" s="73">
        <v>235</v>
      </c>
      <c r="C237" s="73">
        <v>101</v>
      </c>
      <c r="D237" s="73" t="s">
        <v>48</v>
      </c>
      <c r="E237" t="str">
        <f>IF(ISNA(MATCH(A237,'ESO zone constants'!$A$2:$A$9949,0)),"","X")</f>
        <v>X</v>
      </c>
    </row>
    <row r="238" spans="1:5" x14ac:dyDescent="0.25">
      <c r="A238" s="72">
        <v>451</v>
      </c>
      <c r="B238" s="73">
        <v>236</v>
      </c>
      <c r="C238" s="73">
        <v>382</v>
      </c>
      <c r="D238" s="73" t="s">
        <v>327</v>
      </c>
      <c r="E238" t="str">
        <f>IF(ISNA(MATCH(A238,'ESO zone constants'!$A$2:$A$9949,0)),"","X")</f>
        <v>X</v>
      </c>
    </row>
    <row r="239" spans="1:5" x14ac:dyDescent="0.25">
      <c r="A239" s="72">
        <v>452</v>
      </c>
      <c r="B239" s="73">
        <v>237</v>
      </c>
      <c r="C239" s="73">
        <v>382</v>
      </c>
      <c r="D239" s="73" t="s">
        <v>328</v>
      </c>
      <c r="E239" t="str">
        <f>IF(ISNA(MATCH(A239,'ESO zone constants'!$A$2:$A$9949,0)),"","X")</f>
        <v>X</v>
      </c>
    </row>
    <row r="240" spans="1:5" x14ac:dyDescent="0.25">
      <c r="A240" s="72">
        <v>453</v>
      </c>
      <c r="B240" s="73">
        <v>238</v>
      </c>
      <c r="C240" s="73">
        <v>382</v>
      </c>
      <c r="D240" s="73" t="s">
        <v>329</v>
      </c>
      <c r="E240" t="str">
        <f>IF(ISNA(MATCH(A240,'ESO zone constants'!$A$2:$A$9949,0)),"","X")</f>
        <v>X</v>
      </c>
    </row>
    <row r="241" spans="1:5" x14ac:dyDescent="0.25">
      <c r="A241" s="72">
        <v>454</v>
      </c>
      <c r="B241" s="73">
        <v>239</v>
      </c>
      <c r="C241" s="73">
        <v>382</v>
      </c>
      <c r="D241" s="73" t="s">
        <v>330</v>
      </c>
      <c r="E241" t="str">
        <f>IF(ISNA(MATCH(A241,'ESO zone constants'!$A$2:$A$9949,0)),"","X")</f>
        <v>X</v>
      </c>
    </row>
    <row r="242" spans="1:5" x14ac:dyDescent="0.25">
      <c r="A242" s="72">
        <v>455</v>
      </c>
      <c r="B242" s="73">
        <v>240</v>
      </c>
      <c r="C242" s="73">
        <v>382</v>
      </c>
      <c r="D242" s="73" t="s">
        <v>331</v>
      </c>
      <c r="E242" t="str">
        <f>IF(ISNA(MATCH(A242,'ESO zone constants'!$A$2:$A$9949,0)),"","X")</f>
        <v>X</v>
      </c>
    </row>
    <row r="243" spans="1:5" x14ac:dyDescent="0.25">
      <c r="A243" s="72">
        <v>456</v>
      </c>
      <c r="B243" s="73">
        <v>241</v>
      </c>
      <c r="C243" s="73">
        <v>382</v>
      </c>
      <c r="D243" s="73" t="s">
        <v>332</v>
      </c>
      <c r="E243" t="str">
        <f>IF(ISNA(MATCH(A243,'ESO zone constants'!$A$2:$A$9949,0)),"","X")</f>
        <v>X</v>
      </c>
    </row>
    <row r="244" spans="1:5" x14ac:dyDescent="0.25">
      <c r="A244" s="72">
        <v>457</v>
      </c>
      <c r="B244" s="73">
        <v>242</v>
      </c>
      <c r="C244" s="73">
        <v>382</v>
      </c>
      <c r="D244" s="73" t="s">
        <v>333</v>
      </c>
      <c r="E244" t="str">
        <f>IF(ISNA(MATCH(A244,'ESO zone constants'!$A$2:$A$9949,0)),"","X")</f>
        <v>X</v>
      </c>
    </row>
    <row r="245" spans="1:5" x14ac:dyDescent="0.25">
      <c r="A245" s="72">
        <v>458</v>
      </c>
      <c r="B245" s="73">
        <v>243</v>
      </c>
      <c r="C245" s="73">
        <v>382</v>
      </c>
      <c r="D245" s="73" t="s">
        <v>334</v>
      </c>
      <c r="E245" t="str">
        <f>IF(ISNA(MATCH(A245,'ESO zone constants'!$A$2:$A$9949,0)),"","X")</f>
        <v>X</v>
      </c>
    </row>
    <row r="246" spans="1:5" x14ac:dyDescent="0.25">
      <c r="A246" s="72">
        <v>459</v>
      </c>
      <c r="B246" s="73">
        <v>244</v>
      </c>
      <c r="C246" s="73">
        <v>382</v>
      </c>
      <c r="D246" s="73" t="s">
        <v>335</v>
      </c>
      <c r="E246" t="str">
        <f>IF(ISNA(MATCH(A246,'ESO zone constants'!$A$2:$A$9949,0)),"","X")</f>
        <v>X</v>
      </c>
    </row>
    <row r="247" spans="1:5" x14ac:dyDescent="0.25">
      <c r="A247" s="72">
        <v>460</v>
      </c>
      <c r="B247" s="73">
        <v>245</v>
      </c>
      <c r="C247" s="73">
        <v>382</v>
      </c>
      <c r="D247" s="73" t="s">
        <v>336</v>
      </c>
      <c r="E247" t="str">
        <f>IF(ISNA(MATCH(A247,'ESO zone constants'!$A$2:$A$9949,0)),"","X")</f>
        <v>X</v>
      </c>
    </row>
    <row r="248" spans="1:5" x14ac:dyDescent="0.25">
      <c r="A248" s="72">
        <v>461</v>
      </c>
      <c r="B248" s="73">
        <v>246</v>
      </c>
      <c r="C248" s="73">
        <v>382</v>
      </c>
      <c r="D248" s="73" t="s">
        <v>337</v>
      </c>
      <c r="E248" t="str">
        <f>IF(ISNA(MATCH(A248,'ESO zone constants'!$A$2:$A$9949,0)),"","X")</f>
        <v>X</v>
      </c>
    </row>
    <row r="249" spans="1:5" x14ac:dyDescent="0.25">
      <c r="A249" s="72">
        <v>462</v>
      </c>
      <c r="B249" s="73">
        <v>247</v>
      </c>
      <c r="C249" s="73">
        <v>382</v>
      </c>
      <c r="D249" s="73" t="s">
        <v>338</v>
      </c>
      <c r="E249" t="str">
        <f>IF(ISNA(MATCH(A249,'ESO zone constants'!$A$2:$A$9949,0)),"","X")</f>
        <v>X</v>
      </c>
    </row>
    <row r="250" spans="1:5" x14ac:dyDescent="0.25">
      <c r="A250" s="72">
        <v>463</v>
      </c>
      <c r="B250" s="73">
        <v>248</v>
      </c>
      <c r="C250" s="73">
        <v>382</v>
      </c>
      <c r="D250" s="73" t="s">
        <v>339</v>
      </c>
      <c r="E250" t="str">
        <f>IF(ISNA(MATCH(A250,'ESO zone constants'!$A$2:$A$9949,0)),"","X")</f>
        <v>X</v>
      </c>
    </row>
    <row r="251" spans="1:5" x14ac:dyDescent="0.25">
      <c r="A251" s="72">
        <v>464</v>
      </c>
      <c r="B251" s="73">
        <v>249</v>
      </c>
      <c r="C251" s="73">
        <v>382</v>
      </c>
      <c r="D251" s="73" t="s">
        <v>340</v>
      </c>
      <c r="E251" t="str">
        <f>IF(ISNA(MATCH(A251,'ESO zone constants'!$A$2:$A$9949,0)),"","X")</f>
        <v>X</v>
      </c>
    </row>
    <row r="252" spans="1:5" x14ac:dyDescent="0.25">
      <c r="A252" s="72">
        <v>465</v>
      </c>
      <c r="B252" s="73">
        <v>250</v>
      </c>
      <c r="C252" s="73">
        <v>382</v>
      </c>
      <c r="D252" s="73" t="s">
        <v>341</v>
      </c>
      <c r="E252" t="str">
        <f>IF(ISNA(MATCH(A252,'ESO zone constants'!$A$2:$A$9949,0)),"","X")</f>
        <v>X</v>
      </c>
    </row>
    <row r="253" spans="1:5" x14ac:dyDescent="0.25">
      <c r="A253" s="72">
        <v>466</v>
      </c>
      <c r="B253" s="73">
        <v>251</v>
      </c>
      <c r="C253" s="73">
        <v>382</v>
      </c>
      <c r="D253" s="73" t="s">
        <v>342</v>
      </c>
      <c r="E253" t="str">
        <f>IF(ISNA(MATCH(A253,'ESO zone constants'!$A$2:$A$9949,0)),"","X")</f>
        <v>X</v>
      </c>
    </row>
    <row r="254" spans="1:5" x14ac:dyDescent="0.25">
      <c r="A254" s="72">
        <v>467</v>
      </c>
      <c r="B254" s="73">
        <v>252</v>
      </c>
      <c r="C254" s="73">
        <v>382</v>
      </c>
      <c r="D254" s="73" t="s">
        <v>343</v>
      </c>
      <c r="E254" t="str">
        <f>IF(ISNA(MATCH(A254,'ESO zone constants'!$A$2:$A$9949,0)),"","X")</f>
        <v>X</v>
      </c>
    </row>
    <row r="255" spans="1:5" x14ac:dyDescent="0.25">
      <c r="A255" s="72">
        <v>468</v>
      </c>
      <c r="B255" s="73">
        <v>253</v>
      </c>
      <c r="C255" s="73">
        <v>58</v>
      </c>
      <c r="D255" s="73" t="s">
        <v>344</v>
      </c>
      <c r="E255" t="str">
        <f>IF(ISNA(MATCH(A255,'ESO zone constants'!$A$2:$A$9949,0)),"","X")</f>
        <v>X</v>
      </c>
    </row>
    <row r="256" spans="1:5" x14ac:dyDescent="0.25">
      <c r="A256" s="72">
        <v>469</v>
      </c>
      <c r="B256" s="73">
        <v>254</v>
      </c>
      <c r="C256" s="73">
        <v>58</v>
      </c>
      <c r="D256" s="73" t="s">
        <v>345</v>
      </c>
      <c r="E256" t="str">
        <f>IF(ISNA(MATCH(A256,'ESO zone constants'!$A$2:$A$9949,0)),"","X")</f>
        <v>X</v>
      </c>
    </row>
    <row r="257" spans="1:5" x14ac:dyDescent="0.25">
      <c r="A257" s="72">
        <v>470</v>
      </c>
      <c r="B257" s="73">
        <v>255</v>
      </c>
      <c r="C257" s="73">
        <v>58</v>
      </c>
      <c r="D257" s="73" t="s">
        <v>346</v>
      </c>
      <c r="E257" t="str">
        <f>IF(ISNA(MATCH(A257,'ESO zone constants'!$A$2:$A$9949,0)),"","X")</f>
        <v>X</v>
      </c>
    </row>
    <row r="258" spans="1:5" x14ac:dyDescent="0.25">
      <c r="A258" s="72">
        <v>471</v>
      </c>
      <c r="B258" s="73">
        <v>256</v>
      </c>
      <c r="C258" s="73">
        <v>58</v>
      </c>
      <c r="D258" s="73" t="s">
        <v>347</v>
      </c>
      <c r="E258" t="str">
        <f>IF(ISNA(MATCH(A258,'ESO zone constants'!$A$2:$A$9949,0)),"","X")</f>
        <v>X</v>
      </c>
    </row>
    <row r="259" spans="1:5" x14ac:dyDescent="0.25">
      <c r="A259" s="72">
        <v>472</v>
      </c>
      <c r="B259" s="73">
        <v>257</v>
      </c>
      <c r="C259" s="73">
        <v>58</v>
      </c>
      <c r="D259" s="73" t="s">
        <v>348</v>
      </c>
      <c r="E259" t="str">
        <f>IF(ISNA(MATCH(A259,'ESO zone constants'!$A$2:$A$9949,0)),"","X")</f>
        <v>X</v>
      </c>
    </row>
    <row r="260" spans="1:5" x14ac:dyDescent="0.25">
      <c r="A260" s="72">
        <v>473</v>
      </c>
      <c r="B260" s="73">
        <v>258</v>
      </c>
      <c r="C260" s="73">
        <v>58</v>
      </c>
      <c r="D260" s="73" t="s">
        <v>349</v>
      </c>
      <c r="E260" t="str">
        <f>IF(ISNA(MATCH(A260,'ESO zone constants'!$A$2:$A$9949,0)),"","X")</f>
        <v>X</v>
      </c>
    </row>
    <row r="261" spans="1:5" x14ac:dyDescent="0.25">
      <c r="A261" s="72">
        <v>475</v>
      </c>
      <c r="B261" s="73">
        <v>259</v>
      </c>
      <c r="C261" s="73">
        <v>383</v>
      </c>
      <c r="D261" s="73" t="s">
        <v>350</v>
      </c>
      <c r="E261" t="str">
        <f>IF(ISNA(MATCH(A261,'ESO zone constants'!$A$2:$A$9949,0)),"","X")</f>
        <v>X</v>
      </c>
    </row>
    <row r="262" spans="1:5" x14ac:dyDescent="0.25">
      <c r="A262" s="72">
        <v>477</v>
      </c>
      <c r="B262" s="73">
        <v>260</v>
      </c>
      <c r="C262" s="73">
        <v>383</v>
      </c>
      <c r="D262" s="73" t="s">
        <v>351</v>
      </c>
      <c r="E262" t="str">
        <f>IF(ISNA(MATCH(A262,'ESO zone constants'!$A$2:$A$9949,0)),"","X")</f>
        <v>X</v>
      </c>
    </row>
    <row r="263" spans="1:5" x14ac:dyDescent="0.25">
      <c r="A263" s="72">
        <v>478</v>
      </c>
      <c r="B263" s="73">
        <v>261</v>
      </c>
      <c r="C263" s="73">
        <v>383</v>
      </c>
      <c r="D263" s="73" t="s">
        <v>352</v>
      </c>
      <c r="E263" t="str">
        <f>IF(ISNA(MATCH(A263,'ESO zone constants'!$A$2:$A$9949,0)),"","X")</f>
        <v>X</v>
      </c>
    </row>
    <row r="264" spans="1:5" x14ac:dyDescent="0.25">
      <c r="A264" s="72">
        <v>480</v>
      </c>
      <c r="B264" s="73">
        <v>262</v>
      </c>
      <c r="C264" s="73">
        <v>103</v>
      </c>
      <c r="D264" s="73" t="s">
        <v>353</v>
      </c>
      <c r="E264" t="str">
        <f>IF(ISNA(MATCH(A264,'ESO zone constants'!$A$2:$A$9949,0)),"","X")</f>
        <v>X</v>
      </c>
    </row>
    <row r="265" spans="1:5" x14ac:dyDescent="0.25">
      <c r="A265" s="72">
        <v>481</v>
      </c>
      <c r="B265" s="73">
        <v>263</v>
      </c>
      <c r="C265" s="73">
        <v>103</v>
      </c>
      <c r="D265" s="73" t="s">
        <v>354</v>
      </c>
      <c r="E265" t="str">
        <f>IF(ISNA(MATCH(A265,'ESO zone constants'!$A$2:$A$9949,0)),"","X")</f>
        <v>X</v>
      </c>
    </row>
    <row r="266" spans="1:5" x14ac:dyDescent="0.25">
      <c r="A266" s="72">
        <v>482</v>
      </c>
      <c r="B266" s="73">
        <v>264</v>
      </c>
      <c r="C266" s="73">
        <v>103</v>
      </c>
      <c r="D266" s="73" t="s">
        <v>355</v>
      </c>
      <c r="E266" t="str">
        <f>IF(ISNA(MATCH(A266,'ESO zone constants'!$A$2:$A$9949,0)),"","X")</f>
        <v>X</v>
      </c>
    </row>
    <row r="267" spans="1:5" x14ac:dyDescent="0.25">
      <c r="A267" s="72">
        <v>484</v>
      </c>
      <c r="B267" s="73">
        <v>265</v>
      </c>
      <c r="C267" s="73">
        <v>103</v>
      </c>
      <c r="D267" s="73" t="s">
        <v>356</v>
      </c>
      <c r="E267" t="str">
        <f>IF(ISNA(MATCH(A267,'ESO zone constants'!$A$2:$A$9949,0)),"","X")</f>
        <v>X</v>
      </c>
    </row>
    <row r="268" spans="1:5" x14ac:dyDescent="0.25">
      <c r="A268" s="72">
        <v>485</v>
      </c>
      <c r="B268" s="73">
        <v>266</v>
      </c>
      <c r="C268" s="73">
        <v>103</v>
      </c>
      <c r="D268" s="73" t="s">
        <v>357</v>
      </c>
      <c r="E268" t="str">
        <f>IF(ISNA(MATCH(A268,'ESO zone constants'!$A$2:$A$9949,0)),"","X")</f>
        <v>X</v>
      </c>
    </row>
    <row r="269" spans="1:5" x14ac:dyDescent="0.25">
      <c r="A269" s="72">
        <v>486</v>
      </c>
      <c r="B269" s="73">
        <v>267</v>
      </c>
      <c r="C269" s="73">
        <v>381</v>
      </c>
      <c r="D269" s="73" t="s">
        <v>358</v>
      </c>
      <c r="E269" t="str">
        <f>IF(ISNA(MATCH(A269,'ESO zone constants'!$A$2:$A$9949,0)),"","X")</f>
        <v>X</v>
      </c>
    </row>
    <row r="270" spans="1:5" x14ac:dyDescent="0.25">
      <c r="A270" s="72">
        <v>487</v>
      </c>
      <c r="B270" s="73">
        <v>268</v>
      </c>
      <c r="C270" s="73">
        <v>382</v>
      </c>
      <c r="D270" s="73" t="s">
        <v>359</v>
      </c>
      <c r="E270" t="str">
        <f>IF(ISNA(MATCH(A270,'ESO zone constants'!$A$2:$A$9949,0)),"","X")</f>
        <v>X</v>
      </c>
    </row>
    <row r="271" spans="1:5" x14ac:dyDescent="0.25">
      <c r="A271" s="72">
        <v>492</v>
      </c>
      <c r="B271" s="73">
        <v>269</v>
      </c>
      <c r="C271" s="73">
        <v>41</v>
      </c>
      <c r="D271" s="73" t="s">
        <v>360</v>
      </c>
      <c r="E271" t="str">
        <f>IF(ISNA(MATCH(A271,'ESO zone constants'!$A$2:$A$9949,0)),"","X")</f>
        <v>X</v>
      </c>
    </row>
    <row r="272" spans="1:5" x14ac:dyDescent="0.25">
      <c r="A272" s="72">
        <v>493</v>
      </c>
      <c r="B272" s="73">
        <v>270</v>
      </c>
      <c r="C272" s="73">
        <v>181</v>
      </c>
      <c r="D272" s="73" t="s">
        <v>361</v>
      </c>
      <c r="E272" t="str">
        <f>IF(ISNA(MATCH(A272,'ESO zone constants'!$A$2:$A$9949,0)),"","X")</f>
        <v>X</v>
      </c>
    </row>
    <row r="273" spans="1:5" x14ac:dyDescent="0.25">
      <c r="A273" s="72">
        <v>494</v>
      </c>
      <c r="B273" s="73">
        <v>271</v>
      </c>
      <c r="C273" s="73">
        <v>181</v>
      </c>
      <c r="D273" s="73" t="s">
        <v>362</v>
      </c>
      <c r="E273" t="str">
        <f>IF(ISNA(MATCH(A273,'ESO zone constants'!$A$2:$A$9949,0)),"","X")</f>
        <v>X</v>
      </c>
    </row>
    <row r="274" spans="1:5" x14ac:dyDescent="0.25">
      <c r="A274" s="72">
        <v>495</v>
      </c>
      <c r="B274" s="73">
        <v>272</v>
      </c>
      <c r="C274" s="73">
        <v>181</v>
      </c>
      <c r="D274" s="73" t="s">
        <v>363</v>
      </c>
      <c r="E274" t="str">
        <f>IF(ISNA(MATCH(A274,'ESO zone constants'!$A$2:$A$9949,0)),"","X")</f>
        <v>X</v>
      </c>
    </row>
    <row r="275" spans="1:5" x14ac:dyDescent="0.25">
      <c r="A275" s="72">
        <v>496</v>
      </c>
      <c r="B275" s="73">
        <v>273</v>
      </c>
      <c r="C275" s="73">
        <v>181</v>
      </c>
      <c r="D275" s="73" t="s">
        <v>364</v>
      </c>
      <c r="E275" t="str">
        <f>IF(ISNA(MATCH(A275,'ESO zone constants'!$A$2:$A$9949,0)),"","X")</f>
        <v>X</v>
      </c>
    </row>
    <row r="276" spans="1:5" x14ac:dyDescent="0.25">
      <c r="A276" s="72">
        <v>497</v>
      </c>
      <c r="B276" s="73">
        <v>274</v>
      </c>
      <c r="C276" s="73">
        <v>181</v>
      </c>
      <c r="D276" s="73" t="s">
        <v>365</v>
      </c>
      <c r="E276" t="str">
        <f>IF(ISNA(MATCH(A276,'ESO zone constants'!$A$2:$A$9949,0)),"","X")</f>
        <v>X</v>
      </c>
    </row>
    <row r="277" spans="1:5" x14ac:dyDescent="0.25">
      <c r="A277" s="72">
        <v>498</v>
      </c>
      <c r="B277" s="73">
        <v>275</v>
      </c>
      <c r="C277" s="73">
        <v>181</v>
      </c>
      <c r="D277" s="73" t="s">
        <v>366</v>
      </c>
      <c r="E277" t="str">
        <f>IF(ISNA(MATCH(A277,'ESO zone constants'!$A$2:$A$9949,0)),"","X")</f>
        <v>X</v>
      </c>
    </row>
    <row r="278" spans="1:5" x14ac:dyDescent="0.25">
      <c r="A278" s="72">
        <v>499</v>
      </c>
      <c r="B278" s="73">
        <v>276</v>
      </c>
      <c r="C278" s="73">
        <v>181</v>
      </c>
      <c r="D278" s="73" t="s">
        <v>367</v>
      </c>
      <c r="E278" t="str">
        <f>IF(ISNA(MATCH(A278,'ESO zone constants'!$A$2:$A$9949,0)),"","X")</f>
        <v>X</v>
      </c>
    </row>
    <row r="279" spans="1:5" x14ac:dyDescent="0.25">
      <c r="A279" s="72">
        <v>500</v>
      </c>
      <c r="B279" s="73">
        <v>277</v>
      </c>
      <c r="C279" s="73">
        <v>181</v>
      </c>
      <c r="D279" s="73" t="s">
        <v>368</v>
      </c>
      <c r="E279" t="str">
        <f>IF(ISNA(MATCH(A279,'ESO zone constants'!$A$2:$A$9949,0)),"","X")</f>
        <v>X</v>
      </c>
    </row>
    <row r="280" spans="1:5" x14ac:dyDescent="0.25">
      <c r="A280" s="72">
        <v>501</v>
      </c>
      <c r="B280" s="73">
        <v>278</v>
      </c>
      <c r="C280" s="73">
        <v>181</v>
      </c>
      <c r="D280" s="73" t="s">
        <v>369</v>
      </c>
      <c r="E280" t="str">
        <f>IF(ISNA(MATCH(A280,'ESO zone constants'!$A$2:$A$9949,0)),"","X")</f>
        <v>X</v>
      </c>
    </row>
    <row r="281" spans="1:5" x14ac:dyDescent="0.25">
      <c r="A281" s="72">
        <v>502</v>
      </c>
      <c r="B281" s="73">
        <v>279</v>
      </c>
      <c r="C281" s="73">
        <v>181</v>
      </c>
      <c r="D281" s="73" t="s">
        <v>370</v>
      </c>
      <c r="E281" t="str">
        <f>IF(ISNA(MATCH(A281,'ESO zone constants'!$A$2:$A$9949,0)),"","X")</f>
        <v>X</v>
      </c>
    </row>
    <row r="282" spans="1:5" x14ac:dyDescent="0.25">
      <c r="A282" s="72">
        <v>503</v>
      </c>
      <c r="B282" s="73">
        <v>280</v>
      </c>
      <c r="C282" s="73">
        <v>181</v>
      </c>
      <c r="D282" s="73" t="s">
        <v>371</v>
      </c>
      <c r="E282" t="str">
        <f>IF(ISNA(MATCH(A282,'ESO zone constants'!$A$2:$A$9949,0)),"","X")</f>
        <v>X</v>
      </c>
    </row>
    <row r="283" spans="1:5" x14ac:dyDescent="0.25">
      <c r="A283" s="72">
        <v>504</v>
      </c>
      <c r="B283" s="73">
        <v>281</v>
      </c>
      <c r="C283" s="73">
        <v>181</v>
      </c>
      <c r="D283" s="73" t="s">
        <v>372</v>
      </c>
      <c r="E283" t="str">
        <f>IF(ISNA(MATCH(A283,'ESO zone constants'!$A$2:$A$9949,0)),"","X")</f>
        <v>X</v>
      </c>
    </row>
    <row r="284" spans="1:5" x14ac:dyDescent="0.25">
      <c r="A284" s="72">
        <v>505</v>
      </c>
      <c r="B284" s="73">
        <v>282</v>
      </c>
      <c r="C284" s="73">
        <v>181</v>
      </c>
      <c r="D284" s="73" t="s">
        <v>373</v>
      </c>
      <c r="E284" t="str">
        <f>IF(ISNA(MATCH(A284,'ESO zone constants'!$A$2:$A$9949,0)),"","X")</f>
        <v>X</v>
      </c>
    </row>
    <row r="285" spans="1:5" x14ac:dyDescent="0.25">
      <c r="A285" s="72">
        <v>506</v>
      </c>
      <c r="B285" s="73">
        <v>283</v>
      </c>
      <c r="C285" s="73">
        <v>181</v>
      </c>
      <c r="D285" s="73" t="s">
        <v>374</v>
      </c>
      <c r="E285" t="str">
        <f>IF(ISNA(MATCH(A285,'ESO zone constants'!$A$2:$A$9949,0)),"","X")</f>
        <v>X</v>
      </c>
    </row>
    <row r="286" spans="1:5" x14ac:dyDescent="0.25">
      <c r="A286" s="72">
        <v>507</v>
      </c>
      <c r="B286" s="73">
        <v>284</v>
      </c>
      <c r="C286" s="73">
        <v>181</v>
      </c>
      <c r="D286" s="73" t="s">
        <v>375</v>
      </c>
      <c r="E286" t="str">
        <f>IF(ISNA(MATCH(A286,'ESO zone constants'!$A$2:$A$9949,0)),"","X")</f>
        <v>X</v>
      </c>
    </row>
    <row r="287" spans="1:5" x14ac:dyDescent="0.25">
      <c r="A287" s="72">
        <v>508</v>
      </c>
      <c r="B287" s="73">
        <v>285</v>
      </c>
      <c r="C287" s="73">
        <v>849</v>
      </c>
      <c r="D287" s="73" t="s">
        <v>376</v>
      </c>
      <c r="E287" t="str">
        <f>IF(ISNA(MATCH(A287,'ESO zone constants'!$A$2:$A$9949,0)),"","X")</f>
        <v>X</v>
      </c>
    </row>
    <row r="288" spans="1:5" x14ac:dyDescent="0.25">
      <c r="A288" s="72">
        <v>509</v>
      </c>
      <c r="B288" s="73">
        <v>286</v>
      </c>
      <c r="C288" s="73">
        <v>849</v>
      </c>
      <c r="D288" s="73" t="s">
        <v>377</v>
      </c>
      <c r="E288" t="str">
        <f>IF(ISNA(MATCH(A288,'ESO zone constants'!$A$2:$A$9949,0)),"","X")</f>
        <v>X</v>
      </c>
    </row>
    <row r="289" spans="1:5" x14ac:dyDescent="0.25">
      <c r="A289" s="72">
        <v>510</v>
      </c>
      <c r="B289" s="73">
        <v>287</v>
      </c>
      <c r="C289" s="73">
        <v>849</v>
      </c>
      <c r="D289" s="73" t="s">
        <v>378</v>
      </c>
      <c r="E289" t="str">
        <f>IF(ISNA(MATCH(A289,'ESO zone constants'!$A$2:$A$9949,0)),"","X")</f>
        <v>X</v>
      </c>
    </row>
    <row r="290" spans="1:5" x14ac:dyDescent="0.25">
      <c r="A290" s="72">
        <v>511</v>
      </c>
      <c r="B290" s="73">
        <v>288</v>
      </c>
      <c r="C290" s="73">
        <v>511</v>
      </c>
      <c r="D290" s="73" t="s">
        <v>379</v>
      </c>
      <c r="E290" t="str">
        <f>IF(ISNA(MATCH(A290,'ESO zone constants'!$A$2:$A$9949,0)),"","X")</f>
        <v>X</v>
      </c>
    </row>
    <row r="291" spans="1:5" x14ac:dyDescent="0.25">
      <c r="A291" s="72">
        <v>512</v>
      </c>
      <c r="B291" s="73">
        <v>289</v>
      </c>
      <c r="C291" s="73">
        <v>512</v>
      </c>
      <c r="D291" s="73" t="s">
        <v>380</v>
      </c>
      <c r="E291" t="str">
        <f>IF(ISNA(MATCH(A291,'ESO zone constants'!$A$2:$A$9949,0)),"","X")</f>
        <v>X</v>
      </c>
    </row>
    <row r="292" spans="1:5" x14ac:dyDescent="0.25">
      <c r="A292" s="72">
        <v>513</v>
      </c>
      <c r="B292" s="73">
        <v>290</v>
      </c>
      <c r="C292" s="73">
        <v>513</v>
      </c>
      <c r="D292" s="73" t="s">
        <v>381</v>
      </c>
      <c r="E292" t="str">
        <f>IF(ISNA(MATCH(A292,'ESO zone constants'!$A$2:$A$9949,0)),"","X")</f>
        <v>X</v>
      </c>
    </row>
    <row r="293" spans="1:5" x14ac:dyDescent="0.25">
      <c r="A293" s="72">
        <v>514</v>
      </c>
      <c r="B293" s="73">
        <v>291</v>
      </c>
      <c r="C293" s="73">
        <v>514</v>
      </c>
      <c r="D293" s="73" t="s">
        <v>382</v>
      </c>
      <c r="E293" t="str">
        <f>IF(ISNA(MATCH(A293,'ESO zone constants'!$A$2:$A$9949,0)),"","X")</f>
        <v>X</v>
      </c>
    </row>
    <row r="294" spans="1:5" x14ac:dyDescent="0.25">
      <c r="A294" s="72">
        <v>515</v>
      </c>
      <c r="B294" s="73">
        <v>292</v>
      </c>
      <c r="C294" s="73">
        <v>515</v>
      </c>
      <c r="D294" s="73" t="s">
        <v>1672</v>
      </c>
      <c r="E294" t="str">
        <f>IF(ISNA(MATCH(A294,'ESO zone constants'!$A$2:$A$9949,0)),"","X")</f>
        <v>X</v>
      </c>
    </row>
    <row r="295" spans="1:5" x14ac:dyDescent="0.25">
      <c r="A295" s="72">
        <v>516</v>
      </c>
      <c r="B295" s="73">
        <v>293</v>
      </c>
      <c r="C295" s="73">
        <v>516</v>
      </c>
      <c r="D295" s="73" t="s">
        <v>377</v>
      </c>
      <c r="E295" t="str">
        <f>IF(ISNA(MATCH(A295,'ESO zone constants'!$A$2:$A$9949,0)),"","X")</f>
        <v>X</v>
      </c>
    </row>
    <row r="296" spans="1:5" x14ac:dyDescent="0.25">
      <c r="A296" s="72">
        <v>517</v>
      </c>
      <c r="B296" s="73">
        <v>294</v>
      </c>
      <c r="C296" s="73">
        <v>517</v>
      </c>
      <c r="D296" s="73" t="s">
        <v>383</v>
      </c>
      <c r="E296" t="str">
        <f>IF(ISNA(MATCH(A296,'ESO zone constants'!$A$2:$A$9949,0)),"","X")</f>
        <v>X</v>
      </c>
    </row>
    <row r="297" spans="1:5" x14ac:dyDescent="0.25">
      <c r="A297" s="72">
        <v>518</v>
      </c>
      <c r="B297" s="73">
        <v>295</v>
      </c>
      <c r="C297" s="73">
        <v>518</v>
      </c>
      <c r="D297" s="73" t="s">
        <v>383</v>
      </c>
      <c r="E297" t="str">
        <f>IF(ISNA(MATCH(A297,'ESO zone constants'!$A$2:$A$9949,0)),"","X")</f>
        <v>X</v>
      </c>
    </row>
    <row r="298" spans="1:5" x14ac:dyDescent="0.25">
      <c r="A298" s="72">
        <v>525</v>
      </c>
      <c r="B298" s="73">
        <v>296</v>
      </c>
      <c r="C298" s="73">
        <v>181</v>
      </c>
      <c r="D298" s="73" t="s">
        <v>1585</v>
      </c>
      <c r="E298" t="str">
        <f>IF(ISNA(MATCH(A298,'ESO zone constants'!$A$2:$A$9949,0)),"","X")</f>
        <v>X</v>
      </c>
    </row>
    <row r="299" spans="1:5" x14ac:dyDescent="0.25">
      <c r="A299" s="72">
        <v>526</v>
      </c>
      <c r="B299" s="73">
        <v>297</v>
      </c>
      <c r="C299" s="73">
        <v>382</v>
      </c>
      <c r="D299" s="73" t="s">
        <v>384</v>
      </c>
      <c r="E299" t="str">
        <f>IF(ISNA(MATCH(A299,'ESO zone constants'!$A$2:$A$9949,0)),"","X")</f>
        <v>X</v>
      </c>
    </row>
    <row r="300" spans="1:5" x14ac:dyDescent="0.25">
      <c r="A300" s="72">
        <v>527</v>
      </c>
      <c r="B300" s="73">
        <v>298</v>
      </c>
      <c r="C300" s="73">
        <v>199</v>
      </c>
      <c r="D300" s="73" t="s">
        <v>385</v>
      </c>
      <c r="E300" t="str">
        <f>IF(ISNA(MATCH(A300,'ESO zone constants'!$A$2:$A$9949,0)),"","X")</f>
        <v>X</v>
      </c>
    </row>
    <row r="301" spans="1:5" x14ac:dyDescent="0.25">
      <c r="A301" s="72">
        <v>529</v>
      </c>
      <c r="B301" s="73">
        <v>299</v>
      </c>
      <c r="C301" s="73">
        <v>267</v>
      </c>
      <c r="D301" s="73" t="s">
        <v>386</v>
      </c>
      <c r="E301" t="str">
        <f>IF(ISNA(MATCH(A301,'ESO zone constants'!$A$2:$A$9949,0)),"","X")</f>
        <v>X</v>
      </c>
    </row>
    <row r="302" spans="1:5" x14ac:dyDescent="0.25">
      <c r="A302" s="72">
        <v>530</v>
      </c>
      <c r="B302" s="73">
        <v>300</v>
      </c>
      <c r="C302" s="73">
        <v>347</v>
      </c>
      <c r="D302" s="73" t="s">
        <v>387</v>
      </c>
      <c r="E302" t="str">
        <f>IF(ISNA(MATCH(A302,'ESO zone constants'!$A$2:$A$9949,0)),"","X")</f>
        <v>X</v>
      </c>
    </row>
    <row r="303" spans="1:5" x14ac:dyDescent="0.25">
      <c r="A303" s="72">
        <v>531</v>
      </c>
      <c r="B303" s="73">
        <v>301</v>
      </c>
      <c r="C303" s="73">
        <v>181</v>
      </c>
      <c r="D303" s="73" t="s">
        <v>388</v>
      </c>
      <c r="E303" t="str">
        <f>IF(ISNA(MATCH(A303,'ESO zone constants'!$A$2:$A$9949,0)),"","X")</f>
        <v>X</v>
      </c>
    </row>
    <row r="304" spans="1:5" x14ac:dyDescent="0.25">
      <c r="A304" s="72">
        <v>532</v>
      </c>
      <c r="B304" s="73">
        <v>302</v>
      </c>
      <c r="C304" s="73">
        <v>181</v>
      </c>
      <c r="D304" s="73" t="s">
        <v>389</v>
      </c>
      <c r="E304" t="str">
        <f>IF(ISNA(MATCH(A304,'ESO zone constants'!$A$2:$A$9949,0)),"","X")</f>
        <v>X</v>
      </c>
    </row>
    <row r="305" spans="1:5" x14ac:dyDescent="0.25">
      <c r="A305" s="72">
        <v>533</v>
      </c>
      <c r="B305" s="73">
        <v>303</v>
      </c>
      <c r="C305" s="73">
        <v>181</v>
      </c>
      <c r="D305" s="73" t="s">
        <v>390</v>
      </c>
      <c r="E305" t="str">
        <f>IF(ISNA(MATCH(A305,'ESO zone constants'!$A$2:$A$9949,0)),"","X")</f>
        <v>X</v>
      </c>
    </row>
    <row r="306" spans="1:5" x14ac:dyDescent="0.25">
      <c r="A306" s="72">
        <v>534</v>
      </c>
      <c r="B306" s="73">
        <v>304</v>
      </c>
      <c r="C306" s="73">
        <v>534</v>
      </c>
      <c r="D306" s="73" t="s">
        <v>391</v>
      </c>
      <c r="E306" t="str">
        <f>IF(ISNA(MATCH(A306,'ESO zone constants'!$A$2:$A$9949,0)),"","X")</f>
        <v>X</v>
      </c>
    </row>
    <row r="307" spans="1:5" x14ac:dyDescent="0.25">
      <c r="A307" s="72">
        <v>535</v>
      </c>
      <c r="B307" s="73">
        <v>305</v>
      </c>
      <c r="C307" s="73">
        <v>535</v>
      </c>
      <c r="D307" s="73" t="s">
        <v>392</v>
      </c>
      <c r="E307" t="str">
        <f>IF(ISNA(MATCH(A307,'ESO zone constants'!$A$2:$A$9949,0)),"","X")</f>
        <v>X</v>
      </c>
    </row>
    <row r="308" spans="1:5" x14ac:dyDescent="0.25">
      <c r="A308" s="72">
        <v>537</v>
      </c>
      <c r="B308" s="73">
        <v>306</v>
      </c>
      <c r="C308" s="73">
        <v>537</v>
      </c>
      <c r="D308" s="73" t="s">
        <v>393</v>
      </c>
      <c r="E308" t="str">
        <f>IF(ISNA(MATCH(A308,'ESO zone constants'!$A$2:$A$9949,0)),"","X")</f>
        <v>X</v>
      </c>
    </row>
    <row r="309" spans="1:5" x14ac:dyDescent="0.25">
      <c r="A309" s="72">
        <v>539</v>
      </c>
      <c r="B309" s="73">
        <v>307</v>
      </c>
      <c r="C309" s="73">
        <v>535</v>
      </c>
      <c r="D309" s="73" t="s">
        <v>394</v>
      </c>
      <c r="E309" t="str">
        <f>IF(ISNA(MATCH(A309,'ESO zone constants'!$A$2:$A$9949,0)),"","X")</f>
        <v>X</v>
      </c>
    </row>
    <row r="310" spans="1:5" x14ac:dyDescent="0.25">
      <c r="A310" s="72">
        <v>541</v>
      </c>
      <c r="B310" s="73">
        <v>308</v>
      </c>
      <c r="C310" s="73">
        <v>267</v>
      </c>
      <c r="D310" s="73" t="s">
        <v>395</v>
      </c>
      <c r="E310" t="str">
        <f>IF(ISNA(MATCH(A310,'ESO zone constants'!$A$2:$A$9949,0)),"","X")</f>
        <v>X</v>
      </c>
    </row>
    <row r="311" spans="1:5" x14ac:dyDescent="0.25">
      <c r="A311" s="72">
        <v>542</v>
      </c>
      <c r="B311" s="73">
        <v>309</v>
      </c>
      <c r="C311" s="73">
        <v>208</v>
      </c>
      <c r="D311" s="73" t="s">
        <v>396</v>
      </c>
      <c r="E311" t="str">
        <f>IF(ISNA(MATCH(A311,'ESO zone constants'!$A$2:$A$9949,0)),"","X")</f>
        <v>X</v>
      </c>
    </row>
    <row r="312" spans="1:5" x14ac:dyDescent="0.25">
      <c r="A312" s="72">
        <v>543</v>
      </c>
      <c r="B312" s="73">
        <v>310</v>
      </c>
      <c r="C312" s="73">
        <v>208</v>
      </c>
      <c r="D312" s="73" t="s">
        <v>397</v>
      </c>
      <c r="E312" t="str">
        <f>IF(ISNA(MATCH(A312,'ESO zone constants'!$A$2:$A$9949,0)),"","X")</f>
        <v>X</v>
      </c>
    </row>
    <row r="313" spans="1:5" x14ac:dyDescent="0.25">
      <c r="A313" s="72">
        <v>544</v>
      </c>
      <c r="B313" s="73">
        <v>311</v>
      </c>
      <c r="C313" s="73">
        <v>208</v>
      </c>
      <c r="D313" s="73" t="s">
        <v>398</v>
      </c>
      <c r="E313" t="str">
        <f>IF(ISNA(MATCH(A313,'ESO zone constants'!$A$2:$A$9949,0)),"","X")</f>
        <v>X</v>
      </c>
    </row>
    <row r="314" spans="1:5" x14ac:dyDescent="0.25">
      <c r="A314" s="72">
        <v>545</v>
      </c>
      <c r="B314" s="73">
        <v>312</v>
      </c>
      <c r="C314" s="73">
        <v>19</v>
      </c>
      <c r="D314" s="73" t="s">
        <v>399</v>
      </c>
      <c r="E314" t="str">
        <f>IF(ISNA(MATCH(A314,'ESO zone constants'!$A$2:$A$9949,0)),"","X")</f>
        <v>X</v>
      </c>
    </row>
    <row r="315" spans="1:5" x14ac:dyDescent="0.25">
      <c r="A315" s="72">
        <v>546</v>
      </c>
      <c r="B315" s="73">
        <v>313</v>
      </c>
      <c r="C315" s="73">
        <v>19</v>
      </c>
      <c r="D315" s="73" t="s">
        <v>400</v>
      </c>
      <c r="E315" t="str">
        <f>IF(ISNA(MATCH(A315,'ESO zone constants'!$A$2:$A$9949,0)),"","X")</f>
        <v>X</v>
      </c>
    </row>
    <row r="316" spans="1:5" x14ac:dyDescent="0.25">
      <c r="A316" s="72">
        <v>547</v>
      </c>
      <c r="B316" s="73">
        <v>314</v>
      </c>
      <c r="C316" s="73">
        <v>108</v>
      </c>
      <c r="D316" s="73" t="s">
        <v>401</v>
      </c>
      <c r="E316" t="str">
        <f>IF(ISNA(MATCH(A316,'ESO zone constants'!$A$2:$A$9949,0)),"","X")</f>
        <v>X</v>
      </c>
    </row>
    <row r="317" spans="1:5" x14ac:dyDescent="0.25">
      <c r="A317" s="72">
        <v>548</v>
      </c>
      <c r="B317" s="73">
        <v>315</v>
      </c>
      <c r="C317" s="73">
        <v>108</v>
      </c>
      <c r="D317" s="73" t="s">
        <v>402</v>
      </c>
      <c r="E317" t="str">
        <f>IF(ISNA(MATCH(A317,'ESO zone constants'!$A$2:$A$9949,0)),"","X")</f>
        <v>X</v>
      </c>
    </row>
    <row r="318" spans="1:5" x14ac:dyDescent="0.25">
      <c r="A318" s="72">
        <v>549</v>
      </c>
      <c r="B318" s="73">
        <v>316</v>
      </c>
      <c r="C318" s="73">
        <v>383</v>
      </c>
      <c r="D318" s="73" t="s">
        <v>403</v>
      </c>
      <c r="E318" t="str">
        <f>IF(ISNA(MATCH(A318,'ESO zone constants'!$A$2:$A$9949,0)),"","X")</f>
        <v>X</v>
      </c>
    </row>
    <row r="319" spans="1:5" x14ac:dyDescent="0.25">
      <c r="A319" s="72">
        <v>551</v>
      </c>
      <c r="B319" s="73">
        <v>317</v>
      </c>
      <c r="C319" s="73">
        <v>108</v>
      </c>
      <c r="D319" s="73" t="s">
        <v>404</v>
      </c>
      <c r="E319" t="str">
        <f>IF(ISNA(MATCH(A319,'ESO zone constants'!$A$2:$A$9949,0)),"","X")</f>
        <v>X</v>
      </c>
    </row>
    <row r="320" spans="1:5" x14ac:dyDescent="0.25">
      <c r="A320" s="72">
        <v>552</v>
      </c>
      <c r="B320" s="73">
        <v>318</v>
      </c>
      <c r="C320" s="73">
        <v>108</v>
      </c>
      <c r="D320" s="73" t="s">
        <v>405</v>
      </c>
      <c r="E320" t="str">
        <f>IF(ISNA(MATCH(A320,'ESO zone constants'!$A$2:$A$9949,0)),"","X")</f>
        <v>X</v>
      </c>
    </row>
    <row r="321" spans="1:5" x14ac:dyDescent="0.25">
      <c r="A321" s="72">
        <v>553</v>
      </c>
      <c r="B321" s="73">
        <v>319</v>
      </c>
      <c r="C321" s="73">
        <v>108</v>
      </c>
      <c r="D321" s="73" t="s">
        <v>406</v>
      </c>
      <c r="E321" t="str">
        <f>IF(ISNA(MATCH(A321,'ESO zone constants'!$A$2:$A$9949,0)),"","X")</f>
        <v>X</v>
      </c>
    </row>
    <row r="322" spans="1:5" x14ac:dyDescent="0.25">
      <c r="A322" s="72">
        <v>554</v>
      </c>
      <c r="B322" s="73">
        <v>320</v>
      </c>
      <c r="C322" s="73">
        <v>108</v>
      </c>
      <c r="D322" s="73" t="s">
        <v>407</v>
      </c>
      <c r="E322" t="str">
        <f>IF(ISNA(MATCH(A322,'ESO zone constants'!$A$2:$A$9949,0)),"","X")</f>
        <v>X</v>
      </c>
    </row>
    <row r="323" spans="1:5" x14ac:dyDescent="0.25">
      <c r="A323" s="72">
        <v>555</v>
      </c>
      <c r="B323" s="73">
        <v>321</v>
      </c>
      <c r="C323" s="73">
        <v>108</v>
      </c>
      <c r="D323" s="73" t="s">
        <v>408</v>
      </c>
      <c r="E323" t="str">
        <f>IF(ISNA(MATCH(A323,'ESO zone constants'!$A$2:$A$9949,0)),"","X")</f>
        <v>X</v>
      </c>
    </row>
    <row r="324" spans="1:5" x14ac:dyDescent="0.25">
      <c r="A324" s="72">
        <v>556</v>
      </c>
      <c r="B324" s="73">
        <v>322</v>
      </c>
      <c r="C324" s="73">
        <v>108</v>
      </c>
      <c r="D324" s="73" t="s">
        <v>409</v>
      </c>
      <c r="E324" t="str">
        <f>IF(ISNA(MATCH(A324,'ESO zone constants'!$A$2:$A$9949,0)),"","X")</f>
        <v>X</v>
      </c>
    </row>
    <row r="325" spans="1:5" x14ac:dyDescent="0.25">
      <c r="A325" s="72">
        <v>557</v>
      </c>
      <c r="B325" s="73">
        <v>323</v>
      </c>
      <c r="C325" s="73">
        <v>347</v>
      </c>
      <c r="D325" s="73" t="s">
        <v>410</v>
      </c>
      <c r="E325" t="str">
        <f>IF(ISNA(MATCH(A325,'ESO zone constants'!$A$2:$A$9949,0)),"","X")</f>
        <v>X</v>
      </c>
    </row>
    <row r="326" spans="1:5" x14ac:dyDescent="0.25">
      <c r="A326" s="72">
        <v>558</v>
      </c>
      <c r="B326" s="73">
        <v>324</v>
      </c>
      <c r="C326" s="73">
        <v>108</v>
      </c>
      <c r="D326" s="73" t="s">
        <v>411</v>
      </c>
      <c r="E326" t="str">
        <f>IF(ISNA(MATCH(A326,'ESO zone constants'!$A$2:$A$9949,0)),"","X")</f>
        <v>X</v>
      </c>
    </row>
    <row r="327" spans="1:5" x14ac:dyDescent="0.25">
      <c r="A327" s="72">
        <v>559</v>
      </c>
      <c r="B327" s="73">
        <v>325</v>
      </c>
      <c r="C327" s="73">
        <v>108</v>
      </c>
      <c r="D327" s="73" t="s">
        <v>412</v>
      </c>
      <c r="E327" t="str">
        <f>IF(ISNA(MATCH(A327,'ESO zone constants'!$A$2:$A$9949,0)),"","X")</f>
        <v>X</v>
      </c>
    </row>
    <row r="328" spans="1:5" x14ac:dyDescent="0.25">
      <c r="A328" s="72">
        <v>560</v>
      </c>
      <c r="B328" s="73">
        <v>326</v>
      </c>
      <c r="C328" s="73">
        <v>103</v>
      </c>
      <c r="D328" s="73" t="s">
        <v>299</v>
      </c>
      <c r="E328" t="str">
        <f>IF(ISNA(MATCH(A328,'ESO zone constants'!$A$2:$A$9949,0)),"","X")</f>
        <v>X</v>
      </c>
    </row>
    <row r="329" spans="1:5" x14ac:dyDescent="0.25">
      <c r="A329" s="72">
        <v>561</v>
      </c>
      <c r="B329" s="73">
        <v>327</v>
      </c>
      <c r="C329" s="73">
        <v>108</v>
      </c>
      <c r="D329" s="73" t="s">
        <v>413</v>
      </c>
      <c r="E329" t="str">
        <f>IF(ISNA(MATCH(A329,'ESO zone constants'!$A$2:$A$9949,0)),"","X")</f>
        <v>X</v>
      </c>
    </row>
    <row r="330" spans="1:5" x14ac:dyDescent="0.25">
      <c r="A330" s="72">
        <v>562</v>
      </c>
      <c r="B330" s="73">
        <v>328</v>
      </c>
      <c r="C330" s="73">
        <v>382</v>
      </c>
      <c r="D330" s="73" t="s">
        <v>414</v>
      </c>
      <c r="E330" t="str">
        <f>IF(ISNA(MATCH(A330,'ESO zone constants'!$A$2:$A$9949,0)),"","X")</f>
        <v>X</v>
      </c>
    </row>
    <row r="331" spans="1:5" x14ac:dyDescent="0.25">
      <c r="A331" s="72">
        <v>565</v>
      </c>
      <c r="B331" s="73">
        <v>329</v>
      </c>
      <c r="C331" s="73">
        <v>382</v>
      </c>
      <c r="D331" s="73" t="s">
        <v>415</v>
      </c>
      <c r="E331" t="str">
        <f>IF(ISNA(MATCH(A331,'ESO zone constants'!$A$2:$A$9949,0)),"","X")</f>
        <v>X</v>
      </c>
    </row>
    <row r="332" spans="1:5" x14ac:dyDescent="0.25">
      <c r="A332" s="72">
        <v>566</v>
      </c>
      <c r="B332" s="73">
        <v>330</v>
      </c>
      <c r="C332" s="73">
        <v>3</v>
      </c>
      <c r="D332" s="73" t="s">
        <v>416</v>
      </c>
      <c r="E332" t="str">
        <f>IF(ISNA(MATCH(A332,'ESO zone constants'!$A$2:$A$9949,0)),"","X")</f>
        <v>X</v>
      </c>
    </row>
    <row r="333" spans="1:5" x14ac:dyDescent="0.25">
      <c r="A333" s="72">
        <v>567</v>
      </c>
      <c r="B333" s="73">
        <v>331</v>
      </c>
      <c r="C333" s="73">
        <v>103</v>
      </c>
      <c r="D333" s="73" t="s">
        <v>298</v>
      </c>
      <c r="E333" t="str">
        <f>IF(ISNA(MATCH(A333,'ESO zone constants'!$A$2:$A$9949,0)),"","X")</f>
        <v>X</v>
      </c>
    </row>
    <row r="334" spans="1:5" x14ac:dyDescent="0.25">
      <c r="A334" s="72">
        <v>569</v>
      </c>
      <c r="B334" s="73">
        <v>332</v>
      </c>
      <c r="C334" s="73">
        <v>104</v>
      </c>
      <c r="D334" s="73" t="s">
        <v>417</v>
      </c>
      <c r="E334" t="str">
        <f>IF(ISNA(MATCH(A334,'ESO zone constants'!$A$2:$A$9949,0)),"","X")</f>
        <v>X</v>
      </c>
    </row>
    <row r="335" spans="1:5" x14ac:dyDescent="0.25">
      <c r="A335" s="72">
        <v>570</v>
      </c>
      <c r="B335" s="73">
        <v>333</v>
      </c>
      <c r="C335" s="73">
        <v>104</v>
      </c>
      <c r="D335" s="73" t="s">
        <v>418</v>
      </c>
      <c r="E335" t="str">
        <f>IF(ISNA(MATCH(A335,'ESO zone constants'!$A$2:$A$9949,0)),"","X")</f>
        <v>X</v>
      </c>
    </row>
    <row r="336" spans="1:5" x14ac:dyDescent="0.25">
      <c r="A336" s="72">
        <v>571</v>
      </c>
      <c r="B336" s="73">
        <v>334</v>
      </c>
      <c r="C336" s="73">
        <v>104</v>
      </c>
      <c r="D336" s="73" t="s">
        <v>419</v>
      </c>
      <c r="E336" t="str">
        <f>IF(ISNA(MATCH(A336,'ESO zone constants'!$A$2:$A$9949,0)),"","X")</f>
        <v>X</v>
      </c>
    </row>
    <row r="337" spans="1:5" x14ac:dyDescent="0.25">
      <c r="A337" s="72">
        <v>572</v>
      </c>
      <c r="B337" s="73">
        <v>335</v>
      </c>
      <c r="C337" s="73">
        <v>572</v>
      </c>
      <c r="D337" s="73" t="s">
        <v>420</v>
      </c>
      <c r="E337" t="str">
        <f>IF(ISNA(MATCH(A337,'ESO zone constants'!$A$2:$A$9949,0)),"","X")</f>
        <v>X</v>
      </c>
    </row>
    <row r="338" spans="1:5" x14ac:dyDescent="0.25">
      <c r="A338" s="72">
        <v>573</v>
      </c>
      <c r="B338" s="73">
        <v>336</v>
      </c>
      <c r="C338" s="73">
        <v>199</v>
      </c>
      <c r="D338" s="73" t="s">
        <v>421</v>
      </c>
      <c r="E338" t="str">
        <f>IF(ISNA(MATCH(A338,'ESO zone constants'!$A$2:$A$9949,0)),"","X")</f>
        <v>X</v>
      </c>
    </row>
    <row r="339" spans="1:5" x14ac:dyDescent="0.25">
      <c r="A339" s="72">
        <v>574</v>
      </c>
      <c r="B339" s="73">
        <v>337</v>
      </c>
      <c r="C339" s="73">
        <v>199</v>
      </c>
      <c r="D339" s="73" t="s">
        <v>422</v>
      </c>
      <c r="E339" t="str">
        <f>IF(ISNA(MATCH(A339,'ESO zone constants'!$A$2:$A$9949,0)),"","X")</f>
        <v>X</v>
      </c>
    </row>
    <row r="340" spans="1:5" x14ac:dyDescent="0.25">
      <c r="A340" s="72">
        <v>575</v>
      </c>
      <c r="B340" s="73">
        <v>338</v>
      </c>
      <c r="C340" s="73">
        <v>108</v>
      </c>
      <c r="D340" s="73" t="s">
        <v>423</v>
      </c>
      <c r="E340" t="str">
        <f>IF(ISNA(MATCH(A340,'ESO zone constants'!$A$2:$A$9949,0)),"","X")</f>
        <v>X</v>
      </c>
    </row>
    <row r="341" spans="1:5" x14ac:dyDescent="0.25">
      <c r="A341" s="72">
        <v>576</v>
      </c>
      <c r="B341" s="73">
        <v>339</v>
      </c>
      <c r="C341" s="73">
        <v>108</v>
      </c>
      <c r="D341" s="73" t="s">
        <v>424</v>
      </c>
      <c r="E341" t="str">
        <f>IF(ISNA(MATCH(A341,'ESO zone constants'!$A$2:$A$9949,0)),"","X")</f>
        <v>X</v>
      </c>
    </row>
    <row r="342" spans="1:5" x14ac:dyDescent="0.25">
      <c r="A342" s="72">
        <v>577</v>
      </c>
      <c r="B342" s="73">
        <v>340</v>
      </c>
      <c r="C342" s="73">
        <v>108</v>
      </c>
      <c r="D342" s="73" t="s">
        <v>425</v>
      </c>
      <c r="E342" t="str">
        <f>IF(ISNA(MATCH(A342,'ESO zone constants'!$A$2:$A$9949,0)),"","X")</f>
        <v>X</v>
      </c>
    </row>
    <row r="343" spans="1:5" x14ac:dyDescent="0.25">
      <c r="A343" s="72">
        <v>578</v>
      </c>
      <c r="B343" s="73">
        <v>341</v>
      </c>
      <c r="C343" s="73">
        <v>108</v>
      </c>
      <c r="D343" s="73" t="s">
        <v>426</v>
      </c>
      <c r="E343" t="str">
        <f>IF(ISNA(MATCH(A343,'ESO zone constants'!$A$2:$A$9949,0)),"","X")</f>
        <v>X</v>
      </c>
    </row>
    <row r="344" spans="1:5" x14ac:dyDescent="0.25">
      <c r="A344" s="72">
        <v>579</v>
      </c>
      <c r="B344" s="73">
        <v>342</v>
      </c>
      <c r="C344" s="73">
        <v>108</v>
      </c>
      <c r="D344" s="73" t="s">
        <v>427</v>
      </c>
      <c r="E344" t="str">
        <f>IF(ISNA(MATCH(A344,'ESO zone constants'!$A$2:$A$9949,0)),"","X")</f>
        <v>X</v>
      </c>
    </row>
    <row r="345" spans="1:5" x14ac:dyDescent="0.25">
      <c r="A345" s="72">
        <v>580</v>
      </c>
      <c r="B345" s="73">
        <v>343</v>
      </c>
      <c r="C345" s="73">
        <v>108</v>
      </c>
      <c r="D345" s="73" t="s">
        <v>428</v>
      </c>
      <c r="E345" t="str">
        <f>IF(ISNA(MATCH(A345,'ESO zone constants'!$A$2:$A$9949,0)),"","X")</f>
        <v>X</v>
      </c>
    </row>
    <row r="346" spans="1:5" x14ac:dyDescent="0.25">
      <c r="A346" s="72">
        <v>581</v>
      </c>
      <c r="B346" s="73">
        <v>344</v>
      </c>
      <c r="C346" s="73">
        <v>199</v>
      </c>
      <c r="D346" s="73" t="s">
        <v>429</v>
      </c>
      <c r="E346" t="str">
        <f>IF(ISNA(MATCH(A346,'ESO zone constants'!$A$2:$A$9949,0)),"","X")</f>
        <v>X</v>
      </c>
    </row>
    <row r="347" spans="1:5" x14ac:dyDescent="0.25">
      <c r="A347" s="72">
        <v>582</v>
      </c>
      <c r="B347" s="73">
        <v>345</v>
      </c>
      <c r="C347" s="73">
        <v>381</v>
      </c>
      <c r="D347" s="73" t="s">
        <v>430</v>
      </c>
      <c r="E347" t="str">
        <f>IF(ISNA(MATCH(A347,'ESO zone constants'!$A$2:$A$9949,0)),"","X")</f>
        <v>X</v>
      </c>
    </row>
    <row r="348" spans="1:5" x14ac:dyDescent="0.25">
      <c r="A348" s="72">
        <v>584</v>
      </c>
      <c r="B348" s="73">
        <v>346</v>
      </c>
      <c r="C348" s="73">
        <v>584</v>
      </c>
      <c r="D348" s="73" t="s">
        <v>39</v>
      </c>
      <c r="E348" t="str">
        <f>IF(ISNA(MATCH(A348,'ESO zone constants'!$A$2:$A$9949,0)),"","X")</f>
        <v>X</v>
      </c>
    </row>
    <row r="349" spans="1:5" x14ac:dyDescent="0.25">
      <c r="A349" s="72">
        <v>585</v>
      </c>
      <c r="B349" s="73">
        <v>347</v>
      </c>
      <c r="C349" s="73">
        <v>92</v>
      </c>
      <c r="D349" s="73" t="s">
        <v>431</v>
      </c>
      <c r="E349" t="str">
        <f>IF(ISNA(MATCH(A349,'ESO zone constants'!$A$2:$A$9949,0)),"","X")</f>
        <v>X</v>
      </c>
    </row>
    <row r="350" spans="1:5" x14ac:dyDescent="0.25">
      <c r="A350" s="72">
        <v>586</v>
      </c>
      <c r="B350" s="73">
        <v>348</v>
      </c>
      <c r="C350" s="73">
        <v>586</v>
      </c>
      <c r="D350" s="73" t="s">
        <v>432</v>
      </c>
      <c r="E350" t="str">
        <f>IF(ISNA(MATCH(A350,'ESO zone constants'!$A$2:$A$9949,0)),"","X")</f>
        <v>X</v>
      </c>
    </row>
    <row r="351" spans="1:5" x14ac:dyDescent="0.25">
      <c r="A351" s="72">
        <v>587</v>
      </c>
      <c r="B351" s="73">
        <v>349</v>
      </c>
      <c r="C351" s="73">
        <v>20</v>
      </c>
      <c r="D351" s="73" t="s">
        <v>433</v>
      </c>
      <c r="E351" t="str">
        <f>IF(ISNA(MATCH(A351,'ESO zone constants'!$A$2:$A$9949,0)),"","X")</f>
        <v>X</v>
      </c>
    </row>
    <row r="352" spans="1:5" x14ac:dyDescent="0.25">
      <c r="A352" s="72">
        <v>588</v>
      </c>
      <c r="B352" s="73">
        <v>350</v>
      </c>
      <c r="C352" s="73">
        <v>20</v>
      </c>
      <c r="D352" s="73" t="s">
        <v>434</v>
      </c>
      <c r="E352" t="str">
        <f>IF(ISNA(MATCH(A352,'ESO zone constants'!$A$2:$A$9949,0)),"","X")</f>
        <v>X</v>
      </c>
    </row>
    <row r="353" spans="1:5" x14ac:dyDescent="0.25">
      <c r="A353" s="72">
        <v>589</v>
      </c>
      <c r="B353" s="73">
        <v>351</v>
      </c>
      <c r="C353" s="73">
        <v>20</v>
      </c>
      <c r="D353" s="73" t="s">
        <v>435</v>
      </c>
      <c r="E353" t="str">
        <f>IF(ISNA(MATCH(A353,'ESO zone constants'!$A$2:$A$9949,0)),"","X")</f>
        <v>X</v>
      </c>
    </row>
    <row r="354" spans="1:5" x14ac:dyDescent="0.25">
      <c r="A354" s="72">
        <v>590</v>
      </c>
      <c r="B354" s="73">
        <v>352</v>
      </c>
      <c r="C354" s="73">
        <v>20</v>
      </c>
      <c r="D354" s="73" t="s">
        <v>436</v>
      </c>
      <c r="E354" t="str">
        <f>IF(ISNA(MATCH(A354,'ESO zone constants'!$A$2:$A$9949,0)),"","X")</f>
        <v>X</v>
      </c>
    </row>
    <row r="355" spans="1:5" x14ac:dyDescent="0.25">
      <c r="A355" s="72">
        <v>591</v>
      </c>
      <c r="B355" s="73">
        <v>353</v>
      </c>
      <c r="C355" s="73">
        <v>20</v>
      </c>
      <c r="D355" s="73" t="s">
        <v>437</v>
      </c>
      <c r="E355" t="str">
        <f>IF(ISNA(MATCH(A355,'ESO zone constants'!$A$2:$A$9949,0)),"","X")</f>
        <v>X</v>
      </c>
    </row>
    <row r="356" spans="1:5" x14ac:dyDescent="0.25">
      <c r="A356" s="72">
        <v>592</v>
      </c>
      <c r="B356" s="73">
        <v>354</v>
      </c>
      <c r="C356" s="73">
        <v>20</v>
      </c>
      <c r="D356" s="73" t="s">
        <v>438</v>
      </c>
      <c r="E356" t="str">
        <f>IF(ISNA(MATCH(A356,'ESO zone constants'!$A$2:$A$9949,0)),"","X")</f>
        <v>X</v>
      </c>
    </row>
    <row r="357" spans="1:5" x14ac:dyDescent="0.25">
      <c r="A357" s="72">
        <v>593</v>
      </c>
      <c r="B357" s="73">
        <v>355</v>
      </c>
      <c r="C357" s="73">
        <v>92</v>
      </c>
      <c r="D357" s="73" t="s">
        <v>158</v>
      </c>
      <c r="E357" t="str">
        <f>IF(ISNA(MATCH(A357,'ESO zone constants'!$A$2:$A$9949,0)),"","X")</f>
        <v>X</v>
      </c>
    </row>
    <row r="358" spans="1:5" x14ac:dyDescent="0.25">
      <c r="A358" s="72">
        <v>594</v>
      </c>
      <c r="B358" s="73">
        <v>356</v>
      </c>
      <c r="C358" s="73">
        <v>92</v>
      </c>
      <c r="D358" s="73" t="s">
        <v>439</v>
      </c>
      <c r="E358" t="str">
        <f>IF(ISNA(MATCH(A358,'ESO zone constants'!$A$2:$A$9949,0)),"","X")</f>
        <v>X</v>
      </c>
    </row>
    <row r="359" spans="1:5" x14ac:dyDescent="0.25">
      <c r="A359" s="72">
        <v>595</v>
      </c>
      <c r="B359" s="73">
        <v>357</v>
      </c>
      <c r="C359" s="73">
        <v>208</v>
      </c>
      <c r="D359" s="73" t="s">
        <v>440</v>
      </c>
      <c r="E359" t="str">
        <f>IF(ISNA(MATCH(A359,'ESO zone constants'!$A$2:$A$9949,0)),"","X")</f>
        <v>X</v>
      </c>
    </row>
    <row r="360" spans="1:5" x14ac:dyDescent="0.25">
      <c r="A360" s="72">
        <v>596</v>
      </c>
      <c r="B360" s="73">
        <v>358</v>
      </c>
      <c r="C360" s="73">
        <v>103</v>
      </c>
      <c r="D360" s="73" t="s">
        <v>441</v>
      </c>
      <c r="E360" t="str">
        <f>IF(ISNA(MATCH(A360,'ESO zone constants'!$A$2:$A$9949,0)),"","X")</f>
        <v>X</v>
      </c>
    </row>
    <row r="361" spans="1:5" x14ac:dyDescent="0.25">
      <c r="A361" s="72">
        <v>598</v>
      </c>
      <c r="B361" s="73">
        <v>359</v>
      </c>
      <c r="C361" s="73">
        <v>199</v>
      </c>
      <c r="D361" s="73" t="s">
        <v>442</v>
      </c>
      <c r="E361" t="str">
        <f>IF(ISNA(MATCH(A361,'ESO zone constants'!$A$2:$A$9949,0)),"","X")</f>
        <v>X</v>
      </c>
    </row>
    <row r="362" spans="1:5" x14ac:dyDescent="0.25">
      <c r="A362" s="72">
        <v>599</v>
      </c>
      <c r="B362" s="73">
        <v>360</v>
      </c>
      <c r="C362" s="73">
        <v>572</v>
      </c>
      <c r="D362" s="73" t="s">
        <v>443</v>
      </c>
      <c r="E362" t="str">
        <f>IF(ISNA(MATCH(A362,'ESO zone constants'!$A$2:$A$9949,0)),"","X")</f>
        <v>X</v>
      </c>
    </row>
    <row r="363" spans="1:5" x14ac:dyDescent="0.25">
      <c r="A363" s="72">
        <v>600</v>
      </c>
      <c r="B363" s="73">
        <v>361</v>
      </c>
      <c r="C363" s="73">
        <v>572</v>
      </c>
      <c r="D363" s="73" t="s">
        <v>444</v>
      </c>
      <c r="E363" t="str">
        <f>IF(ISNA(MATCH(A363,'ESO zone constants'!$A$2:$A$9949,0)),"","X")</f>
        <v>X</v>
      </c>
    </row>
    <row r="364" spans="1:5" x14ac:dyDescent="0.25">
      <c r="A364" s="72">
        <v>601</v>
      </c>
      <c r="B364" s="73">
        <v>362</v>
      </c>
      <c r="C364" s="73">
        <v>572</v>
      </c>
      <c r="D364" s="73" t="s">
        <v>445</v>
      </c>
      <c r="E364" t="str">
        <f>IF(ISNA(MATCH(A364,'ESO zone constants'!$A$2:$A$9949,0)),"","X")</f>
        <v>X</v>
      </c>
    </row>
    <row r="365" spans="1:5" x14ac:dyDescent="0.25">
      <c r="A365" s="72">
        <v>628</v>
      </c>
      <c r="B365" s="73">
        <v>363</v>
      </c>
      <c r="C365" s="73">
        <v>20</v>
      </c>
      <c r="D365" s="73" t="s">
        <v>434</v>
      </c>
      <c r="E365" t="str">
        <f>IF(ISNA(MATCH(A365,'ESO zone constants'!$A$2:$A$9949,0)),"","X")</f>
        <v>X</v>
      </c>
    </row>
    <row r="366" spans="1:5" x14ac:dyDescent="0.25">
      <c r="A366" s="72">
        <v>632</v>
      </c>
      <c r="B366" s="73">
        <v>364</v>
      </c>
      <c r="C366" s="73">
        <v>888</v>
      </c>
      <c r="D366" s="73" t="s">
        <v>446</v>
      </c>
      <c r="E366" t="str">
        <f>IF(ISNA(MATCH(A366,'ESO zone constants'!$A$2:$A$9949,0)),"","X")</f>
        <v>X</v>
      </c>
    </row>
    <row r="367" spans="1:5" x14ac:dyDescent="0.25">
      <c r="A367" s="72">
        <v>635</v>
      </c>
      <c r="B367" s="73">
        <v>365</v>
      </c>
      <c r="C367" s="73">
        <v>888</v>
      </c>
      <c r="D367" s="73" t="s">
        <v>447</v>
      </c>
      <c r="E367" t="str">
        <f>IF(ISNA(MATCH(A367,'ESO zone constants'!$A$2:$A$9949,0)),"","X")</f>
        <v>X</v>
      </c>
    </row>
    <row r="368" spans="1:5" x14ac:dyDescent="0.25">
      <c r="A368" s="72">
        <v>636</v>
      </c>
      <c r="B368" s="73">
        <v>366</v>
      </c>
      <c r="C368" s="73">
        <v>888</v>
      </c>
      <c r="D368" s="73" t="s">
        <v>448</v>
      </c>
      <c r="E368" t="str">
        <f>IF(ISNA(MATCH(A368,'ESO zone constants'!$A$2:$A$9949,0)),"","X")</f>
        <v>X</v>
      </c>
    </row>
    <row r="369" spans="1:5" x14ac:dyDescent="0.25">
      <c r="A369" s="72">
        <v>637</v>
      </c>
      <c r="B369" s="73">
        <v>367</v>
      </c>
      <c r="C369" s="73">
        <v>57</v>
      </c>
      <c r="D369" s="73" t="s">
        <v>449</v>
      </c>
      <c r="E369" t="str">
        <f>IF(ISNA(MATCH(A369,'ESO zone constants'!$A$2:$A$9949,0)),"","X")</f>
        <v>X</v>
      </c>
    </row>
    <row r="370" spans="1:5" x14ac:dyDescent="0.25">
      <c r="A370" s="72">
        <v>638</v>
      </c>
      <c r="B370" s="73">
        <v>368</v>
      </c>
      <c r="C370" s="73">
        <v>888</v>
      </c>
      <c r="D370" s="73" t="s">
        <v>450</v>
      </c>
      <c r="E370" t="str">
        <f>IF(ISNA(MATCH(A370,'ESO zone constants'!$A$2:$A$9949,0)),"","X")</f>
        <v>X</v>
      </c>
    </row>
    <row r="371" spans="1:5" x14ac:dyDescent="0.25">
      <c r="A371" s="72">
        <v>639</v>
      </c>
      <c r="B371" s="73">
        <v>369</v>
      </c>
      <c r="C371" s="73">
        <v>888</v>
      </c>
      <c r="D371" s="73" t="s">
        <v>451</v>
      </c>
      <c r="E371" t="str">
        <f>IF(ISNA(MATCH(A371,'ESO zone constants'!$A$2:$A$9949,0)),"","X")</f>
        <v>X</v>
      </c>
    </row>
    <row r="372" spans="1:5" x14ac:dyDescent="0.25">
      <c r="A372" s="72">
        <v>640</v>
      </c>
      <c r="B372" s="73">
        <v>370</v>
      </c>
      <c r="C372" s="73">
        <v>19</v>
      </c>
      <c r="D372" s="73" t="s">
        <v>452</v>
      </c>
      <c r="E372" t="str">
        <f>IF(ISNA(MATCH(A372,'ESO zone constants'!$A$2:$A$9949,0)),"","X")</f>
        <v>X</v>
      </c>
    </row>
    <row r="373" spans="1:5" x14ac:dyDescent="0.25">
      <c r="A373" s="72">
        <v>641</v>
      </c>
      <c r="B373" s="73">
        <v>371</v>
      </c>
      <c r="C373" s="73">
        <v>3</v>
      </c>
      <c r="D373" s="73" t="s">
        <v>453</v>
      </c>
      <c r="E373" t="str">
        <f>IF(ISNA(MATCH(A373,'ESO zone constants'!$A$2:$A$9949,0)),"","X")</f>
        <v>X</v>
      </c>
    </row>
    <row r="374" spans="1:5" x14ac:dyDescent="0.25">
      <c r="A374" s="72">
        <v>642</v>
      </c>
      <c r="B374" s="73">
        <v>372</v>
      </c>
      <c r="C374" s="73">
        <v>642</v>
      </c>
      <c r="D374" s="73" t="s">
        <v>144</v>
      </c>
      <c r="E374" t="str">
        <f>IF(ISNA(MATCH(A374,'ESO zone constants'!$A$2:$A$9949,0)),"","X")</f>
        <v>X</v>
      </c>
    </row>
    <row r="375" spans="1:5" x14ac:dyDescent="0.25">
      <c r="A375" s="72">
        <v>643</v>
      </c>
      <c r="B375" s="73">
        <v>373</v>
      </c>
      <c r="C375" s="73">
        <v>584</v>
      </c>
      <c r="D375" s="73" t="s">
        <v>454</v>
      </c>
      <c r="E375" t="str">
        <f>IF(ISNA(MATCH(A375,'ESO zone constants'!$A$2:$A$9949,0)),"","X")</f>
        <v>X</v>
      </c>
    </row>
    <row r="376" spans="1:5" x14ac:dyDescent="0.25">
      <c r="A376" s="72">
        <v>649</v>
      </c>
      <c r="B376" s="73">
        <v>374</v>
      </c>
      <c r="C376" s="73">
        <v>584</v>
      </c>
      <c r="D376" s="73" t="s">
        <v>455</v>
      </c>
      <c r="E376" t="str">
        <f>IF(ISNA(MATCH(A376,'ESO zone constants'!$A$2:$A$9949,0)),"","X")</f>
        <v>X</v>
      </c>
    </row>
    <row r="377" spans="1:5" x14ac:dyDescent="0.25">
      <c r="A377" s="72">
        <v>676</v>
      </c>
      <c r="B377" s="73">
        <v>375</v>
      </c>
      <c r="C377" s="73">
        <v>816</v>
      </c>
      <c r="D377" s="73" t="s">
        <v>456</v>
      </c>
      <c r="E377" t="str">
        <f>IF(ISNA(MATCH(A377,'ESO zone constants'!$A$2:$A$9949,0)),"","X")</f>
        <v>X</v>
      </c>
    </row>
    <row r="378" spans="1:5" x14ac:dyDescent="0.25">
      <c r="A378" s="72">
        <v>677</v>
      </c>
      <c r="B378" s="73">
        <v>376</v>
      </c>
      <c r="C378" s="73">
        <v>684</v>
      </c>
      <c r="D378" s="73" t="s">
        <v>457</v>
      </c>
      <c r="E378" t="str">
        <f>IF(ISNA(MATCH(A378,'ESO zone constants'!$A$2:$A$9949,0)),"","X")</f>
        <v>X</v>
      </c>
    </row>
    <row r="379" spans="1:5" x14ac:dyDescent="0.25">
      <c r="A379" s="72">
        <v>678</v>
      </c>
      <c r="B379" s="73">
        <v>377</v>
      </c>
      <c r="C379" s="73">
        <v>584</v>
      </c>
      <c r="D379" s="73" t="s">
        <v>52</v>
      </c>
      <c r="E379" t="str">
        <f>IF(ISNA(MATCH(A379,'ESO zone constants'!$A$2:$A$9949,0)),"","X")</f>
        <v>X</v>
      </c>
    </row>
    <row r="380" spans="1:5" x14ac:dyDescent="0.25">
      <c r="A380" s="72">
        <v>681</v>
      </c>
      <c r="B380" s="73">
        <v>378</v>
      </c>
      <c r="C380" s="73">
        <v>108</v>
      </c>
      <c r="D380" s="73" t="s">
        <v>71</v>
      </c>
      <c r="E380" t="str">
        <f>IF(ISNA(MATCH(A380,'ESO zone constants'!$A$2:$A$9949,0)),"","X")</f>
        <v>X</v>
      </c>
    </row>
    <row r="381" spans="1:5" x14ac:dyDescent="0.25">
      <c r="A381" s="72">
        <v>684</v>
      </c>
      <c r="B381" s="73">
        <v>379</v>
      </c>
      <c r="C381" s="73">
        <v>684</v>
      </c>
      <c r="D381" s="73" t="s">
        <v>458</v>
      </c>
      <c r="E381" t="str">
        <f>IF(ISNA(MATCH(A381,'ESO zone constants'!$A$2:$A$9949,0)),"","X")</f>
        <v>X</v>
      </c>
    </row>
    <row r="382" spans="1:5" x14ac:dyDescent="0.25">
      <c r="A382" s="72">
        <v>688</v>
      </c>
      <c r="B382" s="73">
        <v>380</v>
      </c>
      <c r="C382" s="73">
        <v>584</v>
      </c>
      <c r="D382" s="73" t="s">
        <v>54</v>
      </c>
      <c r="E382" t="str">
        <f>IF(ISNA(MATCH(A382,'ESO zone constants'!$A$2:$A$9949,0)),"","X")</f>
        <v>X</v>
      </c>
    </row>
    <row r="383" spans="1:5" x14ac:dyDescent="0.25">
      <c r="A383" s="72">
        <v>689</v>
      </c>
      <c r="B383" s="73">
        <v>381</v>
      </c>
      <c r="C383" s="73">
        <v>684</v>
      </c>
      <c r="D383" s="73" t="s">
        <v>459</v>
      </c>
      <c r="E383" t="str">
        <f>IF(ISNA(MATCH(A383,'ESO zone constants'!$A$2:$A$9949,0)),"","X")</f>
        <v>X</v>
      </c>
    </row>
    <row r="384" spans="1:5" x14ac:dyDescent="0.25">
      <c r="A384" s="72">
        <v>691</v>
      </c>
      <c r="B384" s="73">
        <v>382</v>
      </c>
      <c r="C384" s="73">
        <v>684</v>
      </c>
      <c r="D384" s="73" t="s">
        <v>460</v>
      </c>
      <c r="E384" t="str">
        <f>IF(ISNA(MATCH(A384,'ESO zone constants'!$A$2:$A$9949,0)),"","X")</f>
        <v>X</v>
      </c>
    </row>
    <row r="385" spans="1:5" x14ac:dyDescent="0.25">
      <c r="A385" s="72">
        <v>692</v>
      </c>
      <c r="B385" s="73">
        <v>383</v>
      </c>
      <c r="C385" s="73">
        <v>684</v>
      </c>
      <c r="D385" s="73" t="s">
        <v>461</v>
      </c>
      <c r="E385" t="str">
        <f>IF(ISNA(MATCH(A385,'ESO zone constants'!$A$2:$A$9949,0)),"","X")</f>
        <v>X</v>
      </c>
    </row>
    <row r="386" spans="1:5" x14ac:dyDescent="0.25">
      <c r="A386" s="72">
        <v>693</v>
      </c>
      <c r="B386" s="73">
        <v>384</v>
      </c>
      <c r="C386" s="73">
        <v>684</v>
      </c>
      <c r="D386" s="73" t="s">
        <v>462</v>
      </c>
      <c r="E386" t="str">
        <f>IF(ISNA(MATCH(A386,'ESO zone constants'!$A$2:$A$9949,0)),"","X")</f>
        <v>X</v>
      </c>
    </row>
    <row r="387" spans="1:5" x14ac:dyDescent="0.25">
      <c r="A387" s="72">
        <v>694</v>
      </c>
      <c r="B387" s="73">
        <v>385</v>
      </c>
      <c r="C387" s="73">
        <v>684</v>
      </c>
      <c r="D387" s="73" t="s">
        <v>463</v>
      </c>
      <c r="E387" t="str">
        <f>IF(ISNA(MATCH(A387,'ESO zone constants'!$A$2:$A$9949,0)),"","X")</f>
        <v>X</v>
      </c>
    </row>
    <row r="388" spans="1:5" x14ac:dyDescent="0.25">
      <c r="A388" s="72">
        <v>695</v>
      </c>
      <c r="B388" s="73">
        <v>386</v>
      </c>
      <c r="C388" s="73">
        <v>684</v>
      </c>
      <c r="D388" s="73" t="s">
        <v>464</v>
      </c>
      <c r="E388" t="str">
        <f>IF(ISNA(MATCH(A388,'ESO zone constants'!$A$2:$A$9949,0)),"","X")</f>
        <v>X</v>
      </c>
    </row>
    <row r="389" spans="1:5" x14ac:dyDescent="0.25">
      <c r="A389" s="72">
        <v>697</v>
      </c>
      <c r="B389" s="73">
        <v>387</v>
      </c>
      <c r="C389" s="73">
        <v>684</v>
      </c>
      <c r="D389" s="73" t="s">
        <v>465</v>
      </c>
      <c r="E389" t="str">
        <f>IF(ISNA(MATCH(A389,'ESO zone constants'!$A$2:$A$9949,0)),"","X")</f>
        <v>X</v>
      </c>
    </row>
    <row r="390" spans="1:5" x14ac:dyDescent="0.25">
      <c r="A390" s="72">
        <v>698</v>
      </c>
      <c r="B390" s="73">
        <v>388</v>
      </c>
      <c r="C390" s="73">
        <v>684</v>
      </c>
      <c r="D390" s="73" t="s">
        <v>466</v>
      </c>
      <c r="E390" t="str">
        <f>IF(ISNA(MATCH(A390,'ESO zone constants'!$A$2:$A$9949,0)),"","X")</f>
        <v>X</v>
      </c>
    </row>
    <row r="391" spans="1:5" x14ac:dyDescent="0.25">
      <c r="A391" s="72">
        <v>699</v>
      </c>
      <c r="B391" s="73">
        <v>389</v>
      </c>
      <c r="C391" s="73">
        <v>684</v>
      </c>
      <c r="D391" s="73" t="s">
        <v>467</v>
      </c>
      <c r="E391" t="str">
        <f>IF(ISNA(MATCH(A391,'ESO zone constants'!$A$2:$A$9949,0)),"","X")</f>
        <v>X</v>
      </c>
    </row>
    <row r="392" spans="1:5" x14ac:dyDescent="0.25">
      <c r="A392" s="72">
        <v>700</v>
      </c>
      <c r="B392" s="73">
        <v>390</v>
      </c>
      <c r="C392" s="73">
        <v>684</v>
      </c>
      <c r="D392" s="73" t="s">
        <v>468</v>
      </c>
      <c r="E392" t="str">
        <f>IF(ISNA(MATCH(A392,'ESO zone constants'!$A$2:$A$9949,0)),"","X")</f>
        <v>X</v>
      </c>
    </row>
    <row r="393" spans="1:5" x14ac:dyDescent="0.25">
      <c r="A393" s="72">
        <v>701</v>
      </c>
      <c r="B393" s="73">
        <v>391</v>
      </c>
      <c r="C393" s="73">
        <v>684</v>
      </c>
      <c r="D393" s="73" t="s">
        <v>469</v>
      </c>
      <c r="E393" t="str">
        <f>IF(ISNA(MATCH(A393,'ESO zone constants'!$A$2:$A$9949,0)),"","X")</f>
        <v>X</v>
      </c>
    </row>
    <row r="394" spans="1:5" x14ac:dyDescent="0.25">
      <c r="A394" s="72">
        <v>702</v>
      </c>
      <c r="B394" s="73">
        <v>392</v>
      </c>
      <c r="C394" s="73">
        <v>684</v>
      </c>
      <c r="D394" s="73" t="s">
        <v>470</v>
      </c>
      <c r="E394" t="str">
        <f>IF(ISNA(MATCH(A394,'ESO zone constants'!$A$2:$A$9949,0)),"","X")</f>
        <v>X</v>
      </c>
    </row>
    <row r="395" spans="1:5" x14ac:dyDescent="0.25">
      <c r="A395" s="72">
        <v>703</v>
      </c>
      <c r="B395" s="73">
        <v>393</v>
      </c>
      <c r="C395" s="73">
        <v>684</v>
      </c>
      <c r="D395" s="73" t="s">
        <v>471</v>
      </c>
      <c r="E395" t="str">
        <f>IF(ISNA(MATCH(A395,'ESO zone constants'!$A$2:$A$9949,0)),"","X")</f>
        <v>X</v>
      </c>
    </row>
    <row r="396" spans="1:5" x14ac:dyDescent="0.25">
      <c r="A396" s="72">
        <v>704</v>
      </c>
      <c r="B396" s="73">
        <v>394</v>
      </c>
      <c r="C396" s="73">
        <v>684</v>
      </c>
      <c r="D396" s="73" t="s">
        <v>472</v>
      </c>
      <c r="E396" t="str">
        <f>IF(ISNA(MATCH(A396,'ESO zone constants'!$A$2:$A$9949,0)),"","X")</f>
        <v>X</v>
      </c>
    </row>
    <row r="397" spans="1:5" x14ac:dyDescent="0.25">
      <c r="A397" s="72">
        <v>705</v>
      </c>
      <c r="B397" s="73">
        <v>395</v>
      </c>
      <c r="C397" s="73">
        <v>684</v>
      </c>
      <c r="D397" s="73" t="s">
        <v>473</v>
      </c>
      <c r="E397" t="str">
        <f>IF(ISNA(MATCH(A397,'ESO zone constants'!$A$2:$A$9949,0)),"","X")</f>
        <v>X</v>
      </c>
    </row>
    <row r="398" spans="1:5" x14ac:dyDescent="0.25">
      <c r="A398" s="72">
        <v>706</v>
      </c>
      <c r="B398" s="73">
        <v>396</v>
      </c>
      <c r="C398" s="73">
        <v>684</v>
      </c>
      <c r="D398" s="73" t="s">
        <v>474</v>
      </c>
      <c r="E398" t="str">
        <f>IF(ISNA(MATCH(A398,'ESO zone constants'!$A$2:$A$9949,0)),"","X")</f>
        <v>X</v>
      </c>
    </row>
    <row r="399" spans="1:5" x14ac:dyDescent="0.25">
      <c r="A399" s="72">
        <v>707</v>
      </c>
      <c r="B399" s="73">
        <v>397</v>
      </c>
      <c r="C399" s="73">
        <v>684</v>
      </c>
      <c r="D399" s="73" t="s">
        <v>475</v>
      </c>
      <c r="E399" t="str">
        <f>IF(ISNA(MATCH(A399,'ESO zone constants'!$A$2:$A$9949,0)),"","X")</f>
        <v>X</v>
      </c>
    </row>
    <row r="400" spans="1:5" x14ac:dyDescent="0.25">
      <c r="A400" s="72">
        <v>708</v>
      </c>
      <c r="B400" s="73">
        <v>398</v>
      </c>
      <c r="C400" s="73">
        <v>684</v>
      </c>
      <c r="D400" s="73" t="s">
        <v>476</v>
      </c>
      <c r="E400" t="str">
        <f>IF(ISNA(MATCH(A400,'ESO zone constants'!$A$2:$A$9949,0)),"","X")</f>
        <v>X</v>
      </c>
    </row>
    <row r="401" spans="1:5" x14ac:dyDescent="0.25">
      <c r="A401" s="72">
        <v>710</v>
      </c>
      <c r="B401" s="73">
        <v>399</v>
      </c>
      <c r="C401" s="73">
        <v>684</v>
      </c>
      <c r="D401" s="73" t="s">
        <v>477</v>
      </c>
      <c r="E401" t="str">
        <f>IF(ISNA(MATCH(A401,'ESO zone constants'!$A$2:$A$9949,0)),"","X")</f>
        <v>X</v>
      </c>
    </row>
    <row r="402" spans="1:5" x14ac:dyDescent="0.25">
      <c r="A402" s="72">
        <v>711</v>
      </c>
      <c r="B402" s="73">
        <v>400</v>
      </c>
      <c r="C402" s="73">
        <v>684</v>
      </c>
      <c r="D402" s="73" t="s">
        <v>478</v>
      </c>
      <c r="E402" t="str">
        <f>IF(ISNA(MATCH(A402,'ESO zone constants'!$A$2:$A$9949,0)),"","X")</f>
        <v>X</v>
      </c>
    </row>
    <row r="403" spans="1:5" x14ac:dyDescent="0.25">
      <c r="A403" s="72">
        <v>712</v>
      </c>
      <c r="B403" s="73">
        <v>401</v>
      </c>
      <c r="C403" s="73">
        <v>684</v>
      </c>
      <c r="D403" s="73" t="s">
        <v>479</v>
      </c>
      <c r="E403" t="str">
        <f>IF(ISNA(MATCH(A403,'ESO zone constants'!$A$2:$A$9949,0)),"","X")</f>
        <v>X</v>
      </c>
    </row>
    <row r="404" spans="1:5" x14ac:dyDescent="0.25">
      <c r="A404" s="72">
        <v>715</v>
      </c>
      <c r="B404" s="73">
        <v>402</v>
      </c>
      <c r="C404" s="73">
        <v>684</v>
      </c>
      <c r="D404" s="73" t="s">
        <v>480</v>
      </c>
      <c r="E404" t="str">
        <f>IF(ISNA(MATCH(A404,'ESO zone constants'!$A$2:$A$9949,0)),"","X")</f>
        <v>X</v>
      </c>
    </row>
    <row r="405" spans="1:5" x14ac:dyDescent="0.25">
      <c r="A405" s="72">
        <v>719</v>
      </c>
      <c r="B405" s="73">
        <v>403</v>
      </c>
      <c r="C405" s="73">
        <v>1011</v>
      </c>
      <c r="D405" s="73" t="s">
        <v>481</v>
      </c>
      <c r="E405" t="str">
        <f>IF(ISNA(MATCH(A405,'ESO zone constants'!$A$2:$A$9949,0)),"","X")</f>
        <v>X</v>
      </c>
    </row>
    <row r="406" spans="1:5" x14ac:dyDescent="0.25">
      <c r="A406" s="72">
        <v>723</v>
      </c>
      <c r="B406" s="73">
        <v>404</v>
      </c>
      <c r="C406" s="73">
        <v>199</v>
      </c>
      <c r="D406" s="73" t="s">
        <v>429</v>
      </c>
      <c r="E406" t="str">
        <f>IF(ISNA(MATCH(A406,'ESO zone constants'!$A$2:$A$9949,0)),"","X")</f>
        <v>X</v>
      </c>
    </row>
    <row r="407" spans="1:5" x14ac:dyDescent="0.25">
      <c r="A407" s="72">
        <v>724</v>
      </c>
      <c r="B407" s="73">
        <v>405</v>
      </c>
      <c r="C407" s="73">
        <v>684</v>
      </c>
      <c r="D407" s="73" t="s">
        <v>482</v>
      </c>
      <c r="E407" t="str">
        <f>IF(ISNA(MATCH(A407,'ESO zone constants'!$A$2:$A$9949,0)),"","X")</f>
        <v>X</v>
      </c>
    </row>
    <row r="408" spans="1:5" x14ac:dyDescent="0.25">
      <c r="A408" s="72">
        <v>725</v>
      </c>
      <c r="B408" s="73">
        <v>406</v>
      </c>
      <c r="C408" s="73">
        <v>816</v>
      </c>
      <c r="D408" s="73" t="s">
        <v>483</v>
      </c>
      <c r="E408" t="str">
        <f>IF(ISNA(MATCH(A408,'ESO zone constants'!$A$2:$A$9949,0)),"","X")</f>
        <v>X</v>
      </c>
    </row>
    <row r="409" spans="1:5" x14ac:dyDescent="0.25">
      <c r="A409" s="72">
        <v>726</v>
      </c>
      <c r="B409" s="73">
        <v>407</v>
      </c>
      <c r="C409" s="73">
        <v>726</v>
      </c>
      <c r="D409" s="73" t="s">
        <v>80</v>
      </c>
      <c r="E409" t="str">
        <f>IF(ISNA(MATCH(A409,'ESO zone constants'!$A$2:$A$9949,0)),"","X")</f>
        <v>X</v>
      </c>
    </row>
    <row r="410" spans="1:5" x14ac:dyDescent="0.25">
      <c r="A410" s="72">
        <v>745</v>
      </c>
      <c r="B410" s="73">
        <v>408</v>
      </c>
      <c r="C410" s="73">
        <v>41</v>
      </c>
      <c r="D410" s="73" t="s">
        <v>484</v>
      </c>
      <c r="E410" t="str">
        <f>IF(ISNA(MATCH(A410,'ESO zone constants'!$A$2:$A$9949,0)),"","X")</f>
        <v>X</v>
      </c>
    </row>
    <row r="411" spans="1:5" x14ac:dyDescent="0.25">
      <c r="A411" s="72">
        <v>746</v>
      </c>
      <c r="B411" s="73">
        <v>409</v>
      </c>
      <c r="C411" s="73">
        <v>381</v>
      </c>
      <c r="D411" s="73" t="s">
        <v>485</v>
      </c>
      <c r="E411" t="str">
        <f>IF(ISNA(MATCH(A411,'ESO zone constants'!$A$2:$A$9949,0)),"","X")</f>
        <v>X</v>
      </c>
    </row>
    <row r="412" spans="1:5" x14ac:dyDescent="0.25">
      <c r="A412" s="72">
        <v>747</v>
      </c>
      <c r="B412" s="73">
        <v>410</v>
      </c>
      <c r="C412" s="73">
        <v>383</v>
      </c>
      <c r="D412" s="73" t="s">
        <v>486</v>
      </c>
      <c r="E412" t="str">
        <f>IF(ISNA(MATCH(A412,'ESO zone constants'!$A$2:$A$9949,0)),"","X")</f>
        <v>X</v>
      </c>
    </row>
    <row r="413" spans="1:5" x14ac:dyDescent="0.25">
      <c r="A413" s="72">
        <v>748</v>
      </c>
      <c r="B413" s="73">
        <v>411</v>
      </c>
      <c r="C413" s="73">
        <v>108</v>
      </c>
      <c r="D413" s="73" t="s">
        <v>487</v>
      </c>
      <c r="E413" t="str">
        <f>IF(ISNA(MATCH(A413,'ESO zone constants'!$A$2:$A$9949,0)),"","X")</f>
        <v>X</v>
      </c>
    </row>
    <row r="414" spans="1:5" x14ac:dyDescent="0.25">
      <c r="A414" s="72">
        <v>749</v>
      </c>
      <c r="B414" s="73">
        <v>412</v>
      </c>
      <c r="C414" s="73">
        <v>58</v>
      </c>
      <c r="D414" s="73" t="s">
        <v>488</v>
      </c>
      <c r="E414" t="str">
        <f>IF(ISNA(MATCH(A414,'ESO zone constants'!$A$2:$A$9949,0)),"","X")</f>
        <v>X</v>
      </c>
    </row>
    <row r="415" spans="1:5" x14ac:dyDescent="0.25">
      <c r="A415" s="72">
        <v>750</v>
      </c>
      <c r="B415" s="73">
        <v>413</v>
      </c>
      <c r="C415" s="73">
        <v>382</v>
      </c>
      <c r="D415" s="73" t="s">
        <v>489</v>
      </c>
      <c r="E415" t="str">
        <f>IF(ISNA(MATCH(A415,'ESO zone constants'!$A$2:$A$9949,0)),"","X")</f>
        <v>X</v>
      </c>
    </row>
    <row r="416" spans="1:5" x14ac:dyDescent="0.25">
      <c r="A416" s="72">
        <v>751</v>
      </c>
      <c r="B416" s="73">
        <v>414</v>
      </c>
      <c r="C416" s="73">
        <v>888</v>
      </c>
      <c r="D416" s="73" t="s">
        <v>490</v>
      </c>
      <c r="E416" t="str">
        <f>IF(ISNA(MATCH(A416,'ESO zone constants'!$A$2:$A$9949,0)),"","X")</f>
        <v>X</v>
      </c>
    </row>
    <row r="417" spans="1:5" x14ac:dyDescent="0.25">
      <c r="A417" s="72">
        <v>752</v>
      </c>
      <c r="B417" s="73">
        <v>415</v>
      </c>
      <c r="C417" s="73">
        <v>19</v>
      </c>
      <c r="D417" s="73" t="s">
        <v>491</v>
      </c>
      <c r="E417" t="str">
        <f>IF(ISNA(MATCH(A417,'ESO zone constants'!$A$2:$A$9949,0)),"","X")</f>
        <v>X</v>
      </c>
    </row>
    <row r="418" spans="1:5" x14ac:dyDescent="0.25">
      <c r="A418" s="72">
        <v>753</v>
      </c>
      <c r="B418" s="73">
        <v>416</v>
      </c>
      <c r="C418" s="73">
        <v>3</v>
      </c>
      <c r="D418" s="73" t="s">
        <v>492</v>
      </c>
      <c r="E418" t="str">
        <f>IF(ISNA(MATCH(A418,'ESO zone constants'!$A$2:$A$9949,0)),"","X")</f>
        <v>X</v>
      </c>
    </row>
    <row r="419" spans="1:5" x14ac:dyDescent="0.25">
      <c r="A419" s="72">
        <v>754</v>
      </c>
      <c r="B419" s="73">
        <v>417</v>
      </c>
      <c r="C419" s="73">
        <v>92</v>
      </c>
      <c r="D419" s="73" t="s">
        <v>493</v>
      </c>
      <c r="E419" t="str">
        <f>IF(ISNA(MATCH(A419,'ESO zone constants'!$A$2:$A$9949,0)),"","X")</f>
        <v>X</v>
      </c>
    </row>
    <row r="420" spans="1:5" x14ac:dyDescent="0.25">
      <c r="A420" s="72">
        <v>755</v>
      </c>
      <c r="B420" s="73">
        <v>418</v>
      </c>
      <c r="C420" s="73">
        <v>20</v>
      </c>
      <c r="D420" s="73" t="s">
        <v>494</v>
      </c>
      <c r="E420" t="str">
        <f>IF(ISNA(MATCH(A420,'ESO zone constants'!$A$2:$A$9949,0)),"","X")</f>
        <v>X</v>
      </c>
    </row>
    <row r="421" spans="1:5" x14ac:dyDescent="0.25">
      <c r="A421" s="72">
        <v>756</v>
      </c>
      <c r="B421" s="73">
        <v>419</v>
      </c>
      <c r="C421" s="73">
        <v>104</v>
      </c>
      <c r="D421" s="73" t="s">
        <v>495</v>
      </c>
      <c r="E421" t="str">
        <f>IF(ISNA(MATCH(A421,'ESO zone constants'!$A$2:$A$9949,0)),"","X")</f>
        <v>X</v>
      </c>
    </row>
    <row r="422" spans="1:5" x14ac:dyDescent="0.25">
      <c r="A422" s="72">
        <v>757</v>
      </c>
      <c r="B422" s="73">
        <v>420</v>
      </c>
      <c r="C422" s="73">
        <v>41</v>
      </c>
      <c r="D422" s="73" t="s">
        <v>496</v>
      </c>
      <c r="E422" t="str">
        <f>IF(ISNA(MATCH(A422,'ESO zone constants'!$A$2:$A$9949,0)),"","X")</f>
        <v>X</v>
      </c>
    </row>
    <row r="423" spans="1:5" x14ac:dyDescent="0.25">
      <c r="A423" s="72">
        <v>758</v>
      </c>
      <c r="B423" s="73">
        <v>421</v>
      </c>
      <c r="C423" s="73">
        <v>101</v>
      </c>
      <c r="D423" s="73" t="s">
        <v>497</v>
      </c>
      <c r="E423" t="str">
        <f>IF(ISNA(MATCH(A423,'ESO zone constants'!$A$2:$A$9949,0)),"","X")</f>
        <v>X</v>
      </c>
    </row>
    <row r="424" spans="1:5" x14ac:dyDescent="0.25">
      <c r="A424" s="72">
        <v>759</v>
      </c>
      <c r="B424" s="73">
        <v>422</v>
      </c>
      <c r="C424" s="73">
        <v>117</v>
      </c>
      <c r="D424" s="73" t="s">
        <v>498</v>
      </c>
      <c r="E424" t="str">
        <f>IF(ISNA(MATCH(A424,'ESO zone constants'!$A$2:$A$9949,0)),"","X")</f>
        <v>X</v>
      </c>
    </row>
    <row r="425" spans="1:5" x14ac:dyDescent="0.25">
      <c r="A425" s="72">
        <v>760</v>
      </c>
      <c r="B425" s="73">
        <v>423</v>
      </c>
      <c r="C425" s="73">
        <v>57</v>
      </c>
      <c r="D425" s="73" t="s">
        <v>499</v>
      </c>
      <c r="E425" t="str">
        <f>IF(ISNA(MATCH(A425,'ESO zone constants'!$A$2:$A$9949,0)),"","X")</f>
        <v>X</v>
      </c>
    </row>
    <row r="426" spans="1:5" x14ac:dyDescent="0.25">
      <c r="A426" s="72">
        <v>761</v>
      </c>
      <c r="B426" s="73">
        <v>424</v>
      </c>
      <c r="C426" s="73">
        <v>103</v>
      </c>
      <c r="D426" s="73" t="s">
        <v>500</v>
      </c>
      <c r="E426" t="str">
        <f>IF(ISNA(MATCH(A426,'ESO zone constants'!$A$2:$A$9949,0)),"","X")</f>
        <v>X</v>
      </c>
    </row>
    <row r="427" spans="1:5" x14ac:dyDescent="0.25">
      <c r="A427" s="72">
        <v>763</v>
      </c>
      <c r="B427" s="73">
        <v>425</v>
      </c>
      <c r="C427" s="73">
        <v>816</v>
      </c>
      <c r="D427" s="73" t="s">
        <v>501</v>
      </c>
      <c r="E427" t="str">
        <f>IF(ISNA(MATCH(A427,'ESO zone constants'!$A$2:$A$9949,0)),"","X")</f>
        <v>X</v>
      </c>
    </row>
    <row r="428" spans="1:5" x14ac:dyDescent="0.25">
      <c r="A428" s="72">
        <v>764</v>
      </c>
      <c r="B428" s="73">
        <v>426</v>
      </c>
      <c r="C428" s="73">
        <v>816</v>
      </c>
      <c r="D428" s="73" t="s">
        <v>502</v>
      </c>
      <c r="E428" t="str">
        <f>IF(ISNA(MATCH(A428,'ESO zone constants'!$A$2:$A$9949,0)),"","X")</f>
        <v>X</v>
      </c>
    </row>
    <row r="429" spans="1:5" x14ac:dyDescent="0.25">
      <c r="A429" s="72">
        <v>765</v>
      </c>
      <c r="B429" s="73">
        <v>427</v>
      </c>
      <c r="C429" s="73">
        <v>823</v>
      </c>
      <c r="D429" s="73" t="s">
        <v>503</v>
      </c>
      <c r="E429" t="str">
        <f>IF(ISNA(MATCH(A429,'ESO zone constants'!$A$2:$A$9949,0)),"","X")</f>
        <v>X</v>
      </c>
    </row>
    <row r="430" spans="1:5" x14ac:dyDescent="0.25">
      <c r="A430" s="72">
        <v>766</v>
      </c>
      <c r="B430" s="73">
        <v>428</v>
      </c>
      <c r="C430" s="73">
        <v>823</v>
      </c>
      <c r="D430" s="73" t="s">
        <v>504</v>
      </c>
      <c r="E430" t="str">
        <f>IF(ISNA(MATCH(A430,'ESO zone constants'!$A$2:$A$9949,0)),"","X")</f>
        <v>X</v>
      </c>
    </row>
    <row r="431" spans="1:5" x14ac:dyDescent="0.25">
      <c r="A431" s="72">
        <v>767</v>
      </c>
      <c r="B431" s="73">
        <v>429</v>
      </c>
      <c r="C431" s="73">
        <v>816</v>
      </c>
      <c r="D431" s="73" t="s">
        <v>505</v>
      </c>
      <c r="E431" t="str">
        <f>IF(ISNA(MATCH(A431,'ESO zone constants'!$A$2:$A$9949,0)),"","X")</f>
        <v>X</v>
      </c>
    </row>
    <row r="432" spans="1:5" x14ac:dyDescent="0.25">
      <c r="A432" s="72">
        <v>769</v>
      </c>
      <c r="B432" s="73">
        <v>430</v>
      </c>
      <c r="C432" s="73">
        <v>823</v>
      </c>
      <c r="D432" s="73" t="s">
        <v>506</v>
      </c>
      <c r="E432" t="str">
        <f>IF(ISNA(MATCH(A432,'ESO zone constants'!$A$2:$A$9949,0)),"","X")</f>
        <v>X</v>
      </c>
    </row>
    <row r="433" spans="1:5" x14ac:dyDescent="0.25">
      <c r="A433" s="72">
        <v>770</v>
      </c>
      <c r="B433" s="73">
        <v>431</v>
      </c>
      <c r="C433" s="73">
        <v>816</v>
      </c>
      <c r="D433" s="73" t="s">
        <v>507</v>
      </c>
      <c r="E433" t="str">
        <f>IF(ISNA(MATCH(A433,'ESO zone constants'!$A$2:$A$9949,0)),"","X")</f>
        <v>X</v>
      </c>
    </row>
    <row r="434" spans="1:5" x14ac:dyDescent="0.25">
      <c r="A434" s="72">
        <v>771</v>
      </c>
      <c r="B434" s="73">
        <v>432</v>
      </c>
      <c r="C434" s="73">
        <v>816</v>
      </c>
      <c r="D434" s="73" t="s">
        <v>508</v>
      </c>
      <c r="E434" t="str">
        <f>IF(ISNA(MATCH(A434,'ESO zone constants'!$A$2:$A$9949,0)),"","X")</f>
        <v>X</v>
      </c>
    </row>
    <row r="435" spans="1:5" x14ac:dyDescent="0.25">
      <c r="A435" s="72">
        <v>773</v>
      </c>
      <c r="B435" s="73">
        <v>433</v>
      </c>
      <c r="C435" s="73">
        <v>117</v>
      </c>
      <c r="D435" s="73" t="s">
        <v>509</v>
      </c>
      <c r="E435" t="str">
        <f>IF(ISNA(MATCH(A435,'ESO zone constants'!$A$2:$A$9949,0)),"","X")</f>
        <v>X</v>
      </c>
    </row>
    <row r="436" spans="1:5" x14ac:dyDescent="0.25">
      <c r="A436" s="72">
        <v>774</v>
      </c>
      <c r="B436" s="73">
        <v>434</v>
      </c>
      <c r="C436" s="73">
        <v>1086</v>
      </c>
      <c r="D436" s="73" t="s">
        <v>1586</v>
      </c>
      <c r="E436" t="str">
        <f>IF(ISNA(MATCH(A436,'ESO zone constants'!$A$2:$A$9949,0)),"","X")</f>
        <v>X</v>
      </c>
    </row>
    <row r="437" spans="1:5" x14ac:dyDescent="0.25">
      <c r="A437" s="72">
        <v>780</v>
      </c>
      <c r="B437" s="73">
        <v>435</v>
      </c>
      <c r="C437" s="73">
        <v>684</v>
      </c>
      <c r="D437" s="73" t="s">
        <v>510</v>
      </c>
      <c r="E437" t="str">
        <f>IF(ISNA(MATCH(A437,'ESO zone constants'!$A$2:$A$9949,0)),"","X")</f>
        <v>X</v>
      </c>
    </row>
    <row r="438" spans="1:5" x14ac:dyDescent="0.25">
      <c r="A438" s="72">
        <v>808</v>
      </c>
      <c r="B438" s="73">
        <v>436</v>
      </c>
      <c r="C438" s="73">
        <v>1160</v>
      </c>
      <c r="D438" s="73" t="s">
        <v>1910</v>
      </c>
      <c r="E438" t="str">
        <f>IF(ISNA(MATCH(A438,'ESO zone constants'!$A$2:$A$9949,0)),"","X")</f>
        <v>X</v>
      </c>
    </row>
    <row r="439" spans="1:5" x14ac:dyDescent="0.25">
      <c r="A439" s="72">
        <v>809</v>
      </c>
      <c r="B439" s="73">
        <v>437</v>
      </c>
      <c r="C439" s="73">
        <v>199</v>
      </c>
      <c r="D439" s="73" t="s">
        <v>432</v>
      </c>
      <c r="E439" t="str">
        <f>IF(ISNA(MATCH(A439,'ESO zone constants'!$A$2:$A$9949,0)),"","X")</f>
        <v>X</v>
      </c>
    </row>
    <row r="440" spans="1:5" x14ac:dyDescent="0.25">
      <c r="A440" s="72">
        <v>810</v>
      </c>
      <c r="B440" s="73">
        <v>438</v>
      </c>
      <c r="C440" s="73">
        <v>381</v>
      </c>
      <c r="D440" s="73" t="s">
        <v>511</v>
      </c>
      <c r="E440" t="str">
        <f>IF(ISNA(MATCH(A440,'ESO zone constants'!$A$2:$A$9949,0)),"","X")</f>
        <v>X</v>
      </c>
    </row>
    <row r="441" spans="1:5" x14ac:dyDescent="0.25">
      <c r="A441" s="72">
        <v>811</v>
      </c>
      <c r="B441" s="73">
        <v>439</v>
      </c>
      <c r="C441" s="73">
        <v>535</v>
      </c>
      <c r="D441" s="73" t="s">
        <v>512</v>
      </c>
      <c r="E441" t="str">
        <f>IF(ISNA(MATCH(A441,'ESO zone constants'!$A$2:$A$9949,0)),"","X")</f>
        <v>X</v>
      </c>
    </row>
    <row r="442" spans="1:5" x14ac:dyDescent="0.25">
      <c r="A442" s="72">
        <v>814</v>
      </c>
      <c r="B442" s="73">
        <v>440</v>
      </c>
      <c r="C442" s="73">
        <v>684</v>
      </c>
      <c r="D442" s="73" t="s">
        <v>513</v>
      </c>
      <c r="E442" t="str">
        <f>IF(ISNA(MATCH(A442,'ESO zone constants'!$A$2:$A$9949,0)),"","X")</f>
        <v>X</v>
      </c>
    </row>
    <row r="443" spans="1:5" x14ac:dyDescent="0.25">
      <c r="A443" s="72">
        <v>815</v>
      </c>
      <c r="B443" s="73">
        <v>441</v>
      </c>
      <c r="C443" s="73">
        <v>684</v>
      </c>
      <c r="D443" s="73" t="s">
        <v>514</v>
      </c>
      <c r="E443" t="str">
        <f>IF(ISNA(MATCH(A443,'ESO zone constants'!$A$2:$A$9949,0)),"","X")</f>
        <v>X</v>
      </c>
    </row>
    <row r="444" spans="1:5" x14ac:dyDescent="0.25">
      <c r="A444" s="72">
        <v>816</v>
      </c>
      <c r="B444" s="73">
        <v>442</v>
      </c>
      <c r="C444" s="73">
        <v>816</v>
      </c>
      <c r="D444" s="73" t="s">
        <v>515</v>
      </c>
      <c r="E444" t="str">
        <f>IF(ISNA(MATCH(A444,'ESO zone constants'!$A$2:$A$9949,0)),"","X")</f>
        <v>X</v>
      </c>
    </row>
    <row r="445" spans="1:5" x14ac:dyDescent="0.25">
      <c r="A445" s="72">
        <v>817</v>
      </c>
      <c r="B445" s="73">
        <v>443</v>
      </c>
      <c r="C445" s="73">
        <v>816</v>
      </c>
      <c r="D445" s="73" t="s">
        <v>516</v>
      </c>
      <c r="E445" t="str">
        <f>IF(ISNA(MATCH(A445,'ESO zone constants'!$A$2:$A$9949,0)),"","X")</f>
        <v>X</v>
      </c>
    </row>
    <row r="446" spans="1:5" x14ac:dyDescent="0.25">
      <c r="A446" s="72">
        <v>818</v>
      </c>
      <c r="B446" s="73">
        <v>444</v>
      </c>
      <c r="C446" s="73">
        <v>816</v>
      </c>
      <c r="D446" s="73" t="s">
        <v>517</v>
      </c>
      <c r="E446" t="str">
        <f>IF(ISNA(MATCH(A446,'ESO zone constants'!$A$2:$A$9949,0)),"","X")</f>
        <v>X</v>
      </c>
    </row>
    <row r="447" spans="1:5" x14ac:dyDescent="0.25">
      <c r="A447" s="72">
        <v>819</v>
      </c>
      <c r="B447" s="73">
        <v>445</v>
      </c>
      <c r="C447" s="73">
        <v>816</v>
      </c>
      <c r="D447" s="73" t="s">
        <v>518</v>
      </c>
      <c r="E447" t="str">
        <f>IF(ISNA(MATCH(A447,'ESO zone constants'!$A$2:$A$9949,0)),"","X")</f>
        <v>X</v>
      </c>
    </row>
    <row r="448" spans="1:5" x14ac:dyDescent="0.25">
      <c r="A448" s="72">
        <v>820</v>
      </c>
      <c r="B448" s="73">
        <v>446</v>
      </c>
      <c r="C448" s="73">
        <v>816</v>
      </c>
      <c r="D448" s="73" t="s">
        <v>519</v>
      </c>
      <c r="E448" t="str">
        <f>IF(ISNA(MATCH(A448,'ESO zone constants'!$A$2:$A$9949,0)),"","X")</f>
        <v>X</v>
      </c>
    </row>
    <row r="449" spans="1:5" x14ac:dyDescent="0.25">
      <c r="A449" s="72">
        <v>821</v>
      </c>
      <c r="B449" s="73">
        <v>447</v>
      </c>
      <c r="C449" s="73">
        <v>816</v>
      </c>
      <c r="D449" s="73" t="s">
        <v>520</v>
      </c>
      <c r="E449" t="str">
        <f>IF(ISNA(MATCH(A449,'ESO zone constants'!$A$2:$A$9949,0)),"","X")</f>
        <v>X</v>
      </c>
    </row>
    <row r="450" spans="1:5" x14ac:dyDescent="0.25">
      <c r="A450" s="72">
        <v>823</v>
      </c>
      <c r="B450" s="73">
        <v>448</v>
      </c>
      <c r="C450" s="73">
        <v>823</v>
      </c>
      <c r="D450" s="73" t="s">
        <v>521</v>
      </c>
      <c r="E450" t="str">
        <f>IF(ISNA(MATCH(A450,'ESO zone constants'!$A$2:$A$9949,0)),"","X")</f>
        <v>X</v>
      </c>
    </row>
    <row r="451" spans="1:5" x14ac:dyDescent="0.25">
      <c r="A451" s="72">
        <v>824</v>
      </c>
      <c r="B451" s="73">
        <v>449</v>
      </c>
      <c r="C451" s="73">
        <v>823</v>
      </c>
      <c r="D451" s="73" t="s">
        <v>522</v>
      </c>
      <c r="E451" t="str">
        <f>IF(ISNA(MATCH(A451,'ESO zone constants'!$A$2:$A$9949,0)),"","X")</f>
        <v>X</v>
      </c>
    </row>
    <row r="452" spans="1:5" x14ac:dyDescent="0.25">
      <c r="A452" s="72">
        <v>825</v>
      </c>
      <c r="B452" s="73">
        <v>450</v>
      </c>
      <c r="C452" s="73">
        <v>823</v>
      </c>
      <c r="D452" s="73" t="s">
        <v>523</v>
      </c>
      <c r="E452" t="str">
        <f>IF(ISNA(MATCH(A452,'ESO zone constants'!$A$2:$A$9949,0)),"","X")</f>
        <v>X</v>
      </c>
    </row>
    <row r="453" spans="1:5" x14ac:dyDescent="0.25">
      <c r="A453" s="72">
        <v>826</v>
      </c>
      <c r="B453" s="73">
        <v>451</v>
      </c>
      <c r="C453" s="73">
        <v>823</v>
      </c>
      <c r="D453" s="73" t="s">
        <v>524</v>
      </c>
      <c r="E453" t="str">
        <f>IF(ISNA(MATCH(A453,'ESO zone constants'!$A$2:$A$9949,0)),"","X")</f>
        <v>X</v>
      </c>
    </row>
    <row r="454" spans="1:5" x14ac:dyDescent="0.25">
      <c r="A454" s="72">
        <v>827</v>
      </c>
      <c r="B454" s="73">
        <v>452</v>
      </c>
      <c r="C454" s="73">
        <v>823</v>
      </c>
      <c r="D454" s="73" t="s">
        <v>525</v>
      </c>
      <c r="E454" t="str">
        <f>IF(ISNA(MATCH(A454,'ESO zone constants'!$A$2:$A$9949,0)),"","X")</f>
        <v>X</v>
      </c>
    </row>
    <row r="455" spans="1:5" x14ac:dyDescent="0.25">
      <c r="A455" s="72">
        <v>828</v>
      </c>
      <c r="B455" s="73">
        <v>453</v>
      </c>
      <c r="C455" s="73">
        <v>823</v>
      </c>
      <c r="D455" s="73" t="s">
        <v>526</v>
      </c>
      <c r="E455" t="str">
        <f>IF(ISNA(MATCH(A455,'ESO zone constants'!$A$2:$A$9949,0)),"","X")</f>
        <v>X</v>
      </c>
    </row>
    <row r="456" spans="1:5" x14ac:dyDescent="0.25">
      <c r="A456" s="72">
        <v>829</v>
      </c>
      <c r="B456" s="73">
        <v>454</v>
      </c>
      <c r="C456" s="73">
        <v>823</v>
      </c>
      <c r="D456" s="73" t="s">
        <v>527</v>
      </c>
      <c r="E456" t="str">
        <f>IF(ISNA(MATCH(A456,'ESO zone constants'!$A$2:$A$9949,0)),"","X")</f>
        <v>X</v>
      </c>
    </row>
    <row r="457" spans="1:5" x14ac:dyDescent="0.25">
      <c r="A457" s="72">
        <v>831</v>
      </c>
      <c r="B457" s="73">
        <v>455</v>
      </c>
      <c r="C457" s="73">
        <v>823</v>
      </c>
      <c r="D457" s="73" t="s">
        <v>528</v>
      </c>
      <c r="E457" t="str">
        <f>IF(ISNA(MATCH(A457,'ESO zone constants'!$A$2:$A$9949,0)),"","X")</f>
        <v>X</v>
      </c>
    </row>
    <row r="458" spans="1:5" x14ac:dyDescent="0.25">
      <c r="A458" s="72">
        <v>832</v>
      </c>
      <c r="B458" s="73">
        <v>456</v>
      </c>
      <c r="C458" s="73">
        <v>823</v>
      </c>
      <c r="D458" s="73" t="s">
        <v>529</v>
      </c>
      <c r="E458" t="str">
        <f>IF(ISNA(MATCH(A458,'ESO zone constants'!$A$2:$A$9949,0)),"","X")</f>
        <v>X</v>
      </c>
    </row>
    <row r="459" spans="1:5" x14ac:dyDescent="0.25">
      <c r="A459" s="72">
        <v>833</v>
      </c>
      <c r="B459" s="73">
        <v>457</v>
      </c>
      <c r="C459" s="73">
        <v>823</v>
      </c>
      <c r="D459" s="73" t="s">
        <v>530</v>
      </c>
      <c r="E459" t="str">
        <f>IF(ISNA(MATCH(A459,'ESO zone constants'!$A$2:$A$9949,0)),"","X")</f>
        <v>X</v>
      </c>
    </row>
    <row r="460" spans="1:5" x14ac:dyDescent="0.25">
      <c r="A460" s="72">
        <v>834</v>
      </c>
      <c r="B460" s="73">
        <v>458</v>
      </c>
      <c r="C460" s="73">
        <v>816</v>
      </c>
      <c r="D460" s="73" t="s">
        <v>531</v>
      </c>
      <c r="E460" t="str">
        <f>IF(ISNA(MATCH(A460,'ESO zone constants'!$A$2:$A$9949,0)),"","X")</f>
        <v>X</v>
      </c>
    </row>
    <row r="461" spans="1:5" x14ac:dyDescent="0.25">
      <c r="A461" s="72">
        <v>836</v>
      </c>
      <c r="B461" s="73">
        <v>459</v>
      </c>
      <c r="C461" s="73">
        <v>823</v>
      </c>
      <c r="D461" s="73" t="s">
        <v>532</v>
      </c>
      <c r="E461" t="str">
        <f>IF(ISNA(MATCH(A461,'ESO zone constants'!$A$2:$A$9949,0)),"","X")</f>
        <v>X</v>
      </c>
    </row>
    <row r="462" spans="1:5" x14ac:dyDescent="0.25">
      <c r="A462" s="72">
        <v>837</v>
      </c>
      <c r="B462" s="73">
        <v>460</v>
      </c>
      <c r="C462" s="73">
        <v>823</v>
      </c>
      <c r="D462" s="73" t="s">
        <v>533</v>
      </c>
      <c r="E462" t="str">
        <f>IF(ISNA(MATCH(A462,'ESO zone constants'!$A$2:$A$9949,0)),"","X")</f>
        <v>X</v>
      </c>
    </row>
    <row r="463" spans="1:5" x14ac:dyDescent="0.25">
      <c r="A463" s="72">
        <v>841</v>
      </c>
      <c r="B463" s="73">
        <v>461</v>
      </c>
      <c r="C463" s="73">
        <v>823</v>
      </c>
      <c r="D463" s="73" t="s">
        <v>534</v>
      </c>
      <c r="E463" t="str">
        <f>IF(ISNA(MATCH(A463,'ESO zone constants'!$A$2:$A$9949,0)),"","X")</f>
        <v>X</v>
      </c>
    </row>
    <row r="464" spans="1:5" x14ac:dyDescent="0.25">
      <c r="A464" s="72">
        <v>842</v>
      </c>
      <c r="B464" s="73">
        <v>462</v>
      </c>
      <c r="C464" s="73">
        <v>823</v>
      </c>
      <c r="D464" s="73" t="s">
        <v>535</v>
      </c>
      <c r="E464" t="str">
        <f>IF(ISNA(MATCH(A464,'ESO zone constants'!$A$2:$A$9949,0)),"","X")</f>
        <v>X</v>
      </c>
    </row>
    <row r="465" spans="1:5" x14ac:dyDescent="0.25">
      <c r="A465" s="72">
        <v>843</v>
      </c>
      <c r="B465" s="73">
        <v>463</v>
      </c>
      <c r="C465" s="73">
        <v>117</v>
      </c>
      <c r="D465" s="73" t="s">
        <v>53</v>
      </c>
      <c r="E465" t="str">
        <f>IF(ISNA(MATCH(A465,'ESO zone constants'!$A$2:$A$9949,0)),"","X")</f>
        <v>X</v>
      </c>
    </row>
    <row r="466" spans="1:5" x14ac:dyDescent="0.25">
      <c r="A466" s="72">
        <v>844</v>
      </c>
      <c r="B466" s="73">
        <v>464</v>
      </c>
      <c r="C466" s="73">
        <v>816</v>
      </c>
      <c r="D466" s="73" t="s">
        <v>536</v>
      </c>
      <c r="E466" t="str">
        <f>IF(ISNA(MATCH(A466,'ESO zone constants'!$A$2:$A$9949,0)),"","X")</f>
        <v>X</v>
      </c>
    </row>
    <row r="467" spans="1:5" x14ac:dyDescent="0.25">
      <c r="A467" s="72">
        <v>845</v>
      </c>
      <c r="B467" s="73">
        <v>465</v>
      </c>
      <c r="C467" s="73">
        <v>816</v>
      </c>
      <c r="D467" s="73" t="s">
        <v>537</v>
      </c>
      <c r="E467" t="str">
        <f>IF(ISNA(MATCH(A467,'ESO zone constants'!$A$2:$A$9949,0)),"","X")</f>
        <v>X</v>
      </c>
    </row>
    <row r="468" spans="1:5" x14ac:dyDescent="0.25">
      <c r="A468" s="72">
        <v>848</v>
      </c>
      <c r="B468" s="73">
        <v>466</v>
      </c>
      <c r="C468" s="73">
        <v>117</v>
      </c>
      <c r="D468" s="73" t="s">
        <v>72</v>
      </c>
      <c r="E468" t="str">
        <f>IF(ISNA(MATCH(A468,'ESO zone constants'!$A$2:$A$9949,0)),"","X")</f>
        <v>X</v>
      </c>
    </row>
    <row r="469" spans="1:5" x14ac:dyDescent="0.25">
      <c r="A469" s="72">
        <v>849</v>
      </c>
      <c r="B469" s="73">
        <v>467</v>
      </c>
      <c r="C469" s="73">
        <v>849</v>
      </c>
      <c r="D469" s="73" t="s">
        <v>538</v>
      </c>
      <c r="E469" t="str">
        <f>IF(ISNA(MATCH(A469,'ESO zone constants'!$A$2:$A$9949,0)),"","X")</f>
        <v>X</v>
      </c>
    </row>
    <row r="470" spans="1:5" x14ac:dyDescent="0.25">
      <c r="A470" s="72">
        <v>852</v>
      </c>
      <c r="B470" s="73">
        <v>468</v>
      </c>
      <c r="C470" s="73">
        <v>3</v>
      </c>
      <c r="D470" s="73" t="s">
        <v>539</v>
      </c>
      <c r="E470" t="str">
        <f>IF(ISNA(MATCH(A470,'ESO zone constants'!$A$2:$A$9949,0)),"","X")</f>
        <v>X</v>
      </c>
    </row>
    <row r="471" spans="1:5" x14ac:dyDescent="0.25">
      <c r="A471" s="72">
        <v>853</v>
      </c>
      <c r="B471" s="73">
        <v>469</v>
      </c>
      <c r="C471" s="73">
        <v>20</v>
      </c>
      <c r="D471" s="73" t="s">
        <v>540</v>
      </c>
      <c r="E471" t="str">
        <f>IF(ISNA(MATCH(A471,'ESO zone constants'!$A$2:$A$9949,0)),"","X")</f>
        <v>X</v>
      </c>
    </row>
    <row r="472" spans="1:5" x14ac:dyDescent="0.25">
      <c r="A472" s="72">
        <v>854</v>
      </c>
      <c r="B472" s="73">
        <v>470</v>
      </c>
      <c r="C472" s="73">
        <v>92</v>
      </c>
      <c r="D472" s="73" t="s">
        <v>541</v>
      </c>
      <c r="E472" t="str">
        <f>IF(ISNA(MATCH(A472,'ESO zone constants'!$A$2:$A$9949,0)),"","X")</f>
        <v>X</v>
      </c>
    </row>
    <row r="473" spans="1:5" x14ac:dyDescent="0.25">
      <c r="A473" s="72">
        <v>855</v>
      </c>
      <c r="B473" s="73">
        <v>471</v>
      </c>
      <c r="C473" s="73">
        <v>19</v>
      </c>
      <c r="D473" s="73" t="s">
        <v>542</v>
      </c>
      <c r="E473" t="str">
        <f>IF(ISNA(MATCH(A473,'ESO zone constants'!$A$2:$A$9949,0)),"","X")</f>
        <v>X</v>
      </c>
    </row>
    <row r="474" spans="1:5" x14ac:dyDescent="0.25">
      <c r="A474" s="72">
        <v>856</v>
      </c>
      <c r="B474" s="73">
        <v>472</v>
      </c>
      <c r="C474" s="73">
        <v>92</v>
      </c>
      <c r="D474" s="73" t="s">
        <v>543</v>
      </c>
      <c r="E474" t="str">
        <f>IF(ISNA(MATCH(A474,'ESO zone constants'!$A$2:$A$9949,0)),"","X")</f>
        <v>X</v>
      </c>
    </row>
    <row r="475" spans="1:5" x14ac:dyDescent="0.25">
      <c r="A475" s="72">
        <v>857</v>
      </c>
      <c r="B475" s="73">
        <v>473</v>
      </c>
      <c r="C475" s="73">
        <v>104</v>
      </c>
      <c r="D475" s="73" t="s">
        <v>544</v>
      </c>
      <c r="E475" t="str">
        <f>IF(ISNA(MATCH(A475,'ESO zone constants'!$A$2:$A$9949,0)),"","X")</f>
        <v>X</v>
      </c>
    </row>
    <row r="476" spans="1:5" x14ac:dyDescent="0.25">
      <c r="A476" s="72">
        <v>858</v>
      </c>
      <c r="B476" s="73">
        <v>474</v>
      </c>
      <c r="C476" s="73">
        <v>108</v>
      </c>
      <c r="D476" s="73" t="s">
        <v>545</v>
      </c>
      <c r="E476" t="str">
        <f>IF(ISNA(MATCH(A476,'ESO zone constants'!$A$2:$A$9949,0)),"","X")</f>
        <v>X</v>
      </c>
    </row>
    <row r="477" spans="1:5" x14ac:dyDescent="0.25">
      <c r="A477" s="72">
        <v>859</v>
      </c>
      <c r="B477" s="73">
        <v>475</v>
      </c>
      <c r="C477" s="73">
        <v>58</v>
      </c>
      <c r="D477" s="73" t="s">
        <v>546</v>
      </c>
      <c r="E477" t="str">
        <f>IF(ISNA(MATCH(A477,'ESO zone constants'!$A$2:$A$9949,0)),"","X")</f>
        <v>X</v>
      </c>
    </row>
    <row r="478" spans="1:5" x14ac:dyDescent="0.25">
      <c r="A478" s="72">
        <v>860</v>
      </c>
      <c r="B478" s="73">
        <v>476</v>
      </c>
      <c r="C478" s="73">
        <v>383</v>
      </c>
      <c r="D478" s="73" t="s">
        <v>547</v>
      </c>
      <c r="E478" t="str">
        <f>IF(ISNA(MATCH(A478,'ESO zone constants'!$A$2:$A$9949,0)),"","X")</f>
        <v>X</v>
      </c>
    </row>
    <row r="479" spans="1:5" x14ac:dyDescent="0.25">
      <c r="A479" s="72">
        <v>861</v>
      </c>
      <c r="B479" s="73">
        <v>477</v>
      </c>
      <c r="C479" s="73">
        <v>108</v>
      </c>
      <c r="D479" s="73" t="s">
        <v>548</v>
      </c>
      <c r="E479" t="str">
        <f>IF(ISNA(MATCH(A479,'ESO zone constants'!$A$2:$A$9949,0)),"","X")</f>
        <v>X</v>
      </c>
    </row>
    <row r="480" spans="1:5" x14ac:dyDescent="0.25">
      <c r="A480" s="72">
        <v>862</v>
      </c>
      <c r="B480" s="73">
        <v>478</v>
      </c>
      <c r="C480" s="73">
        <v>382</v>
      </c>
      <c r="D480" s="73" t="s">
        <v>549</v>
      </c>
      <c r="E480" t="str">
        <f>IF(ISNA(MATCH(A480,'ESO zone constants'!$A$2:$A$9949,0)),"","X")</f>
        <v>X</v>
      </c>
    </row>
    <row r="481" spans="1:5" x14ac:dyDescent="0.25">
      <c r="A481" s="72">
        <v>863</v>
      </c>
      <c r="B481" s="73">
        <v>479</v>
      </c>
      <c r="C481" s="73">
        <v>537</v>
      </c>
      <c r="D481" s="73" t="s">
        <v>550</v>
      </c>
      <c r="E481" t="str">
        <f>IF(ISNA(MATCH(A481,'ESO zone constants'!$A$2:$A$9949,0)),"","X")</f>
        <v>X</v>
      </c>
    </row>
    <row r="482" spans="1:5" x14ac:dyDescent="0.25">
      <c r="A482" s="72">
        <v>864</v>
      </c>
      <c r="B482" s="73">
        <v>480</v>
      </c>
      <c r="C482" s="73">
        <v>103</v>
      </c>
      <c r="D482" s="73" t="s">
        <v>551</v>
      </c>
      <c r="E482" t="str">
        <f>IF(ISNA(MATCH(A482,'ESO zone constants'!$A$2:$A$9949,0)),"","X")</f>
        <v>X</v>
      </c>
    </row>
    <row r="483" spans="1:5" x14ac:dyDescent="0.25">
      <c r="A483" s="72">
        <v>865</v>
      </c>
      <c r="B483" s="73">
        <v>481</v>
      </c>
      <c r="C483" s="73">
        <v>101</v>
      </c>
      <c r="D483" s="73" t="s">
        <v>552</v>
      </c>
      <c r="E483" t="str">
        <f>IF(ISNA(MATCH(A483,'ESO zone constants'!$A$2:$A$9949,0)),"","X")</f>
        <v>X</v>
      </c>
    </row>
    <row r="484" spans="1:5" x14ac:dyDescent="0.25">
      <c r="A484" s="72">
        <v>866</v>
      </c>
      <c r="B484" s="73">
        <v>482</v>
      </c>
      <c r="C484" s="73">
        <v>57</v>
      </c>
      <c r="D484" s="73" t="s">
        <v>553</v>
      </c>
      <c r="E484" t="str">
        <f>IF(ISNA(MATCH(A484,'ESO zone constants'!$A$2:$A$9949,0)),"","X")</f>
        <v>X</v>
      </c>
    </row>
    <row r="485" spans="1:5" x14ac:dyDescent="0.25">
      <c r="A485" s="72">
        <v>867</v>
      </c>
      <c r="B485" s="73">
        <v>483</v>
      </c>
      <c r="C485" s="73">
        <v>41</v>
      </c>
      <c r="D485" s="73" t="s">
        <v>554</v>
      </c>
      <c r="E485" t="str">
        <f>IF(ISNA(MATCH(A485,'ESO zone constants'!$A$2:$A$9949,0)),"","X")</f>
        <v>X</v>
      </c>
    </row>
    <row r="486" spans="1:5" x14ac:dyDescent="0.25">
      <c r="A486" s="72">
        <v>868</v>
      </c>
      <c r="B486" s="73">
        <v>484</v>
      </c>
      <c r="C486" s="73">
        <v>281</v>
      </c>
      <c r="D486" s="73" t="s">
        <v>555</v>
      </c>
      <c r="E486" t="str">
        <f>IF(ISNA(MATCH(A486,'ESO zone constants'!$A$2:$A$9949,0)),"","X")</f>
        <v>X</v>
      </c>
    </row>
    <row r="487" spans="1:5" x14ac:dyDescent="0.25">
      <c r="A487" s="72">
        <v>869</v>
      </c>
      <c r="B487" s="73">
        <v>485</v>
      </c>
      <c r="C487" s="73">
        <v>117</v>
      </c>
      <c r="D487" s="73" t="s">
        <v>556</v>
      </c>
      <c r="E487" t="str">
        <f>IF(ISNA(MATCH(A487,'ESO zone constants'!$A$2:$A$9949,0)),"","X")</f>
        <v>X</v>
      </c>
    </row>
    <row r="488" spans="1:5" x14ac:dyDescent="0.25">
      <c r="A488" s="72">
        <v>870</v>
      </c>
      <c r="B488" s="73">
        <v>486</v>
      </c>
      <c r="C488" s="73">
        <v>888</v>
      </c>
      <c r="D488" s="73" t="s">
        <v>557</v>
      </c>
      <c r="E488" t="str">
        <f>IF(ISNA(MATCH(A488,'ESO zone constants'!$A$2:$A$9949,0)),"","X")</f>
        <v>X</v>
      </c>
    </row>
    <row r="489" spans="1:5" x14ac:dyDescent="0.25">
      <c r="A489" s="72">
        <v>871</v>
      </c>
      <c r="B489" s="73">
        <v>487</v>
      </c>
      <c r="C489" s="73">
        <v>58</v>
      </c>
      <c r="D489" s="73" t="s">
        <v>558</v>
      </c>
      <c r="E489" t="str">
        <f>IF(ISNA(MATCH(A489,'ESO zone constants'!$A$2:$A$9949,0)),"","X")</f>
        <v>X</v>
      </c>
    </row>
    <row r="490" spans="1:5" x14ac:dyDescent="0.25">
      <c r="A490" s="72">
        <v>872</v>
      </c>
      <c r="B490" s="73">
        <v>488</v>
      </c>
      <c r="C490" s="73">
        <v>382</v>
      </c>
      <c r="D490" s="73" t="s">
        <v>559</v>
      </c>
      <c r="E490" t="str">
        <f>IF(ISNA(MATCH(A490,'ESO zone constants'!$A$2:$A$9949,0)),"","X")</f>
        <v>X</v>
      </c>
    </row>
    <row r="491" spans="1:5" x14ac:dyDescent="0.25">
      <c r="A491" s="72">
        <v>873</v>
      </c>
      <c r="B491" s="73">
        <v>489</v>
      </c>
      <c r="C491" s="73">
        <v>117</v>
      </c>
      <c r="D491" s="73" t="s">
        <v>560</v>
      </c>
      <c r="E491" t="str">
        <f>IF(ISNA(MATCH(A491,'ESO zone constants'!$A$2:$A$9949,0)),"","X")</f>
        <v>X</v>
      </c>
    </row>
    <row r="492" spans="1:5" x14ac:dyDescent="0.25">
      <c r="A492" s="72">
        <v>874</v>
      </c>
      <c r="B492" s="73">
        <v>490</v>
      </c>
      <c r="C492" s="73">
        <v>57</v>
      </c>
      <c r="D492" s="73" t="s">
        <v>561</v>
      </c>
      <c r="E492" t="str">
        <f>IF(ISNA(MATCH(A492,'ESO zone constants'!$A$2:$A$9949,0)),"","X")</f>
        <v>X</v>
      </c>
    </row>
    <row r="493" spans="1:5" x14ac:dyDescent="0.25">
      <c r="A493" s="72">
        <v>875</v>
      </c>
      <c r="B493" s="73">
        <v>491</v>
      </c>
      <c r="C493" s="73">
        <v>103</v>
      </c>
      <c r="D493" s="73" t="s">
        <v>562</v>
      </c>
      <c r="E493" t="str">
        <f>IF(ISNA(MATCH(A493,'ESO zone constants'!$A$2:$A$9949,0)),"","X")</f>
        <v>X</v>
      </c>
    </row>
    <row r="494" spans="1:5" x14ac:dyDescent="0.25">
      <c r="A494" s="72">
        <v>876</v>
      </c>
      <c r="B494" s="73">
        <v>492</v>
      </c>
      <c r="C494" s="73">
        <v>382</v>
      </c>
      <c r="D494" s="73" t="s">
        <v>563</v>
      </c>
      <c r="E494" t="str">
        <f>IF(ISNA(MATCH(A494,'ESO zone constants'!$A$2:$A$9949,0)),"","X")</f>
        <v>X</v>
      </c>
    </row>
    <row r="495" spans="1:5" x14ac:dyDescent="0.25">
      <c r="A495" s="72">
        <v>877</v>
      </c>
      <c r="B495" s="73">
        <v>493</v>
      </c>
      <c r="C495" s="73">
        <v>383</v>
      </c>
      <c r="D495" s="73" t="s">
        <v>564</v>
      </c>
      <c r="E495" t="str">
        <f>IF(ISNA(MATCH(A495,'ESO zone constants'!$A$2:$A$9949,0)),"","X")</f>
        <v>X</v>
      </c>
    </row>
    <row r="496" spans="1:5" x14ac:dyDescent="0.25">
      <c r="A496" s="72">
        <v>878</v>
      </c>
      <c r="B496" s="73">
        <v>494</v>
      </c>
      <c r="C496" s="73">
        <v>381</v>
      </c>
      <c r="D496" s="73" t="s">
        <v>565</v>
      </c>
      <c r="E496" t="str">
        <f>IF(ISNA(MATCH(A496,'ESO zone constants'!$A$2:$A$9949,0)),"","X")</f>
        <v>X</v>
      </c>
    </row>
    <row r="497" spans="1:5" x14ac:dyDescent="0.25">
      <c r="A497" s="72">
        <v>879</v>
      </c>
      <c r="B497" s="73">
        <v>495</v>
      </c>
      <c r="C497" s="73">
        <v>534</v>
      </c>
      <c r="D497" s="73" t="s">
        <v>566</v>
      </c>
      <c r="E497" t="str">
        <f>IF(ISNA(MATCH(A497,'ESO zone constants'!$A$2:$A$9949,0)),"","X")</f>
        <v>X</v>
      </c>
    </row>
    <row r="498" spans="1:5" x14ac:dyDescent="0.25">
      <c r="A498" s="72">
        <v>880</v>
      </c>
      <c r="B498" s="73">
        <v>496</v>
      </c>
      <c r="C498" s="73">
        <v>92</v>
      </c>
      <c r="D498" s="73" t="s">
        <v>567</v>
      </c>
      <c r="E498" t="str">
        <f>IF(ISNA(MATCH(A498,'ESO zone constants'!$A$2:$A$9949,0)),"","X")</f>
        <v>X</v>
      </c>
    </row>
    <row r="499" spans="1:5" x14ac:dyDescent="0.25">
      <c r="A499" s="72">
        <v>881</v>
      </c>
      <c r="B499" s="73">
        <v>497</v>
      </c>
      <c r="C499" s="73">
        <v>19</v>
      </c>
      <c r="D499" s="73" t="s">
        <v>568</v>
      </c>
      <c r="E499" t="str">
        <f>IF(ISNA(MATCH(A499,'ESO zone constants'!$A$2:$A$9949,0)),"","X")</f>
        <v>X</v>
      </c>
    </row>
    <row r="500" spans="1:5" x14ac:dyDescent="0.25">
      <c r="A500" s="72">
        <v>882</v>
      </c>
      <c r="B500" s="73">
        <v>498</v>
      </c>
      <c r="C500" s="73">
        <v>383</v>
      </c>
      <c r="D500" s="73" t="s">
        <v>569</v>
      </c>
      <c r="E500" t="str">
        <f>IF(ISNA(MATCH(A500,'ESO zone constants'!$A$2:$A$9949,0)),"","X")</f>
        <v>X</v>
      </c>
    </row>
    <row r="501" spans="1:5" x14ac:dyDescent="0.25">
      <c r="A501" s="72">
        <v>883</v>
      </c>
      <c r="B501" s="73">
        <v>499</v>
      </c>
      <c r="C501" s="73">
        <v>888</v>
      </c>
      <c r="D501" s="73" t="s">
        <v>570</v>
      </c>
      <c r="E501" t="str">
        <f>IF(ISNA(MATCH(A501,'ESO zone constants'!$A$2:$A$9949,0)),"","X")</f>
        <v>X</v>
      </c>
    </row>
    <row r="502" spans="1:5" x14ac:dyDescent="0.25">
      <c r="A502" s="72">
        <v>888</v>
      </c>
      <c r="B502" s="73">
        <v>500</v>
      </c>
      <c r="C502" s="73">
        <v>888</v>
      </c>
      <c r="D502" s="73" t="s">
        <v>571</v>
      </c>
      <c r="E502" t="str">
        <f>IF(ISNA(MATCH(A502,'ESO zone constants'!$A$2:$A$9949,0)),"","X")</f>
        <v>X</v>
      </c>
    </row>
    <row r="503" spans="1:5" x14ac:dyDescent="0.25">
      <c r="A503" s="72">
        <v>889</v>
      </c>
      <c r="B503" s="73">
        <v>501</v>
      </c>
      <c r="C503" s="73">
        <v>888</v>
      </c>
      <c r="D503" s="73" t="s">
        <v>572</v>
      </c>
      <c r="E503" t="str">
        <f>IF(ISNA(MATCH(A503,'ESO zone constants'!$A$2:$A$9949,0)),"","X")</f>
        <v>X</v>
      </c>
    </row>
    <row r="504" spans="1:5" x14ac:dyDescent="0.25">
      <c r="A504" s="72">
        <v>890</v>
      </c>
      <c r="B504" s="73">
        <v>502</v>
      </c>
      <c r="C504" s="73">
        <v>888</v>
      </c>
      <c r="D504" s="73" t="s">
        <v>573</v>
      </c>
      <c r="E504" t="str">
        <f>IF(ISNA(MATCH(A504,'ESO zone constants'!$A$2:$A$9949,0)),"","X")</f>
        <v>X</v>
      </c>
    </row>
    <row r="505" spans="1:5" x14ac:dyDescent="0.25">
      <c r="A505" s="72">
        <v>891</v>
      </c>
      <c r="B505" s="73">
        <v>503</v>
      </c>
      <c r="C505" s="73">
        <v>888</v>
      </c>
      <c r="D505" s="73" t="s">
        <v>574</v>
      </c>
      <c r="E505" t="str">
        <f>IF(ISNA(MATCH(A505,'ESO zone constants'!$A$2:$A$9949,0)),"","X")</f>
        <v>X</v>
      </c>
    </row>
    <row r="506" spans="1:5" x14ac:dyDescent="0.25">
      <c r="A506" s="72">
        <v>892</v>
      </c>
      <c r="B506" s="73">
        <v>504</v>
      </c>
      <c r="C506" s="73">
        <v>888</v>
      </c>
      <c r="D506" s="73" t="s">
        <v>575</v>
      </c>
      <c r="E506" t="str">
        <f>IF(ISNA(MATCH(A506,'ESO zone constants'!$A$2:$A$9949,0)),"","X")</f>
        <v>X</v>
      </c>
    </row>
    <row r="507" spans="1:5" x14ac:dyDescent="0.25">
      <c r="A507" s="72">
        <v>893</v>
      </c>
      <c r="B507" s="73">
        <v>505</v>
      </c>
      <c r="C507" s="73">
        <v>888</v>
      </c>
      <c r="D507" s="73" t="s">
        <v>576</v>
      </c>
      <c r="E507" t="str">
        <f>IF(ISNA(MATCH(A507,'ESO zone constants'!$A$2:$A$9949,0)),"","X")</f>
        <v>X</v>
      </c>
    </row>
    <row r="508" spans="1:5" x14ac:dyDescent="0.25">
      <c r="A508" s="72">
        <v>894</v>
      </c>
      <c r="B508" s="73">
        <v>506</v>
      </c>
      <c r="C508" s="73">
        <v>888</v>
      </c>
      <c r="D508" s="73" t="s">
        <v>577</v>
      </c>
      <c r="E508" t="str">
        <f>IF(ISNA(MATCH(A508,'ESO zone constants'!$A$2:$A$9949,0)),"","X")</f>
        <v>X</v>
      </c>
    </row>
    <row r="509" spans="1:5" x14ac:dyDescent="0.25">
      <c r="A509" s="72">
        <v>895</v>
      </c>
      <c r="B509" s="73">
        <v>507</v>
      </c>
      <c r="C509" s="73">
        <v>888</v>
      </c>
      <c r="D509" s="73" t="s">
        <v>578</v>
      </c>
      <c r="E509" t="str">
        <f>IF(ISNA(MATCH(A509,'ESO zone constants'!$A$2:$A$9949,0)),"","X")</f>
        <v>X</v>
      </c>
    </row>
    <row r="510" spans="1:5" x14ac:dyDescent="0.25">
      <c r="A510" s="72">
        <v>896</v>
      </c>
      <c r="B510" s="73">
        <v>508</v>
      </c>
      <c r="C510" s="73">
        <v>888</v>
      </c>
      <c r="D510" s="73" t="s">
        <v>579</v>
      </c>
      <c r="E510" t="str">
        <f>IF(ISNA(MATCH(A510,'ESO zone constants'!$A$2:$A$9949,0)),"","X")</f>
        <v>X</v>
      </c>
    </row>
    <row r="511" spans="1:5" x14ac:dyDescent="0.25">
      <c r="A511" s="72">
        <v>897</v>
      </c>
      <c r="B511" s="73">
        <v>509</v>
      </c>
      <c r="C511" s="73">
        <v>888</v>
      </c>
      <c r="D511" s="73" t="s">
        <v>580</v>
      </c>
      <c r="E511" t="str">
        <f>IF(ISNA(MATCH(A511,'ESO zone constants'!$A$2:$A$9949,0)),"","X")</f>
        <v>X</v>
      </c>
    </row>
    <row r="512" spans="1:5" x14ac:dyDescent="0.25">
      <c r="A512" s="72">
        <v>898</v>
      </c>
      <c r="B512" s="73">
        <v>510</v>
      </c>
      <c r="C512" s="73">
        <v>888</v>
      </c>
      <c r="D512" s="73" t="s">
        <v>581</v>
      </c>
      <c r="E512" t="str">
        <f>IF(ISNA(MATCH(A512,'ESO zone constants'!$A$2:$A$9949,0)),"","X")</f>
        <v>X</v>
      </c>
    </row>
    <row r="513" spans="1:5" x14ac:dyDescent="0.25">
      <c r="A513" s="72">
        <v>899</v>
      </c>
      <c r="B513" s="73">
        <v>511</v>
      </c>
      <c r="C513" s="73">
        <v>888</v>
      </c>
      <c r="D513" s="73" t="s">
        <v>582</v>
      </c>
      <c r="E513" t="str">
        <f>IF(ISNA(MATCH(A513,'ESO zone constants'!$A$2:$A$9949,0)),"","X")</f>
        <v>X</v>
      </c>
    </row>
    <row r="514" spans="1:5" x14ac:dyDescent="0.25">
      <c r="A514" s="72">
        <v>900</v>
      </c>
      <c r="B514" s="73">
        <v>512</v>
      </c>
      <c r="C514" s="73">
        <v>888</v>
      </c>
      <c r="D514" s="73" t="s">
        <v>583</v>
      </c>
      <c r="E514" t="str">
        <f>IF(ISNA(MATCH(A514,'ESO zone constants'!$A$2:$A$9949,0)),"","X")</f>
        <v>X</v>
      </c>
    </row>
    <row r="515" spans="1:5" x14ac:dyDescent="0.25">
      <c r="A515" s="72">
        <v>901</v>
      </c>
      <c r="B515" s="73">
        <v>513</v>
      </c>
      <c r="C515" s="73">
        <v>888</v>
      </c>
      <c r="D515" s="73" t="s">
        <v>584</v>
      </c>
      <c r="E515" t="str">
        <f>IF(ISNA(MATCH(A515,'ESO zone constants'!$A$2:$A$9949,0)),"","X")</f>
        <v>X</v>
      </c>
    </row>
    <row r="516" spans="1:5" x14ac:dyDescent="0.25">
      <c r="A516" s="72">
        <v>902</v>
      </c>
      <c r="B516" s="73">
        <v>514</v>
      </c>
      <c r="C516" s="73">
        <v>888</v>
      </c>
      <c r="D516" s="73" t="s">
        <v>585</v>
      </c>
      <c r="E516" t="str">
        <f>IF(ISNA(MATCH(A516,'ESO zone constants'!$A$2:$A$9949,0)),"","X")</f>
        <v>X</v>
      </c>
    </row>
    <row r="517" spans="1:5" x14ac:dyDescent="0.25">
      <c r="A517" s="72">
        <v>903</v>
      </c>
      <c r="B517" s="73">
        <v>515</v>
      </c>
      <c r="C517" s="73">
        <v>888</v>
      </c>
      <c r="D517" s="73" t="s">
        <v>586</v>
      </c>
      <c r="E517" t="str">
        <f>IF(ISNA(MATCH(A517,'ESO zone constants'!$A$2:$A$9949,0)),"","X")</f>
        <v>X</v>
      </c>
    </row>
    <row r="518" spans="1:5" x14ac:dyDescent="0.25">
      <c r="A518" s="72">
        <v>904</v>
      </c>
      <c r="B518" s="73">
        <v>516</v>
      </c>
      <c r="C518" s="73">
        <v>888</v>
      </c>
      <c r="D518" s="73" t="s">
        <v>587</v>
      </c>
      <c r="E518" t="str">
        <f>IF(ISNA(MATCH(A518,'ESO zone constants'!$A$2:$A$9949,0)),"","X")</f>
        <v>X</v>
      </c>
    </row>
    <row r="519" spans="1:5" x14ac:dyDescent="0.25">
      <c r="A519" s="72">
        <v>905</v>
      </c>
      <c r="B519" s="73">
        <v>517</v>
      </c>
      <c r="C519" s="73">
        <v>888</v>
      </c>
      <c r="D519" s="73" t="s">
        <v>588</v>
      </c>
      <c r="E519" t="str">
        <f>IF(ISNA(MATCH(A519,'ESO zone constants'!$A$2:$A$9949,0)),"","X")</f>
        <v>X</v>
      </c>
    </row>
    <row r="520" spans="1:5" x14ac:dyDescent="0.25">
      <c r="A520" s="72">
        <v>906</v>
      </c>
      <c r="B520" s="73">
        <v>518</v>
      </c>
      <c r="C520" s="73">
        <v>888</v>
      </c>
      <c r="D520" s="73" t="s">
        <v>589</v>
      </c>
      <c r="E520" t="str">
        <f>IF(ISNA(MATCH(A520,'ESO zone constants'!$A$2:$A$9949,0)),"","X")</f>
        <v>X</v>
      </c>
    </row>
    <row r="521" spans="1:5" x14ac:dyDescent="0.25">
      <c r="A521" s="72">
        <v>907</v>
      </c>
      <c r="B521" s="73">
        <v>519</v>
      </c>
      <c r="C521" s="73">
        <v>888</v>
      </c>
      <c r="D521" s="73" t="s">
        <v>1784</v>
      </c>
      <c r="E521" t="str">
        <f>IF(ISNA(MATCH(A521,'ESO zone constants'!$A$2:$A$9949,0)),"","X")</f>
        <v>X</v>
      </c>
    </row>
    <row r="522" spans="1:5" x14ac:dyDescent="0.25">
      <c r="A522" s="72">
        <v>908</v>
      </c>
      <c r="B522" s="73">
        <v>520</v>
      </c>
      <c r="C522" s="73">
        <v>888</v>
      </c>
      <c r="D522" s="73" t="s">
        <v>590</v>
      </c>
      <c r="E522" t="str">
        <f>IF(ISNA(MATCH(A522,'ESO zone constants'!$A$2:$A$9949,0)),"","X")</f>
        <v>X</v>
      </c>
    </row>
    <row r="523" spans="1:5" x14ac:dyDescent="0.25">
      <c r="A523" s="72">
        <v>909</v>
      </c>
      <c r="B523" s="73">
        <v>521</v>
      </c>
      <c r="C523" s="73">
        <v>888</v>
      </c>
      <c r="D523" s="73" t="s">
        <v>591</v>
      </c>
      <c r="E523" t="str">
        <f>IF(ISNA(MATCH(A523,'ESO zone constants'!$A$2:$A$9949,0)),"","X")</f>
        <v>X</v>
      </c>
    </row>
    <row r="524" spans="1:5" x14ac:dyDescent="0.25">
      <c r="A524" s="72">
        <v>910</v>
      </c>
      <c r="B524" s="73">
        <v>522</v>
      </c>
      <c r="C524" s="73">
        <v>888</v>
      </c>
      <c r="D524" s="73" t="s">
        <v>592</v>
      </c>
      <c r="E524" t="str">
        <f>IF(ISNA(MATCH(A524,'ESO zone constants'!$A$2:$A$9949,0)),"","X")</f>
        <v>X</v>
      </c>
    </row>
    <row r="525" spans="1:5" x14ac:dyDescent="0.25">
      <c r="A525" s="72">
        <v>911</v>
      </c>
      <c r="B525" s="73">
        <v>523</v>
      </c>
      <c r="C525" s="73">
        <v>888</v>
      </c>
      <c r="D525" s="73" t="s">
        <v>593</v>
      </c>
      <c r="E525" t="str">
        <f>IF(ISNA(MATCH(A525,'ESO zone constants'!$A$2:$A$9949,0)),"","X")</f>
        <v>X</v>
      </c>
    </row>
    <row r="526" spans="1:5" x14ac:dyDescent="0.25">
      <c r="A526" s="72">
        <v>913</v>
      </c>
      <c r="B526" s="73">
        <v>524</v>
      </c>
      <c r="C526" s="73">
        <v>888</v>
      </c>
      <c r="D526" s="73" t="s">
        <v>594</v>
      </c>
      <c r="E526" t="str">
        <f>IF(ISNA(MATCH(A526,'ESO zone constants'!$A$2:$A$9949,0)),"","X")</f>
        <v>X</v>
      </c>
    </row>
    <row r="527" spans="1:5" x14ac:dyDescent="0.25">
      <c r="A527" s="72">
        <v>914</v>
      </c>
      <c r="B527" s="73">
        <v>525</v>
      </c>
      <c r="C527" s="73">
        <v>888</v>
      </c>
      <c r="D527" s="73" t="s">
        <v>595</v>
      </c>
      <c r="E527" t="str">
        <f>IF(ISNA(MATCH(A527,'ESO zone constants'!$A$2:$A$9949,0)),"","X")</f>
        <v>X</v>
      </c>
    </row>
    <row r="528" spans="1:5" x14ac:dyDescent="0.25">
      <c r="A528" s="72">
        <v>915</v>
      </c>
      <c r="B528" s="73">
        <v>526</v>
      </c>
      <c r="C528" s="73">
        <v>888</v>
      </c>
      <c r="D528" s="73" t="s">
        <v>596</v>
      </c>
      <c r="E528" t="str">
        <f>IF(ISNA(MATCH(A528,'ESO zone constants'!$A$2:$A$9949,0)),"","X")</f>
        <v>X</v>
      </c>
    </row>
    <row r="529" spans="1:5" x14ac:dyDescent="0.25">
      <c r="A529" s="72">
        <v>916</v>
      </c>
      <c r="B529" s="73">
        <v>527</v>
      </c>
      <c r="C529" s="73">
        <v>888</v>
      </c>
      <c r="D529" s="73" t="s">
        <v>597</v>
      </c>
      <c r="E529" t="str">
        <f>IF(ISNA(MATCH(A529,'ESO zone constants'!$A$2:$A$9949,0)),"","X")</f>
        <v>X</v>
      </c>
    </row>
    <row r="530" spans="1:5" x14ac:dyDescent="0.25">
      <c r="A530" s="72">
        <v>917</v>
      </c>
      <c r="B530" s="73">
        <v>528</v>
      </c>
      <c r="C530" s="73">
        <v>917</v>
      </c>
      <c r="D530" s="73" t="s">
        <v>598</v>
      </c>
      <c r="E530" t="str">
        <f>IF(ISNA(MATCH(A530,'ESO zone constants'!$A$2:$A$9949,0)),"","X")</f>
        <v>X</v>
      </c>
    </row>
    <row r="531" spans="1:5" x14ac:dyDescent="0.25">
      <c r="A531" s="72">
        <v>918</v>
      </c>
      <c r="B531" s="73">
        <v>529</v>
      </c>
      <c r="C531" s="73">
        <v>849</v>
      </c>
      <c r="D531" s="73" t="s">
        <v>599</v>
      </c>
      <c r="E531" t="str">
        <f>IF(ISNA(MATCH(A531,'ESO zone constants'!$A$2:$A$9949,0)),"","X")</f>
        <v>X</v>
      </c>
    </row>
    <row r="532" spans="1:5" x14ac:dyDescent="0.25">
      <c r="A532" s="72">
        <v>919</v>
      </c>
      <c r="B532" s="73">
        <v>530</v>
      </c>
      <c r="C532" s="73">
        <v>849</v>
      </c>
      <c r="D532" s="73" t="s">
        <v>600</v>
      </c>
      <c r="E532" t="str">
        <f>IF(ISNA(MATCH(A532,'ESO zone constants'!$A$2:$A$9949,0)),"","X")</f>
        <v>X</v>
      </c>
    </row>
    <row r="533" spans="1:5" x14ac:dyDescent="0.25">
      <c r="A533" s="72">
        <v>920</v>
      </c>
      <c r="B533" s="73">
        <v>531</v>
      </c>
      <c r="C533" s="73">
        <v>849</v>
      </c>
      <c r="D533" s="73" t="s">
        <v>601</v>
      </c>
      <c r="E533" t="str">
        <f>IF(ISNA(MATCH(A533,'ESO zone constants'!$A$2:$A$9949,0)),"","X")</f>
        <v>X</v>
      </c>
    </row>
    <row r="534" spans="1:5" x14ac:dyDescent="0.25">
      <c r="A534" s="72">
        <v>921</v>
      </c>
      <c r="B534" s="73">
        <v>532</v>
      </c>
      <c r="C534" s="73">
        <v>849</v>
      </c>
      <c r="D534" s="73" t="s">
        <v>602</v>
      </c>
      <c r="E534" t="str">
        <f>IF(ISNA(MATCH(A534,'ESO zone constants'!$A$2:$A$9949,0)),"","X")</f>
        <v>X</v>
      </c>
    </row>
    <row r="535" spans="1:5" x14ac:dyDescent="0.25">
      <c r="A535" s="72">
        <v>922</v>
      </c>
      <c r="B535" s="73">
        <v>533</v>
      </c>
      <c r="C535" s="73">
        <v>849</v>
      </c>
      <c r="D535" s="73" t="s">
        <v>603</v>
      </c>
      <c r="E535" t="str">
        <f>IF(ISNA(MATCH(A535,'ESO zone constants'!$A$2:$A$9949,0)),"","X")</f>
        <v>X</v>
      </c>
    </row>
    <row r="536" spans="1:5" x14ac:dyDescent="0.25">
      <c r="A536" s="72">
        <v>923</v>
      </c>
      <c r="B536" s="73">
        <v>534</v>
      </c>
      <c r="C536" s="73">
        <v>849</v>
      </c>
      <c r="D536" s="73" t="s">
        <v>604</v>
      </c>
      <c r="E536" t="str">
        <f>IF(ISNA(MATCH(A536,'ESO zone constants'!$A$2:$A$9949,0)),"","X")</f>
        <v>X</v>
      </c>
    </row>
    <row r="537" spans="1:5" x14ac:dyDescent="0.25">
      <c r="A537" s="72">
        <v>924</v>
      </c>
      <c r="B537" s="73">
        <v>535</v>
      </c>
      <c r="C537" s="73">
        <v>849</v>
      </c>
      <c r="D537" s="73" t="s">
        <v>605</v>
      </c>
      <c r="E537" t="str">
        <f>IF(ISNA(MATCH(A537,'ESO zone constants'!$A$2:$A$9949,0)),"","X")</f>
        <v>X</v>
      </c>
    </row>
    <row r="538" spans="1:5" x14ac:dyDescent="0.25">
      <c r="A538" s="72">
        <v>925</v>
      </c>
      <c r="B538" s="73">
        <v>536</v>
      </c>
      <c r="C538" s="73">
        <v>849</v>
      </c>
      <c r="D538" s="73" t="s">
        <v>606</v>
      </c>
      <c r="E538" t="str">
        <f>IF(ISNA(MATCH(A538,'ESO zone constants'!$A$2:$A$9949,0)),"","X")</f>
        <v>X</v>
      </c>
    </row>
    <row r="539" spans="1:5" x14ac:dyDescent="0.25">
      <c r="A539" s="72">
        <v>926</v>
      </c>
      <c r="B539" s="73">
        <v>537</v>
      </c>
      <c r="C539" s="73">
        <v>849</v>
      </c>
      <c r="D539" s="73" t="s">
        <v>607</v>
      </c>
      <c r="E539" t="str">
        <f>IF(ISNA(MATCH(A539,'ESO zone constants'!$A$2:$A$9949,0)),"","X")</f>
        <v>X</v>
      </c>
    </row>
    <row r="540" spans="1:5" x14ac:dyDescent="0.25">
      <c r="A540" s="72">
        <v>927</v>
      </c>
      <c r="B540" s="73">
        <v>538</v>
      </c>
      <c r="C540" s="73">
        <v>849</v>
      </c>
      <c r="D540" s="73" t="s">
        <v>608</v>
      </c>
      <c r="E540" t="str">
        <f>IF(ISNA(MATCH(A540,'ESO zone constants'!$A$2:$A$9949,0)),"","X")</f>
        <v>X</v>
      </c>
    </row>
    <row r="541" spans="1:5" x14ac:dyDescent="0.25">
      <c r="A541" s="72">
        <v>928</v>
      </c>
      <c r="B541" s="73">
        <v>539</v>
      </c>
      <c r="C541" s="73">
        <v>849</v>
      </c>
      <c r="D541" s="73" t="s">
        <v>609</v>
      </c>
      <c r="E541" t="str">
        <f>IF(ISNA(MATCH(A541,'ESO zone constants'!$A$2:$A$9949,0)),"","X")</f>
        <v>X</v>
      </c>
    </row>
    <row r="542" spans="1:5" x14ac:dyDescent="0.25">
      <c r="A542" s="72">
        <v>929</v>
      </c>
      <c r="B542" s="73">
        <v>540</v>
      </c>
      <c r="C542" s="73">
        <v>849</v>
      </c>
      <c r="D542" s="73" t="s">
        <v>610</v>
      </c>
      <c r="E542" t="str">
        <f>IF(ISNA(MATCH(A542,'ESO zone constants'!$A$2:$A$9949,0)),"","X")</f>
        <v>X</v>
      </c>
    </row>
    <row r="543" spans="1:5" x14ac:dyDescent="0.25">
      <c r="A543" s="72">
        <v>930</v>
      </c>
      <c r="B543" s="73">
        <v>541</v>
      </c>
      <c r="C543" s="73">
        <v>57</v>
      </c>
      <c r="D543" s="73" t="s">
        <v>46</v>
      </c>
      <c r="E543" t="str">
        <f>IF(ISNA(MATCH(A543,'ESO zone constants'!$A$2:$A$9949,0)),"","X")</f>
        <v>X</v>
      </c>
    </row>
    <row r="544" spans="1:5" x14ac:dyDescent="0.25">
      <c r="A544" s="72">
        <v>931</v>
      </c>
      <c r="B544" s="73">
        <v>542</v>
      </c>
      <c r="C544" s="73">
        <v>383</v>
      </c>
      <c r="D544" s="73" t="s">
        <v>56</v>
      </c>
      <c r="E544" t="str">
        <f>IF(ISNA(MATCH(A544,'ESO zone constants'!$A$2:$A$9949,0)),"","X")</f>
        <v>X</v>
      </c>
    </row>
    <row r="545" spans="1:5" x14ac:dyDescent="0.25">
      <c r="A545" s="72">
        <v>932</v>
      </c>
      <c r="B545" s="73">
        <v>543</v>
      </c>
      <c r="C545" s="73">
        <v>20</v>
      </c>
      <c r="D545" s="73" t="s">
        <v>55</v>
      </c>
      <c r="E545" t="str">
        <f>IF(ISNA(MATCH(A545,'ESO zone constants'!$A$2:$A$9949,0)),"","X")</f>
        <v>X</v>
      </c>
    </row>
    <row r="546" spans="1:5" x14ac:dyDescent="0.25">
      <c r="A546" s="72">
        <v>933</v>
      </c>
      <c r="B546" s="73">
        <v>544</v>
      </c>
      <c r="C546" s="73">
        <v>19</v>
      </c>
      <c r="D546" s="73" t="s">
        <v>58</v>
      </c>
      <c r="E546" t="str">
        <f>IF(ISNA(MATCH(A546,'ESO zone constants'!$A$2:$A$9949,0)),"","X")</f>
        <v>X</v>
      </c>
    </row>
    <row r="547" spans="1:5" x14ac:dyDescent="0.25">
      <c r="A547" s="72">
        <v>934</v>
      </c>
      <c r="B547" s="73">
        <v>545</v>
      </c>
      <c r="C547" s="73">
        <v>41</v>
      </c>
      <c r="D547" s="73" t="s">
        <v>63</v>
      </c>
      <c r="E547" t="str">
        <f>IF(ISNA(MATCH(A547,'ESO zone constants'!$A$2:$A$9949,0)),"","X")</f>
        <v>X</v>
      </c>
    </row>
    <row r="548" spans="1:5" x14ac:dyDescent="0.25">
      <c r="A548" s="72">
        <v>935</v>
      </c>
      <c r="B548" s="73">
        <v>546</v>
      </c>
      <c r="C548" s="73">
        <v>381</v>
      </c>
      <c r="D548" s="73" t="s">
        <v>103</v>
      </c>
      <c r="E548" t="str">
        <f>IF(ISNA(MATCH(A548,'ESO zone constants'!$A$2:$A$9949,0)),"","X")</f>
        <v>X</v>
      </c>
    </row>
    <row r="549" spans="1:5" x14ac:dyDescent="0.25">
      <c r="A549" s="72">
        <v>936</v>
      </c>
      <c r="B549" s="73">
        <v>547</v>
      </c>
      <c r="C549" s="73">
        <v>3</v>
      </c>
      <c r="D549" s="73" t="s">
        <v>42</v>
      </c>
      <c r="E549" t="str">
        <f>IF(ISNA(MATCH(A549,'ESO zone constants'!$A$2:$A$9949,0)),"","X")</f>
        <v>X</v>
      </c>
    </row>
    <row r="550" spans="1:5" x14ac:dyDescent="0.25">
      <c r="A550" s="72">
        <v>937</v>
      </c>
      <c r="B550" s="73">
        <v>548</v>
      </c>
      <c r="C550" s="73">
        <v>57</v>
      </c>
      <c r="D550" s="73" t="s">
        <v>611</v>
      </c>
      <c r="E550" t="str">
        <f>IF(ISNA(MATCH(A550,'ESO zone constants'!$A$2:$A$9949,0)),"","X")</f>
        <v>X</v>
      </c>
    </row>
    <row r="551" spans="1:5" x14ac:dyDescent="0.25">
      <c r="A551" s="72">
        <v>938</v>
      </c>
      <c r="B551" s="73">
        <v>549</v>
      </c>
      <c r="C551" s="73">
        <v>104</v>
      </c>
      <c r="D551" s="73" t="s">
        <v>612</v>
      </c>
      <c r="E551" t="str">
        <f>IF(ISNA(MATCH(A551,'ESO zone constants'!$A$2:$A$9949,0)),"","X")</f>
        <v>X</v>
      </c>
    </row>
    <row r="552" spans="1:5" x14ac:dyDescent="0.25">
      <c r="A552" s="72">
        <v>939</v>
      </c>
      <c r="B552" s="73">
        <v>550</v>
      </c>
      <c r="C552" s="73">
        <v>381</v>
      </c>
      <c r="D552" s="73" t="s">
        <v>613</v>
      </c>
      <c r="E552" t="str">
        <f>IF(ISNA(MATCH(A552,'ESO zone constants'!$A$2:$A$9949,0)),"","X")</f>
        <v>X</v>
      </c>
    </row>
    <row r="553" spans="1:5" x14ac:dyDescent="0.25">
      <c r="A553" s="72">
        <v>940</v>
      </c>
      <c r="B553" s="73">
        <v>551</v>
      </c>
      <c r="C553" s="73">
        <v>381</v>
      </c>
      <c r="D553" s="73" t="s">
        <v>614</v>
      </c>
      <c r="E553" t="str">
        <f>IF(ISNA(MATCH(A553,'ESO zone constants'!$A$2:$A$9949,0)),"","X")</f>
        <v>X</v>
      </c>
    </row>
    <row r="554" spans="1:5" x14ac:dyDescent="0.25">
      <c r="A554" s="72">
        <v>941</v>
      </c>
      <c r="B554" s="73">
        <v>552</v>
      </c>
      <c r="C554" s="73">
        <v>41</v>
      </c>
      <c r="D554" s="73" t="s">
        <v>615</v>
      </c>
      <c r="E554" t="str">
        <f>IF(ISNA(MATCH(A554,'ESO zone constants'!$A$2:$A$9949,0)),"","X")</f>
        <v>X</v>
      </c>
    </row>
    <row r="555" spans="1:5" x14ac:dyDescent="0.25">
      <c r="A555" s="72">
        <v>942</v>
      </c>
      <c r="B555" s="73">
        <v>553</v>
      </c>
      <c r="C555" s="73">
        <v>3</v>
      </c>
      <c r="D555" s="73" t="s">
        <v>616</v>
      </c>
      <c r="E555" t="str">
        <f>IF(ISNA(MATCH(A555,'ESO zone constants'!$A$2:$A$9949,0)),"","X")</f>
        <v>X</v>
      </c>
    </row>
    <row r="556" spans="1:5" x14ac:dyDescent="0.25">
      <c r="A556" s="72">
        <v>943</v>
      </c>
      <c r="B556" s="73">
        <v>554</v>
      </c>
      <c r="C556" s="73">
        <v>3</v>
      </c>
      <c r="D556" s="73" t="s">
        <v>617</v>
      </c>
      <c r="E556" t="str">
        <f>IF(ISNA(MATCH(A556,'ESO zone constants'!$A$2:$A$9949,0)),"","X")</f>
        <v>X</v>
      </c>
    </row>
    <row r="557" spans="1:5" x14ac:dyDescent="0.25">
      <c r="A557" s="72">
        <v>944</v>
      </c>
      <c r="B557" s="73">
        <v>555</v>
      </c>
      <c r="C557" s="73">
        <v>382</v>
      </c>
      <c r="D557" s="73" t="s">
        <v>618</v>
      </c>
      <c r="E557" t="str">
        <f>IF(ISNA(MATCH(A557,'ESO zone constants'!$A$2:$A$9949,0)),"","X")</f>
        <v>X</v>
      </c>
    </row>
    <row r="558" spans="1:5" x14ac:dyDescent="0.25">
      <c r="A558" s="72">
        <v>945</v>
      </c>
      <c r="B558" s="73">
        <v>556</v>
      </c>
      <c r="C558" s="73">
        <v>41</v>
      </c>
      <c r="D558" s="73" t="s">
        <v>619</v>
      </c>
      <c r="E558" t="str">
        <f>IF(ISNA(MATCH(A558,'ESO zone constants'!$A$2:$A$9949,0)),"","X")</f>
        <v>X</v>
      </c>
    </row>
    <row r="559" spans="1:5" x14ac:dyDescent="0.25">
      <c r="A559" s="72">
        <v>946</v>
      </c>
      <c r="B559" s="73">
        <v>557</v>
      </c>
      <c r="C559" s="73">
        <v>849</v>
      </c>
      <c r="D559" s="73" t="s">
        <v>620</v>
      </c>
      <c r="E559" t="str">
        <f>IF(ISNA(MATCH(A559,'ESO zone constants'!$A$2:$A$9949,0)),"","X")</f>
        <v>X</v>
      </c>
    </row>
    <row r="560" spans="1:5" x14ac:dyDescent="0.25">
      <c r="A560" s="72">
        <v>947</v>
      </c>
      <c r="B560" s="73">
        <v>558</v>
      </c>
      <c r="C560" s="73">
        <v>849</v>
      </c>
      <c r="D560" s="73" t="s">
        <v>621</v>
      </c>
      <c r="E560" t="str">
        <f>IF(ISNA(MATCH(A560,'ESO zone constants'!$A$2:$A$9949,0)),"","X")</f>
        <v>X</v>
      </c>
    </row>
    <row r="561" spans="1:5" x14ac:dyDescent="0.25">
      <c r="A561" s="72">
        <v>948</v>
      </c>
      <c r="B561" s="73">
        <v>559</v>
      </c>
      <c r="C561" s="73">
        <v>849</v>
      </c>
      <c r="D561" s="73" t="s">
        <v>622</v>
      </c>
      <c r="E561" t="str">
        <f>IF(ISNA(MATCH(A561,'ESO zone constants'!$A$2:$A$9949,0)),"","X")</f>
        <v>X</v>
      </c>
    </row>
    <row r="562" spans="1:5" x14ac:dyDescent="0.25">
      <c r="A562" s="72">
        <v>949</v>
      </c>
      <c r="B562" s="73">
        <v>560</v>
      </c>
      <c r="C562" s="73">
        <v>849</v>
      </c>
      <c r="D562" s="73" t="s">
        <v>623</v>
      </c>
      <c r="E562" t="str">
        <f>IF(ISNA(MATCH(A562,'ESO zone constants'!$A$2:$A$9949,0)),"","X")</f>
        <v>X</v>
      </c>
    </row>
    <row r="563" spans="1:5" x14ac:dyDescent="0.25">
      <c r="A563" s="72">
        <v>950</v>
      </c>
      <c r="B563" s="73">
        <v>561</v>
      </c>
      <c r="C563" s="73">
        <v>849</v>
      </c>
      <c r="D563" s="73" t="s">
        <v>624</v>
      </c>
      <c r="E563" t="str">
        <f>IF(ISNA(MATCH(A563,'ESO zone constants'!$A$2:$A$9949,0)),"","X")</f>
        <v>X</v>
      </c>
    </row>
    <row r="564" spans="1:5" x14ac:dyDescent="0.25">
      <c r="A564" s="72">
        <v>951</v>
      </c>
      <c r="B564" s="73">
        <v>562</v>
      </c>
      <c r="C564" s="73">
        <v>849</v>
      </c>
      <c r="D564" s="73" t="s">
        <v>625</v>
      </c>
      <c r="E564" t="str">
        <f>IF(ISNA(MATCH(A564,'ESO zone constants'!$A$2:$A$9949,0)),"","X")</f>
        <v>X</v>
      </c>
    </row>
    <row r="565" spans="1:5" x14ac:dyDescent="0.25">
      <c r="A565" s="72">
        <v>952</v>
      </c>
      <c r="B565" s="73">
        <v>563</v>
      </c>
      <c r="C565" s="73">
        <v>849</v>
      </c>
      <c r="D565" s="73" t="s">
        <v>626</v>
      </c>
      <c r="E565" t="str">
        <f>IF(ISNA(MATCH(A565,'ESO zone constants'!$A$2:$A$9949,0)),"","X")</f>
        <v>X</v>
      </c>
    </row>
    <row r="566" spans="1:5" x14ac:dyDescent="0.25">
      <c r="A566" s="72">
        <v>953</v>
      </c>
      <c r="B566" s="73">
        <v>564</v>
      </c>
      <c r="C566" s="73">
        <v>849</v>
      </c>
      <c r="D566" s="73" t="s">
        <v>627</v>
      </c>
      <c r="E566" t="str">
        <f>IF(ISNA(MATCH(A566,'ESO zone constants'!$A$2:$A$9949,0)),"","X")</f>
        <v>X</v>
      </c>
    </row>
    <row r="567" spans="1:5" x14ac:dyDescent="0.25">
      <c r="A567" s="72">
        <v>954</v>
      </c>
      <c r="B567" s="73">
        <v>565</v>
      </c>
      <c r="C567" s="73">
        <v>849</v>
      </c>
      <c r="D567" s="73" t="s">
        <v>628</v>
      </c>
      <c r="E567" t="str">
        <f>IF(ISNA(MATCH(A567,'ESO zone constants'!$A$2:$A$9949,0)),"","X")</f>
        <v>X</v>
      </c>
    </row>
    <row r="568" spans="1:5" x14ac:dyDescent="0.25">
      <c r="A568" s="72">
        <v>955</v>
      </c>
      <c r="B568" s="73">
        <v>566</v>
      </c>
      <c r="C568" s="73">
        <v>849</v>
      </c>
      <c r="D568" s="73" t="s">
        <v>629</v>
      </c>
      <c r="E568" t="str">
        <f>IF(ISNA(MATCH(A568,'ESO zone constants'!$A$2:$A$9949,0)),"","X")</f>
        <v>X</v>
      </c>
    </row>
    <row r="569" spans="1:5" x14ac:dyDescent="0.25">
      <c r="A569" s="72">
        <v>956</v>
      </c>
      <c r="B569" s="73">
        <v>567</v>
      </c>
      <c r="C569" s="73">
        <v>849</v>
      </c>
      <c r="D569" s="73" t="s">
        <v>630</v>
      </c>
      <c r="E569" t="str">
        <f>IF(ISNA(MATCH(A569,'ESO zone constants'!$A$2:$A$9949,0)),"","X")</f>
        <v>X</v>
      </c>
    </row>
    <row r="570" spans="1:5" x14ac:dyDescent="0.25">
      <c r="A570" s="72">
        <v>957</v>
      </c>
      <c r="B570" s="73">
        <v>568</v>
      </c>
      <c r="C570" s="73">
        <v>849</v>
      </c>
      <c r="D570" s="73" t="s">
        <v>631</v>
      </c>
      <c r="E570" t="str">
        <f>IF(ISNA(MATCH(A570,'ESO zone constants'!$A$2:$A$9949,0)),"","X")</f>
        <v>X</v>
      </c>
    </row>
    <row r="571" spans="1:5" x14ac:dyDescent="0.25">
      <c r="A571" s="72">
        <v>958</v>
      </c>
      <c r="B571" s="73">
        <v>569</v>
      </c>
      <c r="C571" s="73">
        <v>849</v>
      </c>
      <c r="D571" s="73" t="s">
        <v>632</v>
      </c>
      <c r="E571" t="str">
        <f>IF(ISNA(MATCH(A571,'ESO zone constants'!$A$2:$A$9949,0)),"","X")</f>
        <v>X</v>
      </c>
    </row>
    <row r="572" spans="1:5" x14ac:dyDescent="0.25">
      <c r="A572" s="72">
        <v>959</v>
      </c>
      <c r="B572" s="73">
        <v>570</v>
      </c>
      <c r="C572" s="73">
        <v>849</v>
      </c>
      <c r="D572" s="73" t="s">
        <v>633</v>
      </c>
      <c r="E572" t="str">
        <f>IF(ISNA(MATCH(A572,'ESO zone constants'!$A$2:$A$9949,0)),"","X")</f>
        <v>X</v>
      </c>
    </row>
    <row r="573" spans="1:5" x14ac:dyDescent="0.25">
      <c r="A573" s="72">
        <v>960</v>
      </c>
      <c r="B573" s="73">
        <v>571</v>
      </c>
      <c r="C573" s="73">
        <v>849</v>
      </c>
      <c r="D573" s="73" t="s">
        <v>634</v>
      </c>
      <c r="E573" t="str">
        <f>IF(ISNA(MATCH(A573,'ESO zone constants'!$A$2:$A$9949,0)),"","X")</f>
        <v>X</v>
      </c>
    </row>
    <row r="574" spans="1:5" x14ac:dyDescent="0.25">
      <c r="A574" s="72">
        <v>961</v>
      </c>
      <c r="B574" s="73">
        <v>572</v>
      </c>
      <c r="C574" s="73">
        <v>849</v>
      </c>
      <c r="D574" s="73" t="s">
        <v>635</v>
      </c>
      <c r="E574" t="str">
        <f>IF(ISNA(MATCH(A574,'ESO zone constants'!$A$2:$A$9949,0)),"","X")</f>
        <v>X</v>
      </c>
    </row>
    <row r="575" spans="1:5" x14ac:dyDescent="0.25">
      <c r="A575" s="72">
        <v>962</v>
      </c>
      <c r="B575" s="73">
        <v>573</v>
      </c>
      <c r="C575" s="73">
        <v>849</v>
      </c>
      <c r="D575" s="73" t="s">
        <v>636</v>
      </c>
      <c r="E575" t="str">
        <f>IF(ISNA(MATCH(A575,'ESO zone constants'!$A$2:$A$9949,0)),"","X")</f>
        <v>X</v>
      </c>
    </row>
    <row r="576" spans="1:5" x14ac:dyDescent="0.25">
      <c r="A576" s="72">
        <v>963</v>
      </c>
      <c r="B576" s="73">
        <v>574</v>
      </c>
      <c r="C576" s="73">
        <v>849</v>
      </c>
      <c r="D576" s="73" t="s">
        <v>637</v>
      </c>
      <c r="E576" t="str">
        <f>IF(ISNA(MATCH(A576,'ESO zone constants'!$A$2:$A$9949,0)),"","X")</f>
        <v>X</v>
      </c>
    </row>
    <row r="577" spans="1:5" x14ac:dyDescent="0.25">
      <c r="A577" s="72">
        <v>964</v>
      </c>
      <c r="B577" s="73">
        <v>575</v>
      </c>
      <c r="C577" s="73">
        <v>849</v>
      </c>
      <c r="D577" s="73" t="s">
        <v>638</v>
      </c>
      <c r="E577" t="str">
        <f>IF(ISNA(MATCH(A577,'ESO zone constants'!$A$2:$A$9949,0)),"","X")</f>
        <v>X</v>
      </c>
    </row>
    <row r="578" spans="1:5" x14ac:dyDescent="0.25">
      <c r="A578" s="72">
        <v>965</v>
      </c>
      <c r="B578" s="73">
        <v>576</v>
      </c>
      <c r="C578" s="73">
        <v>849</v>
      </c>
      <c r="D578" s="73" t="s">
        <v>639</v>
      </c>
      <c r="E578" t="str">
        <f>IF(ISNA(MATCH(A578,'ESO zone constants'!$A$2:$A$9949,0)),"","X")</f>
        <v>X</v>
      </c>
    </row>
    <row r="579" spans="1:5" x14ac:dyDescent="0.25">
      <c r="A579" s="72">
        <v>966</v>
      </c>
      <c r="B579" s="73">
        <v>577</v>
      </c>
      <c r="C579" s="73">
        <v>849</v>
      </c>
      <c r="D579" s="73" t="s">
        <v>640</v>
      </c>
      <c r="E579" t="str">
        <f>IF(ISNA(MATCH(A579,'ESO zone constants'!$A$2:$A$9949,0)),"","X")</f>
        <v>X</v>
      </c>
    </row>
    <row r="580" spans="1:5" x14ac:dyDescent="0.25">
      <c r="A580" s="72">
        <v>967</v>
      </c>
      <c r="B580" s="73">
        <v>578</v>
      </c>
      <c r="C580" s="73">
        <v>849</v>
      </c>
      <c r="D580" s="73" t="s">
        <v>641</v>
      </c>
      <c r="E580" t="str">
        <f>IF(ISNA(MATCH(A580,'ESO zone constants'!$A$2:$A$9949,0)),"","X")</f>
        <v>X</v>
      </c>
    </row>
    <row r="581" spans="1:5" x14ac:dyDescent="0.25">
      <c r="A581" s="72">
        <v>968</v>
      </c>
      <c r="B581" s="73">
        <v>579</v>
      </c>
      <c r="C581" s="73">
        <v>849</v>
      </c>
      <c r="D581" s="73" t="s">
        <v>642</v>
      </c>
      <c r="E581" t="str">
        <f>IF(ISNA(MATCH(A581,'ESO zone constants'!$A$2:$A$9949,0)),"","X")</f>
        <v>X</v>
      </c>
    </row>
    <row r="582" spans="1:5" x14ac:dyDescent="0.25">
      <c r="A582" s="72">
        <v>969</v>
      </c>
      <c r="B582" s="73">
        <v>580</v>
      </c>
      <c r="C582" s="73">
        <v>849</v>
      </c>
      <c r="D582" s="73" t="s">
        <v>643</v>
      </c>
      <c r="E582" t="str">
        <f>IF(ISNA(MATCH(A582,'ESO zone constants'!$A$2:$A$9949,0)),"","X")</f>
        <v>X</v>
      </c>
    </row>
    <row r="583" spans="1:5" x14ac:dyDescent="0.25">
      <c r="A583" s="72">
        <v>970</v>
      </c>
      <c r="B583" s="73">
        <v>581</v>
      </c>
      <c r="C583" s="73">
        <v>849</v>
      </c>
      <c r="D583" s="73" t="s">
        <v>644</v>
      </c>
      <c r="E583" t="str">
        <f>IF(ISNA(MATCH(A583,'ESO zone constants'!$A$2:$A$9949,0)),"","X")</f>
        <v>X</v>
      </c>
    </row>
    <row r="584" spans="1:5" x14ac:dyDescent="0.25">
      <c r="A584" s="72">
        <v>971</v>
      </c>
      <c r="B584" s="73">
        <v>582</v>
      </c>
      <c r="C584" s="73">
        <v>849</v>
      </c>
      <c r="D584" s="73" t="s">
        <v>645</v>
      </c>
      <c r="E584" t="str">
        <f>IF(ISNA(MATCH(A584,'ESO zone constants'!$A$2:$A$9949,0)),"","X")</f>
        <v>X</v>
      </c>
    </row>
    <row r="585" spans="1:5" x14ac:dyDescent="0.25">
      <c r="A585" s="72">
        <v>972</v>
      </c>
      <c r="B585" s="73">
        <v>583</v>
      </c>
      <c r="C585" s="73">
        <v>849</v>
      </c>
      <c r="D585" s="73" t="s">
        <v>646</v>
      </c>
      <c r="E585" t="str">
        <f>IF(ISNA(MATCH(A585,'ESO zone constants'!$A$2:$A$9949,0)),"","X")</f>
        <v>X</v>
      </c>
    </row>
    <row r="586" spans="1:5" x14ac:dyDescent="0.25">
      <c r="A586" s="72">
        <v>973</v>
      </c>
      <c r="B586" s="73">
        <v>584</v>
      </c>
      <c r="C586" s="73">
        <v>888</v>
      </c>
      <c r="D586" s="73" t="s">
        <v>45</v>
      </c>
      <c r="E586" t="str">
        <f>IF(ISNA(MATCH(A586,'ESO zone constants'!$A$2:$A$9949,0)),"","X")</f>
        <v>X</v>
      </c>
    </row>
    <row r="587" spans="1:5" x14ac:dyDescent="0.25">
      <c r="A587" s="72">
        <v>974</v>
      </c>
      <c r="B587" s="73">
        <v>585</v>
      </c>
      <c r="C587" s="73">
        <v>888</v>
      </c>
      <c r="D587" s="73" t="s">
        <v>44</v>
      </c>
      <c r="E587" t="str">
        <f>IF(ISNA(MATCH(A587,'ESO zone constants'!$A$2:$A$9949,0)),"","X")</f>
        <v>X</v>
      </c>
    </row>
    <row r="588" spans="1:5" x14ac:dyDescent="0.25">
      <c r="A588" s="72">
        <v>975</v>
      </c>
      <c r="B588" s="73">
        <v>586</v>
      </c>
      <c r="C588" s="73">
        <v>849</v>
      </c>
      <c r="D588" s="73" t="s">
        <v>647</v>
      </c>
      <c r="E588" t="str">
        <f>IF(ISNA(MATCH(A588,'ESO zone constants'!$A$2:$A$9949,0)),"","X")</f>
        <v>X</v>
      </c>
    </row>
    <row r="589" spans="1:5" x14ac:dyDescent="0.25">
      <c r="A589" s="72">
        <v>977</v>
      </c>
      <c r="B589" s="73">
        <v>587</v>
      </c>
      <c r="C589" s="73">
        <v>849</v>
      </c>
      <c r="D589" s="73" t="s">
        <v>648</v>
      </c>
      <c r="E589" t="str">
        <f>IF(ISNA(MATCH(A589,'ESO zone constants'!$A$2:$A$9949,0)),"","X")</f>
        <v>X</v>
      </c>
    </row>
    <row r="590" spans="1:5" x14ac:dyDescent="0.25">
      <c r="A590" s="72">
        <v>979</v>
      </c>
      <c r="B590" s="73">
        <v>588</v>
      </c>
      <c r="C590" s="73">
        <v>849</v>
      </c>
      <c r="D590" s="73" t="s">
        <v>641</v>
      </c>
      <c r="E590" t="str">
        <f>IF(ISNA(MATCH(A590,'ESO zone constants'!$A$2:$A$9949,0)),"","X")</f>
        <v>X</v>
      </c>
    </row>
    <row r="591" spans="1:5" x14ac:dyDescent="0.25">
      <c r="A591" s="72">
        <v>980</v>
      </c>
      <c r="B591" s="73">
        <v>589</v>
      </c>
      <c r="C591" s="73">
        <v>980</v>
      </c>
      <c r="D591" s="73" t="s">
        <v>78</v>
      </c>
      <c r="E591" t="str">
        <f>IF(ISNA(MATCH(A591,'ESO zone constants'!$A$2:$A$9949,0)),"","X")</f>
        <v>X</v>
      </c>
    </row>
    <row r="592" spans="1:5" x14ac:dyDescent="0.25">
      <c r="A592" s="72">
        <v>981</v>
      </c>
      <c r="B592" s="73">
        <v>590</v>
      </c>
      <c r="C592" s="73">
        <v>980</v>
      </c>
      <c r="D592" s="73" t="s">
        <v>649</v>
      </c>
      <c r="E592" t="str">
        <f>IF(ISNA(MATCH(A592,'ESO zone constants'!$A$2:$A$9949,0)),"","X")</f>
        <v>X</v>
      </c>
    </row>
    <row r="593" spans="1:5" x14ac:dyDescent="0.25">
      <c r="A593" s="72">
        <v>982</v>
      </c>
      <c r="B593" s="73">
        <v>591</v>
      </c>
      <c r="C593" s="73">
        <v>980</v>
      </c>
      <c r="D593" s="73" t="s">
        <v>650</v>
      </c>
      <c r="E593" t="str">
        <f>IF(ISNA(MATCH(A593,'ESO zone constants'!$A$2:$A$9949,0)),"","X")</f>
        <v>X</v>
      </c>
    </row>
    <row r="594" spans="1:5" x14ac:dyDescent="0.25">
      <c r="A594" s="72">
        <v>983</v>
      </c>
      <c r="B594" s="73">
        <v>592</v>
      </c>
      <c r="C594" s="73">
        <v>980</v>
      </c>
      <c r="D594" s="73" t="s">
        <v>651</v>
      </c>
      <c r="E594" t="str">
        <f>IF(ISNA(MATCH(A594,'ESO zone constants'!$A$2:$A$9949,0)),"","X")</f>
        <v>X</v>
      </c>
    </row>
    <row r="595" spans="1:5" x14ac:dyDescent="0.25">
      <c r="A595" s="72">
        <v>984</v>
      </c>
      <c r="B595" s="73">
        <v>593</v>
      </c>
      <c r="C595" s="73">
        <v>980</v>
      </c>
      <c r="D595" s="73" t="s">
        <v>652</v>
      </c>
      <c r="E595" t="str">
        <f>IF(ISNA(MATCH(A595,'ESO zone constants'!$A$2:$A$9949,0)),"","X")</f>
        <v>X</v>
      </c>
    </row>
    <row r="596" spans="1:5" x14ac:dyDescent="0.25">
      <c r="A596" s="72">
        <v>985</v>
      </c>
      <c r="B596" s="73">
        <v>594</v>
      </c>
      <c r="C596" s="73">
        <v>980</v>
      </c>
      <c r="D596" s="73" t="s">
        <v>653</v>
      </c>
      <c r="E596" t="str">
        <f>IF(ISNA(MATCH(A596,'ESO zone constants'!$A$2:$A$9949,0)),"","X")</f>
        <v>X</v>
      </c>
    </row>
    <row r="597" spans="1:5" x14ac:dyDescent="0.25">
      <c r="A597" s="72">
        <v>986</v>
      </c>
      <c r="B597" s="73">
        <v>595</v>
      </c>
      <c r="C597" s="73">
        <v>980</v>
      </c>
      <c r="D597" s="73" t="s">
        <v>654</v>
      </c>
      <c r="E597" t="str">
        <f>IF(ISNA(MATCH(A597,'ESO zone constants'!$A$2:$A$9949,0)),"","X")</f>
        <v>X</v>
      </c>
    </row>
    <row r="598" spans="1:5" x14ac:dyDescent="0.25">
      <c r="A598" s="72">
        <v>988</v>
      </c>
      <c r="B598" s="73">
        <v>596</v>
      </c>
      <c r="C598" s="73">
        <v>980</v>
      </c>
      <c r="D598" s="73" t="s">
        <v>655</v>
      </c>
      <c r="E598" t="str">
        <f>IF(ISNA(MATCH(A598,'ESO zone constants'!$A$2:$A$9949,0)),"","X")</f>
        <v>X</v>
      </c>
    </row>
    <row r="599" spans="1:5" x14ac:dyDescent="0.25">
      <c r="A599" s="72">
        <v>989</v>
      </c>
      <c r="B599" s="73">
        <v>597</v>
      </c>
      <c r="C599" s="73">
        <v>980</v>
      </c>
      <c r="D599" s="73" t="s">
        <v>656</v>
      </c>
      <c r="E599" t="str">
        <f>IF(ISNA(MATCH(A599,'ESO zone constants'!$A$2:$A$9949,0)),"","X")</f>
        <v>X</v>
      </c>
    </row>
    <row r="600" spans="1:5" x14ac:dyDescent="0.25">
      <c r="A600" s="72">
        <v>990</v>
      </c>
      <c r="B600" s="73">
        <v>598</v>
      </c>
      <c r="C600" s="73">
        <v>980</v>
      </c>
      <c r="D600" s="73" t="s">
        <v>657</v>
      </c>
      <c r="E600" t="str">
        <f>IF(ISNA(MATCH(A600,'ESO zone constants'!$A$2:$A$9949,0)),"","X")</f>
        <v>X</v>
      </c>
    </row>
    <row r="601" spans="1:5" x14ac:dyDescent="0.25">
      <c r="A601" s="72">
        <v>991</v>
      </c>
      <c r="B601" s="73">
        <v>599</v>
      </c>
      <c r="C601" s="73">
        <v>980</v>
      </c>
      <c r="D601" s="73" t="s">
        <v>658</v>
      </c>
      <c r="E601" t="str">
        <f>IF(ISNA(MATCH(A601,'ESO zone constants'!$A$2:$A$9949,0)),"","X")</f>
        <v>X</v>
      </c>
    </row>
    <row r="602" spans="1:5" x14ac:dyDescent="0.25">
      <c r="A602" s="72">
        <v>992</v>
      </c>
      <c r="B602" s="73">
        <v>600</v>
      </c>
      <c r="C602" s="73">
        <v>980</v>
      </c>
      <c r="D602" s="73" t="s">
        <v>659</v>
      </c>
      <c r="E602" t="str">
        <f>IF(ISNA(MATCH(A602,'ESO zone constants'!$A$2:$A$9949,0)),"","X")</f>
        <v>X</v>
      </c>
    </row>
    <row r="603" spans="1:5" x14ac:dyDescent="0.25">
      <c r="A603" s="72">
        <v>993</v>
      </c>
      <c r="B603" s="73">
        <v>601</v>
      </c>
      <c r="C603" s="73">
        <v>980</v>
      </c>
      <c r="D603" s="73" t="s">
        <v>660</v>
      </c>
      <c r="E603" t="str">
        <f>IF(ISNA(MATCH(A603,'ESO zone constants'!$A$2:$A$9949,0)),"","X")</f>
        <v>X</v>
      </c>
    </row>
    <row r="604" spans="1:5" x14ac:dyDescent="0.25">
      <c r="A604" s="72">
        <v>994</v>
      </c>
      <c r="B604" s="73">
        <v>602</v>
      </c>
      <c r="C604" s="73">
        <v>849</v>
      </c>
      <c r="D604" s="73" t="s">
        <v>661</v>
      </c>
      <c r="E604" t="str">
        <f>IF(ISNA(MATCH(A604,'ESO zone constants'!$A$2:$A$9949,0)),"","X")</f>
        <v>X</v>
      </c>
    </row>
    <row r="605" spans="1:5" x14ac:dyDescent="0.25">
      <c r="A605" s="72">
        <v>995</v>
      </c>
      <c r="B605" s="73">
        <v>603</v>
      </c>
      <c r="C605" s="73">
        <v>849</v>
      </c>
      <c r="D605" s="73" t="s">
        <v>662</v>
      </c>
      <c r="E605" t="str">
        <f>IF(ISNA(MATCH(A605,'ESO zone constants'!$A$2:$A$9949,0)),"","X")</f>
        <v>X</v>
      </c>
    </row>
    <row r="606" spans="1:5" x14ac:dyDescent="0.25">
      <c r="A606" s="72">
        <v>996</v>
      </c>
      <c r="B606" s="73">
        <v>604</v>
      </c>
      <c r="C606" s="73">
        <v>849</v>
      </c>
      <c r="D606" s="73" t="s">
        <v>663</v>
      </c>
      <c r="E606" t="str">
        <f>IF(ISNA(MATCH(A606,'ESO zone constants'!$A$2:$A$9949,0)),"","X")</f>
        <v>X</v>
      </c>
    </row>
    <row r="607" spans="1:5" x14ac:dyDescent="0.25">
      <c r="A607" s="72">
        <v>997</v>
      </c>
      <c r="B607" s="73">
        <v>605</v>
      </c>
      <c r="C607" s="73">
        <v>849</v>
      </c>
      <c r="D607" s="73" t="s">
        <v>664</v>
      </c>
      <c r="E607" t="str">
        <f>IF(ISNA(MATCH(A607,'ESO zone constants'!$A$2:$A$9949,0)),"","X")</f>
        <v>X</v>
      </c>
    </row>
    <row r="608" spans="1:5" x14ac:dyDescent="0.25">
      <c r="A608" s="72">
        <v>998</v>
      </c>
      <c r="B608" s="73">
        <v>606</v>
      </c>
      <c r="C608" s="73">
        <v>381</v>
      </c>
      <c r="D608" s="73" t="s">
        <v>665</v>
      </c>
      <c r="E608" t="str">
        <f>IF(ISNA(MATCH(A608,'ESO zone constants'!$A$2:$A$9949,0)),"","X")</f>
        <v>X</v>
      </c>
    </row>
    <row r="609" spans="1:5" x14ac:dyDescent="0.25">
      <c r="A609" s="72">
        <v>999</v>
      </c>
      <c r="B609" s="73">
        <v>607</v>
      </c>
      <c r="C609" s="73">
        <v>980</v>
      </c>
      <c r="D609" s="73" t="s">
        <v>666</v>
      </c>
      <c r="E609" t="str">
        <f>IF(ISNA(MATCH(A609,'ESO zone constants'!$A$2:$A$9949,0)),"","X")</f>
        <v>X</v>
      </c>
    </row>
    <row r="610" spans="1:5" x14ac:dyDescent="0.25">
      <c r="A610" s="72">
        <v>1000</v>
      </c>
      <c r="B610" s="73">
        <v>608</v>
      </c>
      <c r="C610" s="73">
        <v>980</v>
      </c>
      <c r="D610" s="73" t="s">
        <v>667</v>
      </c>
      <c r="E610" t="str">
        <f>IF(ISNA(MATCH(A610,'ESO zone constants'!$A$2:$A$9949,0)),"","X")</f>
        <v>X</v>
      </c>
    </row>
    <row r="611" spans="1:5" x14ac:dyDescent="0.25">
      <c r="A611" s="72">
        <v>1004</v>
      </c>
      <c r="B611" s="73">
        <v>609</v>
      </c>
      <c r="C611" s="73">
        <v>980</v>
      </c>
      <c r="D611" s="73" t="s">
        <v>668</v>
      </c>
      <c r="E611" t="str">
        <f>IF(ISNA(MATCH(A611,'ESO zone constants'!$A$2:$A$9949,0)),"","X")</f>
        <v>X</v>
      </c>
    </row>
    <row r="612" spans="1:5" x14ac:dyDescent="0.25">
      <c r="A612" s="72">
        <v>1005</v>
      </c>
      <c r="B612" s="73">
        <v>610</v>
      </c>
      <c r="C612" s="73">
        <v>1005</v>
      </c>
      <c r="D612" s="73" t="s">
        <v>669</v>
      </c>
      <c r="E612" t="str">
        <f>IF(ISNA(MATCH(A612,'ESO zone constants'!$A$2:$A$9949,0)),"","X")</f>
        <v>X</v>
      </c>
    </row>
    <row r="613" spans="1:5" x14ac:dyDescent="0.25">
      <c r="A613" s="72">
        <v>1006</v>
      </c>
      <c r="B613" s="73">
        <v>611</v>
      </c>
      <c r="C613" s="73">
        <v>3</v>
      </c>
      <c r="D613" s="73" t="s">
        <v>670</v>
      </c>
      <c r="E613" t="str">
        <f>IF(ISNA(MATCH(A613,'ESO zone constants'!$A$2:$A$9949,0)),"","X")</f>
        <v>X</v>
      </c>
    </row>
    <row r="614" spans="1:5" x14ac:dyDescent="0.25">
      <c r="A614" s="72">
        <v>1007</v>
      </c>
      <c r="B614" s="73">
        <v>612</v>
      </c>
      <c r="C614" s="73">
        <v>888</v>
      </c>
      <c r="D614" s="73" t="s">
        <v>671</v>
      </c>
      <c r="E614" t="str">
        <f>IF(ISNA(MATCH(A614,'ESO zone constants'!$A$2:$A$9949,0)),"","X")</f>
        <v>X</v>
      </c>
    </row>
    <row r="615" spans="1:5" x14ac:dyDescent="0.25">
      <c r="A615" s="72">
        <v>1008</v>
      </c>
      <c r="B615" s="73">
        <v>613</v>
      </c>
      <c r="C615" s="73">
        <v>347</v>
      </c>
      <c r="D615" s="73" t="s">
        <v>672</v>
      </c>
      <c r="E615" t="str">
        <f>IF(ISNA(MATCH(A615,'ESO zone constants'!$A$2:$A$9949,0)),"","X")</f>
        <v>X</v>
      </c>
    </row>
    <row r="616" spans="1:5" x14ac:dyDescent="0.25">
      <c r="A616" s="72">
        <v>1009</v>
      </c>
      <c r="B616" s="73">
        <v>614</v>
      </c>
      <c r="C616" s="73">
        <v>92</v>
      </c>
      <c r="D616" s="73" t="s">
        <v>69</v>
      </c>
      <c r="E616" t="str">
        <f>IF(ISNA(MATCH(A616,'ESO zone constants'!$A$2:$A$9949,0)),"","X")</f>
        <v>X</v>
      </c>
    </row>
    <row r="617" spans="1:5" x14ac:dyDescent="0.25">
      <c r="A617" s="72">
        <v>1010</v>
      </c>
      <c r="B617" s="73">
        <v>615</v>
      </c>
      <c r="C617" s="73">
        <v>19</v>
      </c>
      <c r="D617" s="73" t="s">
        <v>74</v>
      </c>
      <c r="E617" t="str">
        <f>IF(ISNA(MATCH(A617,'ESO zone constants'!$A$2:$A$9949,0)),"","X")</f>
        <v>X</v>
      </c>
    </row>
    <row r="618" spans="1:5" x14ac:dyDescent="0.25">
      <c r="A618" s="72">
        <v>1011</v>
      </c>
      <c r="B618" s="73">
        <v>616</v>
      </c>
      <c r="C618" s="73">
        <v>1011</v>
      </c>
      <c r="D618" s="73" t="s">
        <v>79</v>
      </c>
      <c r="E618" t="str">
        <f>IF(ISNA(MATCH(A618,'ESO zone constants'!$A$2:$A$9949,0)),"","X")</f>
        <v>X</v>
      </c>
    </row>
    <row r="619" spans="1:5" x14ac:dyDescent="0.25">
      <c r="A619" s="72">
        <v>1012</v>
      </c>
      <c r="B619" s="73">
        <v>617</v>
      </c>
      <c r="C619" s="73">
        <v>381</v>
      </c>
      <c r="D619" s="73" t="s">
        <v>673</v>
      </c>
      <c r="E619" t="str">
        <f>IF(ISNA(MATCH(A619,'ESO zone constants'!$A$2:$A$9949,0)),"","X")</f>
        <v>X</v>
      </c>
    </row>
    <row r="620" spans="1:5" x14ac:dyDescent="0.25">
      <c r="A620" s="72">
        <v>1013</v>
      </c>
      <c r="B620" s="73">
        <v>618</v>
      </c>
      <c r="C620" s="73">
        <v>1011</v>
      </c>
      <c r="D620" s="73" t="s">
        <v>674</v>
      </c>
      <c r="E620" t="str">
        <f>IF(ISNA(MATCH(A620,'ESO zone constants'!$A$2:$A$9949,0)),"","X")</f>
        <v>X</v>
      </c>
    </row>
    <row r="621" spans="1:5" x14ac:dyDescent="0.25">
      <c r="A621" s="72">
        <v>1014</v>
      </c>
      <c r="B621" s="73">
        <v>619</v>
      </c>
      <c r="C621" s="73">
        <v>1011</v>
      </c>
      <c r="D621" s="73" t="s">
        <v>675</v>
      </c>
      <c r="E621" t="str">
        <f>IF(ISNA(MATCH(A621,'ESO zone constants'!$A$2:$A$9949,0)),"","X")</f>
        <v>X</v>
      </c>
    </row>
    <row r="622" spans="1:5" x14ac:dyDescent="0.25">
      <c r="A622" s="72">
        <v>1015</v>
      </c>
      <c r="B622" s="73">
        <v>620</v>
      </c>
      <c r="C622" s="73">
        <v>1011</v>
      </c>
      <c r="D622" s="73" t="s">
        <v>676</v>
      </c>
      <c r="E622" t="str">
        <f>IF(ISNA(MATCH(A622,'ESO zone constants'!$A$2:$A$9949,0)),"","X")</f>
        <v>X</v>
      </c>
    </row>
    <row r="623" spans="1:5" x14ac:dyDescent="0.25">
      <c r="A623" s="72">
        <v>1016</v>
      </c>
      <c r="B623" s="73">
        <v>621</v>
      </c>
      <c r="C623" s="73">
        <v>1011</v>
      </c>
      <c r="D623" s="73" t="s">
        <v>677</v>
      </c>
      <c r="E623" t="str">
        <f>IF(ISNA(MATCH(A623,'ESO zone constants'!$A$2:$A$9949,0)),"","X")</f>
        <v>X</v>
      </c>
    </row>
    <row r="624" spans="1:5" x14ac:dyDescent="0.25">
      <c r="A624" s="72">
        <v>1017</v>
      </c>
      <c r="B624" s="73">
        <v>622</v>
      </c>
      <c r="C624" s="73">
        <v>1011</v>
      </c>
      <c r="D624" s="73" t="s">
        <v>678</v>
      </c>
      <c r="E624" t="str">
        <f>IF(ISNA(MATCH(A624,'ESO zone constants'!$A$2:$A$9949,0)),"","X")</f>
        <v>X</v>
      </c>
    </row>
    <row r="625" spans="1:5" x14ac:dyDescent="0.25">
      <c r="A625" s="72">
        <v>1018</v>
      </c>
      <c r="B625" s="73">
        <v>623</v>
      </c>
      <c r="C625" s="73">
        <v>1011</v>
      </c>
      <c r="D625" s="73" t="s">
        <v>679</v>
      </c>
      <c r="E625" t="str">
        <f>IF(ISNA(MATCH(A625,'ESO zone constants'!$A$2:$A$9949,0)),"","X")</f>
        <v>X</v>
      </c>
    </row>
    <row r="626" spans="1:5" x14ac:dyDescent="0.25">
      <c r="A626" s="72">
        <v>1019</v>
      </c>
      <c r="B626" s="73">
        <v>624</v>
      </c>
      <c r="C626" s="73">
        <v>1011</v>
      </c>
      <c r="D626" s="73" t="s">
        <v>680</v>
      </c>
      <c r="E626" t="str">
        <f>IF(ISNA(MATCH(A626,'ESO zone constants'!$A$2:$A$9949,0)),"","X")</f>
        <v>X</v>
      </c>
    </row>
    <row r="627" spans="1:5" x14ac:dyDescent="0.25">
      <c r="A627" s="72">
        <v>1020</v>
      </c>
      <c r="B627" s="73">
        <v>625</v>
      </c>
      <c r="C627" s="73">
        <v>1011</v>
      </c>
      <c r="D627" s="73" t="s">
        <v>681</v>
      </c>
      <c r="E627" t="str">
        <f>IF(ISNA(MATCH(A627,'ESO zone constants'!$A$2:$A$9949,0)),"","X")</f>
        <v>X</v>
      </c>
    </row>
    <row r="628" spans="1:5" x14ac:dyDescent="0.25">
      <c r="A628" s="72">
        <v>1021</v>
      </c>
      <c r="B628" s="73">
        <v>626</v>
      </c>
      <c r="C628" s="73">
        <v>1011</v>
      </c>
      <c r="D628" s="73" t="s">
        <v>682</v>
      </c>
      <c r="E628" t="str">
        <f>IF(ISNA(MATCH(A628,'ESO zone constants'!$A$2:$A$9949,0)),"","X")</f>
        <v>X</v>
      </c>
    </row>
    <row r="629" spans="1:5" x14ac:dyDescent="0.25">
      <c r="A629" s="72">
        <v>1022</v>
      </c>
      <c r="B629" s="73">
        <v>627</v>
      </c>
      <c r="C629" s="73">
        <v>1011</v>
      </c>
      <c r="D629" s="73" t="s">
        <v>683</v>
      </c>
      <c r="E629" t="str">
        <f>IF(ISNA(MATCH(A629,'ESO zone constants'!$A$2:$A$9949,0)),"","X")</f>
        <v>X</v>
      </c>
    </row>
    <row r="630" spans="1:5" x14ac:dyDescent="0.25">
      <c r="A630" s="72">
        <v>1023</v>
      </c>
      <c r="B630" s="73">
        <v>628</v>
      </c>
      <c r="C630" s="73">
        <v>1011</v>
      </c>
      <c r="D630" s="73" t="s">
        <v>684</v>
      </c>
      <c r="E630" t="str">
        <f>IF(ISNA(MATCH(A630,'ESO zone constants'!$A$2:$A$9949,0)),"","X")</f>
        <v>X</v>
      </c>
    </row>
    <row r="631" spans="1:5" x14ac:dyDescent="0.25">
      <c r="A631" s="72">
        <v>1024</v>
      </c>
      <c r="B631" s="73">
        <v>629</v>
      </c>
      <c r="C631" s="73">
        <v>1011</v>
      </c>
      <c r="D631" s="73" t="s">
        <v>685</v>
      </c>
      <c r="E631" t="str">
        <f>IF(ISNA(MATCH(A631,'ESO zone constants'!$A$2:$A$9949,0)),"","X")</f>
        <v>X</v>
      </c>
    </row>
    <row r="632" spans="1:5" x14ac:dyDescent="0.25">
      <c r="A632" s="72">
        <v>1025</v>
      </c>
      <c r="B632" s="73">
        <v>630</v>
      </c>
      <c r="C632" s="73">
        <v>1011</v>
      </c>
      <c r="D632" s="73" t="s">
        <v>686</v>
      </c>
      <c r="E632" t="str">
        <f>IF(ISNA(MATCH(A632,'ESO zone constants'!$A$2:$A$9949,0)),"","X")</f>
        <v>X</v>
      </c>
    </row>
    <row r="633" spans="1:5" x14ac:dyDescent="0.25">
      <c r="A633" s="72">
        <v>1026</v>
      </c>
      <c r="B633" s="73">
        <v>631</v>
      </c>
      <c r="C633" s="73">
        <v>1011</v>
      </c>
      <c r="D633" s="73" t="s">
        <v>687</v>
      </c>
      <c r="E633" t="str">
        <f>IF(ISNA(MATCH(A633,'ESO zone constants'!$A$2:$A$9949,0)),"","X")</f>
        <v>X</v>
      </c>
    </row>
    <row r="634" spans="1:5" x14ac:dyDescent="0.25">
      <c r="A634" s="72">
        <v>1027</v>
      </c>
      <c r="B634" s="73">
        <v>632</v>
      </c>
      <c r="C634" s="73">
        <v>1011</v>
      </c>
      <c r="D634" s="73" t="s">
        <v>688</v>
      </c>
      <c r="E634" t="str">
        <f>IF(ISNA(MATCH(A634,'ESO zone constants'!$A$2:$A$9949,0)),"","X")</f>
        <v>X</v>
      </c>
    </row>
    <row r="635" spans="1:5" x14ac:dyDescent="0.25">
      <c r="A635" s="72">
        <v>1028</v>
      </c>
      <c r="B635" s="73">
        <v>633</v>
      </c>
      <c r="C635" s="73">
        <v>1011</v>
      </c>
      <c r="D635" s="73" t="s">
        <v>689</v>
      </c>
      <c r="E635" t="str">
        <f>IF(ISNA(MATCH(A635,'ESO zone constants'!$A$2:$A$9949,0)),"","X")</f>
        <v>X</v>
      </c>
    </row>
    <row r="636" spans="1:5" x14ac:dyDescent="0.25">
      <c r="A636" s="72">
        <v>1029</v>
      </c>
      <c r="B636" s="73">
        <v>634</v>
      </c>
      <c r="C636" s="73">
        <v>1011</v>
      </c>
      <c r="D636" s="73" t="s">
        <v>690</v>
      </c>
      <c r="E636" t="str">
        <f>IF(ISNA(MATCH(A636,'ESO zone constants'!$A$2:$A$9949,0)),"","X")</f>
        <v>X</v>
      </c>
    </row>
    <row r="637" spans="1:5" x14ac:dyDescent="0.25">
      <c r="A637" s="72">
        <v>1030</v>
      </c>
      <c r="B637" s="73">
        <v>635</v>
      </c>
      <c r="C637" s="73">
        <v>1011</v>
      </c>
      <c r="D637" s="73" t="s">
        <v>691</v>
      </c>
      <c r="E637" t="str">
        <f>IF(ISNA(MATCH(A637,'ESO zone constants'!$A$2:$A$9949,0)),"","X")</f>
        <v>X</v>
      </c>
    </row>
    <row r="638" spans="1:5" x14ac:dyDescent="0.25">
      <c r="A638" s="72">
        <v>1031</v>
      </c>
      <c r="B638" s="73">
        <v>636</v>
      </c>
      <c r="C638" s="73">
        <v>1011</v>
      </c>
      <c r="D638" s="73" t="s">
        <v>692</v>
      </c>
      <c r="E638" t="str">
        <f>IF(ISNA(MATCH(A638,'ESO zone constants'!$A$2:$A$9949,0)),"","X")</f>
        <v>X</v>
      </c>
    </row>
    <row r="639" spans="1:5" x14ac:dyDescent="0.25">
      <c r="A639" s="72">
        <v>1032</v>
      </c>
      <c r="B639" s="73">
        <v>637</v>
      </c>
      <c r="C639" s="73">
        <v>1011</v>
      </c>
      <c r="D639" s="73" t="s">
        <v>693</v>
      </c>
      <c r="E639" t="str">
        <f>IF(ISNA(MATCH(A639,'ESO zone constants'!$A$2:$A$9949,0)),"","X")</f>
        <v>X</v>
      </c>
    </row>
    <row r="640" spans="1:5" x14ac:dyDescent="0.25">
      <c r="A640" s="72">
        <v>1033</v>
      </c>
      <c r="B640" s="73">
        <v>638</v>
      </c>
      <c r="C640" s="73">
        <v>1011</v>
      </c>
      <c r="D640" s="73" t="s">
        <v>694</v>
      </c>
      <c r="E640" t="str">
        <f>IF(ISNA(MATCH(A640,'ESO zone constants'!$A$2:$A$9949,0)),"","X")</f>
        <v>X</v>
      </c>
    </row>
    <row r="641" spans="1:5" x14ac:dyDescent="0.25">
      <c r="A641" s="72">
        <v>1034</v>
      </c>
      <c r="B641" s="73">
        <v>639</v>
      </c>
      <c r="C641" s="73">
        <v>1011</v>
      </c>
      <c r="D641" s="73" t="s">
        <v>695</v>
      </c>
      <c r="E641" t="str">
        <f>IF(ISNA(MATCH(A641,'ESO zone constants'!$A$2:$A$9949,0)),"","X")</f>
        <v>X</v>
      </c>
    </row>
    <row r="642" spans="1:5" x14ac:dyDescent="0.25">
      <c r="A642" s="72">
        <v>1035</v>
      </c>
      <c r="B642" s="73">
        <v>640</v>
      </c>
      <c r="C642" s="73">
        <v>1011</v>
      </c>
      <c r="D642" s="73" t="s">
        <v>673</v>
      </c>
      <c r="E642" t="str">
        <f>IF(ISNA(MATCH(A642,'ESO zone constants'!$A$2:$A$9949,0)),"","X")</f>
        <v>X</v>
      </c>
    </row>
    <row r="643" spans="1:5" x14ac:dyDescent="0.25">
      <c r="A643" s="72">
        <v>1036</v>
      </c>
      <c r="B643" s="73">
        <v>641</v>
      </c>
      <c r="C643" s="73">
        <v>1011</v>
      </c>
      <c r="D643" s="73" t="s">
        <v>696</v>
      </c>
      <c r="E643" t="str">
        <f>IF(ISNA(MATCH(A643,'ESO zone constants'!$A$2:$A$9949,0)),"","X")</f>
        <v>X</v>
      </c>
    </row>
    <row r="644" spans="1:5" x14ac:dyDescent="0.25">
      <c r="A644" s="72">
        <v>1037</v>
      </c>
      <c r="B644" s="73">
        <v>642</v>
      </c>
      <c r="C644" s="73">
        <v>1011</v>
      </c>
      <c r="D644" s="73" t="s">
        <v>697</v>
      </c>
      <c r="E644" t="str">
        <f>IF(ISNA(MATCH(A644,'ESO zone constants'!$A$2:$A$9949,0)),"","X")</f>
        <v>X</v>
      </c>
    </row>
    <row r="645" spans="1:5" x14ac:dyDescent="0.25">
      <c r="A645" s="72">
        <v>1038</v>
      </c>
      <c r="B645" s="73">
        <v>643</v>
      </c>
      <c r="C645" s="73">
        <v>1011</v>
      </c>
      <c r="D645" s="73" t="s">
        <v>698</v>
      </c>
      <c r="E645" t="str">
        <f>IF(ISNA(MATCH(A645,'ESO zone constants'!$A$2:$A$9949,0)),"","X")</f>
        <v>X</v>
      </c>
    </row>
    <row r="646" spans="1:5" x14ac:dyDescent="0.25">
      <c r="A646" s="72">
        <v>1039</v>
      </c>
      <c r="B646" s="73">
        <v>644</v>
      </c>
      <c r="C646" s="73">
        <v>1011</v>
      </c>
      <c r="D646" s="73" t="s">
        <v>699</v>
      </c>
      <c r="E646" t="str">
        <f>IF(ISNA(MATCH(A646,'ESO zone constants'!$A$2:$A$9949,0)),"","X")</f>
        <v>X</v>
      </c>
    </row>
    <row r="647" spans="1:5" x14ac:dyDescent="0.25">
      <c r="A647" s="72">
        <v>1040</v>
      </c>
      <c r="B647" s="73">
        <v>645</v>
      </c>
      <c r="C647" s="73">
        <v>1011</v>
      </c>
      <c r="D647" s="73" t="s">
        <v>666</v>
      </c>
      <c r="E647" t="str">
        <f>IF(ISNA(MATCH(A647,'ESO zone constants'!$A$2:$A$9949,0)),"","X")</f>
        <v>X</v>
      </c>
    </row>
    <row r="648" spans="1:5" x14ac:dyDescent="0.25">
      <c r="A648" s="72">
        <v>1042</v>
      </c>
      <c r="B648" s="73">
        <v>646</v>
      </c>
      <c r="C648" s="73">
        <v>684</v>
      </c>
      <c r="D648" s="73" t="s">
        <v>700</v>
      </c>
      <c r="E648" t="str">
        <f>IF(ISNA(MATCH(A648,'ESO zone constants'!$A$2:$A$9949,0)),"","X")</f>
        <v>X</v>
      </c>
    </row>
    <row r="649" spans="1:5" x14ac:dyDescent="0.25">
      <c r="A649" s="72">
        <v>1043</v>
      </c>
      <c r="B649" s="73">
        <v>647</v>
      </c>
      <c r="C649" s="73">
        <v>980</v>
      </c>
      <c r="D649" s="73" t="s">
        <v>701</v>
      </c>
      <c r="E649" t="str">
        <f>IF(ISNA(MATCH(A649,'ESO zone constants'!$A$2:$A$9949,0)),"","X")</f>
        <v>X</v>
      </c>
    </row>
    <row r="650" spans="1:5" x14ac:dyDescent="0.25">
      <c r="A650" s="72">
        <v>1044</v>
      </c>
      <c r="B650" s="73">
        <v>648</v>
      </c>
      <c r="C650" s="73">
        <v>823</v>
      </c>
      <c r="D650" s="73" t="s">
        <v>702</v>
      </c>
      <c r="E650" t="str">
        <f>IF(ISNA(MATCH(A650,'ESO zone constants'!$A$2:$A$9949,0)),"","X")</f>
        <v>X</v>
      </c>
    </row>
    <row r="651" spans="1:5" x14ac:dyDescent="0.25">
      <c r="A651" s="72">
        <v>1045</v>
      </c>
      <c r="B651" s="73">
        <v>649</v>
      </c>
      <c r="C651" s="73">
        <v>816</v>
      </c>
      <c r="D651" s="73" t="s">
        <v>703</v>
      </c>
      <c r="E651" t="str">
        <f>IF(ISNA(MATCH(A651,'ESO zone constants'!$A$2:$A$9949,0)),"","X")</f>
        <v>X</v>
      </c>
    </row>
    <row r="652" spans="1:5" x14ac:dyDescent="0.25">
      <c r="A652" s="72">
        <v>1046</v>
      </c>
      <c r="B652" s="73">
        <v>650</v>
      </c>
      <c r="C652" s="73">
        <v>1011</v>
      </c>
      <c r="D652" s="73" t="s">
        <v>704</v>
      </c>
      <c r="E652" t="str">
        <f>IF(ISNA(MATCH(A652,'ESO zone constants'!$A$2:$A$9949,0)),"","X")</f>
        <v>X</v>
      </c>
    </row>
    <row r="653" spans="1:5" x14ac:dyDescent="0.25">
      <c r="A653" s="72">
        <v>1047</v>
      </c>
      <c r="B653" s="73">
        <v>651</v>
      </c>
      <c r="C653" s="73">
        <v>1011</v>
      </c>
      <c r="D653" s="73" t="s">
        <v>705</v>
      </c>
      <c r="E653" t="str">
        <f>IF(ISNA(MATCH(A653,'ESO zone constants'!$A$2:$A$9949,0)),"","X")</f>
        <v>X</v>
      </c>
    </row>
    <row r="654" spans="1:5" x14ac:dyDescent="0.25">
      <c r="A654" s="72">
        <v>1048</v>
      </c>
      <c r="B654" s="73">
        <v>652</v>
      </c>
      <c r="C654" s="73">
        <v>1011</v>
      </c>
      <c r="D654" s="73" t="s">
        <v>706</v>
      </c>
      <c r="E654" t="str">
        <f>IF(ISNA(MATCH(A654,'ESO zone constants'!$A$2:$A$9949,0)),"","X")</f>
        <v>X</v>
      </c>
    </row>
    <row r="655" spans="1:5" x14ac:dyDescent="0.25">
      <c r="A655" s="72">
        <v>1051</v>
      </c>
      <c r="B655" s="73">
        <v>653</v>
      </c>
      <c r="C655" s="73">
        <v>1011</v>
      </c>
      <c r="D655" s="73" t="s">
        <v>707</v>
      </c>
      <c r="E655" t="str">
        <f>IF(ISNA(MATCH(A655,'ESO zone constants'!$A$2:$A$9949,0)),"","X")</f>
        <v>X</v>
      </c>
    </row>
    <row r="656" spans="1:5" x14ac:dyDescent="0.25">
      <c r="A656" s="72">
        <v>1052</v>
      </c>
      <c r="B656" s="73">
        <v>654</v>
      </c>
      <c r="C656" s="73">
        <v>382</v>
      </c>
      <c r="D656" s="73" t="s">
        <v>73</v>
      </c>
      <c r="E656" t="str">
        <f>IF(ISNA(MATCH(A656,'ESO zone constants'!$A$2:$A$9949,0)),"","X")</f>
        <v>X</v>
      </c>
    </row>
    <row r="657" spans="1:5" x14ac:dyDescent="0.25">
      <c r="A657" s="72">
        <v>1055</v>
      </c>
      <c r="B657" s="73">
        <v>655</v>
      </c>
      <c r="C657" s="73">
        <v>108</v>
      </c>
      <c r="D657" s="73" t="s">
        <v>41</v>
      </c>
      <c r="E657" t="str">
        <f>IF(ISNA(MATCH(A657,'ESO zone constants'!$A$2:$A$9949,0)),"","X")</f>
        <v>X</v>
      </c>
    </row>
    <row r="658" spans="1:5" x14ac:dyDescent="0.25">
      <c r="A658" s="72">
        <v>1059</v>
      </c>
      <c r="B658" s="73">
        <v>656</v>
      </c>
      <c r="C658" s="73">
        <v>1011</v>
      </c>
      <c r="D658" s="73" t="s">
        <v>709</v>
      </c>
      <c r="E658" t="str">
        <f>IF(ISNA(MATCH(A658,'ESO zone constants'!$A$2:$A$9949,0)),"","X")</f>
        <v>X</v>
      </c>
    </row>
    <row r="659" spans="1:5" x14ac:dyDescent="0.25">
      <c r="A659" s="72">
        <v>1060</v>
      </c>
      <c r="B659" s="73">
        <v>657</v>
      </c>
      <c r="C659" s="73">
        <v>1011</v>
      </c>
      <c r="D659" s="73" t="s">
        <v>710</v>
      </c>
      <c r="E659" t="str">
        <f>IF(ISNA(MATCH(A659,'ESO zone constants'!$A$2:$A$9949,0)),"","X")</f>
        <v>X</v>
      </c>
    </row>
    <row r="660" spans="1:5" x14ac:dyDescent="0.25">
      <c r="A660" s="72">
        <v>1061</v>
      </c>
      <c r="B660" s="73">
        <v>658</v>
      </c>
      <c r="C660" s="73">
        <v>1011</v>
      </c>
      <c r="D660" s="73" t="s">
        <v>711</v>
      </c>
      <c r="E660" t="str">
        <f>IF(ISNA(MATCH(A660,'ESO zone constants'!$A$2:$A$9949,0)),"","X")</f>
        <v>X</v>
      </c>
    </row>
    <row r="661" spans="1:5" x14ac:dyDescent="0.25">
      <c r="A661" s="72">
        <v>1063</v>
      </c>
      <c r="B661" s="73">
        <v>659</v>
      </c>
      <c r="C661" s="73">
        <v>1027</v>
      </c>
      <c r="D661" s="73" t="s">
        <v>713</v>
      </c>
      <c r="E661" t="str">
        <f>IF(ISNA(MATCH(A661,'ESO zone constants'!$A$2:$A$9949,0)),"","X")</f>
        <v>X</v>
      </c>
    </row>
    <row r="662" spans="1:5" x14ac:dyDescent="0.25">
      <c r="A662" s="72">
        <v>1064</v>
      </c>
      <c r="B662" s="73">
        <v>660</v>
      </c>
      <c r="C662" s="73">
        <v>103</v>
      </c>
      <c r="D662" s="73" t="s">
        <v>714</v>
      </c>
      <c r="E662" t="str">
        <f>IF(ISNA(MATCH(A662,'ESO zone constants'!$A$2:$A$9949,0)),"","X")</f>
        <v>X</v>
      </c>
    </row>
    <row r="663" spans="1:5" x14ac:dyDescent="0.25">
      <c r="A663" s="72">
        <v>1065</v>
      </c>
      <c r="B663" s="73">
        <v>661</v>
      </c>
      <c r="C663" s="73">
        <v>726</v>
      </c>
      <c r="D663" s="73" t="s">
        <v>715</v>
      </c>
      <c r="E663" t="str">
        <f>IF(ISNA(MATCH(A663,'ESO zone constants'!$A$2:$A$9949,0)),"","X")</f>
        <v>X</v>
      </c>
    </row>
    <row r="664" spans="1:5" x14ac:dyDescent="0.25">
      <c r="A664" s="72">
        <v>1066</v>
      </c>
      <c r="B664" s="73">
        <v>662</v>
      </c>
      <c r="C664" s="73">
        <v>726</v>
      </c>
      <c r="D664" s="73" t="s">
        <v>716</v>
      </c>
      <c r="E664" t="str">
        <f>IF(ISNA(MATCH(A664,'ESO zone constants'!$A$2:$A$9949,0)),"","X")</f>
        <v>X</v>
      </c>
    </row>
    <row r="665" spans="1:5" x14ac:dyDescent="0.25">
      <c r="A665" s="72">
        <v>1067</v>
      </c>
      <c r="B665" s="73">
        <v>663</v>
      </c>
      <c r="C665" s="73">
        <v>726</v>
      </c>
      <c r="D665" s="73" t="s">
        <v>717</v>
      </c>
      <c r="E665" t="str">
        <f>IF(ISNA(MATCH(A665,'ESO zone constants'!$A$2:$A$9949,0)),"","X")</f>
        <v>X</v>
      </c>
    </row>
    <row r="666" spans="1:5" x14ac:dyDescent="0.25">
      <c r="A666" s="72">
        <v>1068</v>
      </c>
      <c r="B666" s="73">
        <v>664</v>
      </c>
      <c r="C666" s="73">
        <v>726</v>
      </c>
      <c r="D666" s="73" t="s">
        <v>718</v>
      </c>
      <c r="E666" t="str">
        <f>IF(ISNA(MATCH(A666,'ESO zone constants'!$A$2:$A$9949,0)),"","X")</f>
        <v>X</v>
      </c>
    </row>
    <row r="667" spans="1:5" x14ac:dyDescent="0.25">
      <c r="A667" s="72">
        <v>1069</v>
      </c>
      <c r="B667" s="73">
        <v>665</v>
      </c>
      <c r="C667" s="73">
        <v>726</v>
      </c>
      <c r="D667" s="73" t="s">
        <v>719</v>
      </c>
      <c r="E667" t="str">
        <f>IF(ISNA(MATCH(A667,'ESO zone constants'!$A$2:$A$9949,0)),"","X")</f>
        <v>X</v>
      </c>
    </row>
    <row r="668" spans="1:5" x14ac:dyDescent="0.25">
      <c r="A668" s="72">
        <v>1070</v>
      </c>
      <c r="B668" s="73">
        <v>666</v>
      </c>
      <c r="C668" s="73">
        <v>726</v>
      </c>
      <c r="D668" s="73" t="s">
        <v>720</v>
      </c>
      <c r="E668" t="str">
        <f>IF(ISNA(MATCH(A668,'ESO zone constants'!$A$2:$A$9949,0)),"","X")</f>
        <v>X</v>
      </c>
    </row>
    <row r="669" spans="1:5" x14ac:dyDescent="0.25">
      <c r="A669" s="72">
        <v>1071</v>
      </c>
      <c r="B669" s="73">
        <v>667</v>
      </c>
      <c r="C669" s="73">
        <v>726</v>
      </c>
      <c r="D669" s="73" t="s">
        <v>721</v>
      </c>
      <c r="E669" t="str">
        <f>IF(ISNA(MATCH(A669,'ESO zone constants'!$A$2:$A$9949,0)),"","X")</f>
        <v>X</v>
      </c>
    </row>
    <row r="670" spans="1:5" x14ac:dyDescent="0.25">
      <c r="A670" s="72">
        <v>1072</v>
      </c>
      <c r="B670" s="73">
        <v>668</v>
      </c>
      <c r="C670" s="73">
        <v>117</v>
      </c>
      <c r="D670" s="73" t="s">
        <v>722</v>
      </c>
      <c r="E670" t="str">
        <f>IF(ISNA(MATCH(A670,'ESO zone constants'!$A$2:$A$9949,0)),"","X")</f>
        <v>X</v>
      </c>
    </row>
    <row r="671" spans="1:5" x14ac:dyDescent="0.25">
      <c r="A671" s="72">
        <v>1073</v>
      </c>
      <c r="B671" s="73">
        <v>669</v>
      </c>
      <c r="C671" s="73">
        <v>726</v>
      </c>
      <c r="D671" s="73" t="s">
        <v>723</v>
      </c>
      <c r="E671" t="str">
        <f>IF(ISNA(MATCH(A671,'ESO zone constants'!$A$2:$A$9949,0)),"","X")</f>
        <v>X</v>
      </c>
    </row>
    <row r="672" spans="1:5" x14ac:dyDescent="0.25">
      <c r="A672" s="72">
        <v>1074</v>
      </c>
      <c r="B672" s="73">
        <v>670</v>
      </c>
      <c r="C672" s="73">
        <v>41</v>
      </c>
      <c r="D672" s="73" t="s">
        <v>724</v>
      </c>
      <c r="E672" t="str">
        <f>IF(ISNA(MATCH(A672,'ESO zone constants'!$A$2:$A$9949,0)),"","X")</f>
        <v>X</v>
      </c>
    </row>
    <row r="673" spans="1:5" x14ac:dyDescent="0.25">
      <c r="A673" s="72">
        <v>1075</v>
      </c>
      <c r="B673" s="73">
        <v>671</v>
      </c>
      <c r="C673" s="73">
        <v>381</v>
      </c>
      <c r="D673" s="73" t="s">
        <v>724</v>
      </c>
      <c r="E673" t="str">
        <f>IF(ISNA(MATCH(A673,'ESO zone constants'!$A$2:$A$9949,0)),"","X")</f>
        <v>X</v>
      </c>
    </row>
    <row r="674" spans="1:5" x14ac:dyDescent="0.25">
      <c r="A674" s="72">
        <v>1076</v>
      </c>
      <c r="B674" s="73">
        <v>672</v>
      </c>
      <c r="C674" s="73">
        <v>3</v>
      </c>
      <c r="D674" s="73" t="s">
        <v>724</v>
      </c>
      <c r="E674" t="str">
        <f>IF(ISNA(MATCH(A674,'ESO zone constants'!$A$2:$A$9949,0)),"","X")</f>
        <v>X</v>
      </c>
    </row>
    <row r="675" spans="1:5" x14ac:dyDescent="0.25">
      <c r="A675" s="72">
        <v>1077</v>
      </c>
      <c r="B675" s="73">
        <v>673</v>
      </c>
      <c r="C675" s="73">
        <v>726</v>
      </c>
      <c r="D675" s="73" t="s">
        <v>725</v>
      </c>
      <c r="E675" t="str">
        <f>IF(ISNA(MATCH(A675,'ESO zone constants'!$A$2:$A$9949,0)),"","X")</f>
        <v>X</v>
      </c>
    </row>
    <row r="676" spans="1:5" x14ac:dyDescent="0.25">
      <c r="A676" s="72">
        <v>1078</v>
      </c>
      <c r="B676" s="73">
        <v>674</v>
      </c>
      <c r="C676" s="73">
        <v>726</v>
      </c>
      <c r="D676" s="73" t="s">
        <v>726</v>
      </c>
      <c r="E676" t="str">
        <f>IF(ISNA(MATCH(A676,'ESO zone constants'!$A$2:$A$9949,0)),"","X")</f>
        <v>X</v>
      </c>
    </row>
    <row r="677" spans="1:5" x14ac:dyDescent="0.25">
      <c r="A677" s="72">
        <v>1079</v>
      </c>
      <c r="B677" s="73">
        <v>675</v>
      </c>
      <c r="C677" s="73">
        <v>726</v>
      </c>
      <c r="D677" s="73" t="s">
        <v>727</v>
      </c>
      <c r="E677" t="str">
        <f>IF(ISNA(MATCH(A677,'ESO zone constants'!$A$2:$A$9949,0)),"","X")</f>
        <v>X</v>
      </c>
    </row>
    <row r="678" spans="1:5" x14ac:dyDescent="0.25">
      <c r="A678" s="72">
        <v>1080</v>
      </c>
      <c r="B678" s="73">
        <v>676</v>
      </c>
      <c r="C678" s="73">
        <v>101</v>
      </c>
      <c r="D678" s="73" t="s">
        <v>64</v>
      </c>
      <c r="E678" t="str">
        <f>IF(ISNA(MATCH(A678,'ESO zone constants'!$A$2:$A$9949,0)),"","X")</f>
        <v>X</v>
      </c>
    </row>
    <row r="679" spans="1:5" x14ac:dyDescent="0.25">
      <c r="A679" s="72">
        <v>1081</v>
      </c>
      <c r="B679" s="73">
        <v>677</v>
      </c>
      <c r="C679" s="73">
        <v>823</v>
      </c>
      <c r="D679" s="73" t="s">
        <v>67</v>
      </c>
      <c r="E679" t="str">
        <f>IF(ISNA(MATCH(A679,'ESO zone constants'!$A$2:$A$9949,0)),"","X")</f>
        <v>X</v>
      </c>
    </row>
    <row r="680" spans="1:5" x14ac:dyDescent="0.25">
      <c r="A680" s="72">
        <v>1082</v>
      </c>
      <c r="B680" s="73">
        <v>678</v>
      </c>
      <c r="C680" s="73">
        <v>726</v>
      </c>
      <c r="D680" s="73" t="s">
        <v>728</v>
      </c>
      <c r="E680" t="str">
        <f>IF(ISNA(MATCH(A680,'ESO zone constants'!$A$2:$A$9949,0)),"","X")</f>
        <v>X</v>
      </c>
    </row>
    <row r="681" spans="1:5" x14ac:dyDescent="0.25">
      <c r="A681" s="72">
        <v>1083</v>
      </c>
      <c r="B681" s="73">
        <v>679</v>
      </c>
      <c r="C681" s="73">
        <v>726</v>
      </c>
      <c r="D681" s="73" t="s">
        <v>729</v>
      </c>
      <c r="E681" t="str">
        <f>IF(ISNA(MATCH(A681,'ESO zone constants'!$A$2:$A$9949,0)),"","X")</f>
        <v>X</v>
      </c>
    </row>
    <row r="682" spans="1:5" x14ac:dyDescent="0.25">
      <c r="A682" s="72">
        <v>1085</v>
      </c>
      <c r="B682" s="73">
        <v>680</v>
      </c>
      <c r="C682" s="73">
        <v>1086</v>
      </c>
      <c r="D682" s="73" t="s">
        <v>731</v>
      </c>
      <c r="E682" t="str">
        <f>IF(ISNA(MATCH(A682,'ESO zone constants'!$A$2:$A$9949,0)),"","X")</f>
        <v>X</v>
      </c>
    </row>
    <row r="683" spans="1:5" x14ac:dyDescent="0.25">
      <c r="A683" s="72">
        <v>1086</v>
      </c>
      <c r="B683" s="73">
        <v>681</v>
      </c>
      <c r="C683" s="73">
        <v>1086</v>
      </c>
      <c r="D683" s="73" t="s">
        <v>1559</v>
      </c>
      <c r="E683" t="str">
        <f>IF(ISNA(MATCH(A683,'ESO zone constants'!$A$2:$A$9949,0)),"","X")</f>
        <v>X</v>
      </c>
    </row>
    <row r="684" spans="1:5" x14ac:dyDescent="0.25">
      <c r="A684" s="72">
        <v>1088</v>
      </c>
      <c r="B684" s="73">
        <v>682</v>
      </c>
      <c r="C684" s="73">
        <v>1086</v>
      </c>
      <c r="D684" s="73" t="s">
        <v>1587</v>
      </c>
      <c r="E684" t="str">
        <f>IF(ISNA(MATCH(A684,'ESO zone constants'!$A$2:$A$9949,0)),"","X")</f>
        <v>X</v>
      </c>
    </row>
    <row r="685" spans="1:5" x14ac:dyDescent="0.25">
      <c r="A685" s="72">
        <v>1089</v>
      </c>
      <c r="B685" s="73">
        <v>683</v>
      </c>
      <c r="C685" s="73">
        <v>1086</v>
      </c>
      <c r="D685" s="73" t="s">
        <v>1560</v>
      </c>
      <c r="E685" t="str">
        <f>IF(ISNA(MATCH(A685,'ESO zone constants'!$A$2:$A$9949,0)),"","X")</f>
        <v>X</v>
      </c>
    </row>
    <row r="686" spans="1:5" x14ac:dyDescent="0.25">
      <c r="A686" s="72">
        <v>1090</v>
      </c>
      <c r="B686" s="73">
        <v>684</v>
      </c>
      <c r="C686" s="73">
        <v>1086</v>
      </c>
      <c r="D686" s="73" t="s">
        <v>1561</v>
      </c>
      <c r="E686" t="str">
        <f>IF(ISNA(MATCH(A686,'ESO zone constants'!$A$2:$A$9949,0)),"","X")</f>
        <v>X</v>
      </c>
    </row>
    <row r="687" spans="1:5" x14ac:dyDescent="0.25">
      <c r="A687" s="72">
        <v>1091</v>
      </c>
      <c r="B687" s="73">
        <v>685</v>
      </c>
      <c r="C687" s="73">
        <v>1086</v>
      </c>
      <c r="D687" s="73" t="s">
        <v>1562</v>
      </c>
      <c r="E687" t="str">
        <f>IF(ISNA(MATCH(A687,'ESO zone constants'!$A$2:$A$9949,0)),"","X")</f>
        <v>X</v>
      </c>
    </row>
    <row r="688" spans="1:5" x14ac:dyDescent="0.25">
      <c r="A688" s="72">
        <v>1092</v>
      </c>
      <c r="B688" s="73">
        <v>686</v>
      </c>
      <c r="C688" s="73">
        <v>1086</v>
      </c>
      <c r="D688" s="73" t="s">
        <v>1563</v>
      </c>
      <c r="E688" t="str">
        <f>IF(ISNA(MATCH(A688,'ESO zone constants'!$A$2:$A$9949,0)),"","X")</f>
        <v>X</v>
      </c>
    </row>
    <row r="689" spans="1:5" x14ac:dyDescent="0.25">
      <c r="A689" s="72">
        <v>1094</v>
      </c>
      <c r="B689" s="73">
        <v>687</v>
      </c>
      <c r="C689" s="73">
        <v>1086</v>
      </c>
      <c r="D689" s="73" t="s">
        <v>1564</v>
      </c>
      <c r="E689" t="str">
        <f>IF(ISNA(MATCH(A689,'ESO zone constants'!$A$2:$A$9949,0)),"","X")</f>
        <v>X</v>
      </c>
    </row>
    <row r="690" spans="1:5" x14ac:dyDescent="0.25">
      <c r="A690" s="72">
        <v>1095</v>
      </c>
      <c r="B690" s="73">
        <v>688</v>
      </c>
      <c r="C690" s="73">
        <v>1086</v>
      </c>
      <c r="D690" s="73" t="s">
        <v>1565</v>
      </c>
      <c r="E690" t="str">
        <f>IF(ISNA(MATCH(A690,'ESO zone constants'!$A$2:$A$9949,0)),"","X")</f>
        <v>X</v>
      </c>
    </row>
    <row r="691" spans="1:5" x14ac:dyDescent="0.25">
      <c r="A691" s="72">
        <v>1096</v>
      </c>
      <c r="B691" s="73">
        <v>689</v>
      </c>
      <c r="C691" s="73">
        <v>1086</v>
      </c>
      <c r="D691" s="73" t="s">
        <v>1566</v>
      </c>
      <c r="E691" t="str">
        <f>IF(ISNA(MATCH(A691,'ESO zone constants'!$A$2:$A$9949,0)),"","X")</f>
        <v>X</v>
      </c>
    </row>
    <row r="692" spans="1:5" x14ac:dyDescent="0.25">
      <c r="A692" s="72">
        <v>1097</v>
      </c>
      <c r="B692" s="73">
        <v>690</v>
      </c>
      <c r="C692" s="73">
        <v>1086</v>
      </c>
      <c r="D692" s="73" t="s">
        <v>1567</v>
      </c>
      <c r="E692" t="str">
        <f>IF(ISNA(MATCH(A692,'ESO zone constants'!$A$2:$A$9949,0)),"","X")</f>
        <v>X</v>
      </c>
    </row>
    <row r="693" spans="1:5" x14ac:dyDescent="0.25">
      <c r="A693" s="72">
        <v>1098</v>
      </c>
      <c r="B693" s="73">
        <v>691</v>
      </c>
      <c r="C693" s="73">
        <v>1086</v>
      </c>
      <c r="D693" s="73" t="s">
        <v>1568</v>
      </c>
      <c r="E693" t="str">
        <f>IF(ISNA(MATCH(A693,'ESO zone constants'!$A$2:$A$9949,0)),"","X")</f>
        <v>X</v>
      </c>
    </row>
    <row r="694" spans="1:5" x14ac:dyDescent="0.25">
      <c r="A694" s="72">
        <v>1099</v>
      </c>
      <c r="B694" s="73">
        <v>692</v>
      </c>
      <c r="C694" s="73">
        <v>1086</v>
      </c>
      <c r="D694" s="73" t="s">
        <v>1569</v>
      </c>
      <c r="E694" t="str">
        <f>IF(ISNA(MATCH(A694,'ESO zone constants'!$A$2:$A$9949,0)),"","X")</f>
        <v>X</v>
      </c>
    </row>
    <row r="695" spans="1:5" x14ac:dyDescent="0.25">
      <c r="A695" s="72">
        <v>1101</v>
      </c>
      <c r="B695" s="73">
        <v>693</v>
      </c>
      <c r="C695" s="73">
        <v>1086</v>
      </c>
      <c r="D695" s="73" t="s">
        <v>1570</v>
      </c>
      <c r="E695" t="str">
        <f>IF(ISNA(MATCH(A695,'ESO zone constants'!$A$2:$A$9949,0)),"","X")</f>
        <v>X</v>
      </c>
    </row>
    <row r="696" spans="1:5" x14ac:dyDescent="0.25">
      <c r="A696" s="72">
        <v>1102</v>
      </c>
      <c r="B696" s="73">
        <v>694</v>
      </c>
      <c r="C696" s="73">
        <v>1086</v>
      </c>
      <c r="D696" s="73" t="s">
        <v>1571</v>
      </c>
      <c r="E696" t="str">
        <f>IF(ISNA(MATCH(A696,'ESO zone constants'!$A$2:$A$9949,0)),"","X")</f>
        <v>X</v>
      </c>
    </row>
    <row r="697" spans="1:5" x14ac:dyDescent="0.25">
      <c r="A697" s="72">
        <v>1103</v>
      </c>
      <c r="B697" s="73">
        <v>695</v>
      </c>
      <c r="C697" s="73">
        <v>1086</v>
      </c>
      <c r="D697" s="73" t="s">
        <v>1572</v>
      </c>
      <c r="E697" t="str">
        <f>IF(ISNA(MATCH(A697,'ESO zone constants'!$A$2:$A$9949,0)),"","X")</f>
        <v>X</v>
      </c>
    </row>
    <row r="698" spans="1:5" x14ac:dyDescent="0.25">
      <c r="A698" s="72">
        <v>1105</v>
      </c>
      <c r="B698" s="73">
        <v>696</v>
      </c>
      <c r="C698" s="73">
        <v>1086</v>
      </c>
      <c r="D698" s="73" t="s">
        <v>1573</v>
      </c>
      <c r="E698" t="str">
        <f>IF(ISNA(MATCH(A698,'ESO zone constants'!$A$2:$A$9949,0)),"","X")</f>
        <v>X</v>
      </c>
    </row>
    <row r="699" spans="1:5" x14ac:dyDescent="0.25">
      <c r="A699" s="72">
        <v>1106</v>
      </c>
      <c r="B699" s="73">
        <v>697</v>
      </c>
      <c r="C699" s="73">
        <v>1086</v>
      </c>
      <c r="D699" s="73" t="s">
        <v>1574</v>
      </c>
      <c r="E699" t="str">
        <f>IF(ISNA(MATCH(A699,'ESO zone constants'!$A$2:$A$9949,0)),"","X")</f>
        <v>X</v>
      </c>
    </row>
    <row r="700" spans="1:5" x14ac:dyDescent="0.25">
      <c r="A700" s="72">
        <v>1107</v>
      </c>
      <c r="B700" s="73">
        <v>698</v>
      </c>
      <c r="C700" s="73">
        <v>1107</v>
      </c>
      <c r="D700" s="73" t="s">
        <v>733</v>
      </c>
      <c r="E700" t="str">
        <f>IF(ISNA(MATCH(A700,'ESO zone constants'!$A$2:$A$9949,0)),"","X")</f>
        <v>X</v>
      </c>
    </row>
    <row r="701" spans="1:5" x14ac:dyDescent="0.25">
      <c r="A701" s="72">
        <v>1108</v>
      </c>
      <c r="B701" s="73">
        <v>699</v>
      </c>
      <c r="C701" s="73">
        <v>1108</v>
      </c>
      <c r="D701" s="73" t="s">
        <v>732</v>
      </c>
      <c r="E701" t="str">
        <f>IF(ISNA(MATCH(A701,'ESO zone constants'!$A$2:$A$9949,0)),"","X")</f>
        <v>X</v>
      </c>
    </row>
    <row r="702" spans="1:5" x14ac:dyDescent="0.25">
      <c r="A702" s="72">
        <v>1109</v>
      </c>
      <c r="B702" s="73">
        <v>700</v>
      </c>
      <c r="C702" s="73">
        <v>1109</v>
      </c>
      <c r="D702" s="73" t="s">
        <v>730</v>
      </c>
      <c r="E702" t="str">
        <f>IF(ISNA(MATCH(A702,'ESO zone constants'!$A$2:$A$9949,0)),"","X")</f>
        <v>X</v>
      </c>
    </row>
    <row r="703" spans="1:5" x14ac:dyDescent="0.25">
      <c r="A703" s="72">
        <v>1110</v>
      </c>
      <c r="B703" s="73">
        <v>701</v>
      </c>
      <c r="C703" s="73">
        <v>1086</v>
      </c>
      <c r="D703" s="73" t="s">
        <v>1575</v>
      </c>
      <c r="E703" t="str">
        <f>IF(ISNA(MATCH(A703,'ESO zone constants'!$A$2:$A$9949,0)),"","X")</f>
        <v>X</v>
      </c>
    </row>
    <row r="704" spans="1:5" x14ac:dyDescent="0.25">
      <c r="A704" s="72">
        <v>1111</v>
      </c>
      <c r="B704" s="73">
        <v>702</v>
      </c>
      <c r="C704" s="73">
        <v>1086</v>
      </c>
      <c r="D704" s="73" t="s">
        <v>1576</v>
      </c>
      <c r="E704" t="str">
        <f>IF(ISNA(MATCH(A704,'ESO zone constants'!$A$2:$A$9949,0)),"","X")</f>
        <v>X</v>
      </c>
    </row>
    <row r="705" spans="1:5" x14ac:dyDescent="0.25">
      <c r="A705" s="72">
        <v>1112</v>
      </c>
      <c r="B705" s="73">
        <v>703</v>
      </c>
      <c r="C705" s="73">
        <v>1086</v>
      </c>
      <c r="D705" s="73" t="s">
        <v>1577</v>
      </c>
      <c r="E705" t="str">
        <f>IF(ISNA(MATCH(A705,'ESO zone constants'!$A$2:$A$9949,0)),"","X")</f>
        <v>X</v>
      </c>
    </row>
    <row r="706" spans="1:5" x14ac:dyDescent="0.25">
      <c r="A706" s="72">
        <v>1113</v>
      </c>
      <c r="B706" s="73">
        <v>704</v>
      </c>
      <c r="C706" s="73">
        <v>1086</v>
      </c>
      <c r="D706" s="73" t="s">
        <v>1578</v>
      </c>
      <c r="E706" t="str">
        <f>IF(ISNA(MATCH(A706,'ESO zone constants'!$A$2:$A$9949,0)),"","X")</f>
        <v>X</v>
      </c>
    </row>
    <row r="707" spans="1:5" x14ac:dyDescent="0.25">
      <c r="A707" s="72">
        <v>1114</v>
      </c>
      <c r="B707" s="73">
        <v>705</v>
      </c>
      <c r="C707" s="73">
        <v>1086</v>
      </c>
      <c r="D707" s="73" t="s">
        <v>1579</v>
      </c>
      <c r="E707" t="str">
        <f>IF(ISNA(MATCH(A707,'ESO zone constants'!$A$2:$A$9949,0)),"","X")</f>
        <v>X</v>
      </c>
    </row>
    <row r="708" spans="1:5" x14ac:dyDescent="0.25">
      <c r="A708" s="72">
        <v>1115</v>
      </c>
      <c r="B708" s="73">
        <v>706</v>
      </c>
      <c r="C708" s="73">
        <v>1086</v>
      </c>
      <c r="D708" s="73" t="s">
        <v>1580</v>
      </c>
      <c r="E708" t="str">
        <f>IF(ISNA(MATCH(A708,'ESO zone constants'!$A$2:$A$9949,0)),"","X")</f>
        <v>X</v>
      </c>
    </row>
    <row r="709" spans="1:5" x14ac:dyDescent="0.25">
      <c r="A709" s="72">
        <v>1116</v>
      </c>
      <c r="B709" s="73">
        <v>707</v>
      </c>
      <c r="C709" s="73">
        <v>1116</v>
      </c>
      <c r="D709" s="73" t="s">
        <v>1553</v>
      </c>
      <c r="E709" t="str">
        <f>IF(ISNA(MATCH(A709,'ESO zone constants'!$A$2:$A$9949,0)),"","X")</f>
        <v>X</v>
      </c>
    </row>
    <row r="710" spans="1:5" x14ac:dyDescent="0.25">
      <c r="A710" s="72">
        <v>1117</v>
      </c>
      <c r="B710" s="73">
        <v>708</v>
      </c>
      <c r="C710" s="73">
        <v>1086</v>
      </c>
      <c r="D710" s="73" t="s">
        <v>1581</v>
      </c>
      <c r="E710" t="str">
        <f>IF(ISNA(MATCH(A710,'ESO zone constants'!$A$2:$A$9949,0)),"","X")</f>
        <v>X</v>
      </c>
    </row>
    <row r="711" spans="1:5" x14ac:dyDescent="0.25">
      <c r="A711" s="72">
        <v>1118</v>
      </c>
      <c r="B711" s="73">
        <v>709</v>
      </c>
      <c r="C711" s="73">
        <v>1086</v>
      </c>
      <c r="D711" s="73" t="s">
        <v>1582</v>
      </c>
      <c r="E711" t="str">
        <f>IF(ISNA(MATCH(A711,'ESO zone constants'!$A$2:$A$9949,0)),"","X")</f>
        <v>X</v>
      </c>
    </row>
    <row r="712" spans="1:5" x14ac:dyDescent="0.25">
      <c r="A712" s="72">
        <v>1119</v>
      </c>
      <c r="B712" s="73">
        <v>710</v>
      </c>
      <c r="C712" s="73">
        <v>1086</v>
      </c>
      <c r="D712" s="73" t="s">
        <v>1583</v>
      </c>
      <c r="E712" t="str">
        <f>IF(ISNA(MATCH(A712,'ESO zone constants'!$A$2:$A$9949,0)),"","X")</f>
        <v>X</v>
      </c>
    </row>
    <row r="713" spans="1:5" x14ac:dyDescent="0.25">
      <c r="A713" s="72">
        <v>1120</v>
      </c>
      <c r="B713" s="73">
        <v>711</v>
      </c>
      <c r="C713" s="73">
        <v>1086</v>
      </c>
      <c r="D713" s="73" t="s">
        <v>1584</v>
      </c>
      <c r="E713" t="str">
        <f>IF(ISNA(MATCH(A713,'ESO zone constants'!$A$2:$A$9949,0)),"","X")</f>
        <v>X</v>
      </c>
    </row>
    <row r="714" spans="1:5" x14ac:dyDescent="0.25">
      <c r="A714" s="72">
        <v>1121</v>
      </c>
      <c r="B714" s="73">
        <v>712</v>
      </c>
      <c r="C714" s="73">
        <v>1086</v>
      </c>
      <c r="D714" s="73" t="s">
        <v>1508</v>
      </c>
      <c r="E714" t="str">
        <f>IF(ISNA(MATCH(A714,'ESO zone constants'!$A$2:$A$9949,0)),"","X")</f>
        <v>X</v>
      </c>
    </row>
    <row r="715" spans="1:5" x14ac:dyDescent="0.25">
      <c r="A715" s="72">
        <v>1122</v>
      </c>
      <c r="B715" s="73">
        <v>713</v>
      </c>
      <c r="C715" s="73">
        <v>1086</v>
      </c>
      <c r="D715" s="73" t="s">
        <v>1661</v>
      </c>
      <c r="E715" t="str">
        <f>IF(ISNA(MATCH(A715,'ESO zone constants'!$A$2:$A$9949,0)),"","X")</f>
        <v>X</v>
      </c>
    </row>
    <row r="716" spans="1:5" x14ac:dyDescent="0.25">
      <c r="A716" s="72">
        <v>1123</v>
      </c>
      <c r="B716" s="73">
        <v>714</v>
      </c>
      <c r="C716" s="73">
        <v>383</v>
      </c>
      <c r="D716" s="73" t="s">
        <v>1662</v>
      </c>
      <c r="E716" t="str">
        <f>IF(ISNA(MATCH(A716,'ESO zone constants'!$A$2:$A$9949,0)),"","X")</f>
        <v>X</v>
      </c>
    </row>
    <row r="717" spans="1:5" x14ac:dyDescent="0.25">
      <c r="A717" s="72">
        <v>1125</v>
      </c>
      <c r="B717" s="73">
        <v>715</v>
      </c>
      <c r="C717" s="73">
        <v>101</v>
      </c>
      <c r="D717" s="73" t="s">
        <v>708</v>
      </c>
      <c r="E717" t="str">
        <f>IF(ISNA(MATCH(A717,'ESO zone constants'!$A$2:$A$9949,0)),"","X")</f>
        <v>X</v>
      </c>
    </row>
    <row r="718" spans="1:5" x14ac:dyDescent="0.25">
      <c r="A718" s="72">
        <v>1126</v>
      </c>
      <c r="B718" s="73">
        <v>716</v>
      </c>
      <c r="C718" s="73">
        <v>888</v>
      </c>
      <c r="D718" s="73" t="s">
        <v>712</v>
      </c>
      <c r="E718" t="str">
        <f>IF(ISNA(MATCH(A718,'ESO zone constants'!$A$2:$A$9949,0)),"","X")</f>
        <v>X</v>
      </c>
    </row>
    <row r="719" spans="1:5" x14ac:dyDescent="0.25">
      <c r="A719" s="72">
        <v>1128</v>
      </c>
      <c r="B719" s="73">
        <v>717</v>
      </c>
      <c r="C719" s="73">
        <v>1086</v>
      </c>
      <c r="D719" s="73" t="s">
        <v>1555</v>
      </c>
      <c r="E719" t="str">
        <f>IF(ISNA(MATCH(A719,'ESO zone constants'!$A$2:$A$9949,0)),"","X")</f>
        <v>X</v>
      </c>
    </row>
    <row r="720" spans="1:5" x14ac:dyDescent="0.25">
      <c r="A720" s="72">
        <v>1129</v>
      </c>
      <c r="B720" s="73">
        <v>718</v>
      </c>
      <c r="C720" s="73">
        <v>1086</v>
      </c>
      <c r="D720" s="73" t="s">
        <v>1556</v>
      </c>
      <c r="E720" t="str">
        <f>IF(ISNA(MATCH(A720,'ESO zone constants'!$A$2:$A$9949,0)),"","X")</f>
        <v>X</v>
      </c>
    </row>
    <row r="721" spans="1:5" x14ac:dyDescent="0.25">
      <c r="A721" s="72">
        <v>1130</v>
      </c>
      <c r="B721" s="73">
        <v>719</v>
      </c>
      <c r="C721" s="73">
        <v>1086</v>
      </c>
      <c r="D721" s="73" t="s">
        <v>1557</v>
      </c>
      <c r="E721" t="str">
        <f>IF(ISNA(MATCH(A721,'ESO zone constants'!$A$2:$A$9949,0)),"","X")</f>
        <v>X</v>
      </c>
    </row>
    <row r="722" spans="1:5" x14ac:dyDescent="0.25">
      <c r="A722" s="72">
        <v>1133</v>
      </c>
      <c r="B722" s="73">
        <v>720</v>
      </c>
      <c r="C722" s="73">
        <v>1133</v>
      </c>
      <c r="D722" s="73" t="s">
        <v>1769</v>
      </c>
      <c r="E722" t="str">
        <f>IF(ISNA(MATCH(A722,'ESO zone constants'!$A$2:$A$9949,0)),"","X")</f>
        <v>X</v>
      </c>
    </row>
    <row r="723" spans="1:5" x14ac:dyDescent="0.25">
      <c r="A723" s="72">
        <v>1134</v>
      </c>
      <c r="B723" s="73">
        <v>721</v>
      </c>
      <c r="C723" s="73">
        <v>1133</v>
      </c>
      <c r="D723" s="73" t="s">
        <v>1770</v>
      </c>
      <c r="E723" t="str">
        <f>IF(ISNA(MATCH(A723,'ESO zone constants'!$A$2:$A$9949,0)),"","X")</f>
        <v>X</v>
      </c>
    </row>
    <row r="724" spans="1:5" x14ac:dyDescent="0.25">
      <c r="A724" s="72">
        <v>1135</v>
      </c>
      <c r="B724" s="73">
        <v>722</v>
      </c>
      <c r="C724" s="73">
        <v>1133</v>
      </c>
      <c r="D724" s="73" t="s">
        <v>1771</v>
      </c>
      <c r="E724" t="str">
        <f>IF(ISNA(MATCH(A724,'ESO zone constants'!$A$2:$A$9949,0)),"","X")</f>
        <v>X</v>
      </c>
    </row>
    <row r="725" spans="1:5" x14ac:dyDescent="0.25">
      <c r="A725" s="72">
        <v>1136</v>
      </c>
      <c r="B725" s="73">
        <v>723</v>
      </c>
      <c r="C725" s="73">
        <v>1133</v>
      </c>
      <c r="D725" s="73" t="s">
        <v>1772</v>
      </c>
      <c r="E725" t="str">
        <f>IF(ISNA(MATCH(A725,'ESO zone constants'!$A$2:$A$9949,0)),"","X")</f>
        <v>X</v>
      </c>
    </row>
    <row r="726" spans="1:5" x14ac:dyDescent="0.25">
      <c r="A726" s="72">
        <v>1137</v>
      </c>
      <c r="B726" s="73">
        <v>724</v>
      </c>
      <c r="C726" s="73">
        <v>1133</v>
      </c>
      <c r="D726" s="73" t="s">
        <v>1773</v>
      </c>
      <c r="E726" t="str">
        <f>IF(ISNA(MATCH(A726,'ESO zone constants'!$A$2:$A$9949,0)),"","X")</f>
        <v>X</v>
      </c>
    </row>
    <row r="727" spans="1:5" x14ac:dyDescent="0.25">
      <c r="A727" s="72">
        <v>1138</v>
      </c>
      <c r="B727" s="73">
        <v>725</v>
      </c>
      <c r="C727" s="73">
        <v>1133</v>
      </c>
      <c r="D727" s="73" t="s">
        <v>1665</v>
      </c>
      <c r="E727" t="str">
        <f>IF(ISNA(MATCH(A727,'ESO zone constants'!$A$2:$A$9949,0)),"","X")</f>
        <v>X</v>
      </c>
    </row>
    <row r="728" spans="1:5" x14ac:dyDescent="0.25">
      <c r="A728" s="72">
        <v>1139</v>
      </c>
      <c r="B728" s="73">
        <v>726</v>
      </c>
      <c r="C728" s="73">
        <v>1133</v>
      </c>
      <c r="D728" s="73" t="s">
        <v>1774</v>
      </c>
      <c r="E728" t="str">
        <f>IF(ISNA(MATCH(A728,'ESO zone constants'!$A$2:$A$9949,0)),"","X")</f>
        <v>X</v>
      </c>
    </row>
    <row r="729" spans="1:5" x14ac:dyDescent="0.25">
      <c r="A729" s="72">
        <v>1140</v>
      </c>
      <c r="B729" s="73">
        <v>727</v>
      </c>
      <c r="C729" s="73">
        <v>104</v>
      </c>
      <c r="D729" s="73" t="s">
        <v>1669</v>
      </c>
      <c r="E729" t="str">
        <f>IF(ISNA(MATCH(A729,'ESO zone constants'!$A$2:$A$9949,0)),"","X")</f>
        <v>X</v>
      </c>
    </row>
    <row r="730" spans="1:5" x14ac:dyDescent="0.25">
      <c r="A730" s="72">
        <v>1141</v>
      </c>
      <c r="B730" s="73">
        <v>728</v>
      </c>
      <c r="C730" s="73">
        <v>101</v>
      </c>
      <c r="D730" s="73" t="s">
        <v>1675</v>
      </c>
      <c r="E730" t="str">
        <f>IF(ISNA(MATCH(A730,'ESO zone constants'!$A$2:$A$9949,0)),"","X")</f>
        <v>X</v>
      </c>
    </row>
    <row r="731" spans="1:5" x14ac:dyDescent="0.25">
      <c r="A731" s="72">
        <v>1142</v>
      </c>
      <c r="B731" s="73">
        <v>729</v>
      </c>
      <c r="C731" s="73">
        <v>1142</v>
      </c>
      <c r="D731" s="73" t="s">
        <v>422</v>
      </c>
      <c r="E731" t="str">
        <f>IF(ISNA(MATCH(A731,'ESO zone constants'!$A$2:$A$9949,0)),"","X")</f>
        <v>X</v>
      </c>
    </row>
    <row r="732" spans="1:5" x14ac:dyDescent="0.25">
      <c r="A732" s="72">
        <v>1143</v>
      </c>
      <c r="B732" s="73">
        <v>730</v>
      </c>
      <c r="C732" s="73">
        <v>19</v>
      </c>
      <c r="D732" s="73" t="s">
        <v>1670</v>
      </c>
      <c r="E732" t="str">
        <f>IF(ISNA(MATCH(A732,'ESO zone constants'!$A$2:$A$9949,0)),"","X")</f>
        <v>X</v>
      </c>
    </row>
    <row r="733" spans="1:5" x14ac:dyDescent="0.25">
      <c r="A733" s="72">
        <v>1144</v>
      </c>
      <c r="B733" s="73">
        <v>731</v>
      </c>
      <c r="C733" s="73">
        <v>1144</v>
      </c>
      <c r="D733" s="73" t="s">
        <v>1671</v>
      </c>
      <c r="E733" t="str">
        <f>IF(ISNA(MATCH(A733,'ESO zone constants'!$A$2:$A$9949,0)),"","X")</f>
        <v>X</v>
      </c>
    </row>
    <row r="734" spans="1:5" x14ac:dyDescent="0.25">
      <c r="A734" s="72">
        <v>1145</v>
      </c>
      <c r="B734" s="73">
        <v>732</v>
      </c>
      <c r="C734" s="73">
        <v>1133</v>
      </c>
      <c r="D734" s="73" t="s">
        <v>1775</v>
      </c>
      <c r="E734" t="str">
        <f>IF(ISNA(MATCH(A734,'ESO zone constants'!$A$2:$A$9949,0)),"","X")</f>
        <v>X</v>
      </c>
    </row>
    <row r="735" spans="1:5" x14ac:dyDescent="0.25">
      <c r="A735" s="72">
        <v>1146</v>
      </c>
      <c r="B735" s="73">
        <v>733</v>
      </c>
      <c r="C735" s="73">
        <v>1133</v>
      </c>
      <c r="D735" s="73" t="s">
        <v>1776</v>
      </c>
      <c r="E735" t="str">
        <f>IF(ISNA(MATCH(A735,'ESO zone constants'!$A$2:$A$9949,0)),"","X")</f>
        <v>X</v>
      </c>
    </row>
    <row r="736" spans="1:5" x14ac:dyDescent="0.25">
      <c r="A736" s="72">
        <v>1147</v>
      </c>
      <c r="B736" s="73">
        <v>734</v>
      </c>
      <c r="C736" s="73">
        <v>1133</v>
      </c>
      <c r="D736" s="73" t="s">
        <v>1777</v>
      </c>
      <c r="E736" t="str">
        <f>IF(ISNA(MATCH(A736,'ESO zone constants'!$A$2:$A$9949,0)),"","X")</f>
        <v>X</v>
      </c>
    </row>
    <row r="737" spans="1:5" x14ac:dyDescent="0.25">
      <c r="A737" s="72">
        <v>1148</v>
      </c>
      <c r="B737" s="73">
        <v>735</v>
      </c>
      <c r="C737" s="73">
        <v>1133</v>
      </c>
      <c r="D737" s="73" t="s">
        <v>1781</v>
      </c>
      <c r="E737" t="str">
        <f>IF(ISNA(MATCH(A737,'ESO zone constants'!$A$2:$A$9949,0)),"","X")</f>
        <v>X</v>
      </c>
    </row>
    <row r="738" spans="1:5" x14ac:dyDescent="0.25">
      <c r="A738" s="72">
        <v>1149</v>
      </c>
      <c r="B738" s="73">
        <v>736</v>
      </c>
      <c r="C738" s="73">
        <v>1133</v>
      </c>
      <c r="D738" s="73" t="s">
        <v>1778</v>
      </c>
      <c r="E738" t="str">
        <f>IF(ISNA(MATCH(A738,'ESO zone constants'!$A$2:$A$9949,0)),"","X")</f>
        <v>X</v>
      </c>
    </row>
    <row r="739" spans="1:5" x14ac:dyDescent="0.25">
      <c r="A739" s="72">
        <v>1150</v>
      </c>
      <c r="B739" s="73">
        <v>737</v>
      </c>
      <c r="C739" s="73">
        <v>1133</v>
      </c>
      <c r="D739" s="73" t="s">
        <v>1780</v>
      </c>
      <c r="E739" t="str">
        <f>IF(ISNA(MATCH(A739,'ESO zone constants'!$A$2:$A$9949,0)),"","X")</f>
        <v>X</v>
      </c>
    </row>
    <row r="740" spans="1:5" x14ac:dyDescent="0.25">
      <c r="A740" s="72">
        <v>1151</v>
      </c>
      <c r="B740" s="73">
        <v>738</v>
      </c>
      <c r="C740" s="73">
        <v>1133</v>
      </c>
      <c r="D740" s="73" t="s">
        <v>1779</v>
      </c>
      <c r="E740" t="str">
        <f>IF(ISNA(MATCH(A740,'ESO zone constants'!$A$2:$A$9949,0)),"","X")</f>
        <v>X</v>
      </c>
    </row>
    <row r="741" spans="1:5" x14ac:dyDescent="0.25">
      <c r="A741" s="72">
        <v>1152</v>
      </c>
      <c r="B741" s="73">
        <v>739</v>
      </c>
      <c r="C741" s="73">
        <v>684</v>
      </c>
      <c r="D741" s="73" t="s">
        <v>1839</v>
      </c>
      <c r="E741" t="str">
        <f>IF(ISNA(MATCH(A741,'ESO zone constants'!$A$2:$A$9949,0)),"","X")</f>
        <v>X</v>
      </c>
    </row>
    <row r="742" spans="1:5" x14ac:dyDescent="0.25">
      <c r="A742" s="72">
        <v>1153</v>
      </c>
      <c r="B742" s="73">
        <v>740</v>
      </c>
      <c r="C742" s="73">
        <v>92</v>
      </c>
      <c r="D742" s="73" t="s">
        <v>1838</v>
      </c>
      <c r="E742" t="str">
        <f>IF(ISNA(MATCH(A742,'ESO zone constants'!$A$2:$A$9949,0)),"","X")</f>
        <v>X</v>
      </c>
    </row>
    <row r="743" spans="1:5" x14ac:dyDescent="0.25">
      <c r="A743" s="72">
        <v>1154</v>
      </c>
      <c r="B743" s="73">
        <v>741</v>
      </c>
      <c r="C743" s="73">
        <v>1086</v>
      </c>
      <c r="D743" s="73" t="s">
        <v>1673</v>
      </c>
      <c r="E743" t="str">
        <f>IF(ISNA(MATCH(A743,'ESO zone constants'!$A$2:$A$9949,0)),"","X")</f>
        <v>X</v>
      </c>
    </row>
    <row r="744" spans="1:5" x14ac:dyDescent="0.25">
      <c r="A744" s="72">
        <v>1155</v>
      </c>
      <c r="B744" s="73">
        <v>742</v>
      </c>
      <c r="C744" s="73">
        <v>20</v>
      </c>
      <c r="D744" s="73" t="s">
        <v>1674</v>
      </c>
      <c r="E744" t="str">
        <f>IF(ISNA(MATCH(A744,'ESO zone constants'!$A$2:$A$9949,0)),"","X")</f>
        <v>X</v>
      </c>
    </row>
    <row r="745" spans="1:5" x14ac:dyDescent="0.25">
      <c r="A745" s="72">
        <v>1160</v>
      </c>
      <c r="B745" s="73">
        <v>743</v>
      </c>
      <c r="C745" s="73">
        <v>1160</v>
      </c>
      <c r="D745" s="73" t="s">
        <v>1884</v>
      </c>
      <c r="E745" t="str">
        <f>IF(ISNA(MATCH(A745,'ESO zone constants'!$A$2:$A$9949,0)),"","X")</f>
        <v>X</v>
      </c>
    </row>
    <row r="746" spans="1:5" x14ac:dyDescent="0.25">
      <c r="A746" s="72">
        <v>1161</v>
      </c>
      <c r="B746" s="73">
        <v>744</v>
      </c>
      <c r="C746" s="73">
        <v>1161</v>
      </c>
      <c r="D746" s="73" t="s">
        <v>1914</v>
      </c>
      <c r="E746" t="str">
        <f>IF(ISNA(MATCH(A746,'ESO zone constants'!$A$2:$A$9949,0)),"","X")</f>
        <v>X</v>
      </c>
    </row>
    <row r="747" spans="1:5" x14ac:dyDescent="0.25">
      <c r="A747" s="72">
        <v>1165</v>
      </c>
      <c r="B747" s="73">
        <v>745</v>
      </c>
      <c r="C747" s="73">
        <v>1161</v>
      </c>
      <c r="D747" s="73" t="s">
        <v>1885</v>
      </c>
      <c r="E747" t="str">
        <f>IF(ISNA(MATCH(A747,'ESO zone constants'!$A$2:$A$9949,0)),"","X")</f>
        <v>X</v>
      </c>
    </row>
    <row r="748" spans="1:5" x14ac:dyDescent="0.25">
      <c r="A748" s="72">
        <v>1166</v>
      </c>
      <c r="B748" s="73">
        <v>746</v>
      </c>
      <c r="C748" s="73">
        <v>1160</v>
      </c>
      <c r="D748" s="73" t="s">
        <v>1913</v>
      </c>
      <c r="E748" t="str">
        <f>IF(ISNA(MATCH(A748,'ESO zone constants'!$A$2:$A$9949,0)),"","X")</f>
        <v>X</v>
      </c>
    </row>
    <row r="749" spans="1:5" x14ac:dyDescent="0.25">
      <c r="A749" s="72">
        <v>1167</v>
      </c>
      <c r="B749" s="73">
        <v>747</v>
      </c>
      <c r="C749" s="73">
        <v>1160</v>
      </c>
      <c r="D749" s="73" t="s">
        <v>1886</v>
      </c>
      <c r="E749" t="str">
        <f>IF(ISNA(MATCH(A749,'ESO zone constants'!$A$2:$A$9949,0)),"","X")</f>
        <v>X</v>
      </c>
    </row>
    <row r="750" spans="1:5" x14ac:dyDescent="0.25">
      <c r="A750" s="72">
        <v>1168</v>
      </c>
      <c r="B750" s="73">
        <v>748</v>
      </c>
      <c r="C750" s="73">
        <v>1160</v>
      </c>
      <c r="D750" s="73" t="s">
        <v>1912</v>
      </c>
      <c r="E750" t="str">
        <f>IF(ISNA(MATCH(A750,'ESO zone constants'!$A$2:$A$9949,0)),"","X")</f>
        <v>X</v>
      </c>
    </row>
    <row r="751" spans="1:5" x14ac:dyDescent="0.25">
      <c r="A751" s="72">
        <v>1169</v>
      </c>
      <c r="B751" s="73">
        <v>749</v>
      </c>
      <c r="C751" s="73">
        <v>1160</v>
      </c>
      <c r="D751" s="73" t="s">
        <v>1887</v>
      </c>
      <c r="E751" t="str">
        <f>IF(ISNA(MATCH(A751,'ESO zone constants'!$A$2:$A$9949,0)),"","X")</f>
        <v>X</v>
      </c>
    </row>
    <row r="752" spans="1:5" x14ac:dyDescent="0.25">
      <c r="A752" s="72">
        <v>1170</v>
      </c>
      <c r="B752" s="73">
        <v>750</v>
      </c>
      <c r="C752" s="73">
        <v>1160</v>
      </c>
      <c r="D752" s="73" t="s">
        <v>1911</v>
      </c>
      <c r="E752" t="str">
        <f>IF(ISNA(MATCH(A752,'ESO zone constants'!$A$2:$A$9949,0)),"","X")</f>
        <v>X</v>
      </c>
    </row>
    <row r="753" spans="1:5" x14ac:dyDescent="0.25">
      <c r="A753" s="72">
        <v>1171</v>
      </c>
      <c r="B753" s="73">
        <v>751</v>
      </c>
      <c r="C753" s="73">
        <v>1161</v>
      </c>
      <c r="D753" s="73" t="s">
        <v>1888</v>
      </c>
      <c r="E753" t="str">
        <f>IF(ISNA(MATCH(A753,'ESO zone constants'!$A$2:$A$9949,0)),"","X")</f>
        <v>X</v>
      </c>
    </row>
    <row r="754" spans="1:5" x14ac:dyDescent="0.25">
      <c r="A754" s="72">
        <v>1172</v>
      </c>
      <c r="B754" s="73">
        <v>752</v>
      </c>
      <c r="C754" s="73">
        <v>1161</v>
      </c>
      <c r="D754" s="73" t="s">
        <v>1909</v>
      </c>
      <c r="E754" t="str">
        <f>IF(ISNA(MATCH(A754,'ESO zone constants'!$A$2:$A$9949,0)),"","X")</f>
        <v>X</v>
      </c>
    </row>
    <row r="755" spans="1:5" x14ac:dyDescent="0.25">
      <c r="A755" s="72">
        <v>1173</v>
      </c>
      <c r="B755" s="73">
        <v>753</v>
      </c>
      <c r="C755" s="73">
        <v>1161</v>
      </c>
      <c r="D755" s="73" t="s">
        <v>1889</v>
      </c>
      <c r="E755" t="str">
        <f>IF(ISNA(MATCH(A755,'ESO zone constants'!$A$2:$A$9949,0)),"","X")</f>
        <v>X</v>
      </c>
    </row>
    <row r="756" spans="1:5" x14ac:dyDescent="0.25">
      <c r="A756" s="72">
        <v>1174</v>
      </c>
      <c r="B756" s="73">
        <v>754</v>
      </c>
      <c r="C756" s="73">
        <v>1160</v>
      </c>
      <c r="D756" s="73" t="s">
        <v>1890</v>
      </c>
      <c r="E756" t="str">
        <f>IF(ISNA(MATCH(A756,'ESO zone constants'!$A$2:$A$9949,0)),"","X")</f>
        <v>X</v>
      </c>
    </row>
    <row r="757" spans="1:5" x14ac:dyDescent="0.25">
      <c r="A757" s="72">
        <v>1175</v>
      </c>
      <c r="B757" s="73">
        <v>755</v>
      </c>
      <c r="C757" s="73">
        <v>1175</v>
      </c>
      <c r="D757" s="73" t="s">
        <v>1891</v>
      </c>
      <c r="E757" t="str">
        <f>IF(ISNA(MATCH(A757,'ESO zone constants'!$A$2:$A$9949,0)),"","X")</f>
        <v>X</v>
      </c>
    </row>
    <row r="758" spans="1:5" x14ac:dyDescent="0.25">
      <c r="A758" s="72">
        <v>1176</v>
      </c>
      <c r="B758" s="73">
        <v>756</v>
      </c>
      <c r="C758" s="73">
        <v>1160</v>
      </c>
      <c r="D758" s="73" t="s">
        <v>1892</v>
      </c>
      <c r="E758" t="str">
        <f>IF(ISNA(MATCH(A758,'ESO zone constants'!$A$2:$A$9949,0)),"","X")</f>
        <v>X</v>
      </c>
    </row>
    <row r="759" spans="1:5" x14ac:dyDescent="0.25">
      <c r="A759" s="72">
        <v>1177</v>
      </c>
      <c r="B759" s="73">
        <v>757</v>
      </c>
      <c r="C759" s="73">
        <v>1160</v>
      </c>
      <c r="D759" s="73" t="s">
        <v>1893</v>
      </c>
      <c r="E759" t="str">
        <f>IF(ISNA(MATCH(A759,'ESO zone constants'!$A$2:$A$9949,0)),"","X")</f>
        <v>X</v>
      </c>
    </row>
    <row r="760" spans="1:5" x14ac:dyDescent="0.25">
      <c r="A760" s="72">
        <v>1178</v>
      </c>
      <c r="B760" s="73">
        <v>758</v>
      </c>
      <c r="C760" s="73">
        <v>1160</v>
      </c>
      <c r="D760" s="73" t="s">
        <v>1894</v>
      </c>
      <c r="E760" t="str">
        <f>IF(ISNA(MATCH(A760,'ESO zone constants'!$A$2:$A$9949,0)),"","X")</f>
        <v>X</v>
      </c>
    </row>
    <row r="761" spans="1:5" x14ac:dyDescent="0.25">
      <c r="A761" s="72">
        <v>1179</v>
      </c>
      <c r="B761" s="73">
        <v>759</v>
      </c>
      <c r="C761" s="73">
        <v>1160</v>
      </c>
      <c r="D761" s="73" t="s">
        <v>1895</v>
      </c>
      <c r="E761" t="str">
        <f>IF(ISNA(MATCH(A761,'ESO zone constants'!$A$2:$A$9949,0)),"","X")</f>
        <v>X</v>
      </c>
    </row>
    <row r="762" spans="1:5" x14ac:dyDescent="0.25">
      <c r="A762" s="72">
        <v>1181</v>
      </c>
      <c r="B762" s="73">
        <v>760</v>
      </c>
      <c r="C762" s="73">
        <v>1161</v>
      </c>
      <c r="D762" s="73" t="s">
        <v>1896</v>
      </c>
      <c r="E762" t="str">
        <f>IF(ISNA(MATCH(A762,'ESO zone constants'!$A$2:$A$9949,0)),"","X")</f>
        <v>X</v>
      </c>
    </row>
    <row r="763" spans="1:5" x14ac:dyDescent="0.25">
      <c r="A763" s="72">
        <v>1182</v>
      </c>
      <c r="B763" s="73">
        <v>761</v>
      </c>
      <c r="C763" s="73">
        <v>1160</v>
      </c>
      <c r="D763" s="73" t="s">
        <v>1897</v>
      </c>
      <c r="E763" t="str">
        <f>IF(ISNA(MATCH(A763,'ESO zone constants'!$A$2:$A$9949,0)),"","X")</f>
        <v>X</v>
      </c>
    </row>
    <row r="764" spans="1:5" x14ac:dyDescent="0.25">
      <c r="A764" s="72">
        <v>1183</v>
      </c>
      <c r="B764" s="73">
        <v>762</v>
      </c>
      <c r="C764" s="73">
        <v>1161</v>
      </c>
      <c r="D764" s="73" t="s">
        <v>1908</v>
      </c>
      <c r="E764" t="str">
        <f>IF(ISNA(MATCH(A764,'ESO zone constants'!$A$2:$A$9949,0)),"","X")</f>
        <v>X</v>
      </c>
    </row>
    <row r="765" spans="1:5" x14ac:dyDescent="0.25">
      <c r="A765" s="72">
        <v>1184</v>
      </c>
      <c r="B765" s="73">
        <v>763</v>
      </c>
      <c r="C765" s="73">
        <v>1161</v>
      </c>
      <c r="D765" s="73" t="s">
        <v>1898</v>
      </c>
      <c r="E765" t="str">
        <f>IF(ISNA(MATCH(A765,'ESO zone constants'!$A$2:$A$9949,0)),"","X")</f>
        <v>X</v>
      </c>
    </row>
    <row r="766" spans="1:5" x14ac:dyDescent="0.25">
      <c r="A766" s="72">
        <v>1185</v>
      </c>
      <c r="B766" s="73">
        <v>764</v>
      </c>
      <c r="C766" s="73">
        <v>1160</v>
      </c>
      <c r="D766" s="73" t="s">
        <v>1899</v>
      </c>
      <c r="E766" t="str">
        <f>IF(ISNA(MATCH(A766,'ESO zone constants'!$A$2:$A$9949,0)),"","X")</f>
        <v>X</v>
      </c>
    </row>
    <row r="767" spans="1:5" x14ac:dyDescent="0.25">
      <c r="A767" s="72">
        <v>1186</v>
      </c>
      <c r="B767" s="73">
        <v>765</v>
      </c>
      <c r="C767" s="73">
        <v>1160</v>
      </c>
      <c r="D767" s="73" t="s">
        <v>1907</v>
      </c>
      <c r="E767" t="str">
        <f>IF(ISNA(MATCH(A767,'ESO zone constants'!$A$2:$A$9949,0)),"","X")</f>
        <v>X</v>
      </c>
    </row>
    <row r="768" spans="1:5" x14ac:dyDescent="0.25">
      <c r="A768" s="72">
        <v>1187</v>
      </c>
      <c r="B768" s="73">
        <v>766</v>
      </c>
      <c r="C768" s="73">
        <v>1161</v>
      </c>
      <c r="D768" s="73" t="s">
        <v>1900</v>
      </c>
      <c r="E768" t="str">
        <f>IF(ISNA(MATCH(A768,'ESO zone constants'!$A$2:$A$9949,0)),"","X")</f>
        <v>X</v>
      </c>
    </row>
    <row r="769" spans="1:5" x14ac:dyDescent="0.25">
      <c r="A769" s="72">
        <v>1188</v>
      </c>
      <c r="B769" s="73">
        <v>767</v>
      </c>
      <c r="C769" s="73">
        <v>101</v>
      </c>
      <c r="D769" s="73" t="s">
        <v>1901</v>
      </c>
      <c r="E769" t="str">
        <f>IF(ISNA(MATCH(A769,'ESO zone constants'!$A$2:$A$9949,0)),"","X")</f>
        <v>X</v>
      </c>
    </row>
    <row r="770" spans="1:5" x14ac:dyDescent="0.25">
      <c r="A770" s="72">
        <v>1189</v>
      </c>
      <c r="B770" s="73">
        <v>768</v>
      </c>
      <c r="C770" s="73">
        <v>101</v>
      </c>
      <c r="D770" s="73" t="s">
        <v>1901</v>
      </c>
      <c r="E770" t="str">
        <f>IF(ISNA(MATCH(A770,'ESO zone constants'!$A$2:$A$9949,0)),"","X")</f>
        <v>X</v>
      </c>
    </row>
    <row r="771" spans="1:5" x14ac:dyDescent="0.25">
      <c r="A771" s="72">
        <v>1190</v>
      </c>
      <c r="B771" s="73">
        <v>769</v>
      </c>
      <c r="C771" s="73">
        <v>103</v>
      </c>
      <c r="D771" s="73" t="s">
        <v>1855</v>
      </c>
      <c r="E771" t="str">
        <f>IF(ISNA(MATCH(A771,'ESO zone constants'!$A$2:$A$9949,0)),"","X")</f>
        <v>X</v>
      </c>
    </row>
    <row r="772" spans="1:5" x14ac:dyDescent="0.25">
      <c r="A772" s="72">
        <v>1191</v>
      </c>
      <c r="B772" s="73">
        <v>770</v>
      </c>
      <c r="C772" s="73">
        <v>101</v>
      </c>
      <c r="D772" s="73" t="s">
        <v>1854</v>
      </c>
      <c r="E772" t="str">
        <f>IF(ISNA(MATCH(A772,'ESO zone constants'!$A$2:$A$9949,0)),"","X")</f>
        <v>X</v>
      </c>
    </row>
    <row r="773" spans="1:5" x14ac:dyDescent="0.25">
      <c r="A773" s="72">
        <v>1192</v>
      </c>
      <c r="B773" s="73">
        <v>771</v>
      </c>
      <c r="C773" s="73">
        <v>1133</v>
      </c>
      <c r="D773" s="73" t="s">
        <v>1782</v>
      </c>
      <c r="E773" t="str">
        <f>IF(ISNA(MATCH(A773,'ESO zone constants'!$A$2:$A$9949,0)),"","X")</f>
        <v>X</v>
      </c>
    </row>
    <row r="774" spans="1:5" x14ac:dyDescent="0.25">
      <c r="A774" s="72">
        <v>1193</v>
      </c>
      <c r="B774" s="73">
        <v>772</v>
      </c>
      <c r="C774" s="73">
        <v>1133</v>
      </c>
      <c r="D774" s="73" t="s">
        <v>1783</v>
      </c>
      <c r="E774" t="str">
        <f>IF(ISNA(MATCH(A774,'ESO zone constants'!$A$2:$A$9949,0)),"","X")</f>
        <v>X</v>
      </c>
    </row>
    <row r="775" spans="1:5" x14ac:dyDescent="0.25">
      <c r="A775" s="72">
        <v>1195</v>
      </c>
      <c r="B775" s="73">
        <v>773</v>
      </c>
      <c r="C775" s="73">
        <v>1195</v>
      </c>
      <c r="D775" s="73" t="s">
        <v>1902</v>
      </c>
      <c r="E775" t="str">
        <f>IF(ISNA(MATCH(A775,'ESO zone constants'!$A$2:$A$9949,0)),"","X")</f>
        <v>X</v>
      </c>
    </row>
    <row r="776" spans="1:5" x14ac:dyDescent="0.25">
      <c r="A776" s="72">
        <v>1196</v>
      </c>
      <c r="B776" s="73">
        <v>774</v>
      </c>
      <c r="C776" s="73">
        <v>1160</v>
      </c>
      <c r="D776" s="73" t="s">
        <v>1903</v>
      </c>
      <c r="E776" t="str">
        <f>IF(ISNA(MATCH(A776,'ESO zone constants'!$A$2:$A$9949,0)),"","X")</f>
        <v>X</v>
      </c>
    </row>
    <row r="777" spans="1:5" x14ac:dyDescent="0.25">
      <c r="A777" s="72">
        <v>1197</v>
      </c>
      <c r="B777" s="73">
        <v>775</v>
      </c>
      <c r="C777" s="73">
        <v>1161</v>
      </c>
      <c r="D777" s="73" t="s">
        <v>2066</v>
      </c>
      <c r="E777" t="str">
        <f>IF(ISNA(MATCH(A777,'ESO zone constants'!$A$2:$A$9949,0)),"","X")</f>
        <v>X</v>
      </c>
    </row>
    <row r="778" spans="1:5" x14ac:dyDescent="0.25">
      <c r="A778" s="72">
        <v>1198</v>
      </c>
      <c r="B778" s="73">
        <v>776</v>
      </c>
      <c r="C778" s="73">
        <v>1198</v>
      </c>
      <c r="D778" s="73" t="s">
        <v>2412</v>
      </c>
      <c r="E778" t="str">
        <f>IF(ISNA(MATCH(A778,'ESO zone constants'!$A$2:$A$9949,0)),"","X")</f>
        <v>X</v>
      </c>
    </row>
    <row r="779" spans="1:5" x14ac:dyDescent="0.25">
      <c r="A779" s="72">
        <v>1199</v>
      </c>
      <c r="B779" s="73">
        <v>777</v>
      </c>
      <c r="C779" s="73">
        <v>684</v>
      </c>
      <c r="D779" s="73" t="s">
        <v>1853</v>
      </c>
      <c r="E779" t="str">
        <f>IF(ISNA(MATCH(A779,'ESO zone constants'!$A$2:$A$9949,0)),"","X")</f>
        <v>X</v>
      </c>
    </row>
    <row r="780" spans="1:5" x14ac:dyDescent="0.25">
      <c r="A780" s="72">
        <v>1200</v>
      </c>
      <c r="B780" s="73">
        <v>778</v>
      </c>
      <c r="C780" s="73">
        <v>1200</v>
      </c>
      <c r="D780" s="73" t="s">
        <v>1852</v>
      </c>
      <c r="E780" t="str">
        <f>IF(ISNA(MATCH(A780,'ESO zone constants'!$A$2:$A$9949,0)),"","X")</f>
        <v>X</v>
      </c>
    </row>
    <row r="781" spans="1:5" x14ac:dyDescent="0.25">
      <c r="A781" s="72">
        <v>1201</v>
      </c>
      <c r="B781" s="73">
        <v>779</v>
      </c>
      <c r="C781" s="73">
        <v>1160</v>
      </c>
      <c r="D781" s="73" t="s">
        <v>2058</v>
      </c>
      <c r="E781" t="str">
        <f>IF(ISNA(MATCH(A781,'ESO zone constants'!$A$2:$A$9949,0)),"","X")</f>
        <v>X</v>
      </c>
    </row>
    <row r="782" spans="1:5" x14ac:dyDescent="0.25">
      <c r="A782" s="72">
        <v>1204</v>
      </c>
      <c r="B782" s="73">
        <v>780</v>
      </c>
      <c r="C782" s="73">
        <v>1204</v>
      </c>
      <c r="D782" s="73" t="s">
        <v>2413</v>
      </c>
      <c r="E782" t="str">
        <f>IF(ISNA(MATCH(A782,'ESO zone constants'!$A$2:$A$9949,0)),"","X")</f>
        <v>X</v>
      </c>
    </row>
    <row r="783" spans="1:5" x14ac:dyDescent="0.25">
      <c r="A783" s="72">
        <v>1205</v>
      </c>
      <c r="B783" s="73">
        <v>781</v>
      </c>
      <c r="C783" s="73">
        <v>20</v>
      </c>
      <c r="D783" s="73" t="s">
        <v>2415</v>
      </c>
      <c r="E783" t="str">
        <f>IF(ISNA(MATCH(A783,'ESO zone constants'!$A$2:$A$9949,0)),"","X")</f>
        <v>X</v>
      </c>
    </row>
    <row r="784" spans="1:5" x14ac:dyDescent="0.25">
      <c r="A784" s="72">
        <v>1206</v>
      </c>
      <c r="B784" s="73">
        <v>782</v>
      </c>
      <c r="C784" s="73">
        <v>20</v>
      </c>
      <c r="D784" s="73" t="s">
        <v>2414</v>
      </c>
      <c r="E784" t="str">
        <f>IF(ISNA(MATCH(A784,'ESO zone constants'!$A$2:$A$9949,0)),"","X")</f>
        <v>X</v>
      </c>
    </row>
    <row r="785" spans="1:5" x14ac:dyDescent="0.25">
      <c r="A785" s="72">
        <v>1218</v>
      </c>
      <c r="B785" s="73">
        <v>783</v>
      </c>
      <c r="C785" s="73">
        <v>1160</v>
      </c>
      <c r="D785" s="73" t="s">
        <v>1904</v>
      </c>
      <c r="E785" t="str">
        <f>IF(ISNA(MATCH(A785,'ESO zone constants'!$A$2:$A$9949,0)),"","X")</f>
        <v>X</v>
      </c>
    </row>
    <row r="786" spans="1:5" x14ac:dyDescent="0.25">
      <c r="A786" s="72">
        <v>1219</v>
      </c>
      <c r="B786" s="73">
        <v>784</v>
      </c>
      <c r="C786" s="73">
        <v>1160</v>
      </c>
      <c r="D786" s="73" t="s">
        <v>1905</v>
      </c>
      <c r="E786" t="str">
        <f>IF(ISNA(MATCH(A786,'ESO zone constants'!$A$2:$A$9949,0)),"","X")</f>
        <v>X</v>
      </c>
    </row>
    <row r="787" spans="1:5" x14ac:dyDescent="0.25">
      <c r="A787" s="72">
        <v>1220</v>
      </c>
      <c r="B787" s="73">
        <v>785</v>
      </c>
      <c r="C787" s="73">
        <v>1161</v>
      </c>
      <c r="D787" s="73" t="s">
        <v>1906</v>
      </c>
      <c r="E787" t="str">
        <f>IF(ISNA(MATCH(A787,'ESO zone constants'!$A$2:$A$9949,0)),"","X")</f>
        <v>X</v>
      </c>
    </row>
    <row r="788" spans="1:5" x14ac:dyDescent="0.25">
      <c r="A788" s="72">
        <v>1233</v>
      </c>
      <c r="B788" s="73">
        <v>786</v>
      </c>
      <c r="C788" s="73">
        <v>1160</v>
      </c>
      <c r="D788" s="73" t="s">
        <v>2410</v>
      </c>
      <c r="E788" t="str">
        <f>IF(ISNA(MATCH(A788,'ESO zone constants'!$A$2:$A$9949,0)),"","X")</f>
        <v>X</v>
      </c>
    </row>
    <row r="789" spans="1:5" x14ac:dyDescent="0.25">
      <c r="A789" s="72">
        <v>1234</v>
      </c>
      <c r="B789" s="73">
        <v>787</v>
      </c>
      <c r="C789" s="73">
        <v>1160</v>
      </c>
      <c r="D789" s="73" t="s">
        <v>2411</v>
      </c>
      <c r="E789" t="str">
        <f>IF(ISNA(MATCH(A789,'ESO zone constants'!$A$2:$A$9949,0)),"","X")</f>
        <v>X</v>
      </c>
    </row>
  </sheetData>
  <autoFilter ref="A2:E789">
    <sortState ref="A3:E781">
      <sortCondition ref="B2:B75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88"/>
  <sheetViews>
    <sheetView workbookViewId="0">
      <pane xSplit="3" ySplit="1" topLeftCell="D772" activePane="bottomRight" state="frozen"/>
      <selection pane="topRight" activeCell="D1" sqref="D1"/>
      <selection pane="bottomLeft" activeCell="A2" sqref="A2"/>
      <selection pane="bottomRight" activeCell="C780" sqref="C780"/>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ht="90" x14ac:dyDescent="0.25">
      <c r="A1" s="6" t="s">
        <v>100</v>
      </c>
      <c r="B1" s="6" t="s">
        <v>107</v>
      </c>
      <c r="C1" s="6" t="s">
        <v>104</v>
      </c>
      <c r="D1" s="75" t="s">
        <v>105</v>
      </c>
      <c r="E1" s="7" t="s">
        <v>106</v>
      </c>
      <c r="F1" s="7" t="s">
        <v>1504</v>
      </c>
      <c r="G1" s="7" t="s">
        <v>734</v>
      </c>
      <c r="H1" s="76" t="s">
        <v>1544</v>
      </c>
      <c r="I1" s="77" t="s">
        <v>1543</v>
      </c>
      <c r="J1" s="1" t="s">
        <v>1590</v>
      </c>
      <c r="K1" s="7" t="s">
        <v>1691</v>
      </c>
      <c r="L1" s="7" t="s">
        <v>1591</v>
      </c>
    </row>
    <row r="2" spans="1:12" x14ac:dyDescent="0.25">
      <c r="A2" s="5">
        <v>2</v>
      </c>
      <c r="B2" s="5">
        <f>VLOOKUP(A2,'ESO dumped ZoneData'!$A$3:$D$9995,2,FALSE)</f>
        <v>1</v>
      </c>
      <c r="C2" s="5">
        <f>VLOOKUP(A2,'ESO dumped ZoneData'!$A$3:$D$9995,3,FALSE)</f>
        <v>2</v>
      </c>
      <c r="D2" s="3" t="str">
        <f>VLOOKUP(A2,'ESO dumped ZoneData'!$A$3:$D$9995,4,FALSE)</f>
        <v>Clean Test</v>
      </c>
      <c r="E2" s="3" t="str">
        <f t="array" ref="E2">IF(OR(EXACT(A2,'ESO Dungeon constants'!$D$3:$D$987)),"X","")</f>
        <v/>
      </c>
      <c r="F2" s="3" t="str">
        <f t="shared" ref="F2:F65" si="0">IF(EXACT(A2,C2),"X","")</f>
        <v>X</v>
      </c>
      <c r="G2" s="3" t="str">
        <f t="shared" ref="G2:G65" si="1">IF(A2&lt;&gt;C2,VLOOKUP(C2,$A$2:$D$9949,4,FALSE),"")</f>
        <v/>
      </c>
      <c r="H2" s="17">
        <f t="shared" ref="H2:H65" si="2">A2</f>
        <v>2</v>
      </c>
      <c r="I2" s="17">
        <f t="shared" ref="I2:I65" si="3">C2</f>
        <v>2</v>
      </c>
      <c r="J2">
        <v>0</v>
      </c>
      <c r="K2" s="3" t="str">
        <f>VLOOKUP(J2,'LibSets constants'!$A$4:$B$1000,2,FALSE)</f>
        <v>DLC_BASE_GAME</v>
      </c>
      <c r="L2" s="3" t="str">
        <f>VLOOKUP(J2,'LibSets constants'!$A$4:$C$1000,3,FALSE)</f>
        <v>Included in base game</v>
      </c>
    </row>
    <row r="3" spans="1:12" x14ac:dyDescent="0.25">
      <c r="A3" s="12">
        <v>3</v>
      </c>
      <c r="B3" s="5">
        <f>VLOOKUP(A3,'ESO dumped ZoneData'!$A$3:$D$9995,2,FALSE)</f>
        <v>2</v>
      </c>
      <c r="C3" s="5">
        <f>VLOOKUP(A3,'ESO dumped ZoneData'!$A$3:$D$9995,3,FALSE)</f>
        <v>3</v>
      </c>
      <c r="D3" s="3" t="str">
        <f>VLOOKUP(A3,'ESO dumped ZoneData'!$A$3:$D$9995,4,FALSE)</f>
        <v>Glenumbra</v>
      </c>
      <c r="E3" s="3" t="str">
        <f t="array" ref="E3">IF(OR(EXACT(A3,'ESO Dungeon constants'!$D$3:$D$987)),"X","")</f>
        <v/>
      </c>
      <c r="F3" s="3" t="str">
        <f t="shared" si="0"/>
        <v>X</v>
      </c>
      <c r="G3" s="3" t="str">
        <f t="shared" si="1"/>
        <v/>
      </c>
      <c r="H3" s="17">
        <f t="shared" si="2"/>
        <v>3</v>
      </c>
      <c r="I3" s="17">
        <f t="shared" si="3"/>
        <v>3</v>
      </c>
      <c r="J3">
        <v>0</v>
      </c>
      <c r="K3" s="3" t="str">
        <f>VLOOKUP(J3,'LibSets constants'!$A$4:$B$1000,2,FALSE)</f>
        <v>DLC_BASE_GAME</v>
      </c>
      <c r="L3" s="3" t="str">
        <f>VLOOKUP(J3,'LibSets constants'!$A$4:$C$1000,3,FALSE)</f>
        <v>Included in base game</v>
      </c>
    </row>
    <row r="4" spans="1:12" x14ac:dyDescent="0.25">
      <c r="A4" s="12">
        <v>11</v>
      </c>
      <c r="B4" s="5">
        <f>VLOOKUP(A4,'ESO dumped ZoneData'!$A$3:$D$9995,2,FALSE)</f>
        <v>3</v>
      </c>
      <c r="C4" s="5">
        <f>VLOOKUP(A4,'ESO dumped ZoneData'!$A$3:$D$9995,3,FALSE)</f>
        <v>347</v>
      </c>
      <c r="D4" s="3" t="str">
        <f>VLOOKUP(A4,'ESO dumped ZoneData'!$A$3:$D$9995,4,FALSE)</f>
        <v>Vaults of Madness</v>
      </c>
      <c r="E4" s="3" t="str">
        <f t="array" ref="E4">IF(OR(EXACT(A4,'ESO Dungeon constants'!$D$3:$D$987)),"X","")</f>
        <v>X</v>
      </c>
      <c r="F4" s="3" t="str">
        <f t="shared" si="0"/>
        <v/>
      </c>
      <c r="G4" s="3" t="str">
        <f t="shared" si="1"/>
        <v>Coldharbour</v>
      </c>
      <c r="H4" s="17">
        <f t="shared" si="2"/>
        <v>11</v>
      </c>
      <c r="I4" s="17">
        <f t="shared" si="3"/>
        <v>347</v>
      </c>
      <c r="J4">
        <v>0</v>
      </c>
      <c r="K4" s="3" t="str">
        <f>VLOOKUP(J4,'LibSets constants'!$A$4:$B$1000,2,FALSE)</f>
        <v>DLC_BASE_GAME</v>
      </c>
      <c r="L4" s="3" t="str">
        <f>VLOOKUP(J4,'LibSets constants'!$A$4:$C$1000,3,FALSE)</f>
        <v>Included in base game</v>
      </c>
    </row>
    <row r="5" spans="1:12" x14ac:dyDescent="0.25">
      <c r="A5" s="12">
        <v>19</v>
      </c>
      <c r="B5" s="5">
        <f>VLOOKUP(A5,'ESO dumped ZoneData'!$A$3:$D$9995,2,FALSE)</f>
        <v>4</v>
      </c>
      <c r="C5" s="5">
        <f>VLOOKUP(A5,'ESO dumped ZoneData'!$A$3:$D$9995,3,FALSE)</f>
        <v>19</v>
      </c>
      <c r="D5" s="3" t="str">
        <f>VLOOKUP(A5,'ESO dumped ZoneData'!$A$3:$D$9995,4,FALSE)</f>
        <v>Stormhaven</v>
      </c>
      <c r="E5" s="3" t="str">
        <f t="array" ref="E5">IF(OR(EXACT(A5,'ESO Dungeon constants'!$D$3:$D$987)),"X","")</f>
        <v/>
      </c>
      <c r="F5" s="3" t="str">
        <f t="shared" si="0"/>
        <v>X</v>
      </c>
      <c r="G5" s="3" t="str">
        <f t="shared" si="1"/>
        <v/>
      </c>
      <c r="H5" s="17">
        <f t="shared" si="2"/>
        <v>19</v>
      </c>
      <c r="I5" s="17">
        <f t="shared" si="3"/>
        <v>19</v>
      </c>
      <c r="J5">
        <v>0</v>
      </c>
      <c r="K5" s="3" t="str">
        <f>VLOOKUP(J5,'LibSets constants'!$A$4:$B$1000,2,FALSE)</f>
        <v>DLC_BASE_GAME</v>
      </c>
      <c r="L5" s="3" t="str">
        <f>VLOOKUP(J5,'LibSets constants'!$A$4:$C$1000,3,FALSE)</f>
        <v>Included in base game</v>
      </c>
    </row>
    <row r="6" spans="1:12" x14ac:dyDescent="0.25">
      <c r="A6" s="12">
        <v>20</v>
      </c>
      <c r="B6" s="5">
        <f>VLOOKUP(A6,'ESO dumped ZoneData'!$A$3:$D$9995,2,FALSE)</f>
        <v>5</v>
      </c>
      <c r="C6" s="5">
        <f>VLOOKUP(A6,'ESO dumped ZoneData'!$A$3:$D$9995,3,FALSE)</f>
        <v>20</v>
      </c>
      <c r="D6" s="3" t="str">
        <f>VLOOKUP(A6,'ESO dumped ZoneData'!$A$3:$D$9995,4,FALSE)</f>
        <v>Rivenspire</v>
      </c>
      <c r="E6" s="3" t="str">
        <f t="array" ref="E6">IF(OR(EXACT(A6,'ESO Dungeon constants'!$D$3:$D$987)),"X","")</f>
        <v/>
      </c>
      <c r="F6" s="3" t="str">
        <f t="shared" si="0"/>
        <v>X</v>
      </c>
      <c r="G6" s="3" t="str">
        <f t="shared" si="1"/>
        <v/>
      </c>
      <c r="H6" s="17">
        <f t="shared" si="2"/>
        <v>20</v>
      </c>
      <c r="I6" s="17">
        <f t="shared" si="3"/>
        <v>20</v>
      </c>
      <c r="J6">
        <v>0</v>
      </c>
      <c r="K6" s="3" t="str">
        <f>VLOOKUP(J6,'LibSets constants'!$A$4:$B$1000,2,FALSE)</f>
        <v>DLC_BASE_GAME</v>
      </c>
      <c r="L6" s="3" t="str">
        <f>VLOOKUP(J6,'LibSets constants'!$A$4:$C$1000,3,FALSE)</f>
        <v>Included in base game</v>
      </c>
    </row>
    <row r="7" spans="1:12" x14ac:dyDescent="0.25">
      <c r="A7" s="12">
        <v>22</v>
      </c>
      <c r="B7" s="5">
        <f>VLOOKUP(A7,'ESO dumped ZoneData'!$A$3:$D$9995,2,FALSE)</f>
        <v>6</v>
      </c>
      <c r="C7" s="5">
        <f>VLOOKUP(A7,'ESO dumped ZoneData'!$A$3:$D$9995,3,FALSE)</f>
        <v>104</v>
      </c>
      <c r="D7" s="3" t="str">
        <f>VLOOKUP(A7,'ESO dumped ZoneData'!$A$3:$D$9995,4,FALSE)</f>
        <v>Volenfell</v>
      </c>
      <c r="E7" s="3" t="str">
        <f t="array" ref="E7">IF(OR(EXACT(A7,'ESO Dungeon constants'!$D$3:$D$987)),"X","")</f>
        <v>X</v>
      </c>
      <c r="F7" s="3" t="str">
        <f t="shared" si="0"/>
        <v/>
      </c>
      <c r="G7" s="3" t="str">
        <f t="shared" si="1"/>
        <v>Alik'r Desert</v>
      </c>
      <c r="H7" s="17">
        <f t="shared" si="2"/>
        <v>22</v>
      </c>
      <c r="I7" s="17">
        <f t="shared" si="3"/>
        <v>104</v>
      </c>
      <c r="J7">
        <v>0</v>
      </c>
      <c r="K7" s="3" t="str">
        <f>VLOOKUP(J7,'LibSets constants'!$A$4:$B$1000,2,FALSE)</f>
        <v>DLC_BASE_GAME</v>
      </c>
      <c r="L7" s="3" t="str">
        <f>VLOOKUP(J7,'LibSets constants'!$A$4:$C$1000,3,FALSE)</f>
        <v>Included in base game</v>
      </c>
    </row>
    <row r="8" spans="1:12" x14ac:dyDescent="0.25">
      <c r="A8" s="12">
        <v>31</v>
      </c>
      <c r="B8" s="5">
        <f>VLOOKUP(A8,'ESO dumped ZoneData'!$A$3:$D$9995,2,FALSE)</f>
        <v>7</v>
      </c>
      <c r="C8" s="5">
        <f>VLOOKUP(A8,'ESO dumped ZoneData'!$A$3:$D$9995,3,FALSE)</f>
        <v>382</v>
      </c>
      <c r="D8" s="3" t="str">
        <f>VLOOKUP(A8,'ESO dumped ZoneData'!$A$3:$D$9995,4,FALSE)</f>
        <v>Selene's Web</v>
      </c>
      <c r="E8" s="3" t="str">
        <f t="array" ref="E8">IF(OR(EXACT(A8,'ESO Dungeon constants'!$D$3:$D$987)),"X","")</f>
        <v>X</v>
      </c>
      <c r="F8" s="3" t="str">
        <f t="shared" si="0"/>
        <v/>
      </c>
      <c r="G8" s="3" t="str">
        <f t="shared" si="1"/>
        <v>Reaper's March</v>
      </c>
      <c r="H8" s="17">
        <f t="shared" si="2"/>
        <v>31</v>
      </c>
      <c r="I8" s="17">
        <f t="shared" si="3"/>
        <v>382</v>
      </c>
      <c r="J8">
        <v>0</v>
      </c>
      <c r="K8" s="3" t="str">
        <f>VLOOKUP(J8,'LibSets constants'!$A$4:$B$1000,2,FALSE)</f>
        <v>DLC_BASE_GAME</v>
      </c>
      <c r="L8" s="3" t="str">
        <f>VLOOKUP(J8,'LibSets constants'!$A$4:$C$1000,3,FALSE)</f>
        <v>Included in base game</v>
      </c>
    </row>
    <row r="9" spans="1:12" x14ac:dyDescent="0.25">
      <c r="A9" s="12">
        <v>38</v>
      </c>
      <c r="B9" s="5">
        <f>VLOOKUP(A9,'ESO dumped ZoneData'!$A$3:$D$9995,2,FALSE)</f>
        <v>8</v>
      </c>
      <c r="C9" s="5">
        <f>VLOOKUP(A9,'ESO dumped ZoneData'!$A$3:$D$9995,3,FALSE)</f>
        <v>92</v>
      </c>
      <c r="D9" s="3" t="str">
        <f>VLOOKUP(A9,'ESO dumped ZoneData'!$A$3:$D$9995,4,FALSE)</f>
        <v>Blackheart Haven</v>
      </c>
      <c r="E9" s="3" t="str">
        <f t="array" ref="E9">IF(OR(EXACT(A9,'ESO Dungeon constants'!$D$3:$D$987)),"X","")</f>
        <v>X</v>
      </c>
      <c r="F9" s="3" t="str">
        <f t="shared" si="0"/>
        <v/>
      </c>
      <c r="G9" s="3" t="str">
        <f t="shared" si="1"/>
        <v>Bangkorai</v>
      </c>
      <c r="H9" s="17">
        <f t="shared" si="2"/>
        <v>38</v>
      </c>
      <c r="I9" s="17">
        <f t="shared" si="3"/>
        <v>92</v>
      </c>
      <c r="J9">
        <v>0</v>
      </c>
      <c r="K9" s="3" t="str">
        <f>VLOOKUP(J9,'LibSets constants'!$A$4:$B$1000,2,FALSE)</f>
        <v>DLC_BASE_GAME</v>
      </c>
      <c r="L9" s="3" t="str">
        <f>VLOOKUP(J9,'LibSets constants'!$A$4:$C$1000,3,FALSE)</f>
        <v>Included in base game</v>
      </c>
    </row>
    <row r="10" spans="1:12" x14ac:dyDescent="0.25">
      <c r="A10" s="12">
        <v>41</v>
      </c>
      <c r="B10" s="5">
        <f>VLOOKUP(A10,'ESO dumped ZoneData'!$A$3:$D$9995,2,FALSE)</f>
        <v>9</v>
      </c>
      <c r="C10" s="5">
        <f>VLOOKUP(A10,'ESO dumped ZoneData'!$A$3:$D$9995,3,FALSE)</f>
        <v>41</v>
      </c>
      <c r="D10" s="3" t="str">
        <f>VLOOKUP(A10,'ESO dumped ZoneData'!$A$3:$D$9995,4,FALSE)</f>
        <v>Stonefalls</v>
      </c>
      <c r="E10" s="3" t="str">
        <f t="array" ref="E10">IF(OR(EXACT(A10,'ESO Dungeon constants'!$D$3:$D$987)),"X","")</f>
        <v/>
      </c>
      <c r="F10" s="3" t="str">
        <f t="shared" si="0"/>
        <v>X</v>
      </c>
      <c r="G10" s="3" t="str">
        <f t="shared" si="1"/>
        <v/>
      </c>
      <c r="H10" s="17">
        <f t="shared" si="2"/>
        <v>41</v>
      </c>
      <c r="I10" s="17">
        <f t="shared" si="3"/>
        <v>41</v>
      </c>
      <c r="J10">
        <v>0</v>
      </c>
      <c r="K10" s="3" t="str">
        <f>VLOOKUP(J10,'LibSets constants'!$A$4:$B$1000,2,FALSE)</f>
        <v>DLC_BASE_GAME</v>
      </c>
      <c r="L10" s="3" t="str">
        <f>VLOOKUP(J10,'LibSets constants'!$A$4:$C$1000,3,FALSE)</f>
        <v>Included in base game</v>
      </c>
    </row>
    <row r="11" spans="1:12" x14ac:dyDescent="0.25">
      <c r="A11" s="12">
        <v>57</v>
      </c>
      <c r="B11" s="5">
        <f>VLOOKUP(A11,'ESO dumped ZoneData'!$A$3:$D$9995,2,FALSE)</f>
        <v>10</v>
      </c>
      <c r="C11" s="5">
        <f>VLOOKUP(A11,'ESO dumped ZoneData'!$A$3:$D$9995,3,FALSE)</f>
        <v>57</v>
      </c>
      <c r="D11" s="3" t="str">
        <f>VLOOKUP(A11,'ESO dumped ZoneData'!$A$3:$D$9995,4,FALSE)</f>
        <v>Deshaan</v>
      </c>
      <c r="E11" s="3" t="str">
        <f t="array" ref="E11">IF(OR(EXACT(A11,'ESO Dungeon constants'!$D$3:$D$987)),"X","")</f>
        <v/>
      </c>
      <c r="F11" s="3" t="str">
        <f t="shared" si="0"/>
        <v>X</v>
      </c>
      <c r="G11" s="3" t="str">
        <f t="shared" si="1"/>
        <v/>
      </c>
      <c r="H11" s="17">
        <f t="shared" si="2"/>
        <v>57</v>
      </c>
      <c r="I11" s="17">
        <f t="shared" si="3"/>
        <v>57</v>
      </c>
      <c r="J11">
        <v>0</v>
      </c>
      <c r="K11" s="3" t="str">
        <f>VLOOKUP(J11,'LibSets constants'!$A$4:$B$1000,2,FALSE)</f>
        <v>DLC_BASE_GAME</v>
      </c>
      <c r="L11" s="3" t="str">
        <f>VLOOKUP(J11,'LibSets constants'!$A$4:$C$1000,3,FALSE)</f>
        <v>Included in base game</v>
      </c>
    </row>
    <row r="12" spans="1:12" x14ac:dyDescent="0.25">
      <c r="A12" s="12">
        <v>58</v>
      </c>
      <c r="B12" s="5">
        <f>VLOOKUP(A12,'ESO dumped ZoneData'!$A$3:$D$9995,2,FALSE)</f>
        <v>11</v>
      </c>
      <c r="C12" s="5">
        <f>VLOOKUP(A12,'ESO dumped ZoneData'!$A$3:$D$9995,3,FALSE)</f>
        <v>58</v>
      </c>
      <c r="D12" s="3" t="str">
        <f>VLOOKUP(A12,'ESO dumped ZoneData'!$A$3:$D$9995,4,FALSE)</f>
        <v>Malabal Tor</v>
      </c>
      <c r="E12" s="3" t="str">
        <f t="array" ref="E12">IF(OR(EXACT(A12,'ESO Dungeon constants'!$D$3:$D$987)),"X","")</f>
        <v/>
      </c>
      <c r="F12" s="3" t="str">
        <f t="shared" si="0"/>
        <v>X</v>
      </c>
      <c r="G12" s="3" t="str">
        <f t="shared" si="1"/>
        <v/>
      </c>
      <c r="H12" s="17">
        <f t="shared" si="2"/>
        <v>58</v>
      </c>
      <c r="I12" s="17">
        <f t="shared" si="3"/>
        <v>58</v>
      </c>
      <c r="J12">
        <v>0</v>
      </c>
      <c r="K12" s="3" t="str">
        <f>VLOOKUP(J12,'LibSets constants'!$A$4:$B$1000,2,FALSE)</f>
        <v>DLC_BASE_GAME</v>
      </c>
      <c r="L12" s="3" t="str">
        <f>VLOOKUP(J12,'LibSets constants'!$A$4:$C$1000,3,FALSE)</f>
        <v>Included in base game</v>
      </c>
    </row>
    <row r="13" spans="1:12" x14ac:dyDescent="0.25">
      <c r="A13" s="12">
        <v>63</v>
      </c>
      <c r="B13" s="5">
        <f>VLOOKUP(A13,'ESO dumped ZoneData'!$A$3:$D$9995,2,FALSE)</f>
        <v>12</v>
      </c>
      <c r="C13" s="5">
        <f>VLOOKUP(A13,'ESO dumped ZoneData'!$A$3:$D$9995,3,FALSE)</f>
        <v>57</v>
      </c>
      <c r="D13" s="3" t="str">
        <f>VLOOKUP(A13,'ESO dumped ZoneData'!$A$3:$D$9995,4,FALSE)</f>
        <v>Darkshade Caverns I</v>
      </c>
      <c r="E13" s="3" t="str">
        <f t="array" ref="E13">IF(OR(EXACT(A13,'ESO Dungeon constants'!$D$3:$D$987)),"X","")</f>
        <v>X</v>
      </c>
      <c r="F13" s="3" t="str">
        <f t="shared" si="0"/>
        <v/>
      </c>
      <c r="G13" s="3" t="str">
        <f t="shared" si="1"/>
        <v>Deshaan</v>
      </c>
      <c r="H13" s="17">
        <f t="shared" si="2"/>
        <v>63</v>
      </c>
      <c r="I13" s="17">
        <f t="shared" si="3"/>
        <v>57</v>
      </c>
      <c r="J13">
        <v>0</v>
      </c>
      <c r="K13" s="3" t="str">
        <f>VLOOKUP(J13,'LibSets constants'!$A$4:$B$1000,2,FALSE)</f>
        <v>DLC_BASE_GAME</v>
      </c>
      <c r="L13" s="3" t="str">
        <f>VLOOKUP(J13,'LibSets constants'!$A$4:$C$1000,3,FALSE)</f>
        <v>Included in base game</v>
      </c>
    </row>
    <row r="14" spans="1:12" x14ac:dyDescent="0.25">
      <c r="A14" s="12">
        <v>64</v>
      </c>
      <c r="B14" s="5">
        <f>VLOOKUP(A14,'ESO dumped ZoneData'!$A$3:$D$9995,2,FALSE)</f>
        <v>13</v>
      </c>
      <c r="C14" s="5">
        <f>VLOOKUP(A14,'ESO dumped ZoneData'!$A$3:$D$9995,3,FALSE)</f>
        <v>103</v>
      </c>
      <c r="D14" s="3" t="str">
        <f>VLOOKUP(A14,'ESO dumped ZoneData'!$A$3:$D$9995,4,FALSE)</f>
        <v>Blessed Crucible</v>
      </c>
      <c r="E14" s="3" t="str">
        <f t="array" ref="E14">IF(OR(EXACT(A14,'ESO Dungeon constants'!$D$3:$D$987)),"X","")</f>
        <v>X</v>
      </c>
      <c r="F14" s="3" t="str">
        <f t="shared" si="0"/>
        <v/>
      </c>
      <c r="G14" s="3" t="str">
        <f t="shared" si="1"/>
        <v>The Rift</v>
      </c>
      <c r="H14" s="17">
        <f t="shared" si="2"/>
        <v>64</v>
      </c>
      <c r="I14" s="17">
        <f t="shared" si="3"/>
        <v>103</v>
      </c>
      <c r="J14">
        <v>0</v>
      </c>
      <c r="K14" s="3" t="str">
        <f>VLOOKUP(J14,'LibSets constants'!$A$4:$B$1000,2,FALSE)</f>
        <v>DLC_BASE_GAME</v>
      </c>
      <c r="L14" s="3" t="str">
        <f>VLOOKUP(J14,'LibSets constants'!$A$4:$C$1000,3,FALSE)</f>
        <v>Included in base game</v>
      </c>
    </row>
    <row r="15" spans="1:12" x14ac:dyDescent="0.25">
      <c r="A15" s="12">
        <v>92</v>
      </c>
      <c r="B15" s="5">
        <f>VLOOKUP(A15,'ESO dumped ZoneData'!$A$3:$D$9995,2,FALSE)</f>
        <v>14</v>
      </c>
      <c r="C15" s="5">
        <f>VLOOKUP(A15,'ESO dumped ZoneData'!$A$3:$D$9995,3,FALSE)</f>
        <v>92</v>
      </c>
      <c r="D15" s="3" t="str">
        <f>VLOOKUP(A15,'ESO dumped ZoneData'!$A$3:$D$9995,4,FALSE)</f>
        <v>Bangkorai</v>
      </c>
      <c r="E15" s="3" t="str">
        <f t="array" ref="E15">IF(OR(EXACT(A15,'ESO Dungeon constants'!$D$3:$D$987)),"X","")</f>
        <v/>
      </c>
      <c r="F15" s="3" t="str">
        <f t="shared" si="0"/>
        <v>X</v>
      </c>
      <c r="G15" s="3" t="str">
        <f t="shared" si="1"/>
        <v/>
      </c>
      <c r="H15" s="17">
        <f t="shared" si="2"/>
        <v>92</v>
      </c>
      <c r="I15" s="17">
        <f t="shared" si="3"/>
        <v>92</v>
      </c>
      <c r="J15">
        <v>0</v>
      </c>
      <c r="K15" s="3" t="str">
        <f>VLOOKUP(J15,'LibSets constants'!$A$4:$B$1000,2,FALSE)</f>
        <v>DLC_BASE_GAME</v>
      </c>
      <c r="L15" s="3" t="str">
        <f>VLOOKUP(J15,'LibSets constants'!$A$4:$C$1000,3,FALSE)</f>
        <v>Included in base game</v>
      </c>
    </row>
    <row r="16" spans="1:12" x14ac:dyDescent="0.25">
      <c r="A16" s="12">
        <v>101</v>
      </c>
      <c r="B16" s="5">
        <f>VLOOKUP(A16,'ESO dumped ZoneData'!$A$3:$D$9995,2,FALSE)</f>
        <v>15</v>
      </c>
      <c r="C16" s="5">
        <f>VLOOKUP(A16,'ESO dumped ZoneData'!$A$3:$D$9995,3,FALSE)</f>
        <v>101</v>
      </c>
      <c r="D16" s="3" t="str">
        <f>VLOOKUP(A16,'ESO dumped ZoneData'!$A$3:$D$9995,4,FALSE)</f>
        <v>Eastmarch</v>
      </c>
      <c r="E16" s="3" t="str">
        <f t="array" ref="E16">IF(OR(EXACT(A16,'ESO Dungeon constants'!$D$3:$D$987)),"X","")</f>
        <v/>
      </c>
      <c r="F16" s="3" t="str">
        <f t="shared" si="0"/>
        <v>X</v>
      </c>
      <c r="G16" s="3" t="str">
        <f t="shared" si="1"/>
        <v/>
      </c>
      <c r="H16" s="17">
        <f t="shared" si="2"/>
        <v>101</v>
      </c>
      <c r="I16" s="17">
        <f t="shared" si="3"/>
        <v>101</v>
      </c>
      <c r="J16">
        <v>0</v>
      </c>
      <c r="K16" s="3" t="str">
        <f>VLOOKUP(J16,'LibSets constants'!$A$4:$B$1000,2,FALSE)</f>
        <v>DLC_BASE_GAME</v>
      </c>
      <c r="L16" s="3" t="str">
        <f>VLOOKUP(J16,'LibSets constants'!$A$4:$C$1000,3,FALSE)</f>
        <v>Included in base game</v>
      </c>
    </row>
    <row r="17" spans="1:12" x14ac:dyDescent="0.25">
      <c r="A17" s="12">
        <v>103</v>
      </c>
      <c r="B17" s="5">
        <f>VLOOKUP(A17,'ESO dumped ZoneData'!$A$3:$D$9995,2,FALSE)</f>
        <v>16</v>
      </c>
      <c r="C17" s="5">
        <f>VLOOKUP(A17,'ESO dumped ZoneData'!$A$3:$D$9995,3,FALSE)</f>
        <v>103</v>
      </c>
      <c r="D17" s="3" t="str">
        <f>VLOOKUP(A17,'ESO dumped ZoneData'!$A$3:$D$9995,4,FALSE)</f>
        <v>The Rift</v>
      </c>
      <c r="E17" s="3" t="str">
        <f t="array" ref="E17">IF(OR(EXACT(A17,'ESO Dungeon constants'!$D$3:$D$987)),"X","")</f>
        <v/>
      </c>
      <c r="F17" s="3" t="str">
        <f t="shared" si="0"/>
        <v>X</v>
      </c>
      <c r="G17" s="3" t="str">
        <f t="shared" si="1"/>
        <v/>
      </c>
      <c r="H17" s="17">
        <f t="shared" si="2"/>
        <v>103</v>
      </c>
      <c r="I17" s="17">
        <f t="shared" si="3"/>
        <v>103</v>
      </c>
      <c r="J17">
        <v>0</v>
      </c>
      <c r="K17" s="3" t="str">
        <f>VLOOKUP(J17,'LibSets constants'!$A$4:$B$1000,2,FALSE)</f>
        <v>DLC_BASE_GAME</v>
      </c>
      <c r="L17" s="3" t="str">
        <f>VLOOKUP(J17,'LibSets constants'!$A$4:$C$1000,3,FALSE)</f>
        <v>Included in base game</v>
      </c>
    </row>
    <row r="18" spans="1:12" x14ac:dyDescent="0.25">
      <c r="A18" s="12">
        <v>104</v>
      </c>
      <c r="B18" s="5">
        <f>VLOOKUP(A18,'ESO dumped ZoneData'!$A$3:$D$9995,2,FALSE)</f>
        <v>17</v>
      </c>
      <c r="C18" s="5">
        <f>VLOOKUP(A18,'ESO dumped ZoneData'!$A$3:$D$9995,3,FALSE)</f>
        <v>104</v>
      </c>
      <c r="D18" s="3" t="str">
        <f>VLOOKUP(A18,'ESO dumped ZoneData'!$A$3:$D$9995,4,FALSE)</f>
        <v>Alik'r Desert</v>
      </c>
      <c r="E18" s="3" t="str">
        <f t="array" ref="E18">IF(OR(EXACT(A18,'ESO Dungeon constants'!$D$3:$D$987)),"X","")</f>
        <v/>
      </c>
      <c r="F18" s="3" t="str">
        <f t="shared" si="0"/>
        <v>X</v>
      </c>
      <c r="G18" s="3" t="str">
        <f t="shared" si="1"/>
        <v/>
      </c>
      <c r="H18" s="17">
        <f t="shared" si="2"/>
        <v>104</v>
      </c>
      <c r="I18" s="17">
        <f t="shared" si="3"/>
        <v>104</v>
      </c>
      <c r="J18">
        <v>0</v>
      </c>
      <c r="K18" s="3" t="str">
        <f>VLOOKUP(J18,'LibSets constants'!$A$4:$B$1000,2,FALSE)</f>
        <v>DLC_BASE_GAME</v>
      </c>
      <c r="L18" s="3" t="str">
        <f>VLOOKUP(J18,'LibSets constants'!$A$4:$C$1000,3,FALSE)</f>
        <v>Included in base game</v>
      </c>
    </row>
    <row r="19" spans="1:12" x14ac:dyDescent="0.25">
      <c r="A19" s="12">
        <v>108</v>
      </c>
      <c r="B19" s="5">
        <f>VLOOKUP(A19,'ESO dumped ZoneData'!$A$3:$D$9995,2,FALSE)</f>
        <v>18</v>
      </c>
      <c r="C19" s="5">
        <f>VLOOKUP(A19,'ESO dumped ZoneData'!$A$3:$D$9995,3,FALSE)</f>
        <v>108</v>
      </c>
      <c r="D19" s="3" t="str">
        <f>VLOOKUP(A19,'ESO dumped ZoneData'!$A$3:$D$9995,4,FALSE)</f>
        <v>Greenshade</v>
      </c>
      <c r="E19" s="3" t="str">
        <f t="array" ref="E19">IF(OR(EXACT(A19,'ESO Dungeon constants'!$D$3:$D$987)),"X","")</f>
        <v/>
      </c>
      <c r="F19" s="3" t="str">
        <f t="shared" si="0"/>
        <v>X</v>
      </c>
      <c r="G19" s="3" t="str">
        <f t="shared" si="1"/>
        <v/>
      </c>
      <c r="H19" s="17">
        <f t="shared" si="2"/>
        <v>108</v>
      </c>
      <c r="I19" s="17">
        <f t="shared" si="3"/>
        <v>108</v>
      </c>
      <c r="J19">
        <v>0</v>
      </c>
      <c r="K19" s="3" t="str">
        <f>VLOOKUP(J19,'LibSets constants'!$A$4:$B$1000,2,FALSE)</f>
        <v>DLC_BASE_GAME</v>
      </c>
      <c r="L19" s="3" t="str">
        <f>VLOOKUP(J19,'LibSets constants'!$A$4:$C$1000,3,FALSE)</f>
        <v>Included in base game</v>
      </c>
    </row>
    <row r="20" spans="1:12" x14ac:dyDescent="0.25">
      <c r="A20" s="12">
        <v>117</v>
      </c>
      <c r="B20" s="5">
        <f>VLOOKUP(A20,'ESO dumped ZoneData'!$A$3:$D$9995,2,FALSE)</f>
        <v>19</v>
      </c>
      <c r="C20" s="5">
        <f>VLOOKUP(A20,'ESO dumped ZoneData'!$A$3:$D$9995,3,FALSE)</f>
        <v>117</v>
      </c>
      <c r="D20" s="3" t="str">
        <f>VLOOKUP(A20,'ESO dumped ZoneData'!$A$3:$D$9995,4,FALSE)</f>
        <v>Shadowfen</v>
      </c>
      <c r="E20" s="3" t="str">
        <f t="array" ref="E20">IF(OR(EXACT(A20,'ESO Dungeon constants'!$D$3:$D$987)),"X","")</f>
        <v/>
      </c>
      <c r="F20" s="3" t="str">
        <f t="shared" si="0"/>
        <v>X</v>
      </c>
      <c r="G20" s="3" t="str">
        <f t="shared" si="1"/>
        <v/>
      </c>
      <c r="H20" s="17">
        <f t="shared" si="2"/>
        <v>117</v>
      </c>
      <c r="I20" s="17">
        <f t="shared" si="3"/>
        <v>117</v>
      </c>
      <c r="J20">
        <v>0</v>
      </c>
      <c r="K20" s="3" t="str">
        <f>VLOOKUP(J20,'LibSets constants'!$A$4:$B$1000,2,FALSE)</f>
        <v>DLC_BASE_GAME</v>
      </c>
      <c r="L20" s="3" t="str">
        <f>VLOOKUP(J20,'LibSets constants'!$A$4:$C$1000,3,FALSE)</f>
        <v>Included in base game</v>
      </c>
    </row>
    <row r="21" spans="1:12" x14ac:dyDescent="0.25">
      <c r="A21" s="12">
        <v>124</v>
      </c>
      <c r="B21" s="5">
        <f>VLOOKUP(A21,'ESO dumped ZoneData'!$A$3:$D$9995,2,FALSE)</f>
        <v>20</v>
      </c>
      <c r="C21" s="5">
        <f>VLOOKUP(A21,'ESO dumped ZoneData'!$A$3:$D$9995,3,FALSE)</f>
        <v>383</v>
      </c>
      <c r="D21" s="3" t="str">
        <f>VLOOKUP(A21,'ESO dumped ZoneData'!$A$3:$D$9995,4,FALSE)</f>
        <v>Root Sunder Ruins</v>
      </c>
      <c r="E21" s="3" t="str">
        <f t="array" ref="E21">IF(OR(EXACT(A21,'ESO Dungeon constants'!$D$3:$D$987)),"X","")</f>
        <v/>
      </c>
      <c r="F21" s="3" t="str">
        <f t="shared" si="0"/>
        <v/>
      </c>
      <c r="G21" s="3" t="str">
        <f t="shared" si="1"/>
        <v>Grahtwood</v>
      </c>
      <c r="H21" s="17">
        <f t="shared" si="2"/>
        <v>124</v>
      </c>
      <c r="I21" s="17">
        <f t="shared" si="3"/>
        <v>383</v>
      </c>
      <c r="J21">
        <v>0</v>
      </c>
      <c r="K21" s="3" t="str">
        <f>VLOOKUP(J21,'LibSets constants'!$A$4:$B$1000,2,FALSE)</f>
        <v>DLC_BASE_GAME</v>
      </c>
      <c r="L21" s="3" t="str">
        <f>VLOOKUP(J21,'LibSets constants'!$A$4:$C$1000,3,FALSE)</f>
        <v>Included in base game</v>
      </c>
    </row>
    <row r="22" spans="1:12" x14ac:dyDescent="0.25">
      <c r="A22" s="12">
        <v>126</v>
      </c>
      <c r="B22" s="5">
        <f>VLOOKUP(A22,'ESO dumped ZoneData'!$A$3:$D$9995,2,FALSE)</f>
        <v>21</v>
      </c>
      <c r="C22" s="5">
        <f>VLOOKUP(A22,'ESO dumped ZoneData'!$A$3:$D$9995,3,FALSE)</f>
        <v>383</v>
      </c>
      <c r="D22" s="3" t="str">
        <f>VLOOKUP(A22,'ESO dumped ZoneData'!$A$3:$D$9995,4,FALSE)</f>
        <v>Elden Hollow I</v>
      </c>
      <c r="E22" s="3" t="str">
        <f t="array" ref="E22">IF(OR(EXACT(A22,'ESO Dungeon constants'!$D$3:$D$987)),"X","")</f>
        <v>X</v>
      </c>
      <c r="F22" s="3" t="str">
        <f t="shared" si="0"/>
        <v/>
      </c>
      <c r="G22" s="3" t="str">
        <f t="shared" si="1"/>
        <v>Grahtwood</v>
      </c>
      <c r="H22" s="17">
        <f t="shared" si="2"/>
        <v>126</v>
      </c>
      <c r="I22" s="17">
        <f t="shared" si="3"/>
        <v>383</v>
      </c>
      <c r="J22">
        <v>0</v>
      </c>
      <c r="K22" s="3" t="str">
        <f>VLOOKUP(J22,'LibSets constants'!$A$4:$B$1000,2,FALSE)</f>
        <v>DLC_BASE_GAME</v>
      </c>
      <c r="L22" s="3" t="str">
        <f>VLOOKUP(J22,'LibSets constants'!$A$4:$C$1000,3,FALSE)</f>
        <v>Included in base game</v>
      </c>
    </row>
    <row r="23" spans="1:12" x14ac:dyDescent="0.25">
      <c r="A23" s="12">
        <v>130</v>
      </c>
      <c r="B23" s="5">
        <f>VLOOKUP(A23,'ESO dumped ZoneData'!$A$3:$D$9995,2,FALSE)</f>
        <v>22</v>
      </c>
      <c r="C23" s="5">
        <f>VLOOKUP(A23,'ESO dumped ZoneData'!$A$3:$D$9995,3,FALSE)</f>
        <v>20</v>
      </c>
      <c r="D23" s="3" t="str">
        <f>VLOOKUP(A23,'ESO dumped ZoneData'!$A$3:$D$9995,4,FALSE)</f>
        <v>Crypt of Hearts I</v>
      </c>
      <c r="E23" s="3" t="str">
        <f t="array" ref="E23">IF(OR(EXACT(A23,'ESO Dungeon constants'!$D$3:$D$987)),"X","")</f>
        <v>X</v>
      </c>
      <c r="F23" s="3" t="str">
        <f t="shared" si="0"/>
        <v/>
      </c>
      <c r="G23" s="3" t="str">
        <f t="shared" si="1"/>
        <v>Rivenspire</v>
      </c>
      <c r="H23" s="17">
        <f t="shared" si="2"/>
        <v>130</v>
      </c>
      <c r="I23" s="17">
        <f t="shared" si="3"/>
        <v>20</v>
      </c>
      <c r="J23">
        <v>0</v>
      </c>
      <c r="K23" s="3" t="str">
        <f>VLOOKUP(J23,'LibSets constants'!$A$4:$B$1000,2,FALSE)</f>
        <v>DLC_BASE_GAME</v>
      </c>
      <c r="L23" s="3" t="str">
        <f>VLOOKUP(J23,'LibSets constants'!$A$4:$C$1000,3,FALSE)</f>
        <v>Included in base game</v>
      </c>
    </row>
    <row r="24" spans="1:12" x14ac:dyDescent="0.25">
      <c r="A24" s="12">
        <v>131</v>
      </c>
      <c r="B24" s="5">
        <f>VLOOKUP(A24,'ESO dumped ZoneData'!$A$3:$D$9995,2,FALSE)</f>
        <v>23</v>
      </c>
      <c r="C24" s="5">
        <f>VLOOKUP(A24,'ESO dumped ZoneData'!$A$3:$D$9995,3,FALSE)</f>
        <v>58</v>
      </c>
      <c r="D24" s="3" t="str">
        <f>VLOOKUP(A24,'ESO dumped ZoneData'!$A$3:$D$9995,4,FALSE)</f>
        <v>Tempest Island</v>
      </c>
      <c r="E24" s="3" t="str">
        <f t="array" ref="E24">IF(OR(EXACT(A24,'ESO Dungeon constants'!$D$3:$D$987)),"X","")</f>
        <v>X</v>
      </c>
      <c r="F24" s="3" t="str">
        <f t="shared" si="0"/>
        <v/>
      </c>
      <c r="G24" s="3" t="str">
        <f t="shared" si="1"/>
        <v>Malabal Tor</v>
      </c>
      <c r="H24" s="17">
        <f t="shared" si="2"/>
        <v>131</v>
      </c>
      <c r="I24" s="17">
        <f t="shared" si="3"/>
        <v>58</v>
      </c>
      <c r="J24">
        <v>0</v>
      </c>
      <c r="K24" s="3" t="str">
        <f>VLOOKUP(J24,'LibSets constants'!$A$4:$B$1000,2,FALSE)</f>
        <v>DLC_BASE_GAME</v>
      </c>
      <c r="L24" s="3" t="str">
        <f>VLOOKUP(J24,'LibSets constants'!$A$4:$C$1000,3,FALSE)</f>
        <v>Included in base game</v>
      </c>
    </row>
    <row r="25" spans="1:12" x14ac:dyDescent="0.25">
      <c r="A25" s="12">
        <v>134</v>
      </c>
      <c r="B25" s="5">
        <f>VLOOKUP(A25,'ESO dumped ZoneData'!$A$3:$D$9995,2,FALSE)</f>
        <v>24</v>
      </c>
      <c r="C25" s="5">
        <f>VLOOKUP(A25,'ESO dumped ZoneData'!$A$3:$D$9995,3,FALSE)</f>
        <v>117</v>
      </c>
      <c r="D25" s="3" t="str">
        <f>VLOOKUP(A25,'ESO dumped ZoneData'!$A$3:$D$9995,4,FALSE)</f>
        <v>Sanguine's Demesne</v>
      </c>
      <c r="E25" s="3" t="str">
        <f t="array" ref="E25">IF(OR(EXACT(A25,'ESO Dungeon constants'!$D$3:$D$987)),"X","")</f>
        <v/>
      </c>
      <c r="F25" s="3" t="str">
        <f t="shared" si="0"/>
        <v/>
      </c>
      <c r="G25" s="3" t="str">
        <f t="shared" si="1"/>
        <v>Shadowfen</v>
      </c>
      <c r="H25" s="17">
        <f t="shared" si="2"/>
        <v>134</v>
      </c>
      <c r="I25" s="17">
        <f t="shared" si="3"/>
        <v>117</v>
      </c>
      <c r="J25">
        <v>0</v>
      </c>
      <c r="K25" s="3" t="str">
        <f>VLOOKUP(J25,'LibSets constants'!$A$4:$B$1000,2,FALSE)</f>
        <v>DLC_BASE_GAME</v>
      </c>
      <c r="L25" s="3" t="str">
        <f>VLOOKUP(J25,'LibSets constants'!$A$4:$C$1000,3,FALSE)</f>
        <v>Included in base game</v>
      </c>
    </row>
    <row r="26" spans="1:12" x14ac:dyDescent="0.25">
      <c r="A26" s="12">
        <v>137</v>
      </c>
      <c r="B26" s="5">
        <f>VLOOKUP(A26,'ESO dumped ZoneData'!$A$3:$D$9995,2,FALSE)</f>
        <v>25</v>
      </c>
      <c r="C26" s="5">
        <f>VLOOKUP(A26,'ESO dumped ZoneData'!$A$3:$D$9995,3,FALSE)</f>
        <v>108</v>
      </c>
      <c r="D26" s="3" t="str">
        <f>VLOOKUP(A26,'ESO dumped ZoneData'!$A$3:$D$9995,4,FALSE)</f>
        <v>Rulanyil's Fall</v>
      </c>
      <c r="E26" s="3" t="str">
        <f t="array" ref="E26">IF(OR(EXACT(A26,'ESO Dungeon constants'!$D$3:$D$987)),"X","")</f>
        <v/>
      </c>
      <c r="F26" s="3" t="str">
        <f t="shared" si="0"/>
        <v/>
      </c>
      <c r="G26" s="3" t="str">
        <f t="shared" si="1"/>
        <v>Greenshade</v>
      </c>
      <c r="H26" s="17">
        <f t="shared" si="2"/>
        <v>137</v>
      </c>
      <c r="I26" s="17">
        <f t="shared" si="3"/>
        <v>108</v>
      </c>
      <c r="J26">
        <v>0</v>
      </c>
      <c r="K26" s="3" t="str">
        <f>VLOOKUP(J26,'LibSets constants'!$A$4:$B$1000,2,FALSE)</f>
        <v>DLC_BASE_GAME</v>
      </c>
      <c r="L26" s="3" t="str">
        <f>VLOOKUP(J26,'LibSets constants'!$A$4:$C$1000,3,FALSE)</f>
        <v>Included in base game</v>
      </c>
    </row>
    <row r="27" spans="1:12" x14ac:dyDescent="0.25">
      <c r="A27" s="12">
        <v>138</v>
      </c>
      <c r="B27" s="5">
        <f>VLOOKUP(A27,'ESO dumped ZoneData'!$A$3:$D$9995,2,FALSE)</f>
        <v>26</v>
      </c>
      <c r="C27" s="5">
        <f>VLOOKUP(A27,'ESO dumped ZoneData'!$A$3:$D$9995,3,FALSE)</f>
        <v>58</v>
      </c>
      <c r="D27" s="3" t="str">
        <f>VLOOKUP(A27,'ESO dumped ZoneData'!$A$3:$D$9995,4,FALSE)</f>
        <v>Crimson Cove</v>
      </c>
      <c r="E27" s="3" t="str">
        <f t="array" ref="E27">IF(OR(EXACT(A27,'ESO Dungeon constants'!$D$3:$D$987)),"X","")</f>
        <v/>
      </c>
      <c r="F27" s="3" t="str">
        <f t="shared" si="0"/>
        <v/>
      </c>
      <c r="G27" s="3" t="str">
        <f t="shared" si="1"/>
        <v>Malabal Tor</v>
      </c>
      <c r="H27" s="17">
        <f t="shared" si="2"/>
        <v>138</v>
      </c>
      <c r="I27" s="17">
        <f t="shared" si="3"/>
        <v>58</v>
      </c>
      <c r="J27">
        <v>0</v>
      </c>
      <c r="K27" s="3" t="str">
        <f>VLOOKUP(J27,'LibSets constants'!$A$4:$B$1000,2,FALSE)</f>
        <v>DLC_BASE_GAME</v>
      </c>
      <c r="L27" s="3" t="str">
        <f>VLOOKUP(J27,'LibSets constants'!$A$4:$C$1000,3,FALSE)</f>
        <v>Included in base game</v>
      </c>
    </row>
    <row r="28" spans="1:12" x14ac:dyDescent="0.25">
      <c r="A28" s="12">
        <v>142</v>
      </c>
      <c r="B28" s="5">
        <f>VLOOKUP(A28,'ESO dumped ZoneData'!$A$3:$D$9995,2,FALSE)</f>
        <v>27</v>
      </c>
      <c r="C28" s="5">
        <f>VLOOKUP(A28,'ESO dumped ZoneData'!$A$3:$D$9995,3,FALSE)</f>
        <v>19</v>
      </c>
      <c r="D28" s="3" t="str">
        <f>VLOOKUP(A28,'ESO dumped ZoneData'!$A$3:$D$9995,4,FALSE)</f>
        <v>Bonesnap Ruins</v>
      </c>
      <c r="E28" s="3" t="str">
        <f t="array" ref="E28">IF(OR(EXACT(A28,'ESO Dungeon constants'!$D$3:$D$987)),"X","")</f>
        <v/>
      </c>
      <c r="F28" s="3" t="str">
        <f t="shared" si="0"/>
        <v/>
      </c>
      <c r="G28" s="3" t="str">
        <f t="shared" si="1"/>
        <v>Stormhaven</v>
      </c>
      <c r="H28" s="17">
        <f t="shared" si="2"/>
        <v>142</v>
      </c>
      <c r="I28" s="17">
        <f t="shared" si="3"/>
        <v>19</v>
      </c>
      <c r="J28">
        <v>0</v>
      </c>
      <c r="K28" s="3" t="str">
        <f>VLOOKUP(J28,'LibSets constants'!$A$4:$B$1000,2,FALSE)</f>
        <v>DLC_BASE_GAME</v>
      </c>
      <c r="L28" s="3" t="str">
        <f>VLOOKUP(J28,'LibSets constants'!$A$4:$C$1000,3,FALSE)</f>
        <v>Included in base game</v>
      </c>
    </row>
    <row r="29" spans="1:12" x14ac:dyDescent="0.25">
      <c r="A29" s="12">
        <v>144</v>
      </c>
      <c r="B29" s="5">
        <f>VLOOKUP(A29,'ESO dumped ZoneData'!$A$3:$D$9995,2,FALSE)</f>
        <v>28</v>
      </c>
      <c r="C29" s="5">
        <f>VLOOKUP(A29,'ESO dumped ZoneData'!$A$3:$D$9995,3,FALSE)</f>
        <v>3</v>
      </c>
      <c r="D29" s="3" t="str">
        <f>VLOOKUP(A29,'ESO dumped ZoneData'!$A$3:$D$9995,4,FALSE)</f>
        <v>Spindleclutch I</v>
      </c>
      <c r="E29" s="3" t="str">
        <f t="array" ref="E29">IF(OR(EXACT(A29,'ESO Dungeon constants'!$D$3:$D$987)),"X","")</f>
        <v>X</v>
      </c>
      <c r="F29" s="3" t="str">
        <f t="shared" si="0"/>
        <v/>
      </c>
      <c r="G29" s="3" t="str">
        <f t="shared" si="1"/>
        <v>Glenumbra</v>
      </c>
      <c r="H29" s="17">
        <f t="shared" si="2"/>
        <v>144</v>
      </c>
      <c r="I29" s="17">
        <f t="shared" si="3"/>
        <v>3</v>
      </c>
      <c r="J29">
        <v>0</v>
      </c>
      <c r="K29" s="3" t="str">
        <f>VLOOKUP(J29,'LibSets constants'!$A$4:$B$1000,2,FALSE)</f>
        <v>DLC_BASE_GAME</v>
      </c>
      <c r="L29" s="3" t="str">
        <f>VLOOKUP(J29,'LibSets constants'!$A$4:$C$1000,3,FALSE)</f>
        <v>Included in base game</v>
      </c>
    </row>
    <row r="30" spans="1:12" x14ac:dyDescent="0.25">
      <c r="A30" s="12">
        <v>146</v>
      </c>
      <c r="B30" s="5">
        <f>VLOOKUP(A30,'ESO dumped ZoneData'!$A$3:$D$9995,2,FALSE)</f>
        <v>29</v>
      </c>
      <c r="C30" s="5">
        <f>VLOOKUP(A30,'ESO dumped ZoneData'!$A$3:$D$9995,3,FALSE)</f>
        <v>19</v>
      </c>
      <c r="D30" s="3" t="str">
        <f>VLOOKUP(A30,'ESO dumped ZoneData'!$A$3:$D$9995,4,FALSE)</f>
        <v>Wayrest Sewers I</v>
      </c>
      <c r="E30" s="3" t="str">
        <f t="array" ref="E30">IF(OR(EXACT(A30,'ESO Dungeon constants'!$D$3:$D$987)),"X","")</f>
        <v>X</v>
      </c>
      <c r="F30" s="3" t="str">
        <f t="shared" si="0"/>
        <v/>
      </c>
      <c r="G30" s="3" t="str">
        <f t="shared" si="1"/>
        <v>Stormhaven</v>
      </c>
      <c r="H30" s="17">
        <f t="shared" si="2"/>
        <v>146</v>
      </c>
      <c r="I30" s="17">
        <f t="shared" si="3"/>
        <v>19</v>
      </c>
      <c r="J30">
        <v>0</v>
      </c>
      <c r="K30" s="3" t="str">
        <f>VLOOKUP(J30,'LibSets constants'!$A$4:$B$1000,2,FALSE)</f>
        <v>DLC_BASE_GAME</v>
      </c>
      <c r="L30" s="3" t="str">
        <f>VLOOKUP(J30,'LibSets constants'!$A$4:$C$1000,3,FALSE)</f>
        <v>Included in base game</v>
      </c>
    </row>
    <row r="31" spans="1:12" x14ac:dyDescent="0.25">
      <c r="A31" s="12">
        <v>148</v>
      </c>
      <c r="B31" s="5">
        <f>VLOOKUP(A31,'ESO dumped ZoneData'!$A$3:$D$9995,2,FALSE)</f>
        <v>30</v>
      </c>
      <c r="C31" s="5">
        <f>VLOOKUP(A31,'ESO dumped ZoneData'!$A$3:$D$9995,3,FALSE)</f>
        <v>117</v>
      </c>
      <c r="D31" s="3" t="str">
        <f>VLOOKUP(A31,'ESO dumped ZoneData'!$A$3:$D$9995,4,FALSE)</f>
        <v>Arx Corinium</v>
      </c>
      <c r="E31" s="3" t="str">
        <f t="array" ref="E31">IF(OR(EXACT(A31,'ESO Dungeon constants'!$D$3:$D$987)),"X","")</f>
        <v>X</v>
      </c>
      <c r="F31" s="3" t="str">
        <f t="shared" si="0"/>
        <v/>
      </c>
      <c r="G31" s="3" t="str">
        <f t="shared" si="1"/>
        <v>Shadowfen</v>
      </c>
      <c r="H31" s="17">
        <f t="shared" si="2"/>
        <v>148</v>
      </c>
      <c r="I31" s="17">
        <f t="shared" si="3"/>
        <v>117</v>
      </c>
      <c r="J31">
        <v>0</v>
      </c>
      <c r="K31" s="3" t="str">
        <f>VLOOKUP(J31,'LibSets constants'!$A$4:$B$1000,2,FALSE)</f>
        <v>DLC_BASE_GAME</v>
      </c>
      <c r="L31" s="3" t="str">
        <f>VLOOKUP(J31,'LibSets constants'!$A$4:$C$1000,3,FALSE)</f>
        <v>Included in base game</v>
      </c>
    </row>
    <row r="32" spans="1:12" x14ac:dyDescent="0.25">
      <c r="A32" s="12">
        <v>159</v>
      </c>
      <c r="B32" s="5">
        <f>VLOOKUP(A32,'ESO dumped ZoneData'!$A$3:$D$9995,2,FALSE)</f>
        <v>31</v>
      </c>
      <c r="C32" s="5">
        <f>VLOOKUP(A32,'ESO dumped ZoneData'!$A$3:$D$9995,3,FALSE)</f>
        <v>19</v>
      </c>
      <c r="D32" s="3" t="str">
        <f>VLOOKUP(A32,'ESO dumped ZoneData'!$A$3:$D$9995,4,FALSE)</f>
        <v>Emeric's Dream</v>
      </c>
      <c r="E32" s="3" t="str">
        <f t="array" ref="E32">IF(OR(EXACT(A32,'ESO Dungeon constants'!$D$3:$D$987)),"X","")</f>
        <v/>
      </c>
      <c r="F32" s="3" t="str">
        <f t="shared" si="0"/>
        <v/>
      </c>
      <c r="G32" s="3" t="str">
        <f t="shared" si="1"/>
        <v>Stormhaven</v>
      </c>
      <c r="H32" s="17">
        <f t="shared" si="2"/>
        <v>159</v>
      </c>
      <c r="I32" s="17">
        <f t="shared" si="3"/>
        <v>19</v>
      </c>
      <c r="J32">
        <v>0</v>
      </c>
      <c r="K32" s="3" t="str">
        <f>VLOOKUP(J32,'LibSets constants'!$A$4:$B$1000,2,FALSE)</f>
        <v>DLC_BASE_GAME</v>
      </c>
      <c r="L32" s="3" t="str">
        <f>VLOOKUP(J32,'LibSets constants'!$A$4:$C$1000,3,FALSE)</f>
        <v>Included in base game</v>
      </c>
    </row>
    <row r="33" spans="1:12" x14ac:dyDescent="0.25">
      <c r="A33" s="12">
        <v>162</v>
      </c>
      <c r="B33" s="5">
        <f>VLOOKUP(A33,'ESO dumped ZoneData'!$A$3:$D$9995,2,FALSE)</f>
        <v>32</v>
      </c>
      <c r="C33" s="5">
        <f>VLOOKUP(A33,'ESO dumped ZoneData'!$A$3:$D$9995,3,FALSE)</f>
        <v>20</v>
      </c>
      <c r="D33" s="3" t="str">
        <f>VLOOKUP(A33,'ESO dumped ZoneData'!$A$3:$D$9995,4,FALSE)</f>
        <v>Obsidian Scar</v>
      </c>
      <c r="E33" s="3" t="str">
        <f t="array" ref="E33">IF(OR(EXACT(A33,'ESO Dungeon constants'!$D$3:$D$987)),"X","")</f>
        <v/>
      </c>
      <c r="F33" s="3" t="str">
        <f t="shared" si="0"/>
        <v/>
      </c>
      <c r="G33" s="3" t="str">
        <f t="shared" si="1"/>
        <v>Rivenspire</v>
      </c>
      <c r="H33" s="17">
        <f t="shared" si="2"/>
        <v>162</v>
      </c>
      <c r="I33" s="17">
        <f t="shared" si="3"/>
        <v>20</v>
      </c>
      <c r="J33">
        <v>0</v>
      </c>
      <c r="K33" s="3" t="str">
        <f>VLOOKUP(J33,'LibSets constants'!$A$4:$B$1000,2,FALSE)</f>
        <v>DLC_BASE_GAME</v>
      </c>
      <c r="L33" s="3" t="str">
        <f>VLOOKUP(J33,'LibSets constants'!$A$4:$C$1000,3,FALSE)</f>
        <v>Included in base game</v>
      </c>
    </row>
    <row r="34" spans="1:12" x14ac:dyDescent="0.25">
      <c r="A34" s="12">
        <v>166</v>
      </c>
      <c r="B34" s="5">
        <f>VLOOKUP(A34,'ESO dumped ZoneData'!$A$3:$D$9995,2,FALSE)</f>
        <v>33</v>
      </c>
      <c r="C34" s="5">
        <f>VLOOKUP(A34,'ESO dumped ZoneData'!$A$3:$D$9995,3,FALSE)</f>
        <v>3</v>
      </c>
      <c r="D34" s="3" t="str">
        <f>VLOOKUP(A34,'ESO dumped ZoneData'!$A$3:$D$9995,4,FALSE)</f>
        <v>Cath Bedraud</v>
      </c>
      <c r="E34" s="3" t="str">
        <f t="array" ref="E34">IF(OR(EXACT(A34,'ESO Dungeon constants'!$D$3:$D$987)),"X","")</f>
        <v/>
      </c>
      <c r="F34" s="3" t="str">
        <f t="shared" si="0"/>
        <v/>
      </c>
      <c r="G34" s="3" t="str">
        <f t="shared" si="1"/>
        <v>Glenumbra</v>
      </c>
      <c r="H34" s="17">
        <f t="shared" si="2"/>
        <v>166</v>
      </c>
      <c r="I34" s="17">
        <f t="shared" si="3"/>
        <v>3</v>
      </c>
      <c r="J34">
        <v>0</v>
      </c>
      <c r="K34" s="3" t="str">
        <f>VLOOKUP(J34,'LibSets constants'!$A$4:$B$1000,2,FALSE)</f>
        <v>DLC_BASE_GAME</v>
      </c>
      <c r="L34" s="3" t="str">
        <f>VLOOKUP(J34,'LibSets constants'!$A$4:$C$1000,3,FALSE)</f>
        <v>Included in base game</v>
      </c>
    </row>
    <row r="35" spans="1:12" x14ac:dyDescent="0.25">
      <c r="A35" s="12">
        <v>168</v>
      </c>
      <c r="B35" s="5">
        <f>VLOOKUP(A35,'ESO dumped ZoneData'!$A$3:$D$9995,2,FALSE)</f>
        <v>34</v>
      </c>
      <c r="C35" s="5">
        <f>VLOOKUP(A35,'ESO dumped ZoneData'!$A$3:$D$9995,3,FALSE)</f>
        <v>92</v>
      </c>
      <c r="D35" s="3" t="str">
        <f>VLOOKUP(A35,'ESO dumped ZoneData'!$A$3:$D$9995,4,FALSE)</f>
        <v>Bisnensel</v>
      </c>
      <c r="E35" s="3" t="str">
        <f t="array" ref="E35">IF(OR(EXACT(A35,'ESO Dungeon constants'!$D$3:$D$987)),"X","")</f>
        <v/>
      </c>
      <c r="F35" s="3" t="str">
        <f t="shared" si="0"/>
        <v/>
      </c>
      <c r="G35" s="3" t="str">
        <f t="shared" si="1"/>
        <v>Bangkorai</v>
      </c>
      <c r="H35" s="17">
        <f t="shared" si="2"/>
        <v>168</v>
      </c>
      <c r="I35" s="17">
        <f t="shared" si="3"/>
        <v>92</v>
      </c>
      <c r="J35">
        <v>0</v>
      </c>
      <c r="K35" s="3" t="str">
        <f>VLOOKUP(J35,'LibSets constants'!$A$4:$B$1000,2,FALSE)</f>
        <v>DLC_BASE_GAME</v>
      </c>
      <c r="L35" s="3" t="str">
        <f>VLOOKUP(J35,'LibSets constants'!$A$4:$C$1000,3,FALSE)</f>
        <v>Included in base game</v>
      </c>
    </row>
    <row r="36" spans="1:12" x14ac:dyDescent="0.25">
      <c r="A36" s="12">
        <v>169</v>
      </c>
      <c r="B36" s="5">
        <f>VLOOKUP(A36,'ESO dumped ZoneData'!$A$3:$D$9995,2,FALSE)</f>
        <v>35</v>
      </c>
      <c r="C36" s="5">
        <f>VLOOKUP(A36,'ESO dumped ZoneData'!$A$3:$D$9995,3,FALSE)</f>
        <v>92</v>
      </c>
      <c r="D36" s="3" t="str">
        <f>VLOOKUP(A36,'ESO dumped ZoneData'!$A$3:$D$9995,4,FALSE)</f>
        <v>Razak's Wheel</v>
      </c>
      <c r="E36" s="3" t="str">
        <f t="array" ref="E36">IF(OR(EXACT(A36,'ESO Dungeon constants'!$D$3:$D$987)),"X","")</f>
        <v/>
      </c>
      <c r="F36" s="3" t="str">
        <f t="shared" si="0"/>
        <v/>
      </c>
      <c r="G36" s="3" t="str">
        <f t="shared" si="1"/>
        <v>Bangkorai</v>
      </c>
      <c r="H36" s="17">
        <f t="shared" si="2"/>
        <v>169</v>
      </c>
      <c r="I36" s="17">
        <f t="shared" si="3"/>
        <v>92</v>
      </c>
      <c r="J36">
        <v>0</v>
      </c>
      <c r="K36" s="3" t="str">
        <f>VLOOKUP(J36,'LibSets constants'!$A$4:$B$1000,2,FALSE)</f>
        <v>DLC_BASE_GAME</v>
      </c>
      <c r="L36" s="3" t="str">
        <f>VLOOKUP(J36,'LibSets constants'!$A$4:$C$1000,3,FALSE)</f>
        <v>Included in base game</v>
      </c>
    </row>
    <row r="37" spans="1:12" x14ac:dyDescent="0.25">
      <c r="A37" s="12">
        <v>176</v>
      </c>
      <c r="B37" s="5">
        <f>VLOOKUP(A37,'ESO dumped ZoneData'!$A$3:$D$9995,2,FALSE)</f>
        <v>36</v>
      </c>
      <c r="C37" s="5">
        <f>VLOOKUP(A37,'ESO dumped ZoneData'!$A$3:$D$9995,3,FALSE)</f>
        <v>108</v>
      </c>
      <c r="D37" s="3" t="str">
        <f>VLOOKUP(A37,'ESO dumped ZoneData'!$A$3:$D$9995,4,FALSE)</f>
        <v>City of Ash I</v>
      </c>
      <c r="E37" s="3" t="str">
        <f t="array" ref="E37">IF(OR(EXACT(A37,'ESO Dungeon constants'!$D$3:$D$987)),"X","")</f>
        <v>X</v>
      </c>
      <c r="F37" s="3" t="str">
        <f t="shared" si="0"/>
        <v/>
      </c>
      <c r="G37" s="3" t="str">
        <f t="shared" si="1"/>
        <v>Greenshade</v>
      </c>
      <c r="H37" s="17">
        <f t="shared" si="2"/>
        <v>176</v>
      </c>
      <c r="I37" s="17">
        <f t="shared" si="3"/>
        <v>108</v>
      </c>
      <c r="J37">
        <v>0</v>
      </c>
      <c r="K37" s="3" t="str">
        <f>VLOOKUP(J37,'LibSets constants'!$A$4:$B$1000,2,FALSE)</f>
        <v>DLC_BASE_GAME</v>
      </c>
      <c r="L37" s="3" t="str">
        <f>VLOOKUP(J37,'LibSets constants'!$A$4:$C$1000,3,FALSE)</f>
        <v>Included in base game</v>
      </c>
    </row>
    <row r="38" spans="1:12" x14ac:dyDescent="0.25">
      <c r="A38" s="12">
        <v>181</v>
      </c>
      <c r="B38" s="5">
        <f>VLOOKUP(A38,'ESO dumped ZoneData'!$A$3:$D$9995,2,FALSE)</f>
        <v>37</v>
      </c>
      <c r="C38" s="5">
        <f>VLOOKUP(A38,'ESO dumped ZoneData'!$A$3:$D$9995,3,FALSE)</f>
        <v>181</v>
      </c>
      <c r="D38" s="3" t="str">
        <f>VLOOKUP(A38,'ESO dumped ZoneData'!$A$3:$D$9995,4,FALSE)</f>
        <v>Cyrodiil</v>
      </c>
      <c r="E38" s="3" t="str">
        <f t="array" ref="E38">IF(OR(EXACT(A38,'ESO Dungeon constants'!$D$3:$D$987)),"X","")</f>
        <v/>
      </c>
      <c r="F38" s="3" t="str">
        <f t="shared" si="0"/>
        <v>X</v>
      </c>
      <c r="G38" s="3" t="str">
        <f t="shared" si="1"/>
        <v/>
      </c>
      <c r="H38" s="17">
        <f t="shared" si="2"/>
        <v>181</v>
      </c>
      <c r="I38" s="17">
        <f t="shared" si="3"/>
        <v>181</v>
      </c>
      <c r="J38">
        <v>0</v>
      </c>
      <c r="K38" s="3" t="str">
        <f>VLOOKUP(J38,'LibSets constants'!$A$4:$B$1000,2,FALSE)</f>
        <v>DLC_BASE_GAME</v>
      </c>
      <c r="L38" s="3" t="str">
        <f>VLOOKUP(J38,'LibSets constants'!$A$4:$C$1000,3,FALSE)</f>
        <v>Included in base game</v>
      </c>
    </row>
    <row r="39" spans="1:12" x14ac:dyDescent="0.25">
      <c r="A39" s="12">
        <v>187</v>
      </c>
      <c r="B39" s="5">
        <f>VLOOKUP(A39,'ESO dumped ZoneData'!$A$3:$D$9995,2,FALSE)</f>
        <v>38</v>
      </c>
      <c r="C39" s="5">
        <f>VLOOKUP(A39,'ESO dumped ZoneData'!$A$3:$D$9995,3,FALSE)</f>
        <v>117</v>
      </c>
      <c r="D39" s="3" t="str">
        <f>VLOOKUP(A39,'ESO dumped ZoneData'!$A$3:$D$9995,4,FALSE)</f>
        <v>Loriasel</v>
      </c>
      <c r="E39" s="3" t="str">
        <f t="array" ref="E39">IF(OR(EXACT(A39,'ESO Dungeon constants'!$D$3:$D$987)),"X","")</f>
        <v/>
      </c>
      <c r="F39" s="3" t="str">
        <f t="shared" si="0"/>
        <v/>
      </c>
      <c r="G39" s="3" t="str">
        <f t="shared" si="1"/>
        <v>Shadowfen</v>
      </c>
      <c r="H39" s="17">
        <f t="shared" si="2"/>
        <v>187</v>
      </c>
      <c r="I39" s="17">
        <f t="shared" si="3"/>
        <v>117</v>
      </c>
      <c r="J39">
        <v>0</v>
      </c>
      <c r="K39" s="3" t="str">
        <f>VLOOKUP(J39,'LibSets constants'!$A$4:$B$1000,2,FALSE)</f>
        <v>DLC_BASE_GAME</v>
      </c>
      <c r="L39" s="3" t="str">
        <f>VLOOKUP(J39,'LibSets constants'!$A$4:$C$1000,3,FALSE)</f>
        <v>Included in base game</v>
      </c>
    </row>
    <row r="40" spans="1:12" x14ac:dyDescent="0.25">
      <c r="A40" s="12">
        <v>188</v>
      </c>
      <c r="B40" s="5">
        <f>VLOOKUP(A40,'ESO dumped ZoneData'!$A$3:$D$9995,2,FALSE)</f>
        <v>39</v>
      </c>
      <c r="C40" s="5">
        <f>VLOOKUP(A40,'ESO dumped ZoneData'!$A$3:$D$9995,3,FALSE)</f>
        <v>57</v>
      </c>
      <c r="D40" s="3" t="str">
        <f>VLOOKUP(A40,'ESO dumped ZoneData'!$A$3:$D$9995,4,FALSE)</f>
        <v>The Apothecarium</v>
      </c>
      <c r="E40" s="3" t="str">
        <f t="array" ref="E40">IF(OR(EXACT(A40,'ESO Dungeon constants'!$D$3:$D$987)),"X","")</f>
        <v/>
      </c>
      <c r="F40" s="3" t="str">
        <f t="shared" si="0"/>
        <v/>
      </c>
      <c r="G40" s="3" t="str">
        <f t="shared" si="1"/>
        <v>Deshaan</v>
      </c>
      <c r="H40" s="17">
        <f t="shared" si="2"/>
        <v>188</v>
      </c>
      <c r="I40" s="17">
        <f t="shared" si="3"/>
        <v>57</v>
      </c>
      <c r="J40">
        <v>0</v>
      </c>
      <c r="K40" s="3" t="str">
        <f>VLOOKUP(J40,'LibSets constants'!$A$4:$B$1000,2,FALSE)</f>
        <v>DLC_BASE_GAME</v>
      </c>
      <c r="L40" s="3" t="str">
        <f>VLOOKUP(J40,'LibSets constants'!$A$4:$C$1000,3,FALSE)</f>
        <v>Included in base game</v>
      </c>
    </row>
    <row r="41" spans="1:12" x14ac:dyDescent="0.25">
      <c r="A41" s="12">
        <v>189</v>
      </c>
      <c r="B41" s="5">
        <f>VLOOKUP(A41,'ESO dumped ZoneData'!$A$3:$D$9995,2,FALSE)</f>
        <v>40</v>
      </c>
      <c r="C41" s="5">
        <f>VLOOKUP(A41,'ESO dumped ZoneData'!$A$3:$D$9995,3,FALSE)</f>
        <v>57</v>
      </c>
      <c r="D41" s="3" t="str">
        <f>VLOOKUP(A41,'ESO dumped ZoneData'!$A$3:$D$9995,4,FALSE)</f>
        <v>Tribunal Temple</v>
      </c>
      <c r="E41" s="3" t="str">
        <f t="array" ref="E41">IF(OR(EXACT(A41,'ESO Dungeon constants'!$D$3:$D$987)),"X","")</f>
        <v/>
      </c>
      <c r="F41" s="3" t="str">
        <f t="shared" si="0"/>
        <v/>
      </c>
      <c r="G41" s="3" t="str">
        <f t="shared" si="1"/>
        <v>Deshaan</v>
      </c>
      <c r="H41" s="17">
        <f t="shared" si="2"/>
        <v>189</v>
      </c>
      <c r="I41" s="17">
        <f t="shared" si="3"/>
        <v>57</v>
      </c>
      <c r="J41">
        <v>0</v>
      </c>
      <c r="K41" s="3" t="str">
        <f>VLOOKUP(J41,'LibSets constants'!$A$4:$B$1000,2,FALSE)</f>
        <v>DLC_BASE_GAME</v>
      </c>
      <c r="L41" s="3" t="str">
        <f>VLOOKUP(J41,'LibSets constants'!$A$4:$C$1000,3,FALSE)</f>
        <v>Included in base game</v>
      </c>
    </row>
    <row r="42" spans="1:12" x14ac:dyDescent="0.25">
      <c r="A42" s="12">
        <v>190</v>
      </c>
      <c r="B42" s="5">
        <f>VLOOKUP(A42,'ESO dumped ZoneData'!$A$3:$D$9995,2,FALSE)</f>
        <v>41</v>
      </c>
      <c r="C42" s="5">
        <f>VLOOKUP(A42,'ESO dumped ZoneData'!$A$3:$D$9995,3,FALSE)</f>
        <v>57</v>
      </c>
      <c r="D42" s="3" t="str">
        <f>VLOOKUP(A42,'ESO dumped ZoneData'!$A$3:$D$9995,4,FALSE)</f>
        <v>Reservoir of Souls</v>
      </c>
      <c r="E42" s="3" t="str">
        <f t="array" ref="E42">IF(OR(EXACT(A42,'ESO Dungeon constants'!$D$3:$D$987)),"X","")</f>
        <v/>
      </c>
      <c r="F42" s="3" t="str">
        <f t="shared" si="0"/>
        <v/>
      </c>
      <c r="G42" s="3" t="str">
        <f t="shared" si="1"/>
        <v>Deshaan</v>
      </c>
      <c r="H42" s="17">
        <f t="shared" si="2"/>
        <v>190</v>
      </c>
      <c r="I42" s="17">
        <f t="shared" si="3"/>
        <v>57</v>
      </c>
      <c r="J42">
        <v>0</v>
      </c>
      <c r="K42" s="3" t="str">
        <f>VLOOKUP(J42,'LibSets constants'!$A$4:$B$1000,2,FALSE)</f>
        <v>DLC_BASE_GAME</v>
      </c>
      <c r="L42" s="3" t="str">
        <f>VLOOKUP(J42,'LibSets constants'!$A$4:$C$1000,3,FALSE)</f>
        <v>Included in base game</v>
      </c>
    </row>
    <row r="43" spans="1:12" x14ac:dyDescent="0.25">
      <c r="A43" s="12">
        <v>191</v>
      </c>
      <c r="B43" s="5">
        <f>VLOOKUP(A43,'ESO dumped ZoneData'!$A$3:$D$9995,2,FALSE)</f>
        <v>42</v>
      </c>
      <c r="C43" s="5">
        <f>VLOOKUP(A43,'ESO dumped ZoneData'!$A$3:$D$9995,3,FALSE)</f>
        <v>41</v>
      </c>
      <c r="D43" s="3" t="str">
        <f>VLOOKUP(A43,'ESO dumped ZoneData'!$A$3:$D$9995,4,FALSE)</f>
        <v>Ash Mountain</v>
      </c>
      <c r="E43" s="3" t="str">
        <f t="array" ref="E43">IF(OR(EXACT(A43,'ESO Dungeon constants'!$D$3:$D$987)),"X","")</f>
        <v/>
      </c>
      <c r="F43" s="3" t="str">
        <f t="shared" si="0"/>
        <v/>
      </c>
      <c r="G43" s="3" t="str">
        <f t="shared" si="1"/>
        <v>Stonefalls</v>
      </c>
      <c r="H43" s="17">
        <f t="shared" si="2"/>
        <v>191</v>
      </c>
      <c r="I43" s="17">
        <f t="shared" si="3"/>
        <v>41</v>
      </c>
      <c r="J43">
        <v>0</v>
      </c>
      <c r="K43" s="3" t="str">
        <f>VLOOKUP(J43,'LibSets constants'!$A$4:$B$1000,2,FALSE)</f>
        <v>DLC_BASE_GAME</v>
      </c>
      <c r="L43" s="3" t="str">
        <f>VLOOKUP(J43,'LibSets constants'!$A$4:$C$1000,3,FALSE)</f>
        <v>Included in base game</v>
      </c>
    </row>
    <row r="44" spans="1:12" x14ac:dyDescent="0.25">
      <c r="A44" s="12">
        <v>192</v>
      </c>
      <c r="B44" s="5">
        <f>VLOOKUP(A44,'ESO dumped ZoneData'!$A$3:$D$9995,2,FALSE)</f>
        <v>43</v>
      </c>
      <c r="C44" s="5">
        <f>VLOOKUP(A44,'ESO dumped ZoneData'!$A$3:$D$9995,3,FALSE)</f>
        <v>41</v>
      </c>
      <c r="D44" s="3" t="str">
        <f>VLOOKUP(A44,'ESO dumped ZoneData'!$A$3:$D$9995,4,FALSE)</f>
        <v>Virak Keep</v>
      </c>
      <c r="E44" s="3" t="str">
        <f t="array" ref="E44">IF(OR(EXACT(A44,'ESO Dungeon constants'!$D$3:$D$987)),"X","")</f>
        <v/>
      </c>
      <c r="F44" s="3" t="str">
        <f t="shared" si="0"/>
        <v/>
      </c>
      <c r="G44" s="3" t="str">
        <f t="shared" si="1"/>
        <v>Stonefalls</v>
      </c>
      <c r="H44" s="17">
        <f t="shared" si="2"/>
        <v>192</v>
      </c>
      <c r="I44" s="17">
        <f t="shared" si="3"/>
        <v>41</v>
      </c>
      <c r="J44">
        <v>0</v>
      </c>
      <c r="K44" s="3" t="str">
        <f>VLOOKUP(J44,'LibSets constants'!$A$4:$B$1000,2,FALSE)</f>
        <v>DLC_BASE_GAME</v>
      </c>
      <c r="L44" s="3" t="str">
        <f>VLOOKUP(J44,'LibSets constants'!$A$4:$C$1000,3,FALSE)</f>
        <v>Included in base game</v>
      </c>
    </row>
    <row r="45" spans="1:12" x14ac:dyDescent="0.25">
      <c r="A45" s="12">
        <v>193</v>
      </c>
      <c r="B45" s="5">
        <f>VLOOKUP(A45,'ESO dumped ZoneData'!$A$3:$D$9995,2,FALSE)</f>
        <v>44</v>
      </c>
      <c r="C45" s="5">
        <f>VLOOKUP(A45,'ESO dumped ZoneData'!$A$3:$D$9995,3,FALSE)</f>
        <v>41</v>
      </c>
      <c r="D45" s="3" t="str">
        <f>VLOOKUP(A45,'ESO dumped ZoneData'!$A$3:$D$9995,4,FALSE)</f>
        <v>Tormented Spire</v>
      </c>
      <c r="E45" s="3" t="str">
        <f t="array" ref="E45">IF(OR(EXACT(A45,'ESO Dungeon constants'!$D$3:$D$987)),"X","")</f>
        <v/>
      </c>
      <c r="F45" s="3" t="str">
        <f t="shared" si="0"/>
        <v/>
      </c>
      <c r="G45" s="3" t="str">
        <f t="shared" si="1"/>
        <v>Stonefalls</v>
      </c>
      <c r="H45" s="17">
        <f t="shared" si="2"/>
        <v>193</v>
      </c>
      <c r="I45" s="17">
        <f t="shared" si="3"/>
        <v>41</v>
      </c>
      <c r="J45">
        <v>0</v>
      </c>
      <c r="K45" s="3" t="str">
        <f>VLOOKUP(J45,'LibSets constants'!$A$4:$B$1000,2,FALSE)</f>
        <v>DLC_BASE_GAME</v>
      </c>
      <c r="L45" s="3" t="str">
        <f>VLOOKUP(J45,'LibSets constants'!$A$4:$C$1000,3,FALSE)</f>
        <v>Included in base game</v>
      </c>
    </row>
    <row r="46" spans="1:12" x14ac:dyDescent="0.25">
      <c r="A46" s="12">
        <v>199</v>
      </c>
      <c r="B46" s="5">
        <f>VLOOKUP(A46,'ESO dumped ZoneData'!$A$3:$D$9995,2,FALSE)</f>
        <v>45</v>
      </c>
      <c r="C46" s="5">
        <f>VLOOKUP(A46,'ESO dumped ZoneData'!$A$3:$D$9995,3,FALSE)</f>
        <v>199</v>
      </c>
      <c r="D46" s="3" t="str">
        <f>VLOOKUP(A46,'ESO dumped ZoneData'!$A$3:$D$9995,4,FALSE)</f>
        <v>The Harborage</v>
      </c>
      <c r="E46" s="3" t="str">
        <f t="array" ref="E46">IF(OR(EXACT(A46,'ESO Dungeon constants'!$D$3:$D$987)),"X","")</f>
        <v/>
      </c>
      <c r="F46" s="3" t="str">
        <f t="shared" si="0"/>
        <v>X</v>
      </c>
      <c r="G46" s="3" t="str">
        <f t="shared" si="1"/>
        <v/>
      </c>
      <c r="H46" s="17">
        <f t="shared" si="2"/>
        <v>199</v>
      </c>
      <c r="I46" s="17">
        <f t="shared" si="3"/>
        <v>199</v>
      </c>
      <c r="J46">
        <v>0</v>
      </c>
      <c r="K46" s="3" t="str">
        <f>VLOOKUP(J46,'LibSets constants'!$A$4:$B$1000,2,FALSE)</f>
        <v>DLC_BASE_GAME</v>
      </c>
      <c r="L46" s="3" t="str">
        <f>VLOOKUP(J46,'LibSets constants'!$A$4:$C$1000,3,FALSE)</f>
        <v>Included in base game</v>
      </c>
    </row>
    <row r="47" spans="1:12" x14ac:dyDescent="0.25">
      <c r="A47" s="12">
        <v>200</v>
      </c>
      <c r="B47" s="5">
        <f>VLOOKUP(A47,'ESO dumped ZoneData'!$A$3:$D$9995,2,FALSE)</f>
        <v>46</v>
      </c>
      <c r="C47" s="5">
        <f>VLOOKUP(A47,'ESO dumped ZoneData'!$A$3:$D$9995,3,FALSE)</f>
        <v>199</v>
      </c>
      <c r="D47" s="3" t="str">
        <f>VLOOKUP(A47,'ESO dumped ZoneData'!$A$3:$D$9995,4,FALSE)</f>
        <v>The Foundry of Woe</v>
      </c>
      <c r="E47" s="3" t="str">
        <f t="array" ref="E47">IF(OR(EXACT(A47,'ESO Dungeon constants'!$D$3:$D$987)),"X","")</f>
        <v/>
      </c>
      <c r="F47" s="3" t="str">
        <f t="shared" si="0"/>
        <v/>
      </c>
      <c r="G47" s="3" t="str">
        <f t="shared" si="1"/>
        <v>The Harborage</v>
      </c>
      <c r="H47" s="17">
        <f t="shared" si="2"/>
        <v>200</v>
      </c>
      <c r="I47" s="17">
        <f t="shared" si="3"/>
        <v>199</v>
      </c>
      <c r="J47">
        <v>0</v>
      </c>
      <c r="K47" s="3" t="str">
        <f>VLOOKUP(J47,'LibSets constants'!$A$4:$B$1000,2,FALSE)</f>
        <v>DLC_BASE_GAME</v>
      </c>
      <c r="L47" s="3" t="str">
        <f>VLOOKUP(J47,'LibSets constants'!$A$4:$C$1000,3,FALSE)</f>
        <v>Included in base game</v>
      </c>
    </row>
    <row r="48" spans="1:12" x14ac:dyDescent="0.25">
      <c r="A48" s="12">
        <v>201</v>
      </c>
      <c r="B48" s="5">
        <f>VLOOKUP(A48,'ESO dumped ZoneData'!$A$3:$D$9995,2,FALSE)</f>
        <v>47</v>
      </c>
      <c r="C48" s="5">
        <f>VLOOKUP(A48,'ESO dumped ZoneData'!$A$3:$D$9995,3,FALSE)</f>
        <v>199</v>
      </c>
      <c r="D48" s="3" t="str">
        <f>VLOOKUP(A48,'ESO dumped ZoneData'!$A$3:$D$9995,4,FALSE)</f>
        <v>Castle of the Worm</v>
      </c>
      <c r="E48" s="3" t="str">
        <f t="array" ref="E48">IF(OR(EXACT(A48,'ESO Dungeon constants'!$D$3:$D$987)),"X","")</f>
        <v/>
      </c>
      <c r="F48" s="3" t="str">
        <f t="shared" si="0"/>
        <v/>
      </c>
      <c r="G48" s="3" t="str">
        <f t="shared" si="1"/>
        <v>The Harborage</v>
      </c>
      <c r="H48" s="17">
        <f t="shared" si="2"/>
        <v>201</v>
      </c>
      <c r="I48" s="17">
        <f t="shared" si="3"/>
        <v>199</v>
      </c>
      <c r="J48">
        <v>0</v>
      </c>
      <c r="K48" s="3" t="str">
        <f>VLOOKUP(J48,'LibSets constants'!$A$4:$B$1000,2,FALSE)</f>
        <v>DLC_BASE_GAME</v>
      </c>
      <c r="L48" s="3" t="str">
        <f>VLOOKUP(J48,'LibSets constants'!$A$4:$C$1000,3,FALSE)</f>
        <v>Included in base game</v>
      </c>
    </row>
    <row r="49" spans="1:12" x14ac:dyDescent="0.25">
      <c r="A49" s="12">
        <v>203</v>
      </c>
      <c r="B49" s="5">
        <f>VLOOKUP(A49,'ESO dumped ZoneData'!$A$3:$D$9995,2,FALSE)</f>
        <v>48</v>
      </c>
      <c r="C49" s="5">
        <f>VLOOKUP(A49,'ESO dumped ZoneData'!$A$3:$D$9995,3,FALSE)</f>
        <v>267</v>
      </c>
      <c r="D49" s="3" t="str">
        <f>VLOOKUP(A49,'ESO dumped ZoneData'!$A$3:$D$9995,4,FALSE)</f>
        <v>Cheesemonger's Hollow</v>
      </c>
      <c r="E49" s="3" t="str">
        <f t="array" ref="E49">IF(OR(EXACT(A49,'ESO Dungeon constants'!$D$3:$D$987)),"X","")</f>
        <v/>
      </c>
      <c r="F49" s="3" t="str">
        <f t="shared" si="0"/>
        <v/>
      </c>
      <c r="G49" s="3" t="str">
        <f t="shared" si="1"/>
        <v>Eyevea</v>
      </c>
      <c r="H49" s="17">
        <f t="shared" si="2"/>
        <v>203</v>
      </c>
      <c r="I49" s="17">
        <f t="shared" si="3"/>
        <v>267</v>
      </c>
      <c r="J49">
        <v>0</v>
      </c>
      <c r="K49" s="3" t="str">
        <f>VLOOKUP(J49,'LibSets constants'!$A$4:$B$1000,2,FALSE)</f>
        <v>DLC_BASE_GAME</v>
      </c>
      <c r="L49" s="3" t="str">
        <f>VLOOKUP(J49,'LibSets constants'!$A$4:$C$1000,3,FALSE)</f>
        <v>Included in base game</v>
      </c>
    </row>
    <row r="50" spans="1:12" x14ac:dyDescent="0.25">
      <c r="A50" s="12">
        <v>207</v>
      </c>
      <c r="B50" s="5">
        <f>VLOOKUP(A50,'ESO dumped ZoneData'!$A$3:$D$9995,2,FALSE)</f>
        <v>49</v>
      </c>
      <c r="C50" s="5">
        <f>VLOOKUP(A50,'ESO dumped ZoneData'!$A$3:$D$9995,3,FALSE)</f>
        <v>208</v>
      </c>
      <c r="D50" s="3" t="str">
        <f>VLOOKUP(A50,'ESO dumped ZoneData'!$A$3:$D$9995,4,FALSE)</f>
        <v>Mzeneldt</v>
      </c>
      <c r="E50" s="3" t="str">
        <f t="array" ref="E50">IF(OR(EXACT(A50,'ESO Dungeon constants'!$D$3:$D$987)),"X","")</f>
        <v/>
      </c>
      <c r="F50" s="3" t="str">
        <f t="shared" si="0"/>
        <v/>
      </c>
      <c r="G50" s="3" t="str">
        <f t="shared" si="1"/>
        <v>The Earth Forge</v>
      </c>
      <c r="H50" s="17">
        <f t="shared" si="2"/>
        <v>207</v>
      </c>
      <c r="I50" s="17">
        <f t="shared" si="3"/>
        <v>208</v>
      </c>
      <c r="J50">
        <v>0</v>
      </c>
      <c r="K50" s="3" t="str">
        <f>VLOOKUP(J50,'LibSets constants'!$A$4:$B$1000,2,FALSE)</f>
        <v>DLC_BASE_GAME</v>
      </c>
      <c r="L50" s="3" t="str">
        <f>VLOOKUP(J50,'LibSets constants'!$A$4:$C$1000,3,FALSE)</f>
        <v>Included in base game</v>
      </c>
    </row>
    <row r="51" spans="1:12" x14ac:dyDescent="0.25">
      <c r="A51" s="12">
        <v>208</v>
      </c>
      <c r="B51" s="5">
        <f>VLOOKUP(A51,'ESO dumped ZoneData'!$A$3:$D$9995,2,FALSE)</f>
        <v>50</v>
      </c>
      <c r="C51" s="5">
        <f>VLOOKUP(A51,'ESO dumped ZoneData'!$A$3:$D$9995,3,FALSE)</f>
        <v>208</v>
      </c>
      <c r="D51" s="3" t="str">
        <f>VLOOKUP(A51,'ESO dumped ZoneData'!$A$3:$D$9995,4,FALSE)</f>
        <v>The Earth Forge</v>
      </c>
      <c r="E51" s="3" t="str">
        <f t="array" ref="E51">IF(OR(EXACT(A51,'ESO Dungeon constants'!$D$3:$D$987)),"X","")</f>
        <v/>
      </c>
      <c r="F51" s="3" t="str">
        <f t="shared" si="0"/>
        <v>X</v>
      </c>
      <c r="G51" s="3" t="str">
        <f t="shared" si="1"/>
        <v/>
      </c>
      <c r="H51" s="17">
        <f t="shared" si="2"/>
        <v>208</v>
      </c>
      <c r="I51" s="17">
        <f t="shared" si="3"/>
        <v>208</v>
      </c>
      <c r="J51">
        <v>0</v>
      </c>
      <c r="K51" s="3" t="str">
        <f>VLOOKUP(J51,'LibSets constants'!$A$4:$B$1000,2,FALSE)</f>
        <v>DLC_BASE_GAME</v>
      </c>
      <c r="L51" s="3" t="str">
        <f>VLOOKUP(J51,'LibSets constants'!$A$4:$C$1000,3,FALSE)</f>
        <v>Included in base game</v>
      </c>
    </row>
    <row r="52" spans="1:12" x14ac:dyDescent="0.25">
      <c r="A52" s="12">
        <v>209</v>
      </c>
      <c r="B52" s="5">
        <f>VLOOKUP(A52,'ESO dumped ZoneData'!$A$3:$D$9995,2,FALSE)</f>
        <v>51</v>
      </c>
      <c r="C52" s="5">
        <f>VLOOKUP(A52,'ESO dumped ZoneData'!$A$3:$D$9995,3,FALSE)</f>
        <v>208</v>
      </c>
      <c r="D52" s="3" t="str">
        <f>VLOOKUP(A52,'ESO dumped ZoneData'!$A$3:$D$9995,4,FALSE)</f>
        <v>Halls of Submission</v>
      </c>
      <c r="E52" s="3" t="str">
        <f t="array" ref="E52">IF(OR(EXACT(A52,'ESO Dungeon constants'!$D$3:$D$987)),"X","")</f>
        <v/>
      </c>
      <c r="F52" s="3" t="str">
        <f t="shared" si="0"/>
        <v/>
      </c>
      <c r="G52" s="3" t="str">
        <f t="shared" si="1"/>
        <v>The Earth Forge</v>
      </c>
      <c r="H52" s="17">
        <f t="shared" si="2"/>
        <v>209</v>
      </c>
      <c r="I52" s="17">
        <f t="shared" si="3"/>
        <v>208</v>
      </c>
      <c r="J52">
        <v>0</v>
      </c>
      <c r="K52" s="3" t="str">
        <f>VLOOKUP(J52,'LibSets constants'!$A$4:$B$1000,2,FALSE)</f>
        <v>DLC_BASE_GAME</v>
      </c>
      <c r="L52" s="3" t="str">
        <f>VLOOKUP(J52,'LibSets constants'!$A$4:$C$1000,3,FALSE)</f>
        <v>Included in base game</v>
      </c>
    </row>
    <row r="53" spans="1:12" x14ac:dyDescent="0.25">
      <c r="A53" s="12">
        <v>212</v>
      </c>
      <c r="B53" s="5">
        <f>VLOOKUP(A53,'ESO dumped ZoneData'!$A$3:$D$9995,2,FALSE)</f>
        <v>52</v>
      </c>
      <c r="C53" s="5">
        <f>VLOOKUP(A53,'ESO dumped ZoneData'!$A$3:$D$9995,3,FALSE)</f>
        <v>57</v>
      </c>
      <c r="D53" s="3" t="str">
        <f>VLOOKUP(A53,'ESO dumped ZoneData'!$A$3:$D$9995,4,FALSE)</f>
        <v>Mournhold Sewers</v>
      </c>
      <c r="E53" s="3" t="str">
        <f t="array" ref="E53">IF(OR(EXACT(A53,'ESO Dungeon constants'!$D$3:$D$987)),"X","")</f>
        <v/>
      </c>
      <c r="F53" s="3" t="str">
        <f t="shared" si="0"/>
        <v/>
      </c>
      <c r="G53" s="3" t="str">
        <f t="shared" si="1"/>
        <v>Deshaan</v>
      </c>
      <c r="H53" s="17">
        <f t="shared" si="2"/>
        <v>212</v>
      </c>
      <c r="I53" s="17">
        <f t="shared" si="3"/>
        <v>57</v>
      </c>
      <c r="J53">
        <v>0</v>
      </c>
      <c r="K53" s="3" t="str">
        <f>VLOOKUP(J53,'LibSets constants'!$A$4:$B$1000,2,FALSE)</f>
        <v>DLC_BASE_GAME</v>
      </c>
      <c r="L53" s="3" t="str">
        <f>VLOOKUP(J53,'LibSets constants'!$A$4:$C$1000,3,FALSE)</f>
        <v>Included in base game</v>
      </c>
    </row>
    <row r="54" spans="1:12" x14ac:dyDescent="0.25">
      <c r="A54" s="12">
        <v>213</v>
      </c>
      <c r="B54" s="5">
        <f>VLOOKUP(A54,'ESO dumped ZoneData'!$A$3:$D$9995,2,FALSE)</f>
        <v>53</v>
      </c>
      <c r="C54" s="5">
        <f>VLOOKUP(A54,'ESO dumped ZoneData'!$A$3:$D$9995,3,FALSE)</f>
        <v>117</v>
      </c>
      <c r="D54" s="3" t="str">
        <f>VLOOKUP(A54,'ESO dumped ZoneData'!$A$3:$D$9995,4,FALSE)</f>
        <v>Sunscale Ruins</v>
      </c>
      <c r="E54" s="3" t="str">
        <f t="array" ref="E54">IF(OR(EXACT(A54,'ESO Dungeon constants'!$D$3:$D$987)),"X","")</f>
        <v/>
      </c>
      <c r="F54" s="3" t="str">
        <f t="shared" si="0"/>
        <v/>
      </c>
      <c r="G54" s="3" t="str">
        <f t="shared" si="1"/>
        <v>Shadowfen</v>
      </c>
      <c r="H54" s="17">
        <f t="shared" si="2"/>
        <v>213</v>
      </c>
      <c r="I54" s="17">
        <f t="shared" si="3"/>
        <v>117</v>
      </c>
      <c r="J54">
        <v>0</v>
      </c>
      <c r="K54" s="3" t="str">
        <f>VLOOKUP(J54,'LibSets constants'!$A$4:$B$1000,2,FALSE)</f>
        <v>DLC_BASE_GAME</v>
      </c>
      <c r="L54" s="3" t="str">
        <f>VLOOKUP(J54,'LibSets constants'!$A$4:$C$1000,3,FALSE)</f>
        <v>Included in base game</v>
      </c>
    </row>
    <row r="55" spans="1:12" x14ac:dyDescent="0.25">
      <c r="A55" s="12">
        <v>214</v>
      </c>
      <c r="B55" s="5">
        <f>VLOOKUP(A55,'ESO dumped ZoneData'!$A$3:$D$9995,2,FALSE)</f>
        <v>54</v>
      </c>
      <c r="C55" s="5">
        <f>VLOOKUP(A55,'ESO dumped ZoneData'!$A$3:$D$9995,3,FALSE)</f>
        <v>117</v>
      </c>
      <c r="D55" s="3" t="str">
        <f>VLOOKUP(A55,'ESO dumped ZoneData'!$A$3:$D$9995,4,FALSE)</f>
        <v>Lair of the Skin Stealer</v>
      </c>
      <c r="E55" s="3" t="str">
        <f t="array" ref="E55">IF(OR(EXACT(A55,'ESO Dungeon constants'!$D$3:$D$987)),"X","")</f>
        <v/>
      </c>
      <c r="F55" s="3" t="str">
        <f t="shared" si="0"/>
        <v/>
      </c>
      <c r="G55" s="3" t="str">
        <f t="shared" si="1"/>
        <v>Shadowfen</v>
      </c>
      <c r="H55" s="17">
        <f t="shared" si="2"/>
        <v>214</v>
      </c>
      <c r="I55" s="17">
        <f t="shared" si="3"/>
        <v>117</v>
      </c>
      <c r="J55">
        <v>0</v>
      </c>
      <c r="K55" s="3" t="str">
        <f>VLOOKUP(J55,'LibSets constants'!$A$4:$B$1000,2,FALSE)</f>
        <v>DLC_BASE_GAME</v>
      </c>
      <c r="L55" s="3" t="str">
        <f>VLOOKUP(J55,'LibSets constants'!$A$4:$C$1000,3,FALSE)</f>
        <v>Included in base game</v>
      </c>
    </row>
    <row r="56" spans="1:12" x14ac:dyDescent="0.25">
      <c r="A56" s="12">
        <v>215</v>
      </c>
      <c r="B56" s="5">
        <f>VLOOKUP(A56,'ESO dumped ZoneData'!$A$3:$D$9995,2,FALSE)</f>
        <v>55</v>
      </c>
      <c r="C56" s="5">
        <f>VLOOKUP(A56,'ESO dumped ZoneData'!$A$3:$D$9995,3,FALSE)</f>
        <v>117</v>
      </c>
      <c r="D56" s="3" t="str">
        <f>VLOOKUP(A56,'ESO dumped ZoneData'!$A$3:$D$9995,4,FALSE)</f>
        <v>Vision of the Hist</v>
      </c>
      <c r="E56" s="3" t="str">
        <f t="array" ref="E56">IF(OR(EXACT(A56,'ESO Dungeon constants'!$D$3:$D$987)),"X","")</f>
        <v/>
      </c>
      <c r="F56" s="3" t="str">
        <f t="shared" si="0"/>
        <v/>
      </c>
      <c r="G56" s="3" t="str">
        <f t="shared" si="1"/>
        <v>Shadowfen</v>
      </c>
      <c r="H56" s="17">
        <f t="shared" si="2"/>
        <v>215</v>
      </c>
      <c r="I56" s="17">
        <f t="shared" si="3"/>
        <v>117</v>
      </c>
      <c r="J56">
        <v>0</v>
      </c>
      <c r="K56" s="3" t="str">
        <f>VLOOKUP(J56,'LibSets constants'!$A$4:$B$1000,2,FALSE)</f>
        <v>DLC_BASE_GAME</v>
      </c>
      <c r="L56" s="3" t="str">
        <f>VLOOKUP(J56,'LibSets constants'!$A$4:$C$1000,3,FALSE)</f>
        <v>Included in base game</v>
      </c>
    </row>
    <row r="57" spans="1:12" x14ac:dyDescent="0.25">
      <c r="A57" s="12">
        <v>216</v>
      </c>
      <c r="B57" s="5">
        <f>VLOOKUP(A57,'ESO dumped ZoneData'!$A$3:$D$9995,2,FALSE)</f>
        <v>56</v>
      </c>
      <c r="C57" s="5">
        <f>VLOOKUP(A57,'ESO dumped ZoneData'!$A$3:$D$9995,3,FALSE)</f>
        <v>41</v>
      </c>
      <c r="D57" s="3" t="str">
        <f>VLOOKUP(A57,'ESO dumped ZoneData'!$A$3:$D$9995,4,FALSE)</f>
        <v>Crow's Wood</v>
      </c>
      <c r="E57" s="3" t="str">
        <f t="array" ref="E57">IF(OR(EXACT(A57,'ESO Dungeon constants'!$D$3:$D$987)),"X","")</f>
        <v/>
      </c>
      <c r="F57" s="3" t="str">
        <f t="shared" si="0"/>
        <v/>
      </c>
      <c r="G57" s="3" t="str">
        <f t="shared" si="1"/>
        <v>Stonefalls</v>
      </c>
      <c r="H57" s="17">
        <f t="shared" si="2"/>
        <v>216</v>
      </c>
      <c r="I57" s="17">
        <f t="shared" si="3"/>
        <v>41</v>
      </c>
      <c r="J57">
        <v>0</v>
      </c>
      <c r="K57" s="3" t="str">
        <f>VLOOKUP(J57,'LibSets constants'!$A$4:$B$1000,2,FALSE)</f>
        <v>DLC_BASE_GAME</v>
      </c>
      <c r="L57" s="3" t="str">
        <f>VLOOKUP(J57,'LibSets constants'!$A$4:$C$1000,3,FALSE)</f>
        <v>Included in base game</v>
      </c>
    </row>
    <row r="58" spans="1:12" x14ac:dyDescent="0.25">
      <c r="A58" s="12">
        <v>217</v>
      </c>
      <c r="B58" s="5">
        <f>VLOOKUP(A58,'ESO dumped ZoneData'!$A$3:$D$9995,2,FALSE)</f>
        <v>57</v>
      </c>
      <c r="C58" s="5">
        <f>VLOOKUP(A58,'ESO dumped ZoneData'!$A$3:$D$9995,3,FALSE)</f>
        <v>199</v>
      </c>
      <c r="D58" s="3" t="str">
        <f>VLOOKUP(A58,'ESO dumped ZoneData'!$A$3:$D$9995,4,FALSE)</f>
        <v>The Halls of Torment</v>
      </c>
      <c r="E58" s="3" t="str">
        <f t="array" ref="E58">IF(OR(EXACT(A58,'ESO Dungeon constants'!$D$3:$D$987)),"X","")</f>
        <v/>
      </c>
      <c r="F58" s="3" t="str">
        <f t="shared" si="0"/>
        <v/>
      </c>
      <c r="G58" s="3" t="str">
        <f t="shared" si="1"/>
        <v>The Harborage</v>
      </c>
      <c r="H58" s="17">
        <f t="shared" si="2"/>
        <v>217</v>
      </c>
      <c r="I58" s="17">
        <f t="shared" si="3"/>
        <v>199</v>
      </c>
      <c r="J58">
        <v>0</v>
      </c>
      <c r="K58" s="3" t="str">
        <f>VLOOKUP(J58,'LibSets constants'!$A$4:$B$1000,2,FALSE)</f>
        <v>DLC_BASE_GAME</v>
      </c>
      <c r="L58" s="3" t="str">
        <f>VLOOKUP(J58,'LibSets constants'!$A$4:$C$1000,3,FALSE)</f>
        <v>Included in base game</v>
      </c>
    </row>
    <row r="59" spans="1:12" x14ac:dyDescent="0.25">
      <c r="A59" s="12">
        <v>218</v>
      </c>
      <c r="B59" s="5">
        <f>VLOOKUP(A59,'ESO dumped ZoneData'!$A$3:$D$9995,2,FALSE)</f>
        <v>58</v>
      </c>
      <c r="C59" s="5">
        <f>VLOOKUP(A59,'ESO dumped ZoneData'!$A$3:$D$9995,3,FALSE)</f>
        <v>267</v>
      </c>
      <c r="D59" s="3" t="str">
        <f>VLOOKUP(A59,'ESO dumped ZoneData'!$A$3:$D$9995,4,FALSE)</f>
        <v>Circus of Cheerful Slaughter</v>
      </c>
      <c r="E59" s="3" t="str">
        <f t="array" ref="E59">IF(OR(EXACT(A59,'ESO Dungeon constants'!$D$3:$D$987)),"X","")</f>
        <v/>
      </c>
      <c r="F59" s="3" t="str">
        <f t="shared" si="0"/>
        <v/>
      </c>
      <c r="G59" s="3" t="str">
        <f t="shared" si="1"/>
        <v>Eyevea</v>
      </c>
      <c r="H59" s="17">
        <f t="shared" si="2"/>
        <v>218</v>
      </c>
      <c r="I59" s="17">
        <f t="shared" si="3"/>
        <v>267</v>
      </c>
      <c r="J59">
        <v>0</v>
      </c>
      <c r="K59" s="3" t="str">
        <f>VLOOKUP(J59,'LibSets constants'!$A$4:$B$1000,2,FALSE)</f>
        <v>DLC_BASE_GAME</v>
      </c>
      <c r="L59" s="3" t="str">
        <f>VLOOKUP(J59,'LibSets constants'!$A$4:$C$1000,3,FALSE)</f>
        <v>Included in base game</v>
      </c>
    </row>
    <row r="60" spans="1:12" x14ac:dyDescent="0.25">
      <c r="A60" s="12">
        <v>219</v>
      </c>
      <c r="B60" s="5">
        <f>VLOOKUP(A60,'ESO dumped ZoneData'!$A$3:$D$9995,2,FALSE)</f>
        <v>59</v>
      </c>
      <c r="C60" s="5">
        <f>VLOOKUP(A60,'ESO dumped ZoneData'!$A$3:$D$9995,3,FALSE)</f>
        <v>267</v>
      </c>
      <c r="D60" s="3" t="str">
        <f>VLOOKUP(A60,'ESO dumped ZoneData'!$A$3:$D$9995,4,FALSE)</f>
        <v>Chateau of the Ravenous Rodent</v>
      </c>
      <c r="E60" s="3" t="str">
        <f t="array" ref="E60">IF(OR(EXACT(A60,'ESO Dungeon constants'!$D$3:$D$987)),"X","")</f>
        <v/>
      </c>
      <c r="F60" s="3" t="str">
        <f t="shared" si="0"/>
        <v/>
      </c>
      <c r="G60" s="3" t="str">
        <f t="shared" si="1"/>
        <v>Eyevea</v>
      </c>
      <c r="H60" s="17">
        <f t="shared" si="2"/>
        <v>219</v>
      </c>
      <c r="I60" s="17">
        <f t="shared" si="3"/>
        <v>267</v>
      </c>
      <c r="J60">
        <v>0</v>
      </c>
      <c r="K60" s="3" t="str">
        <f>VLOOKUP(J60,'LibSets constants'!$A$4:$B$1000,2,FALSE)</f>
        <v>DLC_BASE_GAME</v>
      </c>
      <c r="L60" s="3" t="str">
        <f>VLOOKUP(J60,'LibSets constants'!$A$4:$C$1000,3,FALSE)</f>
        <v>Included in base game</v>
      </c>
    </row>
    <row r="61" spans="1:12" x14ac:dyDescent="0.25">
      <c r="A61" s="12">
        <v>222</v>
      </c>
      <c r="B61" s="5">
        <f>VLOOKUP(A61,'ESO dumped ZoneData'!$A$3:$D$9995,2,FALSE)</f>
        <v>60</v>
      </c>
      <c r="C61" s="5">
        <f>VLOOKUP(A61,'ESO dumped ZoneData'!$A$3:$D$9995,3,FALSE)</f>
        <v>3</v>
      </c>
      <c r="D61" s="3" t="str">
        <f>VLOOKUP(A61,'ESO dumped ZoneData'!$A$3:$D$9995,4,FALSE)</f>
        <v>Dresan Keep</v>
      </c>
      <c r="E61" s="3" t="str">
        <f t="array" ref="E61">IF(OR(EXACT(A61,'ESO Dungeon constants'!$D$3:$D$987)),"X","")</f>
        <v/>
      </c>
      <c r="F61" s="3" t="str">
        <f t="shared" si="0"/>
        <v/>
      </c>
      <c r="G61" s="3" t="str">
        <f t="shared" si="1"/>
        <v>Glenumbra</v>
      </c>
      <c r="H61" s="17">
        <f t="shared" si="2"/>
        <v>222</v>
      </c>
      <c r="I61" s="17">
        <f t="shared" si="3"/>
        <v>3</v>
      </c>
      <c r="J61">
        <v>0</v>
      </c>
      <c r="K61" s="3" t="str">
        <f>VLOOKUP(J61,'LibSets constants'!$A$4:$B$1000,2,FALSE)</f>
        <v>DLC_BASE_GAME</v>
      </c>
      <c r="L61" s="3" t="str">
        <f>VLOOKUP(J61,'LibSets constants'!$A$4:$C$1000,3,FALSE)</f>
        <v>Included in base game</v>
      </c>
    </row>
    <row r="62" spans="1:12" x14ac:dyDescent="0.25">
      <c r="A62" s="12">
        <v>223</v>
      </c>
      <c r="B62" s="5">
        <f>VLOOKUP(A62,'ESO dumped ZoneData'!$A$3:$D$9995,2,FALSE)</f>
        <v>61</v>
      </c>
      <c r="C62" s="5">
        <f>VLOOKUP(A62,'ESO dumped ZoneData'!$A$3:$D$9995,3,FALSE)</f>
        <v>3</v>
      </c>
      <c r="D62" s="3" t="str">
        <f>VLOOKUP(A62,'ESO dumped ZoneData'!$A$3:$D$9995,4,FALSE)</f>
        <v>Tomb of Lost Kings</v>
      </c>
      <c r="E62" s="3" t="str">
        <f t="array" ref="E62">IF(OR(EXACT(A62,'ESO Dungeon constants'!$D$3:$D$987)),"X","")</f>
        <v/>
      </c>
      <c r="F62" s="3" t="str">
        <f t="shared" si="0"/>
        <v/>
      </c>
      <c r="G62" s="3" t="str">
        <f t="shared" si="1"/>
        <v>Glenumbra</v>
      </c>
      <c r="H62" s="17">
        <f t="shared" si="2"/>
        <v>223</v>
      </c>
      <c r="I62" s="17">
        <f t="shared" si="3"/>
        <v>3</v>
      </c>
      <c r="J62">
        <v>0</v>
      </c>
      <c r="K62" s="3" t="str">
        <f>VLOOKUP(J62,'LibSets constants'!$A$4:$B$1000,2,FALSE)</f>
        <v>DLC_BASE_GAME</v>
      </c>
      <c r="L62" s="3" t="str">
        <f>VLOOKUP(J62,'LibSets constants'!$A$4:$C$1000,3,FALSE)</f>
        <v>Included in base game</v>
      </c>
    </row>
    <row r="63" spans="1:12" x14ac:dyDescent="0.25">
      <c r="A63" s="12">
        <v>224</v>
      </c>
      <c r="B63" s="5">
        <f>VLOOKUP(A63,'ESO dumped ZoneData'!$A$3:$D$9995,2,FALSE)</f>
        <v>62</v>
      </c>
      <c r="C63" s="5">
        <f>VLOOKUP(A63,'ESO dumped ZoneData'!$A$3:$D$9995,3,FALSE)</f>
        <v>20</v>
      </c>
      <c r="D63" s="3" t="str">
        <f>VLOOKUP(A63,'ESO dumped ZoneData'!$A$3:$D$9995,4,FALSE)</f>
        <v>Breagha-Fin</v>
      </c>
      <c r="E63" s="3" t="str">
        <f t="array" ref="E63">IF(OR(EXACT(A63,'ESO Dungeon constants'!$D$3:$D$987)),"X","")</f>
        <v/>
      </c>
      <c r="F63" s="3" t="str">
        <f t="shared" si="0"/>
        <v/>
      </c>
      <c r="G63" s="3" t="str">
        <f t="shared" si="1"/>
        <v>Rivenspire</v>
      </c>
      <c r="H63" s="17">
        <f t="shared" si="2"/>
        <v>224</v>
      </c>
      <c r="I63" s="17">
        <f t="shared" si="3"/>
        <v>20</v>
      </c>
      <c r="J63">
        <v>0</v>
      </c>
      <c r="K63" s="3" t="str">
        <f>VLOOKUP(J63,'LibSets constants'!$A$4:$B$1000,2,FALSE)</f>
        <v>DLC_BASE_GAME</v>
      </c>
      <c r="L63" s="3" t="str">
        <f>VLOOKUP(J63,'LibSets constants'!$A$4:$C$1000,3,FALSE)</f>
        <v>Included in base game</v>
      </c>
    </row>
    <row r="64" spans="1:12" x14ac:dyDescent="0.25">
      <c r="A64" s="12">
        <v>227</v>
      </c>
      <c r="B64" s="5">
        <f>VLOOKUP(A64,'ESO dumped ZoneData'!$A$3:$D$9995,2,FALSE)</f>
        <v>63</v>
      </c>
      <c r="C64" s="5">
        <f>VLOOKUP(A64,'ESO dumped ZoneData'!$A$3:$D$9995,3,FALSE)</f>
        <v>92</v>
      </c>
      <c r="D64" s="3" t="str">
        <f>VLOOKUP(A64,'ESO dumped ZoneData'!$A$3:$D$9995,4,FALSE)</f>
        <v>The Sunken Road</v>
      </c>
      <c r="E64" s="3" t="str">
        <f t="array" ref="E64">IF(OR(EXACT(A64,'ESO Dungeon constants'!$D$3:$D$987)),"X","")</f>
        <v/>
      </c>
      <c r="F64" s="3" t="str">
        <f t="shared" si="0"/>
        <v/>
      </c>
      <c r="G64" s="3" t="str">
        <f t="shared" si="1"/>
        <v>Bangkorai</v>
      </c>
      <c r="H64" s="17">
        <f t="shared" si="2"/>
        <v>227</v>
      </c>
      <c r="I64" s="17">
        <f t="shared" si="3"/>
        <v>92</v>
      </c>
      <c r="J64">
        <v>0</v>
      </c>
      <c r="K64" s="3" t="str">
        <f>VLOOKUP(J64,'LibSets constants'!$A$4:$B$1000,2,FALSE)</f>
        <v>DLC_BASE_GAME</v>
      </c>
      <c r="L64" s="3" t="str">
        <f>VLOOKUP(J64,'LibSets constants'!$A$4:$C$1000,3,FALSE)</f>
        <v>Included in base game</v>
      </c>
    </row>
    <row r="65" spans="1:12" x14ac:dyDescent="0.25">
      <c r="A65" s="12">
        <v>228</v>
      </c>
      <c r="B65" s="5">
        <f>VLOOKUP(A65,'ESO dumped ZoneData'!$A$3:$D$9995,2,FALSE)</f>
        <v>64</v>
      </c>
      <c r="C65" s="5">
        <f>VLOOKUP(A65,'ESO dumped ZoneData'!$A$3:$D$9995,3,FALSE)</f>
        <v>92</v>
      </c>
      <c r="D65" s="3" t="str">
        <f>VLOOKUP(A65,'ESO dumped ZoneData'!$A$3:$D$9995,4,FALSE)</f>
        <v>Bangkorai Garrison</v>
      </c>
      <c r="E65" s="3" t="str">
        <f t="array" ref="E65">IF(OR(EXACT(A65,'ESO Dungeon constants'!$D$3:$D$987)),"X","")</f>
        <v/>
      </c>
      <c r="F65" s="3" t="str">
        <f t="shared" si="0"/>
        <v/>
      </c>
      <c r="G65" s="3" t="str">
        <f t="shared" si="1"/>
        <v>Bangkorai</v>
      </c>
      <c r="H65" s="17">
        <f t="shared" si="2"/>
        <v>228</v>
      </c>
      <c r="I65" s="17">
        <f t="shared" si="3"/>
        <v>92</v>
      </c>
      <c r="J65">
        <v>0</v>
      </c>
      <c r="K65" s="3" t="str">
        <f>VLOOKUP(J65,'LibSets constants'!$A$4:$B$1000,2,FALSE)</f>
        <v>DLC_BASE_GAME</v>
      </c>
      <c r="L65" s="3" t="str">
        <f>VLOOKUP(J65,'LibSets constants'!$A$4:$C$1000,3,FALSE)</f>
        <v>Included in base game</v>
      </c>
    </row>
    <row r="66" spans="1:12" x14ac:dyDescent="0.25">
      <c r="A66" s="12">
        <v>229</v>
      </c>
      <c r="B66" s="5">
        <f>VLOOKUP(A66,'ESO dumped ZoneData'!$A$3:$D$9995,2,FALSE)</f>
        <v>65</v>
      </c>
      <c r="C66" s="5">
        <f>VLOOKUP(A66,'ESO dumped ZoneData'!$A$3:$D$9995,3,FALSE)</f>
        <v>92</v>
      </c>
      <c r="D66" s="3" t="str">
        <f>VLOOKUP(A66,'ESO dumped ZoneData'!$A$3:$D$9995,4,FALSE)</f>
        <v>Nilata Ruins</v>
      </c>
      <c r="E66" s="3" t="str">
        <f t="array" ref="E66">IF(OR(EXACT(A66,'ESO Dungeon constants'!$D$3:$D$987)),"X","")</f>
        <v/>
      </c>
      <c r="F66" s="3" t="str">
        <f t="shared" ref="F66:F129" si="4">IF(EXACT(A66,C66),"X","")</f>
        <v/>
      </c>
      <c r="G66" s="3" t="str">
        <f t="shared" ref="G66:G129" si="5">IF(A66&lt;&gt;C66,VLOOKUP(C66,$A$2:$D$9949,4,FALSE),"")</f>
        <v>Bangkorai</v>
      </c>
      <c r="H66" s="17">
        <f t="shared" ref="H66:H129" si="6">A66</f>
        <v>229</v>
      </c>
      <c r="I66" s="17">
        <f t="shared" ref="I66:I129" si="7">C66</f>
        <v>92</v>
      </c>
      <c r="J66">
        <v>0</v>
      </c>
      <c r="K66" s="3" t="str">
        <f>VLOOKUP(J66,'LibSets constants'!$A$4:$B$1000,2,FALSE)</f>
        <v>DLC_BASE_GAME</v>
      </c>
      <c r="L66" s="3" t="str">
        <f>VLOOKUP(J66,'LibSets constants'!$A$4:$C$1000,3,FALSE)</f>
        <v>Included in base game</v>
      </c>
    </row>
    <row r="67" spans="1:12" x14ac:dyDescent="0.25">
      <c r="A67" s="12">
        <v>231</v>
      </c>
      <c r="B67" s="5">
        <f>VLOOKUP(A67,'ESO dumped ZoneData'!$A$3:$D$9995,2,FALSE)</f>
        <v>66</v>
      </c>
      <c r="C67" s="5">
        <f>VLOOKUP(A67,'ESO dumped ZoneData'!$A$3:$D$9995,3,FALSE)</f>
        <v>92</v>
      </c>
      <c r="D67" s="3" t="str">
        <f>VLOOKUP(A67,'ESO dumped ZoneData'!$A$3:$D$9995,4,FALSE)</f>
        <v>Hall of Heroes</v>
      </c>
      <c r="E67" s="3" t="str">
        <f t="array" ref="E67">IF(OR(EXACT(A67,'ESO Dungeon constants'!$D$3:$D$987)),"X","")</f>
        <v/>
      </c>
      <c r="F67" s="3" t="str">
        <f t="shared" si="4"/>
        <v/>
      </c>
      <c r="G67" s="3" t="str">
        <f t="shared" si="5"/>
        <v>Bangkorai</v>
      </c>
      <c r="H67" s="17">
        <f t="shared" si="6"/>
        <v>231</v>
      </c>
      <c r="I67" s="17">
        <f t="shared" si="7"/>
        <v>92</v>
      </c>
      <c r="J67">
        <v>0</v>
      </c>
      <c r="K67" s="3" t="str">
        <f>VLOOKUP(J67,'LibSets constants'!$A$4:$B$1000,2,FALSE)</f>
        <v>DLC_BASE_GAME</v>
      </c>
      <c r="L67" s="3" t="str">
        <f>VLOOKUP(J67,'LibSets constants'!$A$4:$C$1000,3,FALSE)</f>
        <v>Included in base game</v>
      </c>
    </row>
    <row r="68" spans="1:12" x14ac:dyDescent="0.25">
      <c r="A68" s="12">
        <v>232</v>
      </c>
      <c r="B68" s="5">
        <f>VLOOKUP(A68,'ESO dumped ZoneData'!$A$3:$D$9995,2,FALSE)</f>
        <v>67</v>
      </c>
      <c r="C68" s="5">
        <f>VLOOKUP(A68,'ESO dumped ZoneData'!$A$3:$D$9995,3,FALSE)</f>
        <v>117</v>
      </c>
      <c r="D68" s="3" t="str">
        <f>VLOOKUP(A68,'ESO dumped ZoneData'!$A$3:$D$9995,4,FALSE)</f>
        <v>Silyanorn Ruins</v>
      </c>
      <c r="E68" s="3" t="str">
        <f t="array" ref="E68">IF(OR(EXACT(A68,'ESO Dungeon constants'!$D$3:$D$987)),"X","")</f>
        <v/>
      </c>
      <c r="F68" s="3" t="str">
        <f t="shared" si="4"/>
        <v/>
      </c>
      <c r="G68" s="3" t="str">
        <f t="shared" si="5"/>
        <v>Shadowfen</v>
      </c>
      <c r="H68" s="17">
        <f t="shared" si="6"/>
        <v>232</v>
      </c>
      <c r="I68" s="17">
        <f t="shared" si="7"/>
        <v>117</v>
      </c>
      <c r="J68">
        <v>0</v>
      </c>
      <c r="K68" s="3" t="str">
        <f>VLOOKUP(J68,'LibSets constants'!$A$4:$B$1000,2,FALSE)</f>
        <v>DLC_BASE_GAME</v>
      </c>
      <c r="L68" s="3" t="str">
        <f>VLOOKUP(J68,'LibSets constants'!$A$4:$C$1000,3,FALSE)</f>
        <v>Included in base game</v>
      </c>
    </row>
    <row r="69" spans="1:12" x14ac:dyDescent="0.25">
      <c r="A69" s="12">
        <v>233</v>
      </c>
      <c r="B69" s="5">
        <f>VLOOKUP(A69,'ESO dumped ZoneData'!$A$3:$D$9995,2,FALSE)</f>
        <v>68</v>
      </c>
      <c r="C69" s="5">
        <f>VLOOKUP(A69,'ESO dumped ZoneData'!$A$3:$D$9995,3,FALSE)</f>
        <v>117</v>
      </c>
      <c r="D69" s="3" t="str">
        <f>VLOOKUP(A69,'ESO dumped ZoneData'!$A$3:$D$9995,4,FALSE)</f>
        <v>Ruins of Ten-Maur-Wolk</v>
      </c>
      <c r="E69" s="3" t="str">
        <f t="array" ref="E69">IF(OR(EXACT(A69,'ESO Dungeon constants'!$D$3:$D$987)),"X","")</f>
        <v/>
      </c>
      <c r="F69" s="3" t="str">
        <f t="shared" si="4"/>
        <v/>
      </c>
      <c r="G69" s="3" t="str">
        <f t="shared" si="5"/>
        <v>Shadowfen</v>
      </c>
      <c r="H69" s="17">
        <f t="shared" si="6"/>
        <v>233</v>
      </c>
      <c r="I69" s="17">
        <f t="shared" si="7"/>
        <v>117</v>
      </c>
      <c r="J69">
        <v>0</v>
      </c>
      <c r="K69" s="3" t="str">
        <f>VLOOKUP(J69,'LibSets constants'!$A$4:$B$1000,2,FALSE)</f>
        <v>DLC_BASE_GAME</v>
      </c>
      <c r="L69" s="3" t="str">
        <f>VLOOKUP(J69,'LibSets constants'!$A$4:$C$1000,3,FALSE)</f>
        <v>Included in base game</v>
      </c>
    </row>
    <row r="70" spans="1:12" x14ac:dyDescent="0.25">
      <c r="A70" s="12">
        <v>234</v>
      </c>
      <c r="B70" s="5">
        <f>VLOOKUP(A70,'ESO dumped ZoneData'!$A$3:$D$9995,2,FALSE)</f>
        <v>69</v>
      </c>
      <c r="C70" s="5">
        <f>VLOOKUP(A70,'ESO dumped ZoneData'!$A$3:$D$9995,3,FALSE)</f>
        <v>117</v>
      </c>
      <c r="D70" s="3" t="str">
        <f>VLOOKUP(A70,'ESO dumped ZoneData'!$A$3:$D$9995,4,FALSE)</f>
        <v>Odious Chapel</v>
      </c>
      <c r="E70" s="3" t="str">
        <f t="array" ref="E70">IF(OR(EXACT(A70,'ESO Dungeon constants'!$D$3:$D$987)),"X","")</f>
        <v/>
      </c>
      <c r="F70" s="3" t="str">
        <f t="shared" si="4"/>
        <v/>
      </c>
      <c r="G70" s="3" t="str">
        <f t="shared" si="5"/>
        <v>Shadowfen</v>
      </c>
      <c r="H70" s="17">
        <f t="shared" si="6"/>
        <v>234</v>
      </c>
      <c r="I70" s="17">
        <f t="shared" si="7"/>
        <v>117</v>
      </c>
      <c r="J70">
        <v>0</v>
      </c>
      <c r="K70" s="3" t="str">
        <f>VLOOKUP(J70,'LibSets constants'!$A$4:$B$1000,2,FALSE)</f>
        <v>DLC_BASE_GAME</v>
      </c>
      <c r="L70" s="3" t="str">
        <f>VLOOKUP(J70,'LibSets constants'!$A$4:$C$1000,3,FALSE)</f>
        <v>Included in base game</v>
      </c>
    </row>
    <row r="71" spans="1:12" x14ac:dyDescent="0.25">
      <c r="A71" s="12">
        <v>235</v>
      </c>
      <c r="B71" s="5">
        <f>VLOOKUP(A71,'ESO dumped ZoneData'!$A$3:$D$9995,2,FALSE)</f>
        <v>70</v>
      </c>
      <c r="C71" s="5">
        <f>VLOOKUP(A71,'ESO dumped ZoneData'!$A$3:$D$9995,3,FALSE)</f>
        <v>117</v>
      </c>
      <c r="D71" s="3" t="str">
        <f>VLOOKUP(A71,'ESO dumped ZoneData'!$A$3:$D$9995,4,FALSE)</f>
        <v>Temple of Sul</v>
      </c>
      <c r="E71" s="3" t="str">
        <f t="array" ref="E71">IF(OR(EXACT(A71,'ESO Dungeon constants'!$D$3:$D$987)),"X","")</f>
        <v/>
      </c>
      <c r="F71" s="3" t="str">
        <f t="shared" si="4"/>
        <v/>
      </c>
      <c r="G71" s="3" t="str">
        <f t="shared" si="5"/>
        <v>Shadowfen</v>
      </c>
      <c r="H71" s="17">
        <f t="shared" si="6"/>
        <v>235</v>
      </c>
      <c r="I71" s="17">
        <f t="shared" si="7"/>
        <v>117</v>
      </c>
      <c r="J71">
        <v>0</v>
      </c>
      <c r="K71" s="3" t="str">
        <f>VLOOKUP(J71,'LibSets constants'!$A$4:$B$1000,2,FALSE)</f>
        <v>DLC_BASE_GAME</v>
      </c>
      <c r="L71" s="3" t="str">
        <f>VLOOKUP(J71,'LibSets constants'!$A$4:$C$1000,3,FALSE)</f>
        <v>Included in base game</v>
      </c>
    </row>
    <row r="72" spans="1:12" x14ac:dyDescent="0.25">
      <c r="A72" s="12">
        <v>236</v>
      </c>
      <c r="B72" s="5">
        <f>VLOOKUP(A72,'ESO dumped ZoneData'!$A$3:$D$9995,2,FALSE)</f>
        <v>71</v>
      </c>
      <c r="C72" s="5">
        <f>VLOOKUP(A72,'ESO dumped ZoneData'!$A$3:$D$9995,3,FALSE)</f>
        <v>117</v>
      </c>
      <c r="D72" s="3" t="str">
        <f>VLOOKUP(A72,'ESO dumped ZoneData'!$A$3:$D$9995,4,FALSE)</f>
        <v>White Rose Prison Dungeon</v>
      </c>
      <c r="E72" s="3" t="str">
        <f t="array" ref="E72">IF(OR(EXACT(A72,'ESO Dungeon constants'!$D$3:$D$987)),"X","")</f>
        <v/>
      </c>
      <c r="F72" s="3" t="str">
        <f t="shared" si="4"/>
        <v/>
      </c>
      <c r="G72" s="3" t="str">
        <f t="shared" si="5"/>
        <v>Shadowfen</v>
      </c>
      <c r="H72" s="17">
        <f t="shared" si="6"/>
        <v>236</v>
      </c>
      <c r="I72" s="17">
        <f t="shared" si="7"/>
        <v>117</v>
      </c>
      <c r="J72">
        <v>0</v>
      </c>
      <c r="K72" s="3" t="str">
        <f>VLOOKUP(J72,'LibSets constants'!$A$4:$B$1000,2,FALSE)</f>
        <v>DLC_BASE_GAME</v>
      </c>
      <c r="L72" s="3" t="str">
        <f>VLOOKUP(J72,'LibSets constants'!$A$4:$C$1000,3,FALSE)</f>
        <v>Included in base game</v>
      </c>
    </row>
    <row r="73" spans="1:12" x14ac:dyDescent="0.25">
      <c r="A73" s="12">
        <v>237</v>
      </c>
      <c r="B73" s="5">
        <f>VLOOKUP(A73,'ESO dumped ZoneData'!$A$3:$D$9995,2,FALSE)</f>
        <v>72</v>
      </c>
      <c r="C73" s="5">
        <f>VLOOKUP(A73,'ESO dumped ZoneData'!$A$3:$D$9995,3,FALSE)</f>
        <v>104</v>
      </c>
      <c r="D73" s="3" t="str">
        <f>VLOOKUP(A73,'ESO dumped ZoneData'!$A$3:$D$9995,4,FALSE)</f>
        <v>Impervious Vault</v>
      </c>
      <c r="E73" s="3" t="str">
        <f t="array" ref="E73">IF(OR(EXACT(A73,'ESO Dungeon constants'!$D$3:$D$987)),"X","")</f>
        <v/>
      </c>
      <c r="F73" s="3" t="str">
        <f t="shared" si="4"/>
        <v/>
      </c>
      <c r="G73" s="3" t="str">
        <f t="shared" si="5"/>
        <v>Alik'r Desert</v>
      </c>
      <c r="H73" s="17">
        <f t="shared" si="6"/>
        <v>237</v>
      </c>
      <c r="I73" s="17">
        <f t="shared" si="7"/>
        <v>104</v>
      </c>
      <c r="J73">
        <v>0</v>
      </c>
      <c r="K73" s="3" t="str">
        <f>VLOOKUP(J73,'LibSets constants'!$A$4:$B$1000,2,FALSE)</f>
        <v>DLC_BASE_GAME</v>
      </c>
      <c r="L73" s="3" t="str">
        <f>VLOOKUP(J73,'LibSets constants'!$A$4:$C$1000,3,FALSE)</f>
        <v>Included in base game</v>
      </c>
    </row>
    <row r="74" spans="1:12" x14ac:dyDescent="0.25">
      <c r="A74" s="12">
        <v>238</v>
      </c>
      <c r="B74" s="5">
        <f>VLOOKUP(A74,'ESO dumped ZoneData'!$A$3:$D$9995,2,FALSE)</f>
        <v>73</v>
      </c>
      <c r="C74" s="5">
        <f>VLOOKUP(A74,'ESO dumped ZoneData'!$A$3:$D$9995,3,FALSE)</f>
        <v>104</v>
      </c>
      <c r="D74" s="3" t="str">
        <f>VLOOKUP(A74,'ESO dumped ZoneData'!$A$3:$D$9995,4,FALSE)</f>
        <v>Salas En</v>
      </c>
      <c r="E74" s="3" t="str">
        <f t="array" ref="E74">IF(OR(EXACT(A74,'ESO Dungeon constants'!$D$3:$D$987)),"X","")</f>
        <v/>
      </c>
      <c r="F74" s="3" t="str">
        <f t="shared" si="4"/>
        <v/>
      </c>
      <c r="G74" s="3" t="str">
        <f t="shared" si="5"/>
        <v>Alik'r Desert</v>
      </c>
      <c r="H74" s="17">
        <f t="shared" si="6"/>
        <v>238</v>
      </c>
      <c r="I74" s="17">
        <f t="shared" si="7"/>
        <v>104</v>
      </c>
      <c r="J74">
        <v>0</v>
      </c>
      <c r="K74" s="3" t="str">
        <f>VLOOKUP(J74,'LibSets constants'!$A$4:$B$1000,2,FALSE)</f>
        <v>DLC_BASE_GAME</v>
      </c>
      <c r="L74" s="3" t="str">
        <f>VLOOKUP(J74,'LibSets constants'!$A$4:$C$1000,3,FALSE)</f>
        <v>Included in base game</v>
      </c>
    </row>
    <row r="75" spans="1:12" x14ac:dyDescent="0.25">
      <c r="A75" s="12">
        <v>239</v>
      </c>
      <c r="B75" s="5">
        <f>VLOOKUP(A75,'ESO dumped ZoneData'!$A$3:$D$9995,2,FALSE)</f>
        <v>74</v>
      </c>
      <c r="C75" s="5">
        <f>VLOOKUP(A75,'ESO dumped ZoneData'!$A$3:$D$9995,3,FALSE)</f>
        <v>104</v>
      </c>
      <c r="D75" s="3" t="str">
        <f>VLOOKUP(A75,'ESO dumped ZoneData'!$A$3:$D$9995,4,FALSE)</f>
        <v>Kulati Mines</v>
      </c>
      <c r="E75" s="3" t="str">
        <f t="array" ref="E75">IF(OR(EXACT(A75,'ESO Dungeon constants'!$D$3:$D$987)),"X","")</f>
        <v/>
      </c>
      <c r="F75" s="3" t="str">
        <f t="shared" si="4"/>
        <v/>
      </c>
      <c r="G75" s="3" t="str">
        <f t="shared" si="5"/>
        <v>Alik'r Desert</v>
      </c>
      <c r="H75" s="17">
        <f t="shared" si="6"/>
        <v>239</v>
      </c>
      <c r="I75" s="17">
        <f t="shared" si="7"/>
        <v>104</v>
      </c>
      <c r="J75">
        <v>0</v>
      </c>
      <c r="K75" s="3" t="str">
        <f>VLOOKUP(J75,'LibSets constants'!$A$4:$B$1000,2,FALSE)</f>
        <v>DLC_BASE_GAME</v>
      </c>
      <c r="L75" s="3" t="str">
        <f>VLOOKUP(J75,'LibSets constants'!$A$4:$C$1000,3,FALSE)</f>
        <v>Included in base game</v>
      </c>
    </row>
    <row r="76" spans="1:12" x14ac:dyDescent="0.25">
      <c r="A76" s="12">
        <v>241</v>
      </c>
      <c r="B76" s="5">
        <f>VLOOKUP(A76,'ESO dumped ZoneData'!$A$3:$D$9995,2,FALSE)</f>
        <v>75</v>
      </c>
      <c r="C76" s="5">
        <f>VLOOKUP(A76,'ESO dumped ZoneData'!$A$3:$D$9995,3,FALSE)</f>
        <v>41</v>
      </c>
      <c r="D76" s="3" t="str">
        <f>VLOOKUP(A76,'ESO dumped ZoneData'!$A$3:$D$9995,4,FALSE)</f>
        <v>House Indoril Crypt</v>
      </c>
      <c r="E76" s="3" t="str">
        <f t="array" ref="E76">IF(OR(EXACT(A76,'ESO Dungeon constants'!$D$3:$D$987)),"X","")</f>
        <v/>
      </c>
      <c r="F76" s="3" t="str">
        <f t="shared" si="4"/>
        <v/>
      </c>
      <c r="G76" s="3" t="str">
        <f t="shared" si="5"/>
        <v>Stonefalls</v>
      </c>
      <c r="H76" s="17">
        <f t="shared" si="6"/>
        <v>241</v>
      </c>
      <c r="I76" s="17">
        <f t="shared" si="7"/>
        <v>41</v>
      </c>
      <c r="J76">
        <v>0</v>
      </c>
      <c r="K76" s="3" t="str">
        <f>VLOOKUP(J76,'LibSets constants'!$A$4:$B$1000,2,FALSE)</f>
        <v>DLC_BASE_GAME</v>
      </c>
      <c r="L76" s="3" t="str">
        <f>VLOOKUP(J76,'LibSets constants'!$A$4:$C$1000,3,FALSE)</f>
        <v>Included in base game</v>
      </c>
    </row>
    <row r="77" spans="1:12" x14ac:dyDescent="0.25">
      <c r="A77" s="12">
        <v>242</v>
      </c>
      <c r="B77" s="5">
        <f>VLOOKUP(A77,'ESO dumped ZoneData'!$A$3:$D$9995,2,FALSE)</f>
        <v>76</v>
      </c>
      <c r="C77" s="5">
        <f>VLOOKUP(A77,'ESO dumped ZoneData'!$A$3:$D$9995,3,FALSE)</f>
        <v>41</v>
      </c>
      <c r="D77" s="3" t="str">
        <f>VLOOKUP(A77,'ESO dumped ZoneData'!$A$3:$D$9995,4,FALSE)</f>
        <v>Fort Arand Dungeons</v>
      </c>
      <c r="E77" s="3" t="str">
        <f t="array" ref="E77">IF(OR(EXACT(A77,'ESO Dungeon constants'!$D$3:$D$987)),"X","")</f>
        <v/>
      </c>
      <c r="F77" s="3" t="str">
        <f t="shared" si="4"/>
        <v/>
      </c>
      <c r="G77" s="3" t="str">
        <f t="shared" si="5"/>
        <v>Stonefalls</v>
      </c>
      <c r="H77" s="17">
        <f t="shared" si="6"/>
        <v>242</v>
      </c>
      <c r="I77" s="17">
        <f t="shared" si="7"/>
        <v>41</v>
      </c>
      <c r="J77">
        <v>0</v>
      </c>
      <c r="K77" s="3" t="str">
        <f>VLOOKUP(J77,'LibSets constants'!$A$4:$B$1000,2,FALSE)</f>
        <v>DLC_BASE_GAME</v>
      </c>
      <c r="L77" s="3" t="str">
        <f>VLOOKUP(J77,'LibSets constants'!$A$4:$C$1000,3,FALSE)</f>
        <v>Included in base game</v>
      </c>
    </row>
    <row r="78" spans="1:12" x14ac:dyDescent="0.25">
      <c r="A78" s="12">
        <v>243</v>
      </c>
      <c r="B78" s="5">
        <f>VLOOKUP(A78,'ESO dumped ZoneData'!$A$3:$D$9995,2,FALSE)</f>
        <v>77</v>
      </c>
      <c r="C78" s="5">
        <f>VLOOKUP(A78,'ESO dumped ZoneData'!$A$3:$D$9995,3,FALSE)</f>
        <v>41</v>
      </c>
      <c r="D78" s="3" t="str">
        <f>VLOOKUP(A78,'ESO dumped ZoneData'!$A$3:$D$9995,4,FALSE)</f>
        <v>Coral Heart Chamber</v>
      </c>
      <c r="E78" s="3" t="str">
        <f t="array" ref="E78">IF(OR(EXACT(A78,'ESO Dungeon constants'!$D$3:$D$987)),"X","")</f>
        <v/>
      </c>
      <c r="F78" s="3" t="str">
        <f t="shared" si="4"/>
        <v/>
      </c>
      <c r="G78" s="3" t="str">
        <f t="shared" si="5"/>
        <v>Stonefalls</v>
      </c>
      <c r="H78" s="17">
        <f t="shared" si="6"/>
        <v>243</v>
      </c>
      <c r="I78" s="17">
        <f t="shared" si="7"/>
        <v>41</v>
      </c>
      <c r="J78">
        <v>0</v>
      </c>
      <c r="K78" s="3" t="str">
        <f>VLOOKUP(J78,'LibSets constants'!$A$4:$B$1000,2,FALSE)</f>
        <v>DLC_BASE_GAME</v>
      </c>
      <c r="L78" s="3" t="str">
        <f>VLOOKUP(J78,'LibSets constants'!$A$4:$C$1000,3,FALSE)</f>
        <v>Included in base game</v>
      </c>
    </row>
    <row r="79" spans="1:12" x14ac:dyDescent="0.25">
      <c r="A79" s="12">
        <v>245</v>
      </c>
      <c r="B79" s="5">
        <f>VLOOKUP(A79,'ESO dumped ZoneData'!$A$3:$D$9995,2,FALSE)</f>
        <v>78</v>
      </c>
      <c r="C79" s="5">
        <f>VLOOKUP(A79,'ESO dumped ZoneData'!$A$3:$D$9995,3,FALSE)</f>
        <v>41</v>
      </c>
      <c r="D79" s="3" t="str">
        <f>VLOOKUP(A79,'ESO dumped ZoneData'!$A$3:$D$9995,4,FALSE)</f>
        <v>Heimlyn Keep Reliquary</v>
      </c>
      <c r="E79" s="3" t="str">
        <f t="array" ref="E79">IF(OR(EXACT(A79,'ESO Dungeon constants'!$D$3:$D$987)),"X","")</f>
        <v/>
      </c>
      <c r="F79" s="3" t="str">
        <f t="shared" si="4"/>
        <v/>
      </c>
      <c r="G79" s="3" t="str">
        <f t="shared" si="5"/>
        <v>Stonefalls</v>
      </c>
      <c r="H79" s="17">
        <f t="shared" si="6"/>
        <v>245</v>
      </c>
      <c r="I79" s="17">
        <f t="shared" si="7"/>
        <v>41</v>
      </c>
      <c r="J79">
        <v>0</v>
      </c>
      <c r="K79" s="3" t="str">
        <f>VLOOKUP(J79,'LibSets constants'!$A$4:$B$1000,2,FALSE)</f>
        <v>DLC_BASE_GAME</v>
      </c>
      <c r="L79" s="3" t="str">
        <f>VLOOKUP(J79,'LibSets constants'!$A$4:$C$1000,3,FALSE)</f>
        <v>Included in base game</v>
      </c>
    </row>
    <row r="80" spans="1:12" x14ac:dyDescent="0.25">
      <c r="A80" s="12">
        <v>246</v>
      </c>
      <c r="B80" s="5">
        <f>VLOOKUP(A80,'ESO dumped ZoneData'!$A$3:$D$9995,2,FALSE)</f>
        <v>79</v>
      </c>
      <c r="C80" s="5">
        <f>VLOOKUP(A80,'ESO dumped ZoneData'!$A$3:$D$9995,3,FALSE)</f>
        <v>41</v>
      </c>
      <c r="D80" s="3" t="str">
        <f>VLOOKUP(A80,'ESO dumped ZoneData'!$A$3:$D$9995,4,FALSE)</f>
        <v>Iliath Temple Mines</v>
      </c>
      <c r="E80" s="3" t="str">
        <f t="array" ref="E80">IF(OR(EXACT(A80,'ESO Dungeon constants'!$D$3:$D$987)),"X","")</f>
        <v/>
      </c>
      <c r="F80" s="3" t="str">
        <f t="shared" si="4"/>
        <v/>
      </c>
      <c r="G80" s="3" t="str">
        <f t="shared" si="5"/>
        <v>Stonefalls</v>
      </c>
      <c r="H80" s="17">
        <f t="shared" si="6"/>
        <v>246</v>
      </c>
      <c r="I80" s="17">
        <f t="shared" si="7"/>
        <v>41</v>
      </c>
      <c r="J80">
        <v>0</v>
      </c>
      <c r="K80" s="3" t="str">
        <f>VLOOKUP(J80,'LibSets constants'!$A$4:$B$1000,2,FALSE)</f>
        <v>DLC_BASE_GAME</v>
      </c>
      <c r="L80" s="3" t="str">
        <f>VLOOKUP(J80,'LibSets constants'!$A$4:$C$1000,3,FALSE)</f>
        <v>Included in base game</v>
      </c>
    </row>
    <row r="81" spans="1:12" x14ac:dyDescent="0.25">
      <c r="A81" s="12">
        <v>247</v>
      </c>
      <c r="B81" s="5">
        <f>VLOOKUP(A81,'ESO dumped ZoneData'!$A$3:$D$9995,2,FALSE)</f>
        <v>80</v>
      </c>
      <c r="C81" s="5">
        <f>VLOOKUP(A81,'ESO dumped ZoneData'!$A$3:$D$9995,3,FALSE)</f>
        <v>41</v>
      </c>
      <c r="D81" s="3" t="str">
        <f>VLOOKUP(A81,'ESO dumped ZoneData'!$A$3:$D$9995,4,FALSE)</f>
        <v>House Dres Crypts</v>
      </c>
      <c r="E81" s="3" t="str">
        <f t="array" ref="E81">IF(OR(EXACT(A81,'ESO Dungeon constants'!$D$3:$D$987)),"X","")</f>
        <v/>
      </c>
      <c r="F81" s="3" t="str">
        <f t="shared" si="4"/>
        <v/>
      </c>
      <c r="G81" s="3" t="str">
        <f t="shared" si="5"/>
        <v>Stonefalls</v>
      </c>
      <c r="H81" s="17">
        <f t="shared" si="6"/>
        <v>247</v>
      </c>
      <c r="I81" s="17">
        <f t="shared" si="7"/>
        <v>41</v>
      </c>
      <c r="J81">
        <v>0</v>
      </c>
      <c r="K81" s="3" t="str">
        <f>VLOOKUP(J81,'LibSets constants'!$A$4:$B$1000,2,FALSE)</f>
        <v>DLC_BASE_GAME</v>
      </c>
      <c r="L81" s="3" t="str">
        <f>VLOOKUP(J81,'LibSets constants'!$A$4:$C$1000,3,FALSE)</f>
        <v>Included in base game</v>
      </c>
    </row>
    <row r="82" spans="1:12" x14ac:dyDescent="0.25">
      <c r="A82" s="12">
        <v>248</v>
      </c>
      <c r="B82" s="5">
        <f>VLOOKUP(A82,'ESO dumped ZoneData'!$A$3:$D$9995,2,FALSE)</f>
        <v>81</v>
      </c>
      <c r="C82" s="5">
        <f>VLOOKUP(A82,'ESO dumped ZoneData'!$A$3:$D$9995,3,FALSE)</f>
        <v>57</v>
      </c>
      <c r="D82" s="3" t="str">
        <f>VLOOKUP(A82,'ESO dumped ZoneData'!$A$3:$D$9995,4,FALSE)</f>
        <v>Mzithumz</v>
      </c>
      <c r="E82" s="3" t="str">
        <f t="array" ref="E82">IF(OR(EXACT(A82,'ESO Dungeon constants'!$D$3:$D$987)),"X","")</f>
        <v/>
      </c>
      <c r="F82" s="3" t="str">
        <f t="shared" si="4"/>
        <v/>
      </c>
      <c r="G82" s="3" t="str">
        <f t="shared" si="5"/>
        <v>Deshaan</v>
      </c>
      <c r="H82" s="17">
        <f t="shared" si="6"/>
        <v>248</v>
      </c>
      <c r="I82" s="17">
        <f t="shared" si="7"/>
        <v>57</v>
      </c>
      <c r="J82">
        <v>0</v>
      </c>
      <c r="K82" s="3" t="str">
        <f>VLOOKUP(J82,'LibSets constants'!$A$4:$B$1000,2,FALSE)</f>
        <v>DLC_BASE_GAME</v>
      </c>
      <c r="L82" s="3" t="str">
        <f>VLOOKUP(J82,'LibSets constants'!$A$4:$C$1000,3,FALSE)</f>
        <v>Included in base game</v>
      </c>
    </row>
    <row r="83" spans="1:12" x14ac:dyDescent="0.25">
      <c r="A83" s="12">
        <v>249</v>
      </c>
      <c r="B83" s="5">
        <f>VLOOKUP(A83,'ESO dumped ZoneData'!$A$3:$D$9995,2,FALSE)</f>
        <v>82</v>
      </c>
      <c r="C83" s="5">
        <f>VLOOKUP(A83,'ESO dumped ZoneData'!$A$3:$D$9995,3,FALSE)</f>
        <v>57</v>
      </c>
      <c r="D83" s="3" t="str">
        <f>VLOOKUP(A83,'ESO dumped ZoneData'!$A$3:$D$9995,4,FALSE)</f>
        <v>Tal'Deic Crypts</v>
      </c>
      <c r="E83" s="3" t="str">
        <f t="array" ref="E83">IF(OR(EXACT(A83,'ESO Dungeon constants'!$D$3:$D$987)),"X","")</f>
        <v/>
      </c>
      <c r="F83" s="3" t="str">
        <f t="shared" si="4"/>
        <v/>
      </c>
      <c r="G83" s="3" t="str">
        <f t="shared" si="5"/>
        <v>Deshaan</v>
      </c>
      <c r="H83" s="17">
        <f t="shared" si="6"/>
        <v>249</v>
      </c>
      <c r="I83" s="17">
        <f t="shared" si="7"/>
        <v>57</v>
      </c>
      <c r="J83">
        <v>0</v>
      </c>
      <c r="K83" s="3" t="str">
        <f>VLOOKUP(J83,'LibSets constants'!$A$4:$B$1000,2,FALSE)</f>
        <v>DLC_BASE_GAME</v>
      </c>
      <c r="L83" s="3" t="str">
        <f>VLOOKUP(J83,'LibSets constants'!$A$4:$C$1000,3,FALSE)</f>
        <v>Included in base game</v>
      </c>
    </row>
    <row r="84" spans="1:12" x14ac:dyDescent="0.25">
      <c r="A84" s="12">
        <v>250</v>
      </c>
      <c r="B84" s="5">
        <f>VLOOKUP(A84,'ESO dumped ZoneData'!$A$3:$D$9995,2,FALSE)</f>
        <v>83</v>
      </c>
      <c r="C84" s="5">
        <f>VLOOKUP(A84,'ESO dumped ZoneData'!$A$3:$D$9995,3,FALSE)</f>
        <v>57</v>
      </c>
      <c r="D84" s="3" t="str">
        <f>VLOOKUP(A84,'ESO dumped ZoneData'!$A$3:$D$9995,4,FALSE)</f>
        <v>Narsis Ruins</v>
      </c>
      <c r="E84" s="3" t="str">
        <f t="array" ref="E84">IF(OR(EXACT(A84,'ESO Dungeon constants'!$D$3:$D$987)),"X","")</f>
        <v/>
      </c>
      <c r="F84" s="3" t="str">
        <f t="shared" si="4"/>
        <v/>
      </c>
      <c r="G84" s="3" t="str">
        <f t="shared" si="5"/>
        <v>Deshaan</v>
      </c>
      <c r="H84" s="17">
        <f t="shared" si="6"/>
        <v>250</v>
      </c>
      <c r="I84" s="17">
        <f t="shared" si="7"/>
        <v>57</v>
      </c>
      <c r="J84">
        <v>0</v>
      </c>
      <c r="K84" s="3" t="str">
        <f>VLOOKUP(J84,'LibSets constants'!$A$4:$B$1000,2,FALSE)</f>
        <v>DLC_BASE_GAME</v>
      </c>
      <c r="L84" s="3" t="str">
        <f>VLOOKUP(J84,'LibSets constants'!$A$4:$C$1000,3,FALSE)</f>
        <v>Included in base game</v>
      </c>
    </row>
    <row r="85" spans="1:12" x14ac:dyDescent="0.25">
      <c r="A85" s="12">
        <v>252</v>
      </c>
      <c r="B85" s="5">
        <f>VLOOKUP(A85,'ESO dumped ZoneData'!$A$3:$D$9995,2,FALSE)</f>
        <v>84</v>
      </c>
      <c r="C85" s="5">
        <f>VLOOKUP(A85,'ESO dumped ZoneData'!$A$3:$D$9995,3,FALSE)</f>
        <v>57</v>
      </c>
      <c r="D85" s="3" t="str">
        <f>VLOOKUP(A85,'ESO dumped ZoneData'!$A$3:$D$9995,4,FALSE)</f>
        <v>The Hollow Cave</v>
      </c>
      <c r="E85" s="3" t="str">
        <f t="array" ref="E85">IF(OR(EXACT(A85,'ESO Dungeon constants'!$D$3:$D$987)),"X","")</f>
        <v/>
      </c>
      <c r="F85" s="3" t="str">
        <f t="shared" si="4"/>
        <v/>
      </c>
      <c r="G85" s="3" t="str">
        <f t="shared" si="5"/>
        <v>Deshaan</v>
      </c>
      <c r="H85" s="17">
        <f t="shared" si="6"/>
        <v>252</v>
      </c>
      <c r="I85" s="17">
        <f t="shared" si="7"/>
        <v>57</v>
      </c>
      <c r="J85">
        <v>0</v>
      </c>
      <c r="K85" s="3" t="str">
        <f>VLOOKUP(J85,'LibSets constants'!$A$4:$B$1000,2,FALSE)</f>
        <v>DLC_BASE_GAME</v>
      </c>
      <c r="L85" s="3" t="str">
        <f>VLOOKUP(J85,'LibSets constants'!$A$4:$C$1000,3,FALSE)</f>
        <v>Included in base game</v>
      </c>
    </row>
    <row r="86" spans="1:12" x14ac:dyDescent="0.25">
      <c r="A86" s="12">
        <v>253</v>
      </c>
      <c r="B86" s="5">
        <f>VLOOKUP(A86,'ESO dumped ZoneData'!$A$3:$D$9995,2,FALSE)</f>
        <v>85</v>
      </c>
      <c r="C86" s="5">
        <f>VLOOKUP(A86,'ESO dumped ZoneData'!$A$3:$D$9995,3,FALSE)</f>
        <v>57</v>
      </c>
      <c r="D86" s="3" t="str">
        <f>VLOOKUP(A86,'ESO dumped ZoneData'!$A$3:$D$9995,4,FALSE)</f>
        <v>Shad Astula Underhalls</v>
      </c>
      <c r="E86" s="3" t="str">
        <f t="array" ref="E86">IF(OR(EXACT(A86,'ESO Dungeon constants'!$D$3:$D$987)),"X","")</f>
        <v/>
      </c>
      <c r="F86" s="3" t="str">
        <f t="shared" si="4"/>
        <v/>
      </c>
      <c r="G86" s="3" t="str">
        <f t="shared" si="5"/>
        <v>Deshaan</v>
      </c>
      <c r="H86" s="17">
        <f t="shared" si="6"/>
        <v>253</v>
      </c>
      <c r="I86" s="17">
        <f t="shared" si="7"/>
        <v>57</v>
      </c>
      <c r="J86">
        <v>0</v>
      </c>
      <c r="K86" s="3" t="str">
        <f>VLOOKUP(J86,'LibSets constants'!$A$4:$B$1000,2,FALSE)</f>
        <v>DLC_BASE_GAME</v>
      </c>
      <c r="L86" s="3" t="str">
        <f>VLOOKUP(J86,'LibSets constants'!$A$4:$C$1000,3,FALSE)</f>
        <v>Included in base game</v>
      </c>
    </row>
    <row r="87" spans="1:12" x14ac:dyDescent="0.25">
      <c r="A87" s="12">
        <v>254</v>
      </c>
      <c r="B87" s="5">
        <f>VLOOKUP(A87,'ESO dumped ZoneData'!$A$3:$D$9995,2,FALSE)</f>
        <v>86</v>
      </c>
      <c r="C87" s="5">
        <f>VLOOKUP(A87,'ESO dumped ZoneData'!$A$3:$D$9995,3,FALSE)</f>
        <v>57</v>
      </c>
      <c r="D87" s="3" t="str">
        <f>VLOOKUP(A87,'ESO dumped ZoneData'!$A$3:$D$9995,4,FALSE)</f>
        <v>Deepcrag Den</v>
      </c>
      <c r="E87" s="3" t="str">
        <f t="array" ref="E87">IF(OR(EXACT(A87,'ESO Dungeon constants'!$D$3:$D$987)),"X","")</f>
        <v/>
      </c>
      <c r="F87" s="3" t="str">
        <f t="shared" si="4"/>
        <v/>
      </c>
      <c r="G87" s="3" t="str">
        <f t="shared" si="5"/>
        <v>Deshaan</v>
      </c>
      <c r="H87" s="17">
        <f t="shared" si="6"/>
        <v>254</v>
      </c>
      <c r="I87" s="17">
        <f t="shared" si="7"/>
        <v>57</v>
      </c>
      <c r="J87">
        <v>0</v>
      </c>
      <c r="K87" s="3" t="str">
        <f>VLOOKUP(J87,'LibSets constants'!$A$4:$B$1000,2,FALSE)</f>
        <v>DLC_BASE_GAME</v>
      </c>
      <c r="L87" s="3" t="str">
        <f>VLOOKUP(J87,'LibSets constants'!$A$4:$C$1000,3,FALSE)</f>
        <v>Included in base game</v>
      </c>
    </row>
    <row r="88" spans="1:12" x14ac:dyDescent="0.25">
      <c r="A88" s="12">
        <v>255</v>
      </c>
      <c r="B88" s="5">
        <f>VLOOKUP(A88,'ESO dumped ZoneData'!$A$3:$D$9995,2,FALSE)</f>
        <v>87</v>
      </c>
      <c r="C88" s="5">
        <f>VLOOKUP(A88,'ESO dumped ZoneData'!$A$3:$D$9995,3,FALSE)</f>
        <v>57</v>
      </c>
      <c r="D88" s="3" t="str">
        <f>VLOOKUP(A88,'ESO dumped ZoneData'!$A$3:$D$9995,4,FALSE)</f>
        <v>Bthanual</v>
      </c>
      <c r="E88" s="3" t="str">
        <f t="array" ref="E88">IF(OR(EXACT(A88,'ESO Dungeon constants'!$D$3:$D$987)),"X","")</f>
        <v/>
      </c>
      <c r="F88" s="3" t="str">
        <f t="shared" si="4"/>
        <v/>
      </c>
      <c r="G88" s="3" t="str">
        <f t="shared" si="5"/>
        <v>Deshaan</v>
      </c>
      <c r="H88" s="17">
        <f t="shared" si="6"/>
        <v>255</v>
      </c>
      <c r="I88" s="17">
        <f t="shared" si="7"/>
        <v>57</v>
      </c>
      <c r="J88">
        <v>0</v>
      </c>
      <c r="K88" s="3" t="str">
        <f>VLOOKUP(J88,'LibSets constants'!$A$4:$B$1000,2,FALSE)</f>
        <v>DLC_BASE_GAME</v>
      </c>
      <c r="L88" s="3" t="str">
        <f>VLOOKUP(J88,'LibSets constants'!$A$4:$C$1000,3,FALSE)</f>
        <v>Included in base game</v>
      </c>
    </row>
    <row r="89" spans="1:12" x14ac:dyDescent="0.25">
      <c r="A89" s="12">
        <v>256</v>
      </c>
      <c r="B89" s="5">
        <f>VLOOKUP(A89,'ESO dumped ZoneData'!$A$3:$D$9995,2,FALSE)</f>
        <v>88</v>
      </c>
      <c r="C89" s="5">
        <f>VLOOKUP(A89,'ESO dumped ZoneData'!$A$3:$D$9995,3,FALSE)</f>
        <v>3</v>
      </c>
      <c r="D89" s="3" t="str">
        <f>VLOOKUP(A89,'ESO dumped ZoneData'!$A$3:$D$9995,4,FALSE)</f>
        <v>Crosswych Mine</v>
      </c>
      <c r="E89" s="3" t="str">
        <f t="array" ref="E89">IF(OR(EXACT(A89,'ESO Dungeon constants'!$D$3:$D$987)),"X","")</f>
        <v/>
      </c>
      <c r="F89" s="3" t="str">
        <f t="shared" si="4"/>
        <v/>
      </c>
      <c r="G89" s="3" t="str">
        <f t="shared" si="5"/>
        <v>Glenumbra</v>
      </c>
      <c r="H89" s="17">
        <f t="shared" si="6"/>
        <v>256</v>
      </c>
      <c r="I89" s="17">
        <f t="shared" si="7"/>
        <v>3</v>
      </c>
      <c r="J89">
        <v>0</v>
      </c>
      <c r="K89" s="3" t="str">
        <f>VLOOKUP(J89,'LibSets constants'!$A$4:$B$1000,2,FALSE)</f>
        <v>DLC_BASE_GAME</v>
      </c>
      <c r="L89" s="3" t="str">
        <f>VLOOKUP(J89,'LibSets constants'!$A$4:$C$1000,3,FALSE)</f>
        <v>Included in base game</v>
      </c>
    </row>
    <row r="90" spans="1:12" x14ac:dyDescent="0.25">
      <c r="A90" s="12">
        <v>257</v>
      </c>
      <c r="B90" s="5">
        <f>VLOOKUP(A90,'ESO dumped ZoneData'!$A$3:$D$9995,2,FALSE)</f>
        <v>89</v>
      </c>
      <c r="C90" s="5">
        <f>VLOOKUP(A90,'ESO dumped ZoneData'!$A$3:$D$9995,3,FALSE)</f>
        <v>103</v>
      </c>
      <c r="D90" s="3" t="str">
        <f>VLOOKUP(A90,'ESO dumped ZoneData'!$A$3:$D$9995,4,FALSE)</f>
        <v>Vaults of Vernim</v>
      </c>
      <c r="E90" s="3" t="str">
        <f t="array" ref="E90">IF(OR(EXACT(A90,'ESO Dungeon constants'!$D$3:$D$987)),"X","")</f>
        <v/>
      </c>
      <c r="F90" s="3" t="str">
        <f t="shared" si="4"/>
        <v/>
      </c>
      <c r="G90" s="3" t="str">
        <f t="shared" si="5"/>
        <v>The Rift</v>
      </c>
      <c r="H90" s="17">
        <f t="shared" si="6"/>
        <v>257</v>
      </c>
      <c r="I90" s="17">
        <f t="shared" si="7"/>
        <v>103</v>
      </c>
      <c r="J90">
        <v>0</v>
      </c>
      <c r="K90" s="3" t="str">
        <f>VLOOKUP(J90,'LibSets constants'!$A$4:$B$1000,2,FALSE)</f>
        <v>DLC_BASE_GAME</v>
      </c>
      <c r="L90" s="3" t="str">
        <f>VLOOKUP(J90,'LibSets constants'!$A$4:$C$1000,3,FALSE)</f>
        <v>Included in base game</v>
      </c>
    </row>
    <row r="91" spans="1:12" x14ac:dyDescent="0.25">
      <c r="A91" s="12">
        <v>258</v>
      </c>
      <c r="B91" s="5">
        <f>VLOOKUP(A91,'ESO dumped ZoneData'!$A$3:$D$9995,2,FALSE)</f>
        <v>90</v>
      </c>
      <c r="C91" s="5">
        <f>VLOOKUP(A91,'ESO dumped ZoneData'!$A$3:$D$9995,3,FALSE)</f>
        <v>103</v>
      </c>
      <c r="D91" s="3" t="str">
        <f>VLOOKUP(A91,'ESO dumped ZoneData'!$A$3:$D$9995,4,FALSE)</f>
        <v>Arcwind Point</v>
      </c>
      <c r="E91" s="3" t="str">
        <f t="array" ref="E91">IF(OR(EXACT(A91,'ESO Dungeon constants'!$D$3:$D$987)),"X","")</f>
        <v/>
      </c>
      <c r="F91" s="3" t="str">
        <f t="shared" si="4"/>
        <v/>
      </c>
      <c r="G91" s="3" t="str">
        <f t="shared" si="5"/>
        <v>The Rift</v>
      </c>
      <c r="H91" s="17">
        <f t="shared" si="6"/>
        <v>258</v>
      </c>
      <c r="I91" s="17">
        <f t="shared" si="7"/>
        <v>103</v>
      </c>
      <c r="J91">
        <v>0</v>
      </c>
      <c r="K91" s="3" t="str">
        <f>VLOOKUP(J91,'LibSets constants'!$A$4:$B$1000,2,FALSE)</f>
        <v>DLC_BASE_GAME</v>
      </c>
      <c r="L91" s="3" t="str">
        <f>VLOOKUP(J91,'LibSets constants'!$A$4:$C$1000,3,FALSE)</f>
        <v>Included in base game</v>
      </c>
    </row>
    <row r="92" spans="1:12" x14ac:dyDescent="0.25">
      <c r="A92" s="12">
        <v>259</v>
      </c>
      <c r="B92" s="5">
        <f>VLOOKUP(A92,'ESO dumped ZoneData'!$A$3:$D$9995,2,FALSE)</f>
        <v>91</v>
      </c>
      <c r="C92" s="5">
        <f>VLOOKUP(A92,'ESO dumped ZoneData'!$A$3:$D$9995,3,FALSE)</f>
        <v>103</v>
      </c>
      <c r="D92" s="3" t="str">
        <f>VLOOKUP(A92,'ESO dumped ZoneData'!$A$3:$D$9995,4,FALSE)</f>
        <v>Trolhetta</v>
      </c>
      <c r="E92" s="3" t="str">
        <f t="array" ref="E92">IF(OR(EXACT(A92,'ESO Dungeon constants'!$D$3:$D$987)),"X","")</f>
        <v/>
      </c>
      <c r="F92" s="3" t="str">
        <f t="shared" si="4"/>
        <v/>
      </c>
      <c r="G92" s="3" t="str">
        <f t="shared" si="5"/>
        <v>The Rift</v>
      </c>
      <c r="H92" s="17">
        <f t="shared" si="6"/>
        <v>259</v>
      </c>
      <c r="I92" s="17">
        <f t="shared" si="7"/>
        <v>103</v>
      </c>
      <c r="J92">
        <v>0</v>
      </c>
      <c r="K92" s="3" t="str">
        <f>VLOOKUP(J92,'LibSets constants'!$A$4:$B$1000,2,FALSE)</f>
        <v>DLC_BASE_GAME</v>
      </c>
      <c r="L92" s="3" t="str">
        <f>VLOOKUP(J92,'LibSets constants'!$A$4:$C$1000,3,FALSE)</f>
        <v>Included in base game</v>
      </c>
    </row>
    <row r="93" spans="1:12" x14ac:dyDescent="0.25">
      <c r="A93" s="12">
        <v>260</v>
      </c>
      <c r="B93" s="5">
        <f>VLOOKUP(A93,'ESO dumped ZoneData'!$A$3:$D$9995,2,FALSE)</f>
        <v>92</v>
      </c>
      <c r="C93" s="5">
        <f>VLOOKUP(A93,'ESO dumped ZoneData'!$A$3:$D$9995,3,FALSE)</f>
        <v>101</v>
      </c>
      <c r="D93" s="3" t="str">
        <f>VLOOKUP(A93,'ESO dumped ZoneData'!$A$3:$D$9995,4,FALSE)</f>
        <v>Lost Knife Cave</v>
      </c>
      <c r="E93" s="3" t="str">
        <f t="array" ref="E93">IF(OR(EXACT(A93,'ESO Dungeon constants'!$D$3:$D$987)),"X","")</f>
        <v/>
      </c>
      <c r="F93" s="3" t="str">
        <f t="shared" si="4"/>
        <v/>
      </c>
      <c r="G93" s="3" t="str">
        <f t="shared" si="5"/>
        <v>Eastmarch</v>
      </c>
      <c r="H93" s="17">
        <f t="shared" si="6"/>
        <v>260</v>
      </c>
      <c r="I93" s="17">
        <f t="shared" si="7"/>
        <v>101</v>
      </c>
      <c r="J93">
        <v>0</v>
      </c>
      <c r="K93" s="3" t="str">
        <f>VLOOKUP(J93,'LibSets constants'!$A$4:$B$1000,2,FALSE)</f>
        <v>DLC_BASE_GAME</v>
      </c>
      <c r="L93" s="3" t="str">
        <f>VLOOKUP(J93,'LibSets constants'!$A$4:$C$1000,3,FALSE)</f>
        <v>Included in base game</v>
      </c>
    </row>
    <row r="94" spans="1:12" x14ac:dyDescent="0.25">
      <c r="A94" s="12">
        <v>261</v>
      </c>
      <c r="B94" s="5">
        <f>VLOOKUP(A94,'ESO dumped ZoneData'!$A$3:$D$9995,2,FALSE)</f>
        <v>93</v>
      </c>
      <c r="C94" s="5">
        <f>VLOOKUP(A94,'ESO dumped ZoneData'!$A$3:$D$9995,3,FALSE)</f>
        <v>101</v>
      </c>
      <c r="D94" s="3" t="str">
        <f>VLOOKUP(A94,'ESO dumped ZoneData'!$A$3:$D$9995,4,FALSE)</f>
        <v>Bonestrewn Barrow</v>
      </c>
      <c r="E94" s="3" t="str">
        <f t="array" ref="E94">IF(OR(EXACT(A94,'ESO Dungeon constants'!$D$3:$D$987)),"X","")</f>
        <v/>
      </c>
      <c r="F94" s="3" t="str">
        <f t="shared" si="4"/>
        <v/>
      </c>
      <c r="G94" s="3" t="str">
        <f t="shared" si="5"/>
        <v>Eastmarch</v>
      </c>
      <c r="H94" s="17">
        <f t="shared" si="6"/>
        <v>261</v>
      </c>
      <c r="I94" s="17">
        <f t="shared" si="7"/>
        <v>101</v>
      </c>
      <c r="J94">
        <v>0</v>
      </c>
      <c r="K94" s="3" t="str">
        <f>VLOOKUP(J94,'LibSets constants'!$A$4:$B$1000,2,FALSE)</f>
        <v>DLC_BASE_GAME</v>
      </c>
      <c r="L94" s="3" t="str">
        <f>VLOOKUP(J94,'LibSets constants'!$A$4:$C$1000,3,FALSE)</f>
        <v>Included in base game</v>
      </c>
    </row>
    <row r="95" spans="1:12" x14ac:dyDescent="0.25">
      <c r="A95" s="12">
        <v>262</v>
      </c>
      <c r="B95" s="5">
        <f>VLOOKUP(A95,'ESO dumped ZoneData'!$A$3:$D$9995,2,FALSE)</f>
        <v>94</v>
      </c>
      <c r="C95" s="5">
        <f>VLOOKUP(A95,'ESO dumped ZoneData'!$A$3:$D$9995,3,FALSE)</f>
        <v>101</v>
      </c>
      <c r="D95" s="3" t="str">
        <f>VLOOKUP(A95,'ESO dumped ZoneData'!$A$3:$D$9995,4,FALSE)</f>
        <v>Wittestadr Crypts</v>
      </c>
      <c r="E95" s="3" t="str">
        <f t="array" ref="E95">IF(OR(EXACT(A95,'ESO Dungeon constants'!$D$3:$D$987)),"X","")</f>
        <v/>
      </c>
      <c r="F95" s="3" t="str">
        <f t="shared" si="4"/>
        <v/>
      </c>
      <c r="G95" s="3" t="str">
        <f t="shared" si="5"/>
        <v>Eastmarch</v>
      </c>
      <c r="H95" s="17">
        <f t="shared" si="6"/>
        <v>262</v>
      </c>
      <c r="I95" s="17">
        <f t="shared" si="7"/>
        <v>101</v>
      </c>
      <c r="J95">
        <v>0</v>
      </c>
      <c r="K95" s="3" t="str">
        <f>VLOOKUP(J95,'LibSets constants'!$A$4:$B$1000,2,FALSE)</f>
        <v>DLC_BASE_GAME</v>
      </c>
      <c r="L95" s="3" t="str">
        <f>VLOOKUP(J95,'LibSets constants'!$A$4:$C$1000,3,FALSE)</f>
        <v>Included in base game</v>
      </c>
    </row>
    <row r="96" spans="1:12" x14ac:dyDescent="0.25">
      <c r="A96" s="12">
        <v>263</v>
      </c>
      <c r="B96" s="5">
        <f>VLOOKUP(A96,'ESO dumped ZoneData'!$A$3:$D$9995,2,FALSE)</f>
        <v>95</v>
      </c>
      <c r="C96" s="5">
        <f>VLOOKUP(A96,'ESO dumped ZoneData'!$A$3:$D$9995,3,FALSE)</f>
        <v>101</v>
      </c>
      <c r="D96" s="3" t="str">
        <f>VLOOKUP(A96,'ESO dumped ZoneData'!$A$3:$D$9995,4,FALSE)</f>
        <v>Mistwatch Crevasse</v>
      </c>
      <c r="E96" s="3" t="str">
        <f t="array" ref="E96">IF(OR(EXACT(A96,'ESO Dungeon constants'!$D$3:$D$987)),"X","")</f>
        <v/>
      </c>
      <c r="F96" s="3" t="str">
        <f t="shared" si="4"/>
        <v/>
      </c>
      <c r="G96" s="3" t="str">
        <f t="shared" si="5"/>
        <v>Eastmarch</v>
      </c>
      <c r="H96" s="17">
        <f t="shared" si="6"/>
        <v>263</v>
      </c>
      <c r="I96" s="17">
        <f t="shared" si="7"/>
        <v>101</v>
      </c>
      <c r="J96">
        <v>0</v>
      </c>
      <c r="K96" s="3" t="str">
        <f>VLOOKUP(J96,'LibSets constants'!$A$4:$B$1000,2,FALSE)</f>
        <v>DLC_BASE_GAME</v>
      </c>
      <c r="L96" s="3" t="str">
        <f>VLOOKUP(J96,'LibSets constants'!$A$4:$C$1000,3,FALSE)</f>
        <v>Included in base game</v>
      </c>
    </row>
    <row r="97" spans="1:12" x14ac:dyDescent="0.25">
      <c r="A97" s="12">
        <v>264</v>
      </c>
      <c r="B97" s="5">
        <f>VLOOKUP(A97,'ESO dumped ZoneData'!$A$3:$D$9995,2,FALSE)</f>
        <v>96</v>
      </c>
      <c r="C97" s="5">
        <f>VLOOKUP(A97,'ESO dumped ZoneData'!$A$3:$D$9995,3,FALSE)</f>
        <v>101</v>
      </c>
      <c r="D97" s="3" t="str">
        <f>VLOOKUP(A97,'ESO dumped ZoneData'!$A$3:$D$9995,4,FALSE)</f>
        <v>Fort Morvunskar</v>
      </c>
      <c r="E97" s="3" t="str">
        <f t="array" ref="E97">IF(OR(EXACT(A97,'ESO Dungeon constants'!$D$3:$D$987)),"X","")</f>
        <v/>
      </c>
      <c r="F97" s="3" t="str">
        <f t="shared" si="4"/>
        <v/>
      </c>
      <c r="G97" s="3" t="str">
        <f t="shared" si="5"/>
        <v>Eastmarch</v>
      </c>
      <c r="H97" s="17">
        <f t="shared" si="6"/>
        <v>264</v>
      </c>
      <c r="I97" s="17">
        <f t="shared" si="7"/>
        <v>101</v>
      </c>
      <c r="J97">
        <v>0</v>
      </c>
      <c r="K97" s="3" t="str">
        <f>VLOOKUP(J97,'LibSets constants'!$A$4:$B$1000,2,FALSE)</f>
        <v>DLC_BASE_GAME</v>
      </c>
      <c r="L97" s="3" t="str">
        <f>VLOOKUP(J97,'LibSets constants'!$A$4:$C$1000,3,FALSE)</f>
        <v>Included in base game</v>
      </c>
    </row>
    <row r="98" spans="1:12" x14ac:dyDescent="0.25">
      <c r="A98" s="12">
        <v>265</v>
      </c>
      <c r="B98" s="5">
        <f>VLOOKUP(A98,'ESO dumped ZoneData'!$A$3:$D$9995,2,FALSE)</f>
        <v>97</v>
      </c>
      <c r="C98" s="5">
        <f>VLOOKUP(A98,'ESO dumped ZoneData'!$A$3:$D$9995,3,FALSE)</f>
        <v>101</v>
      </c>
      <c r="D98" s="3" t="str">
        <f>VLOOKUP(A98,'ESO dumped ZoneData'!$A$3:$D$9995,4,FALSE)</f>
        <v>Mzulft</v>
      </c>
      <c r="E98" s="3" t="str">
        <f t="array" ref="E98">IF(OR(EXACT(A98,'ESO Dungeon constants'!$D$3:$D$987)),"X","")</f>
        <v/>
      </c>
      <c r="F98" s="3" t="str">
        <f t="shared" si="4"/>
        <v/>
      </c>
      <c r="G98" s="3" t="str">
        <f t="shared" si="5"/>
        <v>Eastmarch</v>
      </c>
      <c r="H98" s="17">
        <f t="shared" si="6"/>
        <v>265</v>
      </c>
      <c r="I98" s="17">
        <f t="shared" si="7"/>
        <v>101</v>
      </c>
      <c r="J98">
        <v>0</v>
      </c>
      <c r="K98" s="3" t="str">
        <f>VLOOKUP(J98,'LibSets constants'!$A$4:$B$1000,2,FALSE)</f>
        <v>DLC_BASE_GAME</v>
      </c>
      <c r="L98" s="3" t="str">
        <f>VLOOKUP(J98,'LibSets constants'!$A$4:$C$1000,3,FALSE)</f>
        <v>Included in base game</v>
      </c>
    </row>
    <row r="99" spans="1:12" x14ac:dyDescent="0.25">
      <c r="A99" s="12">
        <v>266</v>
      </c>
      <c r="B99" s="5">
        <f>VLOOKUP(A99,'ESO dumped ZoneData'!$A$3:$D$9995,2,FALSE)</f>
        <v>98</v>
      </c>
      <c r="C99" s="5">
        <f>VLOOKUP(A99,'ESO dumped ZoneData'!$A$3:$D$9995,3,FALSE)</f>
        <v>101</v>
      </c>
      <c r="D99" s="3" t="str">
        <f>VLOOKUP(A99,'ESO dumped ZoneData'!$A$3:$D$9995,4,FALSE)</f>
        <v>Cragwallow</v>
      </c>
      <c r="E99" s="3" t="str">
        <f t="array" ref="E99">IF(OR(EXACT(A99,'ESO Dungeon constants'!$D$3:$D$987)),"X","")</f>
        <v/>
      </c>
      <c r="F99" s="3" t="str">
        <f t="shared" si="4"/>
        <v/>
      </c>
      <c r="G99" s="3" t="str">
        <f t="shared" si="5"/>
        <v>Eastmarch</v>
      </c>
      <c r="H99" s="17">
        <f t="shared" si="6"/>
        <v>266</v>
      </c>
      <c r="I99" s="17">
        <f t="shared" si="7"/>
        <v>101</v>
      </c>
      <c r="J99">
        <v>0</v>
      </c>
      <c r="K99" s="3" t="str">
        <f>VLOOKUP(J99,'LibSets constants'!$A$4:$B$1000,2,FALSE)</f>
        <v>DLC_BASE_GAME</v>
      </c>
      <c r="L99" s="3" t="str">
        <f>VLOOKUP(J99,'LibSets constants'!$A$4:$C$1000,3,FALSE)</f>
        <v>Included in base game</v>
      </c>
    </row>
    <row r="100" spans="1:12" x14ac:dyDescent="0.25">
      <c r="A100" s="12">
        <v>267</v>
      </c>
      <c r="B100" s="5">
        <f>VLOOKUP(A100,'ESO dumped ZoneData'!$A$3:$D$9995,2,FALSE)</f>
        <v>99</v>
      </c>
      <c r="C100" s="5">
        <f>VLOOKUP(A100,'ESO dumped ZoneData'!$A$3:$D$9995,3,FALSE)</f>
        <v>267</v>
      </c>
      <c r="D100" s="3" t="str">
        <f>VLOOKUP(A100,'ESO dumped ZoneData'!$A$3:$D$9995,4,FALSE)</f>
        <v>Eyevea</v>
      </c>
      <c r="E100" s="3" t="str">
        <f t="array" ref="E100">IF(OR(EXACT(A100,'ESO Dungeon constants'!$D$3:$D$987)),"X","")</f>
        <v/>
      </c>
      <c r="F100" s="3" t="str">
        <f t="shared" si="4"/>
        <v>X</v>
      </c>
      <c r="G100" s="3" t="str">
        <f t="shared" si="5"/>
        <v/>
      </c>
      <c r="H100" s="17">
        <f t="shared" si="6"/>
        <v>267</v>
      </c>
      <c r="I100" s="17">
        <f t="shared" si="7"/>
        <v>267</v>
      </c>
      <c r="J100">
        <v>0</v>
      </c>
      <c r="K100" s="3" t="str">
        <f>VLOOKUP(J100,'LibSets constants'!$A$4:$B$1000,2,FALSE)</f>
        <v>DLC_BASE_GAME</v>
      </c>
      <c r="L100" s="3" t="str">
        <f>VLOOKUP(J100,'LibSets constants'!$A$4:$C$1000,3,FALSE)</f>
        <v>Included in base game</v>
      </c>
    </row>
    <row r="101" spans="1:12" x14ac:dyDescent="0.25">
      <c r="A101" s="12">
        <v>268</v>
      </c>
      <c r="B101" s="5">
        <f>VLOOKUP(A101,'ESO dumped ZoneData'!$A$3:$D$9995,2,FALSE)</f>
        <v>100</v>
      </c>
      <c r="C101" s="5">
        <f>VLOOKUP(A101,'ESO dumped ZoneData'!$A$3:$D$9995,3,FALSE)</f>
        <v>58</v>
      </c>
      <c r="D101" s="3" t="str">
        <f>VLOOKUP(A101,'ESO dumped ZoneData'!$A$3:$D$9995,4,FALSE)</f>
        <v>Stormwarden Undercroft</v>
      </c>
      <c r="E101" s="3" t="str">
        <f t="array" ref="E101">IF(OR(EXACT(A101,'ESO Dungeon constants'!$D$3:$D$987)),"X","")</f>
        <v/>
      </c>
      <c r="F101" s="3" t="str">
        <f t="shared" si="4"/>
        <v/>
      </c>
      <c r="G101" s="3" t="str">
        <f t="shared" si="5"/>
        <v>Malabal Tor</v>
      </c>
      <c r="H101" s="17">
        <f t="shared" si="6"/>
        <v>268</v>
      </c>
      <c r="I101" s="17">
        <f t="shared" si="7"/>
        <v>58</v>
      </c>
      <c r="J101">
        <v>0</v>
      </c>
      <c r="K101" s="3" t="str">
        <f>VLOOKUP(J101,'LibSets constants'!$A$4:$B$1000,2,FALSE)</f>
        <v>DLC_BASE_GAME</v>
      </c>
      <c r="L101" s="3" t="str">
        <f>VLOOKUP(J101,'LibSets constants'!$A$4:$C$1000,3,FALSE)</f>
        <v>Included in base game</v>
      </c>
    </row>
    <row r="102" spans="1:12" x14ac:dyDescent="0.25">
      <c r="A102" s="12">
        <v>269</v>
      </c>
      <c r="B102" s="5">
        <f>VLOOKUP(A102,'ESO dumped ZoneData'!$A$3:$D$9995,2,FALSE)</f>
        <v>101</v>
      </c>
      <c r="C102" s="5">
        <f>VLOOKUP(A102,'ESO dumped ZoneData'!$A$3:$D$9995,3,FALSE)</f>
        <v>58</v>
      </c>
      <c r="D102" s="3" t="str">
        <f>VLOOKUP(A102,'ESO dumped ZoneData'!$A$3:$D$9995,4,FALSE)</f>
        <v>Abamath Ruins</v>
      </c>
      <c r="E102" s="3" t="str">
        <f t="array" ref="E102">IF(OR(EXACT(A102,'ESO Dungeon constants'!$D$3:$D$987)),"X","")</f>
        <v/>
      </c>
      <c r="F102" s="3" t="str">
        <f t="shared" si="4"/>
        <v/>
      </c>
      <c r="G102" s="3" t="str">
        <f t="shared" si="5"/>
        <v>Malabal Tor</v>
      </c>
      <c r="H102" s="17">
        <f t="shared" si="6"/>
        <v>269</v>
      </c>
      <c r="I102" s="17">
        <f t="shared" si="7"/>
        <v>58</v>
      </c>
      <c r="J102">
        <v>0</v>
      </c>
      <c r="K102" s="3" t="str">
        <f>VLOOKUP(J102,'LibSets constants'!$A$4:$B$1000,2,FALSE)</f>
        <v>DLC_BASE_GAME</v>
      </c>
      <c r="L102" s="3" t="str">
        <f>VLOOKUP(J102,'LibSets constants'!$A$4:$C$1000,3,FALSE)</f>
        <v>Included in base game</v>
      </c>
    </row>
    <row r="103" spans="1:12" x14ac:dyDescent="0.25">
      <c r="A103" s="12">
        <v>270</v>
      </c>
      <c r="B103" s="5">
        <f>VLOOKUP(A103,'ESO dumped ZoneData'!$A$3:$D$9995,2,FALSE)</f>
        <v>102</v>
      </c>
      <c r="C103" s="5">
        <f>VLOOKUP(A103,'ESO dumped ZoneData'!$A$3:$D$9995,3,FALSE)</f>
        <v>117</v>
      </c>
      <c r="D103" s="3" t="str">
        <f>VLOOKUP(A103,'ESO dumped ZoneData'!$A$3:$D$9995,4,FALSE)</f>
        <v>Shrine of the Black Maw</v>
      </c>
      <c r="E103" s="3" t="str">
        <f t="array" ref="E103">IF(OR(EXACT(A103,'ESO Dungeon constants'!$D$3:$D$987)),"X","")</f>
        <v/>
      </c>
      <c r="F103" s="3" t="str">
        <f t="shared" si="4"/>
        <v/>
      </c>
      <c r="G103" s="3" t="str">
        <f t="shared" si="5"/>
        <v>Shadowfen</v>
      </c>
      <c r="H103" s="17">
        <f t="shared" si="6"/>
        <v>270</v>
      </c>
      <c r="I103" s="17">
        <f t="shared" si="7"/>
        <v>117</v>
      </c>
      <c r="J103">
        <v>0</v>
      </c>
      <c r="K103" s="3" t="str">
        <f>VLOOKUP(J103,'LibSets constants'!$A$4:$B$1000,2,FALSE)</f>
        <v>DLC_BASE_GAME</v>
      </c>
      <c r="L103" s="3" t="str">
        <f>VLOOKUP(J103,'LibSets constants'!$A$4:$C$1000,3,FALSE)</f>
        <v>Included in base game</v>
      </c>
    </row>
    <row r="104" spans="1:12" x14ac:dyDescent="0.25">
      <c r="A104" s="12">
        <v>271</v>
      </c>
      <c r="B104" s="5">
        <f>VLOOKUP(A104,'ESO dumped ZoneData'!$A$3:$D$9995,2,FALSE)</f>
        <v>103</v>
      </c>
      <c r="C104" s="5">
        <f>VLOOKUP(A104,'ESO dumped ZoneData'!$A$3:$D$9995,3,FALSE)</f>
        <v>117</v>
      </c>
      <c r="D104" s="3" t="str">
        <f>VLOOKUP(A104,'ESO dumped ZoneData'!$A$3:$D$9995,4,FALSE)</f>
        <v>Broken Tusk</v>
      </c>
      <c r="E104" s="3" t="str">
        <f t="array" ref="E104">IF(OR(EXACT(A104,'ESO Dungeon constants'!$D$3:$D$987)),"X","")</f>
        <v/>
      </c>
      <c r="F104" s="3" t="str">
        <f t="shared" si="4"/>
        <v/>
      </c>
      <c r="G104" s="3" t="str">
        <f t="shared" si="5"/>
        <v>Shadowfen</v>
      </c>
      <c r="H104" s="17">
        <f t="shared" si="6"/>
        <v>271</v>
      </c>
      <c r="I104" s="17">
        <f t="shared" si="7"/>
        <v>117</v>
      </c>
      <c r="J104">
        <v>0</v>
      </c>
      <c r="K104" s="3" t="str">
        <f>VLOOKUP(J104,'LibSets constants'!$A$4:$B$1000,2,FALSE)</f>
        <v>DLC_BASE_GAME</v>
      </c>
      <c r="L104" s="3" t="str">
        <f>VLOOKUP(J104,'LibSets constants'!$A$4:$C$1000,3,FALSE)</f>
        <v>Included in base game</v>
      </c>
    </row>
    <row r="105" spans="1:12" x14ac:dyDescent="0.25">
      <c r="A105" s="12">
        <v>272</v>
      </c>
      <c r="B105" s="5">
        <f>VLOOKUP(A105,'ESO dumped ZoneData'!$A$3:$D$9995,2,FALSE)</f>
        <v>104</v>
      </c>
      <c r="C105" s="5">
        <f>VLOOKUP(A105,'ESO dumped ZoneData'!$A$3:$D$9995,3,FALSE)</f>
        <v>117</v>
      </c>
      <c r="D105" s="3" t="str">
        <f>VLOOKUP(A105,'ESO dumped ZoneData'!$A$3:$D$9995,4,FALSE)</f>
        <v>Atanaz Ruins</v>
      </c>
      <c r="E105" s="3" t="str">
        <f t="array" ref="E105">IF(OR(EXACT(A105,'ESO Dungeon constants'!$D$3:$D$987)),"X","")</f>
        <v/>
      </c>
      <c r="F105" s="3" t="str">
        <f t="shared" si="4"/>
        <v/>
      </c>
      <c r="G105" s="3" t="str">
        <f t="shared" si="5"/>
        <v>Shadowfen</v>
      </c>
      <c r="H105" s="17">
        <f t="shared" si="6"/>
        <v>272</v>
      </c>
      <c r="I105" s="17">
        <f t="shared" si="7"/>
        <v>117</v>
      </c>
      <c r="J105">
        <v>0</v>
      </c>
      <c r="K105" s="3" t="str">
        <f>VLOOKUP(J105,'LibSets constants'!$A$4:$B$1000,2,FALSE)</f>
        <v>DLC_BASE_GAME</v>
      </c>
      <c r="L105" s="3" t="str">
        <f>VLOOKUP(J105,'LibSets constants'!$A$4:$C$1000,3,FALSE)</f>
        <v>Included in base game</v>
      </c>
    </row>
    <row r="106" spans="1:12" x14ac:dyDescent="0.25">
      <c r="A106" s="12">
        <v>273</v>
      </c>
      <c r="B106" s="5">
        <f>VLOOKUP(A106,'ESO dumped ZoneData'!$A$3:$D$9995,2,FALSE)</f>
        <v>105</v>
      </c>
      <c r="C106" s="5">
        <f>VLOOKUP(A106,'ESO dumped ZoneData'!$A$3:$D$9995,3,FALSE)</f>
        <v>117</v>
      </c>
      <c r="D106" s="3" t="str">
        <f>VLOOKUP(A106,'ESO dumped ZoneData'!$A$3:$D$9995,4,FALSE)</f>
        <v>Chid-Moska Ruins</v>
      </c>
      <c r="E106" s="3" t="str">
        <f t="array" ref="E106">IF(OR(EXACT(A106,'ESO Dungeon constants'!$D$3:$D$987)),"X","")</f>
        <v/>
      </c>
      <c r="F106" s="3" t="str">
        <f t="shared" si="4"/>
        <v/>
      </c>
      <c r="G106" s="3" t="str">
        <f t="shared" si="5"/>
        <v>Shadowfen</v>
      </c>
      <c r="H106" s="17">
        <f t="shared" si="6"/>
        <v>273</v>
      </c>
      <c r="I106" s="17">
        <f t="shared" si="7"/>
        <v>117</v>
      </c>
      <c r="J106">
        <v>0</v>
      </c>
      <c r="K106" s="3" t="str">
        <f>VLOOKUP(J106,'LibSets constants'!$A$4:$B$1000,2,FALSE)</f>
        <v>DLC_BASE_GAME</v>
      </c>
      <c r="L106" s="3" t="str">
        <f>VLOOKUP(J106,'LibSets constants'!$A$4:$C$1000,3,FALSE)</f>
        <v>Included in base game</v>
      </c>
    </row>
    <row r="107" spans="1:12" x14ac:dyDescent="0.25">
      <c r="A107" s="12">
        <v>274</v>
      </c>
      <c r="B107" s="5">
        <f>VLOOKUP(A107,'ESO dumped ZoneData'!$A$3:$D$9995,2,FALSE)</f>
        <v>106</v>
      </c>
      <c r="C107" s="5">
        <f>VLOOKUP(A107,'ESO dumped ZoneData'!$A$3:$D$9995,3,FALSE)</f>
        <v>117</v>
      </c>
      <c r="D107" s="3" t="str">
        <f>VLOOKUP(A107,'ESO dumped ZoneData'!$A$3:$D$9995,4,FALSE)</f>
        <v>Onkobra Kwama Mine</v>
      </c>
      <c r="E107" s="3" t="str">
        <f t="array" ref="E107">IF(OR(EXACT(A107,'ESO Dungeon constants'!$D$3:$D$987)),"X","")</f>
        <v/>
      </c>
      <c r="F107" s="3" t="str">
        <f t="shared" si="4"/>
        <v/>
      </c>
      <c r="G107" s="3" t="str">
        <f t="shared" si="5"/>
        <v>Shadowfen</v>
      </c>
      <c r="H107" s="17">
        <f t="shared" si="6"/>
        <v>274</v>
      </c>
      <c r="I107" s="17">
        <f t="shared" si="7"/>
        <v>117</v>
      </c>
      <c r="J107">
        <v>0</v>
      </c>
      <c r="K107" s="3" t="str">
        <f>VLOOKUP(J107,'LibSets constants'!$A$4:$B$1000,2,FALSE)</f>
        <v>DLC_BASE_GAME</v>
      </c>
      <c r="L107" s="3" t="str">
        <f>VLOOKUP(J107,'LibSets constants'!$A$4:$C$1000,3,FALSE)</f>
        <v>Included in base game</v>
      </c>
    </row>
    <row r="108" spans="1:12" x14ac:dyDescent="0.25">
      <c r="A108" s="12">
        <v>275</v>
      </c>
      <c r="B108" s="5">
        <f>VLOOKUP(A108,'ESO dumped ZoneData'!$A$3:$D$9995,2,FALSE)</f>
        <v>107</v>
      </c>
      <c r="C108" s="5">
        <f>VLOOKUP(A108,'ESO dumped ZoneData'!$A$3:$D$9995,3,FALSE)</f>
        <v>117</v>
      </c>
      <c r="D108" s="3" t="str">
        <f>VLOOKUP(A108,'ESO dumped ZoneData'!$A$3:$D$9995,4,FALSE)</f>
        <v>Gandranen Ruins</v>
      </c>
      <c r="E108" s="3" t="str">
        <f t="array" ref="E108">IF(OR(EXACT(A108,'ESO Dungeon constants'!$D$3:$D$987)),"X","")</f>
        <v/>
      </c>
      <c r="F108" s="3" t="str">
        <f t="shared" si="4"/>
        <v/>
      </c>
      <c r="G108" s="3" t="str">
        <f t="shared" si="5"/>
        <v>Shadowfen</v>
      </c>
      <c r="H108" s="17">
        <f t="shared" si="6"/>
        <v>275</v>
      </c>
      <c r="I108" s="17">
        <f t="shared" si="7"/>
        <v>117</v>
      </c>
      <c r="J108">
        <v>0</v>
      </c>
      <c r="K108" s="3" t="str">
        <f>VLOOKUP(J108,'LibSets constants'!$A$4:$B$1000,2,FALSE)</f>
        <v>DLC_BASE_GAME</v>
      </c>
      <c r="L108" s="3" t="str">
        <f>VLOOKUP(J108,'LibSets constants'!$A$4:$C$1000,3,FALSE)</f>
        <v>Included in base game</v>
      </c>
    </row>
    <row r="109" spans="1:12" x14ac:dyDescent="0.25">
      <c r="A109" s="12">
        <v>279</v>
      </c>
      <c r="B109" s="5">
        <f>VLOOKUP(A109,'ESO dumped ZoneData'!$A$3:$D$9995,2,FALSE)</f>
        <v>108</v>
      </c>
      <c r="C109" s="5">
        <f>VLOOKUP(A109,'ESO dumped ZoneData'!$A$3:$D$9995,3,FALSE)</f>
        <v>279</v>
      </c>
      <c r="D109" s="3" t="str">
        <f>VLOOKUP(A109,'ESO dumped ZoneData'!$A$3:$D$9995,4,FALSE)</f>
        <v>Pregame</v>
      </c>
      <c r="E109" s="3" t="str">
        <f t="array" ref="E109">IF(OR(EXACT(A109,'ESO Dungeon constants'!$D$3:$D$987)),"X","")</f>
        <v/>
      </c>
      <c r="F109" s="3" t="str">
        <f t="shared" si="4"/>
        <v>X</v>
      </c>
      <c r="G109" s="3" t="str">
        <f t="shared" si="5"/>
        <v/>
      </c>
      <c r="H109" s="17">
        <f t="shared" si="6"/>
        <v>279</v>
      </c>
      <c r="I109" s="17">
        <f t="shared" si="7"/>
        <v>279</v>
      </c>
      <c r="J109">
        <v>0</v>
      </c>
      <c r="K109" s="3" t="str">
        <f>VLOOKUP(J109,'LibSets constants'!$A$4:$B$1000,2,FALSE)</f>
        <v>DLC_BASE_GAME</v>
      </c>
      <c r="L109" s="3" t="str">
        <f>VLOOKUP(J109,'LibSets constants'!$A$4:$C$1000,3,FALSE)</f>
        <v>Included in base game</v>
      </c>
    </row>
    <row r="110" spans="1:12" x14ac:dyDescent="0.25">
      <c r="A110" s="12">
        <v>280</v>
      </c>
      <c r="B110" s="5">
        <f>VLOOKUP(A110,'ESO dumped ZoneData'!$A$3:$D$9995,2,FALSE)</f>
        <v>109</v>
      </c>
      <c r="C110" s="5">
        <f>VLOOKUP(A110,'ESO dumped ZoneData'!$A$3:$D$9995,3,FALSE)</f>
        <v>280</v>
      </c>
      <c r="D110" s="3" t="str">
        <f>VLOOKUP(A110,'ESO dumped ZoneData'!$A$3:$D$9995,4,FALSE)</f>
        <v>Bleakrock Isle</v>
      </c>
      <c r="E110" s="3" t="str">
        <f t="array" ref="E110">IF(OR(EXACT(A110,'ESO Dungeon constants'!$D$3:$D$987)),"X","")</f>
        <v/>
      </c>
      <c r="F110" s="3" t="str">
        <f t="shared" si="4"/>
        <v>X</v>
      </c>
      <c r="G110" s="3" t="str">
        <f t="shared" si="5"/>
        <v/>
      </c>
      <c r="H110" s="17">
        <f t="shared" si="6"/>
        <v>280</v>
      </c>
      <c r="I110" s="17">
        <f t="shared" si="7"/>
        <v>280</v>
      </c>
      <c r="J110">
        <v>0</v>
      </c>
      <c r="K110" s="3" t="str">
        <f>VLOOKUP(J110,'LibSets constants'!$A$4:$B$1000,2,FALSE)</f>
        <v>DLC_BASE_GAME</v>
      </c>
      <c r="L110" s="3" t="str">
        <f>VLOOKUP(J110,'LibSets constants'!$A$4:$C$1000,3,FALSE)</f>
        <v>Included in base game</v>
      </c>
    </row>
    <row r="111" spans="1:12" x14ac:dyDescent="0.25">
      <c r="A111" s="12">
        <v>281</v>
      </c>
      <c r="B111" s="5">
        <f>VLOOKUP(A111,'ESO dumped ZoneData'!$A$3:$D$9995,2,FALSE)</f>
        <v>110</v>
      </c>
      <c r="C111" s="5">
        <f>VLOOKUP(A111,'ESO dumped ZoneData'!$A$3:$D$9995,3,FALSE)</f>
        <v>281</v>
      </c>
      <c r="D111" s="3" t="str">
        <f>VLOOKUP(A111,'ESO dumped ZoneData'!$A$3:$D$9995,4,FALSE)</f>
        <v>Bal Foyen</v>
      </c>
      <c r="E111" s="3" t="str">
        <f t="array" ref="E111">IF(OR(EXACT(A111,'ESO Dungeon constants'!$D$3:$D$987)),"X","")</f>
        <v/>
      </c>
      <c r="F111" s="3" t="str">
        <f t="shared" si="4"/>
        <v>X</v>
      </c>
      <c r="G111" s="3" t="str">
        <f t="shared" si="5"/>
        <v/>
      </c>
      <c r="H111" s="17">
        <f t="shared" si="6"/>
        <v>281</v>
      </c>
      <c r="I111" s="17">
        <f t="shared" si="7"/>
        <v>281</v>
      </c>
      <c r="J111">
        <v>0</v>
      </c>
      <c r="K111" s="3" t="str">
        <f>VLOOKUP(J111,'LibSets constants'!$A$4:$B$1000,2,FALSE)</f>
        <v>DLC_BASE_GAME</v>
      </c>
      <c r="L111" s="3" t="str">
        <f>VLOOKUP(J111,'LibSets constants'!$A$4:$C$1000,3,FALSE)</f>
        <v>Included in base game</v>
      </c>
    </row>
    <row r="112" spans="1:12" x14ac:dyDescent="0.25">
      <c r="A112" s="12">
        <v>283</v>
      </c>
      <c r="B112" s="5">
        <f>VLOOKUP(A112,'ESO dumped ZoneData'!$A$3:$D$9995,2,FALSE)</f>
        <v>111</v>
      </c>
      <c r="C112" s="5">
        <f>VLOOKUP(A112,'ESO dumped ZoneData'!$A$3:$D$9995,3,FALSE)</f>
        <v>41</v>
      </c>
      <c r="D112" s="3" t="str">
        <f>VLOOKUP(A112,'ESO dumped ZoneData'!$A$3:$D$9995,4,FALSE)</f>
        <v>Fungal Grotto I</v>
      </c>
      <c r="E112" s="3" t="str">
        <f t="array" ref="E112">IF(OR(EXACT(A112,'ESO Dungeon constants'!$D$3:$D$987)),"X","")</f>
        <v>X</v>
      </c>
      <c r="F112" s="3" t="str">
        <f t="shared" si="4"/>
        <v/>
      </c>
      <c r="G112" s="3" t="str">
        <f t="shared" si="5"/>
        <v>Stonefalls</v>
      </c>
      <c r="H112" s="17">
        <f t="shared" si="6"/>
        <v>283</v>
      </c>
      <c r="I112" s="17">
        <f t="shared" si="7"/>
        <v>41</v>
      </c>
      <c r="J112">
        <v>0</v>
      </c>
      <c r="K112" s="3" t="str">
        <f>VLOOKUP(J112,'LibSets constants'!$A$4:$B$1000,2,FALSE)</f>
        <v>DLC_BASE_GAME</v>
      </c>
      <c r="L112" s="3" t="str">
        <f>VLOOKUP(J112,'LibSets constants'!$A$4:$C$1000,3,FALSE)</f>
        <v>Included in base game</v>
      </c>
    </row>
    <row r="113" spans="1:12" x14ac:dyDescent="0.25">
      <c r="A113" s="12">
        <v>284</v>
      </c>
      <c r="B113" s="5">
        <f>VLOOKUP(A113,'ESO dumped ZoneData'!$A$3:$D$9995,2,FALSE)</f>
        <v>112</v>
      </c>
      <c r="C113" s="5">
        <f>VLOOKUP(A113,'ESO dumped ZoneData'!$A$3:$D$9995,3,FALSE)</f>
        <v>3</v>
      </c>
      <c r="D113" s="3" t="str">
        <f>VLOOKUP(A113,'ESO dumped ZoneData'!$A$3:$D$9995,4,FALSE)</f>
        <v>Bad Man's Hallows</v>
      </c>
      <c r="E113" s="3" t="str">
        <f t="array" ref="E113">IF(OR(EXACT(A113,'ESO Dungeon constants'!$D$3:$D$987)),"X","")</f>
        <v/>
      </c>
      <c r="F113" s="3" t="str">
        <f t="shared" si="4"/>
        <v/>
      </c>
      <c r="G113" s="3" t="str">
        <f t="shared" si="5"/>
        <v>Glenumbra</v>
      </c>
      <c r="H113" s="17">
        <f t="shared" si="6"/>
        <v>284</v>
      </c>
      <c r="I113" s="17">
        <f t="shared" si="7"/>
        <v>3</v>
      </c>
      <c r="J113">
        <v>0</v>
      </c>
      <c r="K113" s="3" t="str">
        <f>VLOOKUP(J113,'LibSets constants'!$A$4:$B$1000,2,FALSE)</f>
        <v>DLC_BASE_GAME</v>
      </c>
      <c r="L113" s="3" t="str">
        <f>VLOOKUP(J113,'LibSets constants'!$A$4:$C$1000,3,FALSE)</f>
        <v>Included in base game</v>
      </c>
    </row>
    <row r="114" spans="1:12" x14ac:dyDescent="0.25">
      <c r="A114" s="12">
        <v>287</v>
      </c>
      <c r="B114" s="5">
        <f>VLOOKUP(A114,'ESO dumped ZoneData'!$A$3:$D$9995,2,FALSE)</f>
        <v>113</v>
      </c>
      <c r="C114" s="5">
        <f>VLOOKUP(A114,'ESO dumped ZoneData'!$A$3:$D$9995,3,FALSE)</f>
        <v>41</v>
      </c>
      <c r="D114" s="3" t="str">
        <f>VLOOKUP(A114,'ESO dumped ZoneData'!$A$3:$D$9995,4,FALSE)</f>
        <v>Inner Sea Armature</v>
      </c>
      <c r="E114" s="3" t="str">
        <f t="array" ref="E114">IF(OR(EXACT(A114,'ESO Dungeon constants'!$D$3:$D$987)),"X","")</f>
        <v/>
      </c>
      <c r="F114" s="3" t="str">
        <f t="shared" si="4"/>
        <v/>
      </c>
      <c r="G114" s="3" t="str">
        <f t="shared" si="5"/>
        <v>Stonefalls</v>
      </c>
      <c r="H114" s="17">
        <f t="shared" si="6"/>
        <v>287</v>
      </c>
      <c r="I114" s="17">
        <f t="shared" si="7"/>
        <v>41</v>
      </c>
      <c r="J114">
        <v>0</v>
      </c>
      <c r="K114" s="3" t="str">
        <f>VLOOKUP(J114,'LibSets constants'!$A$4:$B$1000,2,FALSE)</f>
        <v>DLC_BASE_GAME</v>
      </c>
      <c r="L114" s="3" t="str">
        <f>VLOOKUP(J114,'LibSets constants'!$A$4:$C$1000,3,FALSE)</f>
        <v>Included in base game</v>
      </c>
    </row>
    <row r="115" spans="1:12" x14ac:dyDescent="0.25">
      <c r="A115" s="12">
        <v>288</v>
      </c>
      <c r="B115" s="5">
        <f>VLOOKUP(A115,'ESO dumped ZoneData'!$A$3:$D$9995,2,FALSE)</f>
        <v>114</v>
      </c>
      <c r="C115" s="5">
        <f>VLOOKUP(A115,'ESO dumped ZoneData'!$A$3:$D$9995,3,FALSE)</f>
        <v>41</v>
      </c>
      <c r="D115" s="3" t="str">
        <f>VLOOKUP(A115,'ESO dumped ZoneData'!$A$3:$D$9995,4,FALSE)</f>
        <v>Mephala's Nest</v>
      </c>
      <c r="E115" s="3" t="str">
        <f t="array" ref="E115">IF(OR(EXACT(A115,'ESO Dungeon constants'!$D$3:$D$987)),"X","")</f>
        <v/>
      </c>
      <c r="F115" s="3" t="str">
        <f t="shared" si="4"/>
        <v/>
      </c>
      <c r="G115" s="3" t="str">
        <f t="shared" si="5"/>
        <v>Stonefalls</v>
      </c>
      <c r="H115" s="17">
        <f t="shared" si="6"/>
        <v>288</v>
      </c>
      <c r="I115" s="17">
        <f t="shared" si="7"/>
        <v>41</v>
      </c>
      <c r="J115">
        <v>0</v>
      </c>
      <c r="K115" s="3" t="str">
        <f>VLOOKUP(J115,'LibSets constants'!$A$4:$B$1000,2,FALSE)</f>
        <v>DLC_BASE_GAME</v>
      </c>
      <c r="L115" s="3" t="str">
        <f>VLOOKUP(J115,'LibSets constants'!$A$4:$C$1000,3,FALSE)</f>
        <v>Included in base game</v>
      </c>
    </row>
    <row r="116" spans="1:12" x14ac:dyDescent="0.25">
      <c r="A116" s="12">
        <v>289</v>
      </c>
      <c r="B116" s="5">
        <f>VLOOKUP(A116,'ESO dumped ZoneData'!$A$3:$D$9995,2,FALSE)</f>
        <v>115</v>
      </c>
      <c r="C116" s="5">
        <f>VLOOKUP(A116,'ESO dumped ZoneData'!$A$3:$D$9995,3,FALSE)</f>
        <v>41</v>
      </c>
      <c r="D116" s="3" t="str">
        <f>VLOOKUP(A116,'ESO dumped ZoneData'!$A$3:$D$9995,4,FALSE)</f>
        <v>Softloam Cavern</v>
      </c>
      <c r="E116" s="3" t="str">
        <f t="array" ref="E116">IF(OR(EXACT(A116,'ESO Dungeon constants'!$D$3:$D$987)),"X","")</f>
        <v/>
      </c>
      <c r="F116" s="3" t="str">
        <f t="shared" si="4"/>
        <v/>
      </c>
      <c r="G116" s="3" t="str">
        <f t="shared" si="5"/>
        <v>Stonefalls</v>
      </c>
      <c r="H116" s="17">
        <f t="shared" si="6"/>
        <v>289</v>
      </c>
      <c r="I116" s="17">
        <f t="shared" si="7"/>
        <v>41</v>
      </c>
      <c r="J116">
        <v>0</v>
      </c>
      <c r="K116" s="3" t="str">
        <f>VLOOKUP(J116,'LibSets constants'!$A$4:$B$1000,2,FALSE)</f>
        <v>DLC_BASE_GAME</v>
      </c>
      <c r="L116" s="3" t="str">
        <f>VLOOKUP(J116,'LibSets constants'!$A$4:$C$1000,3,FALSE)</f>
        <v>Included in base game</v>
      </c>
    </row>
    <row r="117" spans="1:12" x14ac:dyDescent="0.25">
      <c r="A117" s="12">
        <v>290</v>
      </c>
      <c r="B117" s="5">
        <f>VLOOKUP(A117,'ESO dumped ZoneData'!$A$3:$D$9995,2,FALSE)</f>
        <v>116</v>
      </c>
      <c r="C117" s="5">
        <f>VLOOKUP(A117,'ESO dumped ZoneData'!$A$3:$D$9995,3,FALSE)</f>
        <v>41</v>
      </c>
      <c r="D117" s="3" t="str">
        <f>VLOOKUP(A117,'ESO dumped ZoneData'!$A$3:$D$9995,4,FALSE)</f>
        <v>Hightide Hollow</v>
      </c>
      <c r="E117" s="3" t="str">
        <f t="array" ref="E117">IF(OR(EXACT(A117,'ESO Dungeon constants'!$D$3:$D$987)),"X","")</f>
        <v/>
      </c>
      <c r="F117" s="3" t="str">
        <f t="shared" si="4"/>
        <v/>
      </c>
      <c r="G117" s="3" t="str">
        <f t="shared" si="5"/>
        <v>Stonefalls</v>
      </c>
      <c r="H117" s="17">
        <f t="shared" si="6"/>
        <v>290</v>
      </c>
      <c r="I117" s="17">
        <f t="shared" si="7"/>
        <v>41</v>
      </c>
      <c r="J117">
        <v>0</v>
      </c>
      <c r="K117" s="3" t="str">
        <f>VLOOKUP(J117,'LibSets constants'!$A$4:$B$1000,2,FALSE)</f>
        <v>DLC_BASE_GAME</v>
      </c>
      <c r="L117" s="3" t="str">
        <f>VLOOKUP(J117,'LibSets constants'!$A$4:$C$1000,3,FALSE)</f>
        <v>Included in base game</v>
      </c>
    </row>
    <row r="118" spans="1:12" x14ac:dyDescent="0.25">
      <c r="A118" s="12">
        <v>291</v>
      </c>
      <c r="B118" s="5">
        <f>VLOOKUP(A118,'ESO dumped ZoneData'!$A$3:$D$9995,2,FALSE)</f>
        <v>117</v>
      </c>
      <c r="C118" s="5">
        <f>VLOOKUP(A118,'ESO dumped ZoneData'!$A$3:$D$9995,3,FALSE)</f>
        <v>41</v>
      </c>
      <c r="D118" s="3" t="str">
        <f>VLOOKUP(A118,'ESO dumped ZoneData'!$A$3:$D$9995,4,FALSE)</f>
        <v>Sheogorath's Tongue</v>
      </c>
      <c r="E118" s="3" t="str">
        <f t="array" ref="E118">IF(OR(EXACT(A118,'ESO Dungeon constants'!$D$3:$D$987)),"X","")</f>
        <v/>
      </c>
      <c r="F118" s="3" t="str">
        <f t="shared" si="4"/>
        <v/>
      </c>
      <c r="G118" s="3" t="str">
        <f t="shared" si="5"/>
        <v>Stonefalls</v>
      </c>
      <c r="H118" s="17">
        <f t="shared" si="6"/>
        <v>291</v>
      </c>
      <c r="I118" s="17">
        <f t="shared" si="7"/>
        <v>41</v>
      </c>
      <c r="J118">
        <v>0</v>
      </c>
      <c r="K118" s="3" t="str">
        <f>VLOOKUP(J118,'LibSets constants'!$A$4:$B$1000,2,FALSE)</f>
        <v>DLC_BASE_GAME</v>
      </c>
      <c r="L118" s="3" t="str">
        <f>VLOOKUP(J118,'LibSets constants'!$A$4:$C$1000,3,FALSE)</f>
        <v>Included in base game</v>
      </c>
    </row>
    <row r="119" spans="1:12" x14ac:dyDescent="0.25">
      <c r="A119" s="12">
        <v>296</v>
      </c>
      <c r="B119" s="5">
        <f>VLOOKUP(A119,'ESO dumped ZoneData'!$A$3:$D$9995,2,FALSE)</f>
        <v>118</v>
      </c>
      <c r="C119" s="5">
        <f>VLOOKUP(A119,'ESO dumped ZoneData'!$A$3:$D$9995,3,FALSE)</f>
        <v>41</v>
      </c>
      <c r="D119" s="3" t="str">
        <f>VLOOKUP(A119,'ESO dumped ZoneData'!$A$3:$D$9995,4,FALSE)</f>
        <v>Emberflint Mine</v>
      </c>
      <c r="E119" s="3" t="str">
        <f t="array" ref="E119">IF(OR(EXACT(A119,'ESO Dungeon constants'!$D$3:$D$987)),"X","")</f>
        <v/>
      </c>
      <c r="F119" s="3" t="str">
        <f t="shared" si="4"/>
        <v/>
      </c>
      <c r="G119" s="3" t="str">
        <f t="shared" si="5"/>
        <v>Stonefalls</v>
      </c>
      <c r="H119" s="17">
        <f t="shared" si="6"/>
        <v>296</v>
      </c>
      <c r="I119" s="17">
        <f t="shared" si="7"/>
        <v>41</v>
      </c>
      <c r="J119">
        <v>0</v>
      </c>
      <c r="K119" s="3" t="str">
        <f>VLOOKUP(J119,'LibSets constants'!$A$4:$B$1000,2,FALSE)</f>
        <v>DLC_BASE_GAME</v>
      </c>
      <c r="L119" s="3" t="str">
        <f>VLOOKUP(J119,'LibSets constants'!$A$4:$C$1000,3,FALSE)</f>
        <v>Included in base game</v>
      </c>
    </row>
    <row r="120" spans="1:12" x14ac:dyDescent="0.25">
      <c r="A120" s="12">
        <v>306</v>
      </c>
      <c r="B120" s="5">
        <f>VLOOKUP(A120,'ESO dumped ZoneData'!$A$3:$D$9995,2,FALSE)</f>
        <v>119</v>
      </c>
      <c r="C120" s="5">
        <f>VLOOKUP(A120,'ESO dumped ZoneData'!$A$3:$D$9995,3,FALSE)</f>
        <v>57</v>
      </c>
      <c r="D120" s="3" t="str">
        <f>VLOOKUP(A120,'ESO dumped ZoneData'!$A$3:$D$9995,4,FALSE)</f>
        <v>Forgotten Crypts</v>
      </c>
      <c r="E120" s="3" t="str">
        <f t="array" ref="E120">IF(OR(EXACT(A120,'ESO Dungeon constants'!$D$3:$D$987)),"X","")</f>
        <v/>
      </c>
      <c r="F120" s="3" t="str">
        <f t="shared" si="4"/>
        <v/>
      </c>
      <c r="G120" s="3" t="str">
        <f t="shared" si="5"/>
        <v>Deshaan</v>
      </c>
      <c r="H120" s="17">
        <f t="shared" si="6"/>
        <v>306</v>
      </c>
      <c r="I120" s="17">
        <f t="shared" si="7"/>
        <v>57</v>
      </c>
      <c r="J120">
        <v>0</v>
      </c>
      <c r="K120" s="3" t="str">
        <f>VLOOKUP(J120,'LibSets constants'!$A$4:$B$1000,2,FALSE)</f>
        <v>DLC_BASE_GAME</v>
      </c>
      <c r="L120" s="3" t="str">
        <f>VLOOKUP(J120,'LibSets constants'!$A$4:$C$1000,3,FALSE)</f>
        <v>Included in base game</v>
      </c>
    </row>
    <row r="121" spans="1:12" x14ac:dyDescent="0.25">
      <c r="A121" s="12">
        <v>308</v>
      </c>
      <c r="B121" s="5">
        <f>VLOOKUP(A121,'ESO dumped ZoneData'!$A$3:$D$9995,2,FALSE)</f>
        <v>120</v>
      </c>
      <c r="C121" s="5">
        <f>VLOOKUP(A121,'ESO dumped ZoneData'!$A$3:$D$9995,3,FALSE)</f>
        <v>104</v>
      </c>
      <c r="D121" s="3" t="str">
        <f>VLOOKUP(A121,'ESO dumped ZoneData'!$A$3:$D$9995,4,FALSE)</f>
        <v>Lost City of the Na-Totambu</v>
      </c>
      <c r="E121" s="3" t="str">
        <f t="array" ref="E121">IF(OR(EXACT(A121,'ESO Dungeon constants'!$D$3:$D$987)),"X","")</f>
        <v/>
      </c>
      <c r="F121" s="3" t="str">
        <f t="shared" si="4"/>
        <v/>
      </c>
      <c r="G121" s="3" t="str">
        <f t="shared" si="5"/>
        <v>Alik'r Desert</v>
      </c>
      <c r="H121" s="17">
        <f t="shared" si="6"/>
        <v>308</v>
      </c>
      <c r="I121" s="17">
        <f t="shared" si="7"/>
        <v>104</v>
      </c>
      <c r="J121">
        <v>0</v>
      </c>
      <c r="K121" s="3" t="str">
        <f>VLOOKUP(J121,'LibSets constants'!$A$4:$B$1000,2,FALSE)</f>
        <v>DLC_BASE_GAME</v>
      </c>
      <c r="L121" s="3" t="str">
        <f>VLOOKUP(J121,'LibSets constants'!$A$4:$C$1000,3,FALSE)</f>
        <v>Included in base game</v>
      </c>
    </row>
    <row r="122" spans="1:12" x14ac:dyDescent="0.25">
      <c r="A122" s="12">
        <v>309</v>
      </c>
      <c r="B122" s="5">
        <f>VLOOKUP(A122,'ESO dumped ZoneData'!$A$3:$D$9995,2,FALSE)</f>
        <v>121</v>
      </c>
      <c r="C122" s="5">
        <f>VLOOKUP(A122,'ESO dumped ZoneData'!$A$3:$D$9995,3,FALSE)</f>
        <v>3</v>
      </c>
      <c r="D122" s="3" t="str">
        <f>VLOOKUP(A122,'ESO dumped ZoneData'!$A$3:$D$9995,4,FALSE)</f>
        <v>Ilessan Tower</v>
      </c>
      <c r="E122" s="3" t="str">
        <f t="array" ref="E122">IF(OR(EXACT(A122,'ESO Dungeon constants'!$D$3:$D$987)),"X","")</f>
        <v/>
      </c>
      <c r="F122" s="3" t="str">
        <f t="shared" si="4"/>
        <v/>
      </c>
      <c r="G122" s="3" t="str">
        <f t="shared" si="5"/>
        <v>Glenumbra</v>
      </c>
      <c r="H122" s="17">
        <f t="shared" si="6"/>
        <v>309</v>
      </c>
      <c r="I122" s="17">
        <f t="shared" si="7"/>
        <v>3</v>
      </c>
      <c r="J122">
        <v>0</v>
      </c>
      <c r="K122" s="3" t="str">
        <f>VLOOKUP(J122,'LibSets constants'!$A$4:$B$1000,2,FALSE)</f>
        <v>DLC_BASE_GAME</v>
      </c>
      <c r="L122" s="3" t="str">
        <f>VLOOKUP(J122,'LibSets constants'!$A$4:$C$1000,3,FALSE)</f>
        <v>Included in base game</v>
      </c>
    </row>
    <row r="123" spans="1:12" x14ac:dyDescent="0.25">
      <c r="A123" s="12">
        <v>310</v>
      </c>
      <c r="B123" s="5">
        <f>VLOOKUP(A123,'ESO dumped ZoneData'!$A$3:$D$9995,2,FALSE)</f>
        <v>122</v>
      </c>
      <c r="C123" s="5">
        <f>VLOOKUP(A123,'ESO dumped ZoneData'!$A$3:$D$9995,3,FALSE)</f>
        <v>3</v>
      </c>
      <c r="D123" s="3" t="str">
        <f>VLOOKUP(A123,'ESO dumped ZoneData'!$A$3:$D$9995,4,FALSE)</f>
        <v>Silumm</v>
      </c>
      <c r="E123" s="3" t="str">
        <f t="array" ref="E123">IF(OR(EXACT(A123,'ESO Dungeon constants'!$D$3:$D$987)),"X","")</f>
        <v/>
      </c>
      <c r="F123" s="3" t="str">
        <f t="shared" si="4"/>
        <v/>
      </c>
      <c r="G123" s="3" t="str">
        <f t="shared" si="5"/>
        <v>Glenumbra</v>
      </c>
      <c r="H123" s="17">
        <f t="shared" si="6"/>
        <v>310</v>
      </c>
      <c r="I123" s="17">
        <f t="shared" si="7"/>
        <v>3</v>
      </c>
      <c r="J123">
        <v>0</v>
      </c>
      <c r="K123" s="3" t="str">
        <f>VLOOKUP(J123,'LibSets constants'!$A$4:$B$1000,2,FALSE)</f>
        <v>DLC_BASE_GAME</v>
      </c>
      <c r="L123" s="3" t="str">
        <f>VLOOKUP(J123,'LibSets constants'!$A$4:$C$1000,3,FALSE)</f>
        <v>Included in base game</v>
      </c>
    </row>
    <row r="124" spans="1:12" x14ac:dyDescent="0.25">
      <c r="A124" s="12">
        <v>311</v>
      </c>
      <c r="B124" s="5">
        <f>VLOOKUP(A124,'ESO dumped ZoneData'!$A$3:$D$9995,2,FALSE)</f>
        <v>123</v>
      </c>
      <c r="C124" s="5">
        <f>VLOOKUP(A124,'ESO dumped ZoneData'!$A$3:$D$9995,3,FALSE)</f>
        <v>3</v>
      </c>
      <c r="D124" s="3" t="str">
        <f>VLOOKUP(A124,'ESO dumped ZoneData'!$A$3:$D$9995,4,FALSE)</f>
        <v>The Mines of Khuras</v>
      </c>
      <c r="E124" s="3" t="str">
        <f t="array" ref="E124">IF(OR(EXACT(A124,'ESO Dungeon constants'!$D$3:$D$987)),"X","")</f>
        <v/>
      </c>
      <c r="F124" s="3" t="str">
        <f t="shared" si="4"/>
        <v/>
      </c>
      <c r="G124" s="3" t="str">
        <f t="shared" si="5"/>
        <v>Glenumbra</v>
      </c>
      <c r="H124" s="17">
        <f t="shared" si="6"/>
        <v>311</v>
      </c>
      <c r="I124" s="17">
        <f t="shared" si="7"/>
        <v>3</v>
      </c>
      <c r="J124">
        <v>0</v>
      </c>
      <c r="K124" s="3" t="str">
        <f>VLOOKUP(J124,'LibSets constants'!$A$4:$B$1000,2,FALSE)</f>
        <v>DLC_BASE_GAME</v>
      </c>
      <c r="L124" s="3" t="str">
        <f>VLOOKUP(J124,'LibSets constants'!$A$4:$C$1000,3,FALSE)</f>
        <v>Included in base game</v>
      </c>
    </row>
    <row r="125" spans="1:12" x14ac:dyDescent="0.25">
      <c r="A125" s="12">
        <v>312</v>
      </c>
      <c r="B125" s="5">
        <f>VLOOKUP(A125,'ESO dumped ZoneData'!$A$3:$D$9995,2,FALSE)</f>
        <v>124</v>
      </c>
      <c r="C125" s="5">
        <f>VLOOKUP(A125,'ESO dumped ZoneData'!$A$3:$D$9995,3,FALSE)</f>
        <v>3</v>
      </c>
      <c r="D125" s="3" t="str">
        <f>VLOOKUP(A125,'ESO dumped ZoneData'!$A$3:$D$9995,4,FALSE)</f>
        <v>Enduum</v>
      </c>
      <c r="E125" s="3" t="str">
        <f t="array" ref="E125">IF(OR(EXACT(A125,'ESO Dungeon constants'!$D$3:$D$987)),"X","")</f>
        <v/>
      </c>
      <c r="F125" s="3" t="str">
        <f t="shared" si="4"/>
        <v/>
      </c>
      <c r="G125" s="3" t="str">
        <f t="shared" si="5"/>
        <v>Glenumbra</v>
      </c>
      <c r="H125" s="17">
        <f t="shared" si="6"/>
        <v>312</v>
      </c>
      <c r="I125" s="17">
        <f t="shared" si="7"/>
        <v>3</v>
      </c>
      <c r="J125">
        <v>0</v>
      </c>
      <c r="K125" s="3" t="str">
        <f>VLOOKUP(J125,'LibSets constants'!$A$4:$B$1000,2,FALSE)</f>
        <v>DLC_BASE_GAME</v>
      </c>
      <c r="L125" s="3" t="str">
        <f>VLOOKUP(J125,'LibSets constants'!$A$4:$C$1000,3,FALSE)</f>
        <v>Included in base game</v>
      </c>
    </row>
    <row r="126" spans="1:12" x14ac:dyDescent="0.25">
      <c r="A126" s="12">
        <v>313</v>
      </c>
      <c r="B126" s="5">
        <f>VLOOKUP(A126,'ESO dumped ZoneData'!$A$3:$D$9995,2,FALSE)</f>
        <v>125</v>
      </c>
      <c r="C126" s="5">
        <f>VLOOKUP(A126,'ESO dumped ZoneData'!$A$3:$D$9995,3,FALSE)</f>
        <v>3</v>
      </c>
      <c r="D126" s="3" t="str">
        <f>VLOOKUP(A126,'ESO dumped ZoneData'!$A$3:$D$9995,4,FALSE)</f>
        <v>Ebon Crypt</v>
      </c>
      <c r="E126" s="3" t="str">
        <f t="array" ref="E126">IF(OR(EXACT(A126,'ESO Dungeon constants'!$D$3:$D$987)),"X","")</f>
        <v/>
      </c>
      <c r="F126" s="3" t="str">
        <f t="shared" si="4"/>
        <v/>
      </c>
      <c r="G126" s="3" t="str">
        <f t="shared" si="5"/>
        <v>Glenumbra</v>
      </c>
      <c r="H126" s="17">
        <f t="shared" si="6"/>
        <v>313</v>
      </c>
      <c r="I126" s="17">
        <f t="shared" si="7"/>
        <v>3</v>
      </c>
      <c r="J126">
        <v>0</v>
      </c>
      <c r="K126" s="3" t="str">
        <f>VLOOKUP(J126,'LibSets constants'!$A$4:$B$1000,2,FALSE)</f>
        <v>DLC_BASE_GAME</v>
      </c>
      <c r="L126" s="3" t="str">
        <f>VLOOKUP(J126,'LibSets constants'!$A$4:$C$1000,3,FALSE)</f>
        <v>Included in base game</v>
      </c>
    </row>
    <row r="127" spans="1:12" x14ac:dyDescent="0.25">
      <c r="A127" s="12">
        <v>314</v>
      </c>
      <c r="B127" s="5">
        <f>VLOOKUP(A127,'ESO dumped ZoneData'!$A$3:$D$9995,2,FALSE)</f>
        <v>126</v>
      </c>
      <c r="C127" s="5">
        <f>VLOOKUP(A127,'ESO dumped ZoneData'!$A$3:$D$9995,3,FALSE)</f>
        <v>3</v>
      </c>
      <c r="D127" s="3" t="str">
        <f>VLOOKUP(A127,'ESO dumped ZoneData'!$A$3:$D$9995,4,FALSE)</f>
        <v>Cryptwatch Fort</v>
      </c>
      <c r="E127" s="3" t="str">
        <f t="array" ref="E127">IF(OR(EXACT(A127,'ESO Dungeon constants'!$D$3:$D$987)),"X","")</f>
        <v/>
      </c>
      <c r="F127" s="3" t="str">
        <f t="shared" si="4"/>
        <v/>
      </c>
      <c r="G127" s="3" t="str">
        <f t="shared" si="5"/>
        <v>Glenumbra</v>
      </c>
      <c r="H127" s="17">
        <f t="shared" si="6"/>
        <v>314</v>
      </c>
      <c r="I127" s="17">
        <f t="shared" si="7"/>
        <v>3</v>
      </c>
      <c r="J127">
        <v>0</v>
      </c>
      <c r="K127" s="3" t="str">
        <f>VLOOKUP(J127,'LibSets constants'!$A$4:$B$1000,2,FALSE)</f>
        <v>DLC_BASE_GAME</v>
      </c>
      <c r="L127" s="3" t="str">
        <f>VLOOKUP(J127,'LibSets constants'!$A$4:$C$1000,3,FALSE)</f>
        <v>Included in base game</v>
      </c>
    </row>
    <row r="128" spans="1:12" x14ac:dyDescent="0.25">
      <c r="A128" s="12">
        <v>315</v>
      </c>
      <c r="B128" s="5">
        <f>VLOOKUP(A128,'ESO dumped ZoneData'!$A$3:$D$9995,2,FALSE)</f>
        <v>127</v>
      </c>
      <c r="C128" s="5">
        <f>VLOOKUP(A128,'ESO dumped ZoneData'!$A$3:$D$9995,3,FALSE)</f>
        <v>19</v>
      </c>
      <c r="D128" s="3" t="str">
        <f>VLOOKUP(A128,'ESO dumped ZoneData'!$A$3:$D$9995,4,FALSE)</f>
        <v>Portdun Watch</v>
      </c>
      <c r="E128" s="3" t="str">
        <f t="array" ref="E128">IF(OR(EXACT(A128,'ESO Dungeon constants'!$D$3:$D$987)),"X","")</f>
        <v/>
      </c>
      <c r="F128" s="3" t="str">
        <f t="shared" si="4"/>
        <v/>
      </c>
      <c r="G128" s="3" t="str">
        <f t="shared" si="5"/>
        <v>Stormhaven</v>
      </c>
      <c r="H128" s="17">
        <f t="shared" si="6"/>
        <v>315</v>
      </c>
      <c r="I128" s="17">
        <f t="shared" si="7"/>
        <v>19</v>
      </c>
      <c r="J128">
        <v>0</v>
      </c>
      <c r="K128" s="3" t="str">
        <f>VLOOKUP(J128,'LibSets constants'!$A$4:$B$1000,2,FALSE)</f>
        <v>DLC_BASE_GAME</v>
      </c>
      <c r="L128" s="3" t="str">
        <f>VLOOKUP(J128,'LibSets constants'!$A$4:$C$1000,3,FALSE)</f>
        <v>Included in base game</v>
      </c>
    </row>
    <row r="129" spans="1:12" x14ac:dyDescent="0.25">
      <c r="A129" s="12">
        <v>316</v>
      </c>
      <c r="B129" s="5">
        <f>VLOOKUP(A129,'ESO dumped ZoneData'!$A$3:$D$9995,2,FALSE)</f>
        <v>128</v>
      </c>
      <c r="C129" s="5">
        <f>VLOOKUP(A129,'ESO dumped ZoneData'!$A$3:$D$9995,3,FALSE)</f>
        <v>19</v>
      </c>
      <c r="D129" s="3" t="str">
        <f>VLOOKUP(A129,'ESO dumped ZoneData'!$A$3:$D$9995,4,FALSE)</f>
        <v>Koeglin Mine</v>
      </c>
      <c r="E129" s="3" t="str">
        <f t="array" ref="E129">IF(OR(EXACT(A129,'ESO Dungeon constants'!$D$3:$D$987)),"X","")</f>
        <v/>
      </c>
      <c r="F129" s="3" t="str">
        <f t="shared" si="4"/>
        <v/>
      </c>
      <c r="G129" s="3" t="str">
        <f t="shared" si="5"/>
        <v>Stormhaven</v>
      </c>
      <c r="H129" s="17">
        <f t="shared" si="6"/>
        <v>316</v>
      </c>
      <c r="I129" s="17">
        <f t="shared" si="7"/>
        <v>19</v>
      </c>
      <c r="J129">
        <v>0</v>
      </c>
      <c r="K129" s="3" t="str">
        <f>VLOOKUP(J129,'LibSets constants'!$A$4:$B$1000,2,FALSE)</f>
        <v>DLC_BASE_GAME</v>
      </c>
      <c r="L129" s="3" t="str">
        <f>VLOOKUP(J129,'LibSets constants'!$A$4:$C$1000,3,FALSE)</f>
        <v>Included in base game</v>
      </c>
    </row>
    <row r="130" spans="1:12" x14ac:dyDescent="0.25">
      <c r="A130" s="12">
        <v>317</v>
      </c>
      <c r="B130" s="5">
        <f>VLOOKUP(A130,'ESO dumped ZoneData'!$A$3:$D$9995,2,FALSE)</f>
        <v>129</v>
      </c>
      <c r="C130" s="5">
        <f>VLOOKUP(A130,'ESO dumped ZoneData'!$A$3:$D$9995,3,FALSE)</f>
        <v>19</v>
      </c>
      <c r="D130" s="3" t="str">
        <f>VLOOKUP(A130,'ESO dumped ZoneData'!$A$3:$D$9995,4,FALSE)</f>
        <v>Pariah Catacombs</v>
      </c>
      <c r="E130" s="3" t="str">
        <f t="array" ref="E130">IF(OR(EXACT(A130,'ESO Dungeon constants'!$D$3:$D$987)),"X","")</f>
        <v/>
      </c>
      <c r="F130" s="3" t="str">
        <f t="shared" ref="F130:F193" si="8">IF(EXACT(A130,C130),"X","")</f>
        <v/>
      </c>
      <c r="G130" s="3" t="str">
        <f t="shared" ref="G130:G193" si="9">IF(A130&lt;&gt;C130,VLOOKUP(C130,$A$2:$D$9949,4,FALSE),"")</f>
        <v>Stormhaven</v>
      </c>
      <c r="H130" s="17">
        <f t="shared" ref="H130:H193" si="10">A130</f>
        <v>317</v>
      </c>
      <c r="I130" s="17">
        <f t="shared" ref="I130:I193" si="11">C130</f>
        <v>19</v>
      </c>
      <c r="J130">
        <v>0</v>
      </c>
      <c r="K130" s="3" t="str">
        <f>VLOOKUP(J130,'LibSets constants'!$A$4:$B$1000,2,FALSE)</f>
        <v>DLC_BASE_GAME</v>
      </c>
      <c r="L130" s="3" t="str">
        <f>VLOOKUP(J130,'LibSets constants'!$A$4:$C$1000,3,FALSE)</f>
        <v>Included in base game</v>
      </c>
    </row>
    <row r="131" spans="1:12" x14ac:dyDescent="0.25">
      <c r="A131" s="12">
        <v>318</v>
      </c>
      <c r="B131" s="5">
        <f>VLOOKUP(A131,'ESO dumped ZoneData'!$A$3:$D$9995,2,FALSE)</f>
        <v>130</v>
      </c>
      <c r="C131" s="5">
        <f>VLOOKUP(A131,'ESO dumped ZoneData'!$A$3:$D$9995,3,FALSE)</f>
        <v>19</v>
      </c>
      <c r="D131" s="3" t="str">
        <f>VLOOKUP(A131,'ESO dumped ZoneData'!$A$3:$D$9995,4,FALSE)</f>
        <v>Farangel's Delve</v>
      </c>
      <c r="E131" s="3" t="str">
        <f t="array" ref="E131">IF(OR(EXACT(A131,'ESO Dungeon constants'!$D$3:$D$987)),"X","")</f>
        <v/>
      </c>
      <c r="F131" s="3" t="str">
        <f t="shared" si="8"/>
        <v/>
      </c>
      <c r="G131" s="3" t="str">
        <f t="shared" si="9"/>
        <v>Stormhaven</v>
      </c>
      <c r="H131" s="17">
        <f t="shared" si="10"/>
        <v>318</v>
      </c>
      <c r="I131" s="17">
        <f t="shared" si="11"/>
        <v>19</v>
      </c>
      <c r="J131">
        <v>0</v>
      </c>
      <c r="K131" s="3" t="str">
        <f>VLOOKUP(J131,'LibSets constants'!$A$4:$B$1000,2,FALSE)</f>
        <v>DLC_BASE_GAME</v>
      </c>
      <c r="L131" s="3" t="str">
        <f>VLOOKUP(J131,'LibSets constants'!$A$4:$C$1000,3,FALSE)</f>
        <v>Included in base game</v>
      </c>
    </row>
    <row r="132" spans="1:12" x14ac:dyDescent="0.25">
      <c r="A132" s="12">
        <v>319</v>
      </c>
      <c r="B132" s="5">
        <f>VLOOKUP(A132,'ESO dumped ZoneData'!$A$3:$D$9995,2,FALSE)</f>
        <v>131</v>
      </c>
      <c r="C132" s="5">
        <f>VLOOKUP(A132,'ESO dumped ZoneData'!$A$3:$D$9995,3,FALSE)</f>
        <v>19</v>
      </c>
      <c r="D132" s="3" t="str">
        <f>VLOOKUP(A132,'ESO dumped ZoneData'!$A$3:$D$9995,4,FALSE)</f>
        <v>Bearclaw Mine</v>
      </c>
      <c r="E132" s="3" t="str">
        <f t="array" ref="E132">IF(OR(EXACT(A132,'ESO Dungeon constants'!$D$3:$D$987)),"X","")</f>
        <v/>
      </c>
      <c r="F132" s="3" t="str">
        <f t="shared" si="8"/>
        <v/>
      </c>
      <c r="G132" s="3" t="str">
        <f t="shared" si="9"/>
        <v>Stormhaven</v>
      </c>
      <c r="H132" s="17">
        <f t="shared" si="10"/>
        <v>319</v>
      </c>
      <c r="I132" s="17">
        <f t="shared" si="11"/>
        <v>19</v>
      </c>
      <c r="J132">
        <v>0</v>
      </c>
      <c r="K132" s="3" t="str">
        <f>VLOOKUP(J132,'LibSets constants'!$A$4:$B$1000,2,FALSE)</f>
        <v>DLC_BASE_GAME</v>
      </c>
      <c r="L132" s="3" t="str">
        <f>VLOOKUP(J132,'LibSets constants'!$A$4:$C$1000,3,FALSE)</f>
        <v>Included in base game</v>
      </c>
    </row>
    <row r="133" spans="1:12" x14ac:dyDescent="0.25">
      <c r="A133" s="12">
        <v>320</v>
      </c>
      <c r="B133" s="5">
        <f>VLOOKUP(A133,'ESO dumped ZoneData'!$A$3:$D$9995,2,FALSE)</f>
        <v>132</v>
      </c>
      <c r="C133" s="5">
        <f>VLOOKUP(A133,'ESO dumped ZoneData'!$A$3:$D$9995,3,FALSE)</f>
        <v>19</v>
      </c>
      <c r="D133" s="3" t="str">
        <f>VLOOKUP(A133,'ESO dumped ZoneData'!$A$3:$D$9995,4,FALSE)</f>
        <v>Norvulk Ruins</v>
      </c>
      <c r="E133" s="3" t="str">
        <f t="array" ref="E133">IF(OR(EXACT(A133,'ESO Dungeon constants'!$D$3:$D$987)),"X","")</f>
        <v/>
      </c>
      <c r="F133" s="3" t="str">
        <f t="shared" si="8"/>
        <v/>
      </c>
      <c r="G133" s="3" t="str">
        <f t="shared" si="9"/>
        <v>Stormhaven</v>
      </c>
      <c r="H133" s="17">
        <f t="shared" si="10"/>
        <v>320</v>
      </c>
      <c r="I133" s="17">
        <f t="shared" si="11"/>
        <v>19</v>
      </c>
      <c r="J133">
        <v>0</v>
      </c>
      <c r="K133" s="3" t="str">
        <f>VLOOKUP(J133,'LibSets constants'!$A$4:$B$1000,2,FALSE)</f>
        <v>DLC_BASE_GAME</v>
      </c>
      <c r="L133" s="3" t="str">
        <f>VLOOKUP(J133,'LibSets constants'!$A$4:$C$1000,3,FALSE)</f>
        <v>Included in base game</v>
      </c>
    </row>
    <row r="134" spans="1:12" x14ac:dyDescent="0.25">
      <c r="A134" s="12">
        <v>321</v>
      </c>
      <c r="B134" s="5">
        <f>VLOOKUP(A134,'ESO dumped ZoneData'!$A$3:$D$9995,2,FALSE)</f>
        <v>133</v>
      </c>
      <c r="C134" s="5">
        <f>VLOOKUP(A134,'ESO dumped ZoneData'!$A$3:$D$9995,3,FALSE)</f>
        <v>20</v>
      </c>
      <c r="D134" s="3" t="str">
        <f>VLOOKUP(A134,'ESO dumped ZoneData'!$A$3:$D$9995,4,FALSE)</f>
        <v>Crestshade Mine</v>
      </c>
      <c r="E134" s="3" t="str">
        <f t="array" ref="E134">IF(OR(EXACT(A134,'ESO Dungeon constants'!$D$3:$D$987)),"X","")</f>
        <v/>
      </c>
      <c r="F134" s="3" t="str">
        <f t="shared" si="8"/>
        <v/>
      </c>
      <c r="G134" s="3" t="str">
        <f t="shared" si="9"/>
        <v>Rivenspire</v>
      </c>
      <c r="H134" s="17">
        <f t="shared" si="10"/>
        <v>321</v>
      </c>
      <c r="I134" s="17">
        <f t="shared" si="11"/>
        <v>20</v>
      </c>
      <c r="J134">
        <v>0</v>
      </c>
      <c r="K134" s="3" t="str">
        <f>VLOOKUP(J134,'LibSets constants'!$A$4:$B$1000,2,FALSE)</f>
        <v>DLC_BASE_GAME</v>
      </c>
      <c r="L134" s="3" t="str">
        <f>VLOOKUP(J134,'LibSets constants'!$A$4:$C$1000,3,FALSE)</f>
        <v>Included in base game</v>
      </c>
    </row>
    <row r="135" spans="1:12" x14ac:dyDescent="0.25">
      <c r="A135" s="12">
        <v>322</v>
      </c>
      <c r="B135" s="5">
        <f>VLOOKUP(A135,'ESO dumped ZoneData'!$A$3:$D$9995,2,FALSE)</f>
        <v>134</v>
      </c>
      <c r="C135" s="5">
        <f>VLOOKUP(A135,'ESO dumped ZoneData'!$A$3:$D$9995,3,FALSE)</f>
        <v>20</v>
      </c>
      <c r="D135" s="3" t="str">
        <f>VLOOKUP(A135,'ESO dumped ZoneData'!$A$3:$D$9995,4,FALSE)</f>
        <v>Flyleaf Catacombs</v>
      </c>
      <c r="E135" s="3" t="str">
        <f t="array" ref="E135">IF(OR(EXACT(A135,'ESO Dungeon constants'!$D$3:$D$987)),"X","")</f>
        <v/>
      </c>
      <c r="F135" s="3" t="str">
        <f t="shared" si="8"/>
        <v/>
      </c>
      <c r="G135" s="3" t="str">
        <f t="shared" si="9"/>
        <v>Rivenspire</v>
      </c>
      <c r="H135" s="17">
        <f t="shared" si="10"/>
        <v>322</v>
      </c>
      <c r="I135" s="17">
        <f t="shared" si="11"/>
        <v>20</v>
      </c>
      <c r="J135">
        <v>0</v>
      </c>
      <c r="K135" s="3" t="str">
        <f>VLOOKUP(J135,'LibSets constants'!$A$4:$B$1000,2,FALSE)</f>
        <v>DLC_BASE_GAME</v>
      </c>
      <c r="L135" s="3" t="str">
        <f>VLOOKUP(J135,'LibSets constants'!$A$4:$C$1000,3,FALSE)</f>
        <v>Included in base game</v>
      </c>
    </row>
    <row r="136" spans="1:12" x14ac:dyDescent="0.25">
      <c r="A136" s="12">
        <v>323</v>
      </c>
      <c r="B136" s="5">
        <f>VLOOKUP(A136,'ESO dumped ZoneData'!$A$3:$D$9995,2,FALSE)</f>
        <v>135</v>
      </c>
      <c r="C136" s="5">
        <f>VLOOKUP(A136,'ESO dumped ZoneData'!$A$3:$D$9995,3,FALSE)</f>
        <v>20</v>
      </c>
      <c r="D136" s="3" t="str">
        <f>VLOOKUP(A136,'ESO dumped ZoneData'!$A$3:$D$9995,4,FALSE)</f>
        <v>Tribulation Crypt</v>
      </c>
      <c r="E136" s="3" t="str">
        <f t="array" ref="E136">IF(OR(EXACT(A136,'ESO Dungeon constants'!$D$3:$D$987)),"X","")</f>
        <v/>
      </c>
      <c r="F136" s="3" t="str">
        <f t="shared" si="8"/>
        <v/>
      </c>
      <c r="G136" s="3" t="str">
        <f t="shared" si="9"/>
        <v>Rivenspire</v>
      </c>
      <c r="H136" s="17">
        <f t="shared" si="10"/>
        <v>323</v>
      </c>
      <c r="I136" s="17">
        <f t="shared" si="11"/>
        <v>20</v>
      </c>
      <c r="J136">
        <v>0</v>
      </c>
      <c r="K136" s="3" t="str">
        <f>VLOOKUP(J136,'LibSets constants'!$A$4:$B$1000,2,FALSE)</f>
        <v>DLC_BASE_GAME</v>
      </c>
      <c r="L136" s="3" t="str">
        <f>VLOOKUP(J136,'LibSets constants'!$A$4:$C$1000,3,FALSE)</f>
        <v>Included in base game</v>
      </c>
    </row>
    <row r="137" spans="1:12" x14ac:dyDescent="0.25">
      <c r="A137" s="12">
        <v>324</v>
      </c>
      <c r="B137" s="5">
        <f>VLOOKUP(A137,'ESO dumped ZoneData'!$A$3:$D$9995,2,FALSE)</f>
        <v>136</v>
      </c>
      <c r="C137" s="5">
        <f>VLOOKUP(A137,'ESO dumped ZoneData'!$A$3:$D$9995,3,FALSE)</f>
        <v>20</v>
      </c>
      <c r="D137" s="3" t="str">
        <f>VLOOKUP(A137,'ESO dumped ZoneData'!$A$3:$D$9995,4,FALSE)</f>
        <v>Orc's Finger Ruins</v>
      </c>
      <c r="E137" s="3" t="str">
        <f t="array" ref="E137">IF(OR(EXACT(A137,'ESO Dungeon constants'!$D$3:$D$987)),"X","")</f>
        <v/>
      </c>
      <c r="F137" s="3" t="str">
        <f t="shared" si="8"/>
        <v/>
      </c>
      <c r="G137" s="3" t="str">
        <f t="shared" si="9"/>
        <v>Rivenspire</v>
      </c>
      <c r="H137" s="17">
        <f t="shared" si="10"/>
        <v>324</v>
      </c>
      <c r="I137" s="17">
        <f t="shared" si="11"/>
        <v>20</v>
      </c>
      <c r="J137">
        <v>0</v>
      </c>
      <c r="K137" s="3" t="str">
        <f>VLOOKUP(J137,'LibSets constants'!$A$4:$B$1000,2,FALSE)</f>
        <v>DLC_BASE_GAME</v>
      </c>
      <c r="L137" s="3" t="str">
        <f>VLOOKUP(J137,'LibSets constants'!$A$4:$C$1000,3,FALSE)</f>
        <v>Included in base game</v>
      </c>
    </row>
    <row r="138" spans="1:12" x14ac:dyDescent="0.25">
      <c r="A138" s="12">
        <v>325</v>
      </c>
      <c r="B138" s="5">
        <f>VLOOKUP(A138,'ESO dumped ZoneData'!$A$3:$D$9995,2,FALSE)</f>
        <v>137</v>
      </c>
      <c r="C138" s="5">
        <f>VLOOKUP(A138,'ESO dumped ZoneData'!$A$3:$D$9995,3,FALSE)</f>
        <v>20</v>
      </c>
      <c r="D138" s="3" t="str">
        <f>VLOOKUP(A138,'ESO dumped ZoneData'!$A$3:$D$9995,4,FALSE)</f>
        <v>Erokii Ruins</v>
      </c>
      <c r="E138" s="3" t="str">
        <f t="array" ref="E138">IF(OR(EXACT(A138,'ESO Dungeon constants'!$D$3:$D$987)),"X","")</f>
        <v/>
      </c>
      <c r="F138" s="3" t="str">
        <f t="shared" si="8"/>
        <v/>
      </c>
      <c r="G138" s="3" t="str">
        <f t="shared" si="9"/>
        <v>Rivenspire</v>
      </c>
      <c r="H138" s="17">
        <f t="shared" si="10"/>
        <v>325</v>
      </c>
      <c r="I138" s="17">
        <f t="shared" si="11"/>
        <v>20</v>
      </c>
      <c r="J138">
        <v>0</v>
      </c>
      <c r="K138" s="3" t="str">
        <f>VLOOKUP(J138,'LibSets constants'!$A$4:$B$1000,2,FALSE)</f>
        <v>DLC_BASE_GAME</v>
      </c>
      <c r="L138" s="3" t="str">
        <f>VLOOKUP(J138,'LibSets constants'!$A$4:$C$1000,3,FALSE)</f>
        <v>Included in base game</v>
      </c>
    </row>
    <row r="139" spans="1:12" x14ac:dyDescent="0.25">
      <c r="A139" s="12">
        <v>326</v>
      </c>
      <c r="B139" s="5">
        <f>VLOOKUP(A139,'ESO dumped ZoneData'!$A$3:$D$9995,2,FALSE)</f>
        <v>138</v>
      </c>
      <c r="C139" s="5">
        <f>VLOOKUP(A139,'ESO dumped ZoneData'!$A$3:$D$9995,3,FALSE)</f>
        <v>20</v>
      </c>
      <c r="D139" s="3" t="str">
        <f>VLOOKUP(A139,'ESO dumped ZoneData'!$A$3:$D$9995,4,FALSE)</f>
        <v>Hildune's Secret Refuge</v>
      </c>
      <c r="E139" s="3" t="str">
        <f t="array" ref="E139">IF(OR(EXACT(A139,'ESO Dungeon constants'!$D$3:$D$987)),"X","")</f>
        <v/>
      </c>
      <c r="F139" s="3" t="str">
        <f t="shared" si="8"/>
        <v/>
      </c>
      <c r="G139" s="3" t="str">
        <f t="shared" si="9"/>
        <v>Rivenspire</v>
      </c>
      <c r="H139" s="17">
        <f t="shared" si="10"/>
        <v>326</v>
      </c>
      <c r="I139" s="17">
        <f t="shared" si="11"/>
        <v>20</v>
      </c>
      <c r="J139">
        <v>0</v>
      </c>
      <c r="K139" s="3" t="str">
        <f>VLOOKUP(J139,'LibSets constants'!$A$4:$B$1000,2,FALSE)</f>
        <v>DLC_BASE_GAME</v>
      </c>
      <c r="L139" s="3" t="str">
        <f>VLOOKUP(J139,'LibSets constants'!$A$4:$C$1000,3,FALSE)</f>
        <v>Included in base game</v>
      </c>
    </row>
    <row r="140" spans="1:12" x14ac:dyDescent="0.25">
      <c r="A140" s="12">
        <v>327</v>
      </c>
      <c r="B140" s="5">
        <f>VLOOKUP(A140,'ESO dumped ZoneData'!$A$3:$D$9995,2,FALSE)</f>
        <v>139</v>
      </c>
      <c r="C140" s="5">
        <f>VLOOKUP(A140,'ESO dumped ZoneData'!$A$3:$D$9995,3,FALSE)</f>
        <v>104</v>
      </c>
      <c r="D140" s="3" t="str">
        <f>VLOOKUP(A140,'ESO dumped ZoneData'!$A$3:$D$9995,4,FALSE)</f>
        <v>Santaki</v>
      </c>
      <c r="E140" s="3" t="str">
        <f t="array" ref="E140">IF(OR(EXACT(A140,'ESO Dungeon constants'!$D$3:$D$987)),"X","")</f>
        <v/>
      </c>
      <c r="F140" s="3" t="str">
        <f t="shared" si="8"/>
        <v/>
      </c>
      <c r="G140" s="3" t="str">
        <f t="shared" si="9"/>
        <v>Alik'r Desert</v>
      </c>
      <c r="H140" s="17">
        <f t="shared" si="10"/>
        <v>327</v>
      </c>
      <c r="I140" s="17">
        <f t="shared" si="11"/>
        <v>104</v>
      </c>
      <c r="J140">
        <v>0</v>
      </c>
      <c r="K140" s="3" t="str">
        <f>VLOOKUP(J140,'LibSets constants'!$A$4:$B$1000,2,FALSE)</f>
        <v>DLC_BASE_GAME</v>
      </c>
      <c r="L140" s="3" t="str">
        <f>VLOOKUP(J140,'LibSets constants'!$A$4:$C$1000,3,FALSE)</f>
        <v>Included in base game</v>
      </c>
    </row>
    <row r="141" spans="1:12" x14ac:dyDescent="0.25">
      <c r="A141" s="12">
        <v>328</v>
      </c>
      <c r="B141" s="5">
        <f>VLOOKUP(A141,'ESO dumped ZoneData'!$A$3:$D$9995,2,FALSE)</f>
        <v>140</v>
      </c>
      <c r="C141" s="5">
        <f>VLOOKUP(A141,'ESO dumped ZoneData'!$A$3:$D$9995,3,FALSE)</f>
        <v>104</v>
      </c>
      <c r="D141" s="3" t="str">
        <f>VLOOKUP(A141,'ESO dumped ZoneData'!$A$3:$D$9995,4,FALSE)</f>
        <v>Divad's Chagrin Mine</v>
      </c>
      <c r="E141" s="3" t="str">
        <f t="array" ref="E141">IF(OR(EXACT(A141,'ESO Dungeon constants'!$D$3:$D$987)),"X","")</f>
        <v/>
      </c>
      <c r="F141" s="3" t="str">
        <f t="shared" si="8"/>
        <v/>
      </c>
      <c r="G141" s="3" t="str">
        <f t="shared" si="9"/>
        <v>Alik'r Desert</v>
      </c>
      <c r="H141" s="17">
        <f t="shared" si="10"/>
        <v>328</v>
      </c>
      <c r="I141" s="17">
        <f t="shared" si="11"/>
        <v>104</v>
      </c>
      <c r="J141">
        <v>0</v>
      </c>
      <c r="K141" s="3" t="str">
        <f>VLOOKUP(J141,'LibSets constants'!$A$4:$B$1000,2,FALSE)</f>
        <v>DLC_BASE_GAME</v>
      </c>
      <c r="L141" s="3" t="str">
        <f>VLOOKUP(J141,'LibSets constants'!$A$4:$C$1000,3,FALSE)</f>
        <v>Included in base game</v>
      </c>
    </row>
    <row r="142" spans="1:12" x14ac:dyDescent="0.25">
      <c r="A142" s="12">
        <v>329</v>
      </c>
      <c r="B142" s="5">
        <f>VLOOKUP(A142,'ESO dumped ZoneData'!$A$3:$D$9995,2,FALSE)</f>
        <v>141</v>
      </c>
      <c r="C142" s="5">
        <f>VLOOKUP(A142,'ESO dumped ZoneData'!$A$3:$D$9995,3,FALSE)</f>
        <v>104</v>
      </c>
      <c r="D142" s="3" t="str">
        <f>VLOOKUP(A142,'ESO dumped ZoneData'!$A$3:$D$9995,4,FALSE)</f>
        <v>Aldunz</v>
      </c>
      <c r="E142" s="3" t="str">
        <f t="array" ref="E142">IF(OR(EXACT(A142,'ESO Dungeon constants'!$D$3:$D$987)),"X","")</f>
        <v/>
      </c>
      <c r="F142" s="3" t="str">
        <f t="shared" si="8"/>
        <v/>
      </c>
      <c r="G142" s="3" t="str">
        <f t="shared" si="9"/>
        <v>Alik'r Desert</v>
      </c>
      <c r="H142" s="17">
        <f t="shared" si="10"/>
        <v>329</v>
      </c>
      <c r="I142" s="17">
        <f t="shared" si="11"/>
        <v>104</v>
      </c>
      <c r="J142">
        <v>0</v>
      </c>
      <c r="K142" s="3" t="str">
        <f>VLOOKUP(J142,'LibSets constants'!$A$4:$B$1000,2,FALSE)</f>
        <v>DLC_BASE_GAME</v>
      </c>
      <c r="L142" s="3" t="str">
        <f>VLOOKUP(J142,'LibSets constants'!$A$4:$C$1000,3,FALSE)</f>
        <v>Included in base game</v>
      </c>
    </row>
    <row r="143" spans="1:12" x14ac:dyDescent="0.25">
      <c r="A143" s="12">
        <v>330</v>
      </c>
      <c r="B143" s="5">
        <f>VLOOKUP(A143,'ESO dumped ZoneData'!$A$3:$D$9995,2,FALSE)</f>
        <v>142</v>
      </c>
      <c r="C143" s="5">
        <f>VLOOKUP(A143,'ESO dumped ZoneData'!$A$3:$D$9995,3,FALSE)</f>
        <v>104</v>
      </c>
      <c r="D143" s="3" t="str">
        <f>VLOOKUP(A143,'ESO dumped ZoneData'!$A$3:$D$9995,4,FALSE)</f>
        <v>Coldrock Diggings</v>
      </c>
      <c r="E143" s="3" t="str">
        <f t="array" ref="E143">IF(OR(EXACT(A143,'ESO Dungeon constants'!$D$3:$D$987)),"X","")</f>
        <v/>
      </c>
      <c r="F143" s="3" t="str">
        <f t="shared" si="8"/>
        <v/>
      </c>
      <c r="G143" s="3" t="str">
        <f t="shared" si="9"/>
        <v>Alik'r Desert</v>
      </c>
      <c r="H143" s="17">
        <f t="shared" si="10"/>
        <v>330</v>
      </c>
      <c r="I143" s="17">
        <f t="shared" si="11"/>
        <v>104</v>
      </c>
      <c r="J143">
        <v>0</v>
      </c>
      <c r="K143" s="3" t="str">
        <f>VLOOKUP(J143,'LibSets constants'!$A$4:$B$1000,2,FALSE)</f>
        <v>DLC_BASE_GAME</v>
      </c>
      <c r="L143" s="3" t="str">
        <f>VLOOKUP(J143,'LibSets constants'!$A$4:$C$1000,3,FALSE)</f>
        <v>Included in base game</v>
      </c>
    </row>
    <row r="144" spans="1:12" x14ac:dyDescent="0.25">
      <c r="A144" s="12">
        <v>331</v>
      </c>
      <c r="B144" s="5">
        <f>VLOOKUP(A144,'ESO dumped ZoneData'!$A$3:$D$9995,2,FALSE)</f>
        <v>143</v>
      </c>
      <c r="C144" s="5">
        <f>VLOOKUP(A144,'ESO dumped ZoneData'!$A$3:$D$9995,3,FALSE)</f>
        <v>104</v>
      </c>
      <c r="D144" s="3" t="str">
        <f>VLOOKUP(A144,'ESO dumped ZoneData'!$A$3:$D$9995,4,FALSE)</f>
        <v>Sandblown Mine</v>
      </c>
      <c r="E144" s="3" t="str">
        <f t="array" ref="E144">IF(OR(EXACT(A144,'ESO Dungeon constants'!$D$3:$D$987)),"X","")</f>
        <v/>
      </c>
      <c r="F144" s="3" t="str">
        <f t="shared" si="8"/>
        <v/>
      </c>
      <c r="G144" s="3" t="str">
        <f t="shared" si="9"/>
        <v>Alik'r Desert</v>
      </c>
      <c r="H144" s="17">
        <f t="shared" si="10"/>
        <v>331</v>
      </c>
      <c r="I144" s="17">
        <f t="shared" si="11"/>
        <v>104</v>
      </c>
      <c r="J144">
        <v>0</v>
      </c>
      <c r="K144" s="3" t="str">
        <f>VLOOKUP(J144,'LibSets constants'!$A$4:$B$1000,2,FALSE)</f>
        <v>DLC_BASE_GAME</v>
      </c>
      <c r="L144" s="3" t="str">
        <f>VLOOKUP(J144,'LibSets constants'!$A$4:$C$1000,3,FALSE)</f>
        <v>Included in base game</v>
      </c>
    </row>
    <row r="145" spans="1:12" x14ac:dyDescent="0.25">
      <c r="A145" s="12">
        <v>332</v>
      </c>
      <c r="B145" s="5">
        <f>VLOOKUP(A145,'ESO dumped ZoneData'!$A$3:$D$9995,2,FALSE)</f>
        <v>144</v>
      </c>
      <c r="C145" s="5">
        <f>VLOOKUP(A145,'ESO dumped ZoneData'!$A$3:$D$9995,3,FALSE)</f>
        <v>104</v>
      </c>
      <c r="D145" s="3" t="str">
        <f>VLOOKUP(A145,'ESO dumped ZoneData'!$A$3:$D$9995,4,FALSE)</f>
        <v>Yldzuun</v>
      </c>
      <c r="E145" s="3" t="str">
        <f t="array" ref="E145">IF(OR(EXACT(A145,'ESO Dungeon constants'!$D$3:$D$987)),"X","")</f>
        <v/>
      </c>
      <c r="F145" s="3" t="str">
        <f t="shared" si="8"/>
        <v/>
      </c>
      <c r="G145" s="3" t="str">
        <f t="shared" si="9"/>
        <v>Alik'r Desert</v>
      </c>
      <c r="H145" s="17">
        <f t="shared" si="10"/>
        <v>332</v>
      </c>
      <c r="I145" s="17">
        <f t="shared" si="11"/>
        <v>104</v>
      </c>
      <c r="J145">
        <v>0</v>
      </c>
      <c r="K145" s="3" t="str">
        <f>VLOOKUP(J145,'LibSets constants'!$A$4:$B$1000,2,FALSE)</f>
        <v>DLC_BASE_GAME</v>
      </c>
      <c r="L145" s="3" t="str">
        <f>VLOOKUP(J145,'LibSets constants'!$A$4:$C$1000,3,FALSE)</f>
        <v>Included in base game</v>
      </c>
    </row>
    <row r="146" spans="1:12" x14ac:dyDescent="0.25">
      <c r="A146" s="12">
        <v>333</v>
      </c>
      <c r="B146" s="5">
        <f>VLOOKUP(A146,'ESO dumped ZoneData'!$A$3:$D$9995,2,FALSE)</f>
        <v>145</v>
      </c>
      <c r="C146" s="5">
        <f>VLOOKUP(A146,'ESO dumped ZoneData'!$A$3:$D$9995,3,FALSE)</f>
        <v>92</v>
      </c>
      <c r="D146" s="3" t="str">
        <f>VLOOKUP(A146,'ESO dumped ZoneData'!$A$3:$D$9995,4,FALSE)</f>
        <v>Torog's Spite</v>
      </c>
      <c r="E146" s="3" t="str">
        <f t="array" ref="E146">IF(OR(EXACT(A146,'ESO Dungeon constants'!$D$3:$D$987)),"X","")</f>
        <v/>
      </c>
      <c r="F146" s="3" t="str">
        <f t="shared" si="8"/>
        <v/>
      </c>
      <c r="G146" s="3" t="str">
        <f t="shared" si="9"/>
        <v>Bangkorai</v>
      </c>
      <c r="H146" s="17">
        <f t="shared" si="10"/>
        <v>333</v>
      </c>
      <c r="I146" s="17">
        <f t="shared" si="11"/>
        <v>92</v>
      </c>
      <c r="J146">
        <v>0</v>
      </c>
      <c r="K146" s="3" t="str">
        <f>VLOOKUP(J146,'LibSets constants'!$A$4:$B$1000,2,FALSE)</f>
        <v>DLC_BASE_GAME</v>
      </c>
      <c r="L146" s="3" t="str">
        <f>VLOOKUP(J146,'LibSets constants'!$A$4:$C$1000,3,FALSE)</f>
        <v>Included in base game</v>
      </c>
    </row>
    <row r="147" spans="1:12" x14ac:dyDescent="0.25">
      <c r="A147" s="12">
        <v>334</v>
      </c>
      <c r="B147" s="5">
        <f>VLOOKUP(A147,'ESO dumped ZoneData'!$A$3:$D$9995,2,FALSE)</f>
        <v>146</v>
      </c>
      <c r="C147" s="5">
        <f>VLOOKUP(A147,'ESO dumped ZoneData'!$A$3:$D$9995,3,FALSE)</f>
        <v>92</v>
      </c>
      <c r="D147" s="3" t="str">
        <f>VLOOKUP(A147,'ESO dumped ZoneData'!$A$3:$D$9995,4,FALSE)</f>
        <v>Troll's Toothpick</v>
      </c>
      <c r="E147" s="3" t="str">
        <f t="array" ref="E147">IF(OR(EXACT(A147,'ESO Dungeon constants'!$D$3:$D$987)),"X","")</f>
        <v/>
      </c>
      <c r="F147" s="3" t="str">
        <f t="shared" si="8"/>
        <v/>
      </c>
      <c r="G147" s="3" t="str">
        <f t="shared" si="9"/>
        <v>Bangkorai</v>
      </c>
      <c r="H147" s="17">
        <f t="shared" si="10"/>
        <v>334</v>
      </c>
      <c r="I147" s="17">
        <f t="shared" si="11"/>
        <v>92</v>
      </c>
      <c r="J147">
        <v>0</v>
      </c>
      <c r="K147" s="3" t="str">
        <f>VLOOKUP(J147,'LibSets constants'!$A$4:$B$1000,2,FALSE)</f>
        <v>DLC_BASE_GAME</v>
      </c>
      <c r="L147" s="3" t="str">
        <f>VLOOKUP(J147,'LibSets constants'!$A$4:$C$1000,3,FALSE)</f>
        <v>Included in base game</v>
      </c>
    </row>
    <row r="148" spans="1:12" x14ac:dyDescent="0.25">
      <c r="A148" s="12">
        <v>335</v>
      </c>
      <c r="B148" s="5">
        <f>VLOOKUP(A148,'ESO dumped ZoneData'!$A$3:$D$9995,2,FALSE)</f>
        <v>147</v>
      </c>
      <c r="C148" s="5">
        <f>VLOOKUP(A148,'ESO dumped ZoneData'!$A$3:$D$9995,3,FALSE)</f>
        <v>92</v>
      </c>
      <c r="D148" s="3" t="str">
        <f>VLOOKUP(A148,'ESO dumped ZoneData'!$A$3:$D$9995,4,FALSE)</f>
        <v>Viridian Watch</v>
      </c>
      <c r="E148" s="3" t="str">
        <f t="array" ref="E148">IF(OR(EXACT(A148,'ESO Dungeon constants'!$D$3:$D$987)),"X","")</f>
        <v/>
      </c>
      <c r="F148" s="3" t="str">
        <f t="shared" si="8"/>
        <v/>
      </c>
      <c r="G148" s="3" t="str">
        <f t="shared" si="9"/>
        <v>Bangkorai</v>
      </c>
      <c r="H148" s="17">
        <f t="shared" si="10"/>
        <v>335</v>
      </c>
      <c r="I148" s="17">
        <f t="shared" si="11"/>
        <v>92</v>
      </c>
      <c r="J148">
        <v>0</v>
      </c>
      <c r="K148" s="3" t="str">
        <f>VLOOKUP(J148,'LibSets constants'!$A$4:$B$1000,2,FALSE)</f>
        <v>DLC_BASE_GAME</v>
      </c>
      <c r="L148" s="3" t="str">
        <f>VLOOKUP(J148,'LibSets constants'!$A$4:$C$1000,3,FALSE)</f>
        <v>Included in base game</v>
      </c>
    </row>
    <row r="149" spans="1:12" x14ac:dyDescent="0.25">
      <c r="A149" s="12">
        <v>336</v>
      </c>
      <c r="B149" s="5">
        <f>VLOOKUP(A149,'ESO dumped ZoneData'!$A$3:$D$9995,2,FALSE)</f>
        <v>148</v>
      </c>
      <c r="C149" s="5">
        <f>VLOOKUP(A149,'ESO dumped ZoneData'!$A$3:$D$9995,3,FALSE)</f>
        <v>92</v>
      </c>
      <c r="D149" s="3" t="str">
        <f>VLOOKUP(A149,'ESO dumped ZoneData'!$A$3:$D$9995,4,FALSE)</f>
        <v>Crypt of the Exiles</v>
      </c>
      <c r="E149" s="3" t="str">
        <f t="array" ref="E149">IF(OR(EXACT(A149,'ESO Dungeon constants'!$D$3:$D$987)),"X","")</f>
        <v/>
      </c>
      <c r="F149" s="3" t="str">
        <f t="shared" si="8"/>
        <v/>
      </c>
      <c r="G149" s="3" t="str">
        <f t="shared" si="9"/>
        <v>Bangkorai</v>
      </c>
      <c r="H149" s="17">
        <f t="shared" si="10"/>
        <v>336</v>
      </c>
      <c r="I149" s="17">
        <f t="shared" si="11"/>
        <v>92</v>
      </c>
      <c r="J149">
        <v>0</v>
      </c>
      <c r="K149" s="3" t="str">
        <f>VLOOKUP(J149,'LibSets constants'!$A$4:$B$1000,2,FALSE)</f>
        <v>DLC_BASE_GAME</v>
      </c>
      <c r="L149" s="3" t="str">
        <f>VLOOKUP(J149,'LibSets constants'!$A$4:$C$1000,3,FALSE)</f>
        <v>Included in base game</v>
      </c>
    </row>
    <row r="150" spans="1:12" x14ac:dyDescent="0.25">
      <c r="A150" s="12">
        <v>337</v>
      </c>
      <c r="B150" s="5">
        <f>VLOOKUP(A150,'ESO dumped ZoneData'!$A$3:$D$9995,2,FALSE)</f>
        <v>149</v>
      </c>
      <c r="C150" s="5">
        <f>VLOOKUP(A150,'ESO dumped ZoneData'!$A$3:$D$9995,3,FALSE)</f>
        <v>92</v>
      </c>
      <c r="D150" s="3" t="str">
        <f>VLOOKUP(A150,'ESO dumped ZoneData'!$A$3:$D$9995,4,FALSE)</f>
        <v>Klathzgar</v>
      </c>
      <c r="E150" s="3" t="str">
        <f t="array" ref="E150">IF(OR(EXACT(A150,'ESO Dungeon constants'!$D$3:$D$987)),"X","")</f>
        <v/>
      </c>
      <c r="F150" s="3" t="str">
        <f t="shared" si="8"/>
        <v/>
      </c>
      <c r="G150" s="3" t="str">
        <f t="shared" si="9"/>
        <v>Bangkorai</v>
      </c>
      <c r="H150" s="17">
        <f t="shared" si="10"/>
        <v>337</v>
      </c>
      <c r="I150" s="17">
        <f t="shared" si="11"/>
        <v>92</v>
      </c>
      <c r="J150">
        <v>0</v>
      </c>
      <c r="K150" s="3" t="str">
        <f>VLOOKUP(J150,'LibSets constants'!$A$4:$B$1000,2,FALSE)</f>
        <v>DLC_BASE_GAME</v>
      </c>
      <c r="L150" s="3" t="str">
        <f>VLOOKUP(J150,'LibSets constants'!$A$4:$C$1000,3,FALSE)</f>
        <v>Included in base game</v>
      </c>
    </row>
    <row r="151" spans="1:12" x14ac:dyDescent="0.25">
      <c r="A151" s="12">
        <v>338</v>
      </c>
      <c r="B151" s="5">
        <f>VLOOKUP(A151,'ESO dumped ZoneData'!$A$3:$D$9995,2,FALSE)</f>
        <v>150</v>
      </c>
      <c r="C151" s="5">
        <f>VLOOKUP(A151,'ESO dumped ZoneData'!$A$3:$D$9995,3,FALSE)</f>
        <v>92</v>
      </c>
      <c r="D151" s="3" t="str">
        <f>VLOOKUP(A151,'ESO dumped ZoneData'!$A$3:$D$9995,4,FALSE)</f>
        <v>Rubble Butte</v>
      </c>
      <c r="E151" s="3" t="str">
        <f t="array" ref="E151">IF(OR(EXACT(A151,'ESO Dungeon constants'!$D$3:$D$987)),"X","")</f>
        <v/>
      </c>
      <c r="F151" s="3" t="str">
        <f t="shared" si="8"/>
        <v/>
      </c>
      <c r="G151" s="3" t="str">
        <f t="shared" si="9"/>
        <v>Bangkorai</v>
      </c>
      <c r="H151" s="17">
        <f t="shared" si="10"/>
        <v>338</v>
      </c>
      <c r="I151" s="17">
        <f t="shared" si="11"/>
        <v>92</v>
      </c>
      <c r="J151">
        <v>0</v>
      </c>
      <c r="K151" s="3" t="str">
        <f>VLOOKUP(J151,'LibSets constants'!$A$4:$B$1000,2,FALSE)</f>
        <v>DLC_BASE_GAME</v>
      </c>
      <c r="L151" s="3" t="str">
        <f>VLOOKUP(J151,'LibSets constants'!$A$4:$C$1000,3,FALSE)</f>
        <v>Included in base game</v>
      </c>
    </row>
    <row r="152" spans="1:12" x14ac:dyDescent="0.25">
      <c r="A152" s="12">
        <v>339</v>
      </c>
      <c r="B152" s="5">
        <f>VLOOKUP(A152,'ESO dumped ZoneData'!$A$3:$D$9995,2,FALSE)</f>
        <v>151</v>
      </c>
      <c r="C152" s="5">
        <f>VLOOKUP(A152,'ESO dumped ZoneData'!$A$3:$D$9995,3,FALSE)</f>
        <v>101</v>
      </c>
      <c r="D152" s="3" t="str">
        <f>VLOOKUP(A152,'ESO dumped ZoneData'!$A$3:$D$9995,4,FALSE)</f>
        <v>Hall of the Dead</v>
      </c>
      <c r="E152" s="3" t="str">
        <f t="array" ref="E152">IF(OR(EXACT(A152,'ESO Dungeon constants'!$D$3:$D$987)),"X","")</f>
        <v/>
      </c>
      <c r="F152" s="3" t="str">
        <f t="shared" si="8"/>
        <v/>
      </c>
      <c r="G152" s="3" t="str">
        <f t="shared" si="9"/>
        <v>Eastmarch</v>
      </c>
      <c r="H152" s="17">
        <f t="shared" si="10"/>
        <v>339</v>
      </c>
      <c r="I152" s="17">
        <f t="shared" si="11"/>
        <v>101</v>
      </c>
      <c r="J152">
        <v>0</v>
      </c>
      <c r="K152" s="3" t="str">
        <f>VLOOKUP(J152,'LibSets constants'!$A$4:$B$1000,2,FALSE)</f>
        <v>DLC_BASE_GAME</v>
      </c>
      <c r="L152" s="3" t="str">
        <f>VLOOKUP(J152,'LibSets constants'!$A$4:$C$1000,3,FALSE)</f>
        <v>Included in base game</v>
      </c>
    </row>
    <row r="153" spans="1:12" x14ac:dyDescent="0.25">
      <c r="A153" s="12">
        <v>341</v>
      </c>
      <c r="B153" s="5">
        <f>VLOOKUP(A153,'ESO dumped ZoneData'!$A$3:$D$9995,2,FALSE)</f>
        <v>152</v>
      </c>
      <c r="C153" s="5">
        <f>VLOOKUP(A153,'ESO dumped ZoneData'!$A$3:$D$9995,3,FALSE)</f>
        <v>103</v>
      </c>
      <c r="D153" s="3" t="str">
        <f>VLOOKUP(A153,'ESO dumped ZoneData'!$A$3:$D$9995,4,FALSE)</f>
        <v>The Lion's Den</v>
      </c>
      <c r="E153" s="3" t="str">
        <f t="array" ref="E153">IF(OR(EXACT(A153,'ESO Dungeon constants'!$D$3:$D$987)),"X","")</f>
        <v/>
      </c>
      <c r="F153" s="3" t="str">
        <f t="shared" si="8"/>
        <v/>
      </c>
      <c r="G153" s="3" t="str">
        <f t="shared" si="9"/>
        <v>The Rift</v>
      </c>
      <c r="H153" s="17">
        <f t="shared" si="10"/>
        <v>341</v>
      </c>
      <c r="I153" s="17">
        <f t="shared" si="11"/>
        <v>103</v>
      </c>
      <c r="J153">
        <v>0</v>
      </c>
      <c r="K153" s="3" t="str">
        <f>VLOOKUP(J153,'LibSets constants'!$A$4:$B$1000,2,FALSE)</f>
        <v>DLC_BASE_GAME</v>
      </c>
      <c r="L153" s="3" t="str">
        <f>VLOOKUP(J153,'LibSets constants'!$A$4:$C$1000,3,FALSE)</f>
        <v>Included in base game</v>
      </c>
    </row>
    <row r="154" spans="1:12" x14ac:dyDescent="0.25">
      <c r="A154" s="12">
        <v>346</v>
      </c>
      <c r="B154" s="5">
        <f>VLOOKUP(A154,'ESO dumped ZoneData'!$A$3:$D$9995,2,FALSE)</f>
        <v>153</v>
      </c>
      <c r="C154" s="5">
        <f>VLOOKUP(A154,'ESO dumped ZoneData'!$A$3:$D$9995,3,FALSE)</f>
        <v>101</v>
      </c>
      <c r="D154" s="3" t="str">
        <f>VLOOKUP(A154,'ESO dumped ZoneData'!$A$3:$D$9995,4,FALSE)</f>
        <v>Skuldafn</v>
      </c>
      <c r="E154" s="3" t="str">
        <f t="array" ref="E154">IF(OR(EXACT(A154,'ESO Dungeon constants'!$D$3:$D$987)),"X","")</f>
        <v/>
      </c>
      <c r="F154" s="3" t="str">
        <f t="shared" si="8"/>
        <v/>
      </c>
      <c r="G154" s="3" t="str">
        <f t="shared" si="9"/>
        <v>Eastmarch</v>
      </c>
      <c r="H154" s="17">
        <f t="shared" si="10"/>
        <v>346</v>
      </c>
      <c r="I154" s="17">
        <f t="shared" si="11"/>
        <v>101</v>
      </c>
      <c r="J154">
        <v>0</v>
      </c>
      <c r="K154" s="3" t="str">
        <f>VLOOKUP(J154,'LibSets constants'!$A$4:$B$1000,2,FALSE)</f>
        <v>DLC_BASE_GAME</v>
      </c>
      <c r="L154" s="3" t="str">
        <f>VLOOKUP(J154,'LibSets constants'!$A$4:$C$1000,3,FALSE)</f>
        <v>Included in base game</v>
      </c>
    </row>
    <row r="155" spans="1:12" x14ac:dyDescent="0.25">
      <c r="A155" s="12">
        <v>347</v>
      </c>
      <c r="B155" s="5">
        <f>VLOOKUP(A155,'ESO dumped ZoneData'!$A$3:$D$9995,2,FALSE)</f>
        <v>154</v>
      </c>
      <c r="C155" s="5">
        <f>VLOOKUP(A155,'ESO dumped ZoneData'!$A$3:$D$9995,3,FALSE)</f>
        <v>347</v>
      </c>
      <c r="D155" s="3" t="str">
        <f>VLOOKUP(A155,'ESO dumped ZoneData'!$A$3:$D$9995,4,FALSE)</f>
        <v>Coldharbour</v>
      </c>
      <c r="E155" s="3" t="str">
        <f t="array" ref="E155">IF(OR(EXACT(A155,'ESO Dungeon constants'!$D$3:$D$987)),"X","")</f>
        <v/>
      </c>
      <c r="F155" s="3" t="str">
        <f t="shared" si="8"/>
        <v>X</v>
      </c>
      <c r="G155" s="3" t="str">
        <f t="shared" si="9"/>
        <v/>
      </c>
      <c r="H155" s="17">
        <f t="shared" si="10"/>
        <v>347</v>
      </c>
      <c r="I155" s="17">
        <f t="shared" si="11"/>
        <v>347</v>
      </c>
      <c r="J155">
        <v>0</v>
      </c>
      <c r="K155" s="3" t="str">
        <f>VLOOKUP(J155,'LibSets constants'!$A$4:$B$1000,2,FALSE)</f>
        <v>DLC_BASE_GAME</v>
      </c>
      <c r="L155" s="3" t="str">
        <f>VLOOKUP(J155,'LibSets constants'!$A$4:$C$1000,3,FALSE)</f>
        <v>Included in base game</v>
      </c>
    </row>
    <row r="156" spans="1:12" x14ac:dyDescent="0.25">
      <c r="A156" s="12">
        <v>353</v>
      </c>
      <c r="B156" s="5">
        <f>VLOOKUP(A156,'ESO dumped ZoneData'!$A$3:$D$9995,2,FALSE)</f>
        <v>155</v>
      </c>
      <c r="C156" s="5">
        <f>VLOOKUP(A156,'ESO dumped ZoneData'!$A$3:$D$9995,3,FALSE)</f>
        <v>101</v>
      </c>
      <c r="D156" s="3" t="str">
        <f>VLOOKUP(A156,'ESO dumped ZoneData'!$A$3:$D$9995,4,FALSE)</f>
        <v>Hall of Trials</v>
      </c>
      <c r="E156" s="3" t="str">
        <f t="array" ref="E156">IF(OR(EXACT(A156,'ESO Dungeon constants'!$D$3:$D$987)),"X","")</f>
        <v/>
      </c>
      <c r="F156" s="3" t="str">
        <f t="shared" si="8"/>
        <v/>
      </c>
      <c r="G156" s="3" t="str">
        <f t="shared" si="9"/>
        <v>Eastmarch</v>
      </c>
      <c r="H156" s="17">
        <f t="shared" si="10"/>
        <v>353</v>
      </c>
      <c r="I156" s="17">
        <f t="shared" si="11"/>
        <v>101</v>
      </c>
      <c r="J156">
        <v>0</v>
      </c>
      <c r="K156" s="3" t="str">
        <f>VLOOKUP(J156,'LibSets constants'!$A$4:$B$1000,2,FALSE)</f>
        <v>DLC_BASE_GAME</v>
      </c>
      <c r="L156" s="3" t="str">
        <f>VLOOKUP(J156,'LibSets constants'!$A$4:$C$1000,3,FALSE)</f>
        <v>Included in base game</v>
      </c>
    </row>
    <row r="157" spans="1:12" x14ac:dyDescent="0.25">
      <c r="A157" s="12">
        <v>354</v>
      </c>
      <c r="B157" s="5">
        <f>VLOOKUP(A157,'ESO dumped ZoneData'!$A$3:$D$9995,2,FALSE)</f>
        <v>156</v>
      </c>
      <c r="C157" s="5">
        <f>VLOOKUP(A157,'ESO dumped ZoneData'!$A$3:$D$9995,3,FALSE)</f>
        <v>101</v>
      </c>
      <c r="D157" s="3" t="str">
        <f>VLOOKUP(A157,'ESO dumped ZoneData'!$A$3:$D$9995,4,FALSE)</f>
        <v>Cradlecrush Arena</v>
      </c>
      <c r="E157" s="3" t="str">
        <f t="array" ref="E157">IF(OR(EXACT(A157,'ESO Dungeon constants'!$D$3:$D$987)),"X","")</f>
        <v/>
      </c>
      <c r="F157" s="3" t="str">
        <f t="shared" si="8"/>
        <v/>
      </c>
      <c r="G157" s="3" t="str">
        <f t="shared" si="9"/>
        <v>Eastmarch</v>
      </c>
      <c r="H157" s="17">
        <f t="shared" si="10"/>
        <v>354</v>
      </c>
      <c r="I157" s="17">
        <f t="shared" si="11"/>
        <v>101</v>
      </c>
      <c r="J157">
        <v>0</v>
      </c>
      <c r="K157" s="3" t="str">
        <f>VLOOKUP(J157,'LibSets constants'!$A$4:$B$1000,2,FALSE)</f>
        <v>DLC_BASE_GAME</v>
      </c>
      <c r="L157" s="3" t="str">
        <f>VLOOKUP(J157,'LibSets constants'!$A$4:$C$1000,3,FALSE)</f>
        <v>Included in base game</v>
      </c>
    </row>
    <row r="158" spans="1:12" x14ac:dyDescent="0.25">
      <c r="A158" s="12">
        <v>359</v>
      </c>
      <c r="B158" s="5">
        <f>VLOOKUP(A158,'ESO dumped ZoneData'!$A$3:$D$9995,2,FALSE)</f>
        <v>157</v>
      </c>
      <c r="C158" s="5">
        <f>VLOOKUP(A158,'ESO dumped ZoneData'!$A$3:$D$9995,3,FALSE)</f>
        <v>101</v>
      </c>
      <c r="D158" s="3" t="str">
        <f>VLOOKUP(A158,'ESO dumped ZoneData'!$A$3:$D$9995,4,FALSE)</f>
        <v>The Chill Hollow</v>
      </c>
      <c r="E158" s="3" t="str">
        <f t="array" ref="E158">IF(OR(EXACT(A158,'ESO Dungeon constants'!$D$3:$D$987)),"X","")</f>
        <v/>
      </c>
      <c r="F158" s="3" t="str">
        <f t="shared" si="8"/>
        <v/>
      </c>
      <c r="G158" s="3" t="str">
        <f t="shared" si="9"/>
        <v>Eastmarch</v>
      </c>
      <c r="H158" s="17">
        <f t="shared" si="10"/>
        <v>359</v>
      </c>
      <c r="I158" s="17">
        <f t="shared" si="11"/>
        <v>101</v>
      </c>
      <c r="J158">
        <v>0</v>
      </c>
      <c r="K158" s="3" t="str">
        <f>VLOOKUP(J158,'LibSets constants'!$A$4:$B$1000,2,FALSE)</f>
        <v>DLC_BASE_GAME</v>
      </c>
      <c r="L158" s="3" t="str">
        <f>VLOOKUP(J158,'LibSets constants'!$A$4:$C$1000,3,FALSE)</f>
        <v>Included in base game</v>
      </c>
    </row>
    <row r="159" spans="1:12" x14ac:dyDescent="0.25">
      <c r="A159" s="12">
        <v>360</v>
      </c>
      <c r="B159" s="5">
        <f>VLOOKUP(A159,'ESO dumped ZoneData'!$A$3:$D$9995,2,FALSE)</f>
        <v>158</v>
      </c>
      <c r="C159" s="5">
        <f>VLOOKUP(A159,'ESO dumped ZoneData'!$A$3:$D$9995,3,FALSE)</f>
        <v>101</v>
      </c>
      <c r="D159" s="3" t="str">
        <f>VLOOKUP(A159,'ESO dumped ZoneData'!$A$3:$D$9995,4,FALSE)</f>
        <v>Icehammer's Vault</v>
      </c>
      <c r="E159" s="3" t="str">
        <f t="array" ref="E159">IF(OR(EXACT(A159,'ESO Dungeon constants'!$D$3:$D$987)),"X","")</f>
        <v/>
      </c>
      <c r="F159" s="3" t="str">
        <f t="shared" si="8"/>
        <v/>
      </c>
      <c r="G159" s="3" t="str">
        <f t="shared" si="9"/>
        <v>Eastmarch</v>
      </c>
      <c r="H159" s="17">
        <f t="shared" si="10"/>
        <v>360</v>
      </c>
      <c r="I159" s="17">
        <f t="shared" si="11"/>
        <v>101</v>
      </c>
      <c r="J159">
        <v>0</v>
      </c>
      <c r="K159" s="3" t="str">
        <f>VLOOKUP(J159,'LibSets constants'!$A$4:$B$1000,2,FALSE)</f>
        <v>DLC_BASE_GAME</v>
      </c>
      <c r="L159" s="3" t="str">
        <f>VLOOKUP(J159,'LibSets constants'!$A$4:$C$1000,3,FALSE)</f>
        <v>Included in base game</v>
      </c>
    </row>
    <row r="160" spans="1:12" x14ac:dyDescent="0.25">
      <c r="A160" s="12">
        <v>361</v>
      </c>
      <c r="B160" s="5">
        <f>VLOOKUP(A160,'ESO dumped ZoneData'!$A$3:$D$9995,2,FALSE)</f>
        <v>159</v>
      </c>
      <c r="C160" s="5">
        <f>VLOOKUP(A160,'ESO dumped ZoneData'!$A$3:$D$9995,3,FALSE)</f>
        <v>101</v>
      </c>
      <c r="D160" s="3" t="str">
        <f>VLOOKUP(A160,'ESO dumped ZoneData'!$A$3:$D$9995,4,FALSE)</f>
        <v>Old Sord's Cave</v>
      </c>
      <c r="E160" s="3" t="str">
        <f t="array" ref="E160">IF(OR(EXACT(A160,'ESO Dungeon constants'!$D$3:$D$987)),"X","")</f>
        <v/>
      </c>
      <c r="F160" s="3" t="str">
        <f t="shared" si="8"/>
        <v/>
      </c>
      <c r="G160" s="3" t="str">
        <f t="shared" si="9"/>
        <v>Eastmarch</v>
      </c>
      <c r="H160" s="17">
        <f t="shared" si="10"/>
        <v>361</v>
      </c>
      <c r="I160" s="17">
        <f t="shared" si="11"/>
        <v>101</v>
      </c>
      <c r="J160">
        <v>0</v>
      </c>
      <c r="K160" s="3" t="str">
        <f>VLOOKUP(J160,'LibSets constants'!$A$4:$B$1000,2,FALSE)</f>
        <v>DLC_BASE_GAME</v>
      </c>
      <c r="L160" s="3" t="str">
        <f>VLOOKUP(J160,'LibSets constants'!$A$4:$C$1000,3,FALSE)</f>
        <v>Included in base game</v>
      </c>
    </row>
    <row r="161" spans="1:12" x14ac:dyDescent="0.25">
      <c r="A161" s="12">
        <v>362</v>
      </c>
      <c r="B161" s="5">
        <f>VLOOKUP(A161,'ESO dumped ZoneData'!$A$3:$D$9995,2,FALSE)</f>
        <v>160</v>
      </c>
      <c r="C161" s="5">
        <f>VLOOKUP(A161,'ESO dumped ZoneData'!$A$3:$D$9995,3,FALSE)</f>
        <v>101</v>
      </c>
      <c r="D161" s="3" t="str">
        <f>VLOOKUP(A161,'ESO dumped ZoneData'!$A$3:$D$9995,4,FALSE)</f>
        <v>The Frigid Grotto</v>
      </c>
      <c r="E161" s="3" t="str">
        <f t="array" ref="E161">IF(OR(EXACT(A161,'ESO Dungeon constants'!$D$3:$D$987)),"X","")</f>
        <v/>
      </c>
      <c r="F161" s="3" t="str">
        <f t="shared" si="8"/>
        <v/>
      </c>
      <c r="G161" s="3" t="str">
        <f t="shared" si="9"/>
        <v>Eastmarch</v>
      </c>
      <c r="H161" s="17">
        <f t="shared" si="10"/>
        <v>362</v>
      </c>
      <c r="I161" s="17">
        <f t="shared" si="11"/>
        <v>101</v>
      </c>
      <c r="J161">
        <v>0</v>
      </c>
      <c r="K161" s="3" t="str">
        <f>VLOOKUP(J161,'LibSets constants'!$A$4:$B$1000,2,FALSE)</f>
        <v>DLC_BASE_GAME</v>
      </c>
      <c r="L161" s="3" t="str">
        <f>VLOOKUP(J161,'LibSets constants'!$A$4:$C$1000,3,FALSE)</f>
        <v>Included in base game</v>
      </c>
    </row>
    <row r="162" spans="1:12" x14ac:dyDescent="0.25">
      <c r="A162" s="12">
        <v>363</v>
      </c>
      <c r="B162" s="5">
        <f>VLOOKUP(A162,'ESO dumped ZoneData'!$A$3:$D$9995,2,FALSE)</f>
        <v>161</v>
      </c>
      <c r="C162" s="5">
        <f>VLOOKUP(A162,'ESO dumped ZoneData'!$A$3:$D$9995,3,FALSE)</f>
        <v>101</v>
      </c>
      <c r="D162" s="3" t="str">
        <f>VLOOKUP(A162,'ESO dumped ZoneData'!$A$3:$D$9995,4,FALSE)</f>
        <v>Stormcrag Crypt</v>
      </c>
      <c r="E162" s="3" t="str">
        <f t="array" ref="E162">IF(OR(EXACT(A162,'ESO Dungeon constants'!$D$3:$D$987)),"X","")</f>
        <v/>
      </c>
      <c r="F162" s="3" t="str">
        <f t="shared" si="8"/>
        <v/>
      </c>
      <c r="G162" s="3" t="str">
        <f t="shared" si="9"/>
        <v>Eastmarch</v>
      </c>
      <c r="H162" s="17">
        <f t="shared" si="10"/>
        <v>363</v>
      </c>
      <c r="I162" s="17">
        <f t="shared" si="11"/>
        <v>101</v>
      </c>
      <c r="J162">
        <v>0</v>
      </c>
      <c r="K162" s="3" t="str">
        <f>VLOOKUP(J162,'LibSets constants'!$A$4:$B$1000,2,FALSE)</f>
        <v>DLC_BASE_GAME</v>
      </c>
      <c r="L162" s="3" t="str">
        <f>VLOOKUP(J162,'LibSets constants'!$A$4:$C$1000,3,FALSE)</f>
        <v>Included in base game</v>
      </c>
    </row>
    <row r="163" spans="1:12" x14ac:dyDescent="0.25">
      <c r="A163" s="12">
        <v>364</v>
      </c>
      <c r="B163" s="5">
        <f>VLOOKUP(A163,'ESO dumped ZoneData'!$A$3:$D$9995,2,FALSE)</f>
        <v>162</v>
      </c>
      <c r="C163" s="5">
        <f>VLOOKUP(A163,'ESO dumped ZoneData'!$A$3:$D$9995,3,FALSE)</f>
        <v>101</v>
      </c>
      <c r="D163" s="3" t="str">
        <f>VLOOKUP(A163,'ESO dumped ZoneData'!$A$3:$D$9995,4,FALSE)</f>
        <v>The Bastard's Tomb</v>
      </c>
      <c r="E163" s="3" t="str">
        <f t="array" ref="E163">IF(OR(EXACT(A163,'ESO Dungeon constants'!$D$3:$D$987)),"X","")</f>
        <v/>
      </c>
      <c r="F163" s="3" t="str">
        <f t="shared" si="8"/>
        <v/>
      </c>
      <c r="G163" s="3" t="str">
        <f t="shared" si="9"/>
        <v>Eastmarch</v>
      </c>
      <c r="H163" s="17">
        <f t="shared" si="10"/>
        <v>364</v>
      </c>
      <c r="I163" s="17">
        <f t="shared" si="11"/>
        <v>101</v>
      </c>
      <c r="J163">
        <v>0</v>
      </c>
      <c r="K163" s="3" t="str">
        <f>VLOOKUP(J163,'LibSets constants'!$A$4:$B$1000,2,FALSE)</f>
        <v>DLC_BASE_GAME</v>
      </c>
      <c r="L163" s="3" t="str">
        <f>VLOOKUP(J163,'LibSets constants'!$A$4:$C$1000,3,FALSE)</f>
        <v>Included in base game</v>
      </c>
    </row>
    <row r="164" spans="1:12" x14ac:dyDescent="0.25">
      <c r="A164" s="12">
        <v>365</v>
      </c>
      <c r="B164" s="5">
        <f>VLOOKUP(A164,'ESO dumped ZoneData'!$A$3:$D$9995,2,FALSE)</f>
        <v>163</v>
      </c>
      <c r="C164" s="5">
        <f>VLOOKUP(A164,'ESO dumped ZoneData'!$A$3:$D$9995,3,FALSE)</f>
        <v>347</v>
      </c>
      <c r="D164" s="3" t="str">
        <f>VLOOKUP(A164,'ESO dumped ZoneData'!$A$3:$D$9995,4,FALSE)</f>
        <v>Library of Dusk</v>
      </c>
      <c r="E164" s="3" t="str">
        <f t="array" ref="E164">IF(OR(EXACT(A164,'ESO Dungeon constants'!$D$3:$D$987)),"X","")</f>
        <v/>
      </c>
      <c r="F164" s="3" t="str">
        <f t="shared" si="8"/>
        <v/>
      </c>
      <c r="G164" s="3" t="str">
        <f t="shared" si="9"/>
        <v>Coldharbour</v>
      </c>
      <c r="H164" s="17">
        <f t="shared" si="10"/>
        <v>365</v>
      </c>
      <c r="I164" s="17">
        <f t="shared" si="11"/>
        <v>347</v>
      </c>
      <c r="J164">
        <v>0</v>
      </c>
      <c r="K164" s="3" t="str">
        <f>VLOOKUP(J164,'LibSets constants'!$A$4:$B$1000,2,FALSE)</f>
        <v>DLC_BASE_GAME</v>
      </c>
      <c r="L164" s="3" t="str">
        <f>VLOOKUP(J164,'LibSets constants'!$A$4:$C$1000,3,FALSE)</f>
        <v>Included in base game</v>
      </c>
    </row>
    <row r="165" spans="1:12" x14ac:dyDescent="0.25">
      <c r="A165" s="12">
        <v>366</v>
      </c>
      <c r="B165" s="5">
        <f>VLOOKUP(A165,'ESO dumped ZoneData'!$A$3:$D$9995,2,FALSE)</f>
        <v>164</v>
      </c>
      <c r="C165" s="5">
        <f>VLOOKUP(A165,'ESO dumped ZoneData'!$A$3:$D$9995,3,FALSE)</f>
        <v>347</v>
      </c>
      <c r="D165" s="3" t="str">
        <f>VLOOKUP(A165,'ESO dumped ZoneData'!$A$3:$D$9995,4,FALSE)</f>
        <v>Lightless Oubliette</v>
      </c>
      <c r="E165" s="3" t="str">
        <f t="array" ref="E165">IF(OR(EXACT(A165,'ESO Dungeon constants'!$D$3:$D$987)),"X","")</f>
        <v/>
      </c>
      <c r="F165" s="3" t="str">
        <f t="shared" si="8"/>
        <v/>
      </c>
      <c r="G165" s="3" t="str">
        <f t="shared" si="9"/>
        <v>Coldharbour</v>
      </c>
      <c r="H165" s="17">
        <f t="shared" si="10"/>
        <v>366</v>
      </c>
      <c r="I165" s="17">
        <f t="shared" si="11"/>
        <v>347</v>
      </c>
      <c r="J165">
        <v>0</v>
      </c>
      <c r="K165" s="3" t="str">
        <f>VLOOKUP(J165,'LibSets constants'!$A$4:$B$1000,2,FALSE)</f>
        <v>DLC_BASE_GAME</v>
      </c>
      <c r="L165" s="3" t="str">
        <f>VLOOKUP(J165,'LibSets constants'!$A$4:$C$1000,3,FALSE)</f>
        <v>Included in base game</v>
      </c>
    </row>
    <row r="166" spans="1:12" x14ac:dyDescent="0.25">
      <c r="A166" s="12">
        <v>367</v>
      </c>
      <c r="B166" s="5">
        <f>VLOOKUP(A166,'ESO dumped ZoneData'!$A$3:$D$9995,2,FALSE)</f>
        <v>165</v>
      </c>
      <c r="C166" s="5">
        <f>VLOOKUP(A166,'ESO dumped ZoneData'!$A$3:$D$9995,3,FALSE)</f>
        <v>347</v>
      </c>
      <c r="D166" s="3" t="str">
        <f>VLOOKUP(A166,'ESO dumped ZoneData'!$A$3:$D$9995,4,FALSE)</f>
        <v>Lightless Cell</v>
      </c>
      <c r="E166" s="3" t="str">
        <f t="array" ref="E166">IF(OR(EXACT(A166,'ESO Dungeon constants'!$D$3:$D$987)),"X","")</f>
        <v/>
      </c>
      <c r="F166" s="3" t="str">
        <f t="shared" si="8"/>
        <v/>
      </c>
      <c r="G166" s="3" t="str">
        <f t="shared" si="9"/>
        <v>Coldharbour</v>
      </c>
      <c r="H166" s="17">
        <f t="shared" si="10"/>
        <v>367</v>
      </c>
      <c r="I166" s="17">
        <f t="shared" si="11"/>
        <v>347</v>
      </c>
      <c r="J166">
        <v>0</v>
      </c>
      <c r="K166" s="3" t="str">
        <f>VLOOKUP(J166,'LibSets constants'!$A$4:$B$1000,2,FALSE)</f>
        <v>DLC_BASE_GAME</v>
      </c>
      <c r="L166" s="3" t="str">
        <f>VLOOKUP(J166,'LibSets constants'!$A$4:$C$1000,3,FALSE)</f>
        <v>Included in base game</v>
      </c>
    </row>
    <row r="167" spans="1:12" x14ac:dyDescent="0.25">
      <c r="A167" s="12">
        <v>368</v>
      </c>
      <c r="B167" s="5">
        <f>VLOOKUP(A167,'ESO dumped ZoneData'!$A$3:$D$9995,2,FALSE)</f>
        <v>166</v>
      </c>
      <c r="C167" s="5">
        <f>VLOOKUP(A167,'ESO dumped ZoneData'!$A$3:$D$9995,3,FALSE)</f>
        <v>347</v>
      </c>
      <c r="D167" s="3" t="str">
        <f>VLOOKUP(A167,'ESO dumped ZoneData'!$A$3:$D$9995,4,FALSE)</f>
        <v>The Black Forge</v>
      </c>
      <c r="E167" s="3" t="str">
        <f t="array" ref="E167">IF(OR(EXACT(A167,'ESO Dungeon constants'!$D$3:$D$987)),"X","")</f>
        <v/>
      </c>
      <c r="F167" s="3" t="str">
        <f t="shared" si="8"/>
        <v/>
      </c>
      <c r="G167" s="3" t="str">
        <f t="shared" si="9"/>
        <v>Coldharbour</v>
      </c>
      <c r="H167" s="17">
        <f t="shared" si="10"/>
        <v>368</v>
      </c>
      <c r="I167" s="17">
        <f t="shared" si="11"/>
        <v>347</v>
      </c>
      <c r="J167">
        <v>0</v>
      </c>
      <c r="K167" s="3" t="str">
        <f>VLOOKUP(J167,'LibSets constants'!$A$4:$B$1000,2,FALSE)</f>
        <v>DLC_BASE_GAME</v>
      </c>
      <c r="L167" s="3" t="str">
        <f>VLOOKUP(J167,'LibSets constants'!$A$4:$C$1000,3,FALSE)</f>
        <v>Included in base game</v>
      </c>
    </row>
    <row r="168" spans="1:12" x14ac:dyDescent="0.25">
      <c r="A168" s="12">
        <v>369</v>
      </c>
      <c r="B168" s="5">
        <f>VLOOKUP(A168,'ESO dumped ZoneData'!$A$3:$D$9995,2,FALSE)</f>
        <v>167</v>
      </c>
      <c r="C168" s="5">
        <f>VLOOKUP(A168,'ESO dumped ZoneData'!$A$3:$D$9995,3,FALSE)</f>
        <v>347</v>
      </c>
      <c r="D168" s="3" t="str">
        <f>VLOOKUP(A168,'ESO dumped ZoneData'!$A$3:$D$9995,4,FALSE)</f>
        <v>The Vile Laboratory</v>
      </c>
      <c r="E168" s="3" t="str">
        <f t="array" ref="E168">IF(OR(EXACT(A168,'ESO Dungeon constants'!$D$3:$D$987)),"X","")</f>
        <v/>
      </c>
      <c r="F168" s="3" t="str">
        <f t="shared" si="8"/>
        <v/>
      </c>
      <c r="G168" s="3" t="str">
        <f t="shared" si="9"/>
        <v>Coldharbour</v>
      </c>
      <c r="H168" s="17">
        <f t="shared" si="10"/>
        <v>369</v>
      </c>
      <c r="I168" s="17">
        <f t="shared" si="11"/>
        <v>347</v>
      </c>
      <c r="J168">
        <v>0</v>
      </c>
      <c r="K168" s="3" t="str">
        <f>VLOOKUP(J168,'LibSets constants'!$A$4:$B$1000,2,FALSE)</f>
        <v>DLC_BASE_GAME</v>
      </c>
      <c r="L168" s="3" t="str">
        <f>VLOOKUP(J168,'LibSets constants'!$A$4:$C$1000,3,FALSE)</f>
        <v>Included in base game</v>
      </c>
    </row>
    <row r="169" spans="1:12" x14ac:dyDescent="0.25">
      <c r="A169" s="12">
        <v>370</v>
      </c>
      <c r="B169" s="5">
        <f>VLOOKUP(A169,'ESO dumped ZoneData'!$A$3:$D$9995,2,FALSE)</f>
        <v>168</v>
      </c>
      <c r="C169" s="5">
        <f>VLOOKUP(A169,'ESO dumped ZoneData'!$A$3:$D$9995,3,FALSE)</f>
        <v>347</v>
      </c>
      <c r="D169" s="3" t="str">
        <f>VLOOKUP(A169,'ESO dumped ZoneData'!$A$3:$D$9995,4,FALSE)</f>
        <v>Reaver Citadel Pyramid</v>
      </c>
      <c r="E169" s="3" t="str">
        <f t="array" ref="E169">IF(OR(EXACT(A169,'ESO Dungeon constants'!$D$3:$D$987)),"X","")</f>
        <v/>
      </c>
      <c r="F169" s="3" t="str">
        <f t="shared" si="8"/>
        <v/>
      </c>
      <c r="G169" s="3" t="str">
        <f t="shared" si="9"/>
        <v>Coldharbour</v>
      </c>
      <c r="H169" s="17">
        <f t="shared" si="10"/>
        <v>370</v>
      </c>
      <c r="I169" s="17">
        <f t="shared" si="11"/>
        <v>347</v>
      </c>
      <c r="J169">
        <v>0</v>
      </c>
      <c r="K169" s="3" t="str">
        <f>VLOOKUP(J169,'LibSets constants'!$A$4:$B$1000,2,FALSE)</f>
        <v>DLC_BASE_GAME</v>
      </c>
      <c r="L169" s="3" t="str">
        <f>VLOOKUP(J169,'LibSets constants'!$A$4:$C$1000,3,FALSE)</f>
        <v>Included in base game</v>
      </c>
    </row>
    <row r="170" spans="1:12" x14ac:dyDescent="0.25">
      <c r="A170" s="12">
        <v>371</v>
      </c>
      <c r="B170" s="5">
        <f>VLOOKUP(A170,'ESO dumped ZoneData'!$A$3:$D$9995,2,FALSE)</f>
        <v>169</v>
      </c>
      <c r="C170" s="5">
        <f>VLOOKUP(A170,'ESO dumped ZoneData'!$A$3:$D$9995,3,FALSE)</f>
        <v>347</v>
      </c>
      <c r="D170" s="3" t="str">
        <f>VLOOKUP(A170,'ESO dumped ZoneData'!$A$3:$D$9995,4,FALSE)</f>
        <v>The Mooring</v>
      </c>
      <c r="E170" s="3" t="str">
        <f t="array" ref="E170">IF(OR(EXACT(A170,'ESO Dungeon constants'!$D$3:$D$987)),"X","")</f>
        <v/>
      </c>
      <c r="F170" s="3" t="str">
        <f t="shared" si="8"/>
        <v/>
      </c>
      <c r="G170" s="3" t="str">
        <f t="shared" si="9"/>
        <v>Coldharbour</v>
      </c>
      <c r="H170" s="17">
        <f t="shared" si="10"/>
        <v>371</v>
      </c>
      <c r="I170" s="17">
        <f t="shared" si="11"/>
        <v>347</v>
      </c>
      <c r="J170">
        <v>0</v>
      </c>
      <c r="K170" s="3" t="str">
        <f>VLOOKUP(J170,'LibSets constants'!$A$4:$B$1000,2,FALSE)</f>
        <v>DLC_BASE_GAME</v>
      </c>
      <c r="L170" s="3" t="str">
        <f>VLOOKUP(J170,'LibSets constants'!$A$4:$C$1000,3,FALSE)</f>
        <v>Included in base game</v>
      </c>
    </row>
    <row r="171" spans="1:12" x14ac:dyDescent="0.25">
      <c r="A171" s="12">
        <v>372</v>
      </c>
      <c r="B171" s="5">
        <f>VLOOKUP(A171,'ESO dumped ZoneData'!$A$3:$D$9995,2,FALSE)</f>
        <v>170</v>
      </c>
      <c r="C171" s="5">
        <f>VLOOKUP(A171,'ESO dumped ZoneData'!$A$3:$D$9995,3,FALSE)</f>
        <v>347</v>
      </c>
      <c r="D171" s="3" t="str">
        <f>VLOOKUP(A171,'ESO dumped ZoneData'!$A$3:$D$9995,4,FALSE)</f>
        <v>Manor of Revelry</v>
      </c>
      <c r="E171" s="3" t="str">
        <f t="array" ref="E171">IF(OR(EXACT(A171,'ESO Dungeon constants'!$D$3:$D$987)),"X","")</f>
        <v/>
      </c>
      <c r="F171" s="3" t="str">
        <f t="shared" si="8"/>
        <v/>
      </c>
      <c r="G171" s="3" t="str">
        <f t="shared" si="9"/>
        <v>Coldharbour</v>
      </c>
      <c r="H171" s="17">
        <f t="shared" si="10"/>
        <v>372</v>
      </c>
      <c r="I171" s="17">
        <f t="shared" si="11"/>
        <v>347</v>
      </c>
      <c r="J171">
        <v>0</v>
      </c>
      <c r="K171" s="3" t="str">
        <f>VLOOKUP(J171,'LibSets constants'!$A$4:$B$1000,2,FALSE)</f>
        <v>DLC_BASE_GAME</v>
      </c>
      <c r="L171" s="3" t="str">
        <f>VLOOKUP(J171,'LibSets constants'!$A$4:$C$1000,3,FALSE)</f>
        <v>Included in base game</v>
      </c>
    </row>
    <row r="172" spans="1:12" x14ac:dyDescent="0.25">
      <c r="A172" s="12">
        <v>374</v>
      </c>
      <c r="B172" s="5">
        <f>VLOOKUP(A172,'ESO dumped ZoneData'!$A$3:$D$9995,2,FALSE)</f>
        <v>171</v>
      </c>
      <c r="C172" s="5">
        <f>VLOOKUP(A172,'ESO dumped ZoneData'!$A$3:$D$9995,3,FALSE)</f>
        <v>347</v>
      </c>
      <c r="D172" s="3" t="str">
        <f>VLOOKUP(A172,'ESO dumped ZoneData'!$A$3:$D$9995,4,FALSE)</f>
        <v>The Endless Stair</v>
      </c>
      <c r="E172" s="3" t="str">
        <f t="array" ref="E172">IF(OR(EXACT(A172,'ESO Dungeon constants'!$D$3:$D$987)),"X","")</f>
        <v/>
      </c>
      <c r="F172" s="3" t="str">
        <f t="shared" si="8"/>
        <v/>
      </c>
      <c r="G172" s="3" t="str">
        <f t="shared" si="9"/>
        <v>Coldharbour</v>
      </c>
      <c r="H172" s="17">
        <f t="shared" si="10"/>
        <v>374</v>
      </c>
      <c r="I172" s="17">
        <f t="shared" si="11"/>
        <v>347</v>
      </c>
      <c r="J172">
        <v>0</v>
      </c>
      <c r="K172" s="3" t="str">
        <f>VLOOKUP(J172,'LibSets constants'!$A$4:$B$1000,2,FALSE)</f>
        <v>DLC_BASE_GAME</v>
      </c>
      <c r="L172" s="3" t="str">
        <f>VLOOKUP(J172,'LibSets constants'!$A$4:$C$1000,3,FALSE)</f>
        <v>Included in base game</v>
      </c>
    </row>
    <row r="173" spans="1:12" x14ac:dyDescent="0.25">
      <c r="A173" s="12">
        <v>375</v>
      </c>
      <c r="B173" s="5">
        <f>VLOOKUP(A173,'ESO dumped ZoneData'!$A$3:$D$9995,2,FALSE)</f>
        <v>172</v>
      </c>
      <c r="C173" s="5">
        <f>VLOOKUP(A173,'ESO dumped ZoneData'!$A$3:$D$9995,3,FALSE)</f>
        <v>347</v>
      </c>
      <c r="D173" s="3" t="str">
        <f>VLOOKUP(A173,'ESO dumped ZoneData'!$A$3:$D$9995,4,FALSE)</f>
        <v>Chapel of Light</v>
      </c>
      <c r="E173" s="3" t="str">
        <f t="array" ref="E173">IF(OR(EXACT(A173,'ESO Dungeon constants'!$D$3:$D$987)),"X","")</f>
        <v/>
      </c>
      <c r="F173" s="3" t="str">
        <f t="shared" si="8"/>
        <v/>
      </c>
      <c r="G173" s="3" t="str">
        <f t="shared" si="9"/>
        <v>Coldharbour</v>
      </c>
      <c r="H173" s="17">
        <f t="shared" si="10"/>
        <v>375</v>
      </c>
      <c r="I173" s="17">
        <f t="shared" si="11"/>
        <v>347</v>
      </c>
      <c r="J173">
        <v>0</v>
      </c>
      <c r="K173" s="3" t="str">
        <f>VLOOKUP(J173,'LibSets constants'!$A$4:$B$1000,2,FALSE)</f>
        <v>DLC_BASE_GAME</v>
      </c>
      <c r="L173" s="3" t="str">
        <f>VLOOKUP(J173,'LibSets constants'!$A$4:$C$1000,3,FALSE)</f>
        <v>Included in base game</v>
      </c>
    </row>
    <row r="174" spans="1:12" x14ac:dyDescent="0.25">
      <c r="A174" s="12">
        <v>376</v>
      </c>
      <c r="B174" s="5">
        <f>VLOOKUP(A174,'ESO dumped ZoneData'!$A$3:$D$9995,2,FALSE)</f>
        <v>173</v>
      </c>
      <c r="C174" s="5">
        <f>VLOOKUP(A174,'ESO dumped ZoneData'!$A$3:$D$9995,3,FALSE)</f>
        <v>347</v>
      </c>
      <c r="D174" s="3" t="str">
        <f>VLOOKUP(A174,'ESO dumped ZoneData'!$A$3:$D$9995,4,FALSE)</f>
        <v>Grunda's Gatehouse</v>
      </c>
      <c r="E174" s="3" t="str">
        <f t="array" ref="E174">IF(OR(EXACT(A174,'ESO Dungeon constants'!$D$3:$D$987)),"X","")</f>
        <v/>
      </c>
      <c r="F174" s="3" t="str">
        <f t="shared" si="8"/>
        <v/>
      </c>
      <c r="G174" s="3" t="str">
        <f t="shared" si="9"/>
        <v>Coldharbour</v>
      </c>
      <c r="H174" s="17">
        <f t="shared" si="10"/>
        <v>376</v>
      </c>
      <c r="I174" s="17">
        <f t="shared" si="11"/>
        <v>347</v>
      </c>
      <c r="J174">
        <v>0</v>
      </c>
      <c r="K174" s="3" t="str">
        <f>VLOOKUP(J174,'LibSets constants'!$A$4:$B$1000,2,FALSE)</f>
        <v>DLC_BASE_GAME</v>
      </c>
      <c r="L174" s="3" t="str">
        <f>VLOOKUP(J174,'LibSets constants'!$A$4:$C$1000,3,FALSE)</f>
        <v>Included in base game</v>
      </c>
    </row>
    <row r="175" spans="1:12" x14ac:dyDescent="0.25">
      <c r="A175" s="12">
        <v>377</v>
      </c>
      <c r="B175" s="5">
        <f>VLOOKUP(A175,'ESO dumped ZoneData'!$A$3:$D$9995,2,FALSE)</f>
        <v>174</v>
      </c>
      <c r="C175" s="5">
        <f>VLOOKUP(A175,'ESO dumped ZoneData'!$A$3:$D$9995,3,FALSE)</f>
        <v>58</v>
      </c>
      <c r="D175" s="3" t="str">
        <f>VLOOKUP(A175,'ESO dumped ZoneData'!$A$3:$D$9995,4,FALSE)</f>
        <v>Dra'bul</v>
      </c>
      <c r="E175" s="3" t="str">
        <f t="array" ref="E175">IF(OR(EXACT(A175,'ESO Dungeon constants'!$D$3:$D$987)),"X","")</f>
        <v/>
      </c>
      <c r="F175" s="3" t="str">
        <f t="shared" si="8"/>
        <v/>
      </c>
      <c r="G175" s="3" t="str">
        <f t="shared" si="9"/>
        <v>Malabal Tor</v>
      </c>
      <c r="H175" s="17">
        <f t="shared" si="10"/>
        <v>377</v>
      </c>
      <c r="I175" s="17">
        <f t="shared" si="11"/>
        <v>58</v>
      </c>
      <c r="J175">
        <v>0</v>
      </c>
      <c r="K175" s="3" t="str">
        <f>VLOOKUP(J175,'LibSets constants'!$A$4:$B$1000,2,FALSE)</f>
        <v>DLC_BASE_GAME</v>
      </c>
      <c r="L175" s="3" t="str">
        <f>VLOOKUP(J175,'LibSets constants'!$A$4:$C$1000,3,FALSE)</f>
        <v>Included in base game</v>
      </c>
    </row>
    <row r="176" spans="1:12" x14ac:dyDescent="0.25">
      <c r="A176" s="12">
        <v>378</v>
      </c>
      <c r="B176" s="5">
        <f>VLOOKUP(A176,'ESO dumped ZoneData'!$A$3:$D$9995,2,FALSE)</f>
        <v>175</v>
      </c>
      <c r="C176" s="5">
        <f>VLOOKUP(A176,'ESO dumped ZoneData'!$A$3:$D$9995,3,FALSE)</f>
        <v>58</v>
      </c>
      <c r="D176" s="3" t="str">
        <f>VLOOKUP(A176,'ESO dumped ZoneData'!$A$3:$D$9995,4,FALSE)</f>
        <v>Shrine of Mauloch</v>
      </c>
      <c r="E176" s="3" t="str">
        <f t="array" ref="E176">IF(OR(EXACT(A176,'ESO Dungeon constants'!$D$3:$D$987)),"X","")</f>
        <v/>
      </c>
      <c r="F176" s="3" t="str">
        <f t="shared" si="8"/>
        <v/>
      </c>
      <c r="G176" s="3" t="str">
        <f t="shared" si="9"/>
        <v>Malabal Tor</v>
      </c>
      <c r="H176" s="17">
        <f t="shared" si="10"/>
        <v>378</v>
      </c>
      <c r="I176" s="17">
        <f t="shared" si="11"/>
        <v>58</v>
      </c>
      <c r="J176">
        <v>0</v>
      </c>
      <c r="K176" s="3" t="str">
        <f>VLOOKUP(J176,'LibSets constants'!$A$4:$B$1000,2,FALSE)</f>
        <v>DLC_BASE_GAME</v>
      </c>
      <c r="L176" s="3" t="str">
        <f>VLOOKUP(J176,'LibSets constants'!$A$4:$C$1000,3,FALSE)</f>
        <v>Included in base game</v>
      </c>
    </row>
    <row r="177" spans="1:12" x14ac:dyDescent="0.25">
      <c r="A177" s="12">
        <v>379</v>
      </c>
      <c r="B177" s="5">
        <f>VLOOKUP(A177,'ESO dumped ZoneData'!$A$3:$D$9995,2,FALSE)</f>
        <v>176</v>
      </c>
      <c r="C177" s="5">
        <f>VLOOKUP(A177,'ESO dumped ZoneData'!$A$3:$D$9995,3,FALSE)</f>
        <v>58</v>
      </c>
      <c r="D177" s="3" t="str">
        <f>VLOOKUP(A177,'ESO dumped ZoneData'!$A$3:$D$9995,4,FALSE)</f>
        <v>Silvenar's Audience Hall</v>
      </c>
      <c r="E177" s="3" t="str">
        <f t="array" ref="E177">IF(OR(EXACT(A177,'ESO Dungeon constants'!$D$3:$D$987)),"X","")</f>
        <v/>
      </c>
      <c r="F177" s="3" t="str">
        <f t="shared" si="8"/>
        <v/>
      </c>
      <c r="G177" s="3" t="str">
        <f t="shared" si="9"/>
        <v>Malabal Tor</v>
      </c>
      <c r="H177" s="17">
        <f t="shared" si="10"/>
        <v>379</v>
      </c>
      <c r="I177" s="17">
        <f t="shared" si="11"/>
        <v>58</v>
      </c>
      <c r="J177">
        <v>0</v>
      </c>
      <c r="K177" s="3" t="str">
        <f>VLOOKUP(J177,'LibSets constants'!$A$4:$B$1000,2,FALSE)</f>
        <v>DLC_BASE_GAME</v>
      </c>
      <c r="L177" s="3" t="str">
        <f>VLOOKUP(J177,'LibSets constants'!$A$4:$C$1000,3,FALSE)</f>
        <v>Included in base game</v>
      </c>
    </row>
    <row r="178" spans="1:12" x14ac:dyDescent="0.25">
      <c r="A178" s="12">
        <v>380</v>
      </c>
      <c r="B178" s="5">
        <f>VLOOKUP(A178,'ESO dumped ZoneData'!$A$3:$D$9995,2,FALSE)</f>
        <v>177</v>
      </c>
      <c r="C178" s="5">
        <f>VLOOKUP(A178,'ESO dumped ZoneData'!$A$3:$D$9995,3,FALSE)</f>
        <v>381</v>
      </c>
      <c r="D178" s="3" t="str">
        <f>VLOOKUP(A178,'ESO dumped ZoneData'!$A$3:$D$9995,4,FALSE)</f>
        <v>The Banished Cells I</v>
      </c>
      <c r="E178" s="3" t="str">
        <f t="array" ref="E178">IF(OR(EXACT(A178,'ESO Dungeon constants'!$D$3:$D$987)),"X","")</f>
        <v>X</v>
      </c>
      <c r="F178" s="3" t="str">
        <f t="shared" si="8"/>
        <v/>
      </c>
      <c r="G178" s="3" t="str">
        <f t="shared" si="9"/>
        <v>Auridon</v>
      </c>
      <c r="H178" s="17">
        <f t="shared" si="10"/>
        <v>380</v>
      </c>
      <c r="I178" s="17">
        <f t="shared" si="11"/>
        <v>381</v>
      </c>
      <c r="J178">
        <v>0</v>
      </c>
      <c r="K178" s="3" t="str">
        <f>VLOOKUP(J178,'LibSets constants'!$A$4:$B$1000,2,FALSE)</f>
        <v>DLC_BASE_GAME</v>
      </c>
      <c r="L178" s="3" t="str">
        <f>VLOOKUP(J178,'LibSets constants'!$A$4:$C$1000,3,FALSE)</f>
        <v>Included in base game</v>
      </c>
    </row>
    <row r="179" spans="1:12" x14ac:dyDescent="0.25">
      <c r="A179" s="12">
        <v>381</v>
      </c>
      <c r="B179" s="5">
        <f>VLOOKUP(A179,'ESO dumped ZoneData'!$A$3:$D$9995,2,FALSE)</f>
        <v>178</v>
      </c>
      <c r="C179" s="5">
        <f>VLOOKUP(A179,'ESO dumped ZoneData'!$A$3:$D$9995,3,FALSE)</f>
        <v>381</v>
      </c>
      <c r="D179" s="3" t="str">
        <f>VLOOKUP(A179,'ESO dumped ZoneData'!$A$3:$D$9995,4,FALSE)</f>
        <v>Auridon</v>
      </c>
      <c r="E179" s="3" t="str">
        <f t="array" ref="E179">IF(OR(EXACT(A179,'ESO Dungeon constants'!$D$3:$D$987)),"X","")</f>
        <v/>
      </c>
      <c r="F179" s="3" t="str">
        <f t="shared" si="8"/>
        <v>X</v>
      </c>
      <c r="G179" s="3" t="str">
        <f t="shared" si="9"/>
        <v/>
      </c>
      <c r="H179" s="17">
        <f t="shared" si="10"/>
        <v>381</v>
      </c>
      <c r="I179" s="17">
        <f t="shared" si="11"/>
        <v>381</v>
      </c>
      <c r="J179">
        <v>0</v>
      </c>
      <c r="K179" s="3" t="str">
        <f>VLOOKUP(J179,'LibSets constants'!$A$4:$B$1000,2,FALSE)</f>
        <v>DLC_BASE_GAME</v>
      </c>
      <c r="L179" s="3" t="str">
        <f>VLOOKUP(J179,'LibSets constants'!$A$4:$C$1000,3,FALSE)</f>
        <v>Included in base game</v>
      </c>
    </row>
    <row r="180" spans="1:12" x14ac:dyDescent="0.25">
      <c r="A180" s="12">
        <v>382</v>
      </c>
      <c r="B180" s="5">
        <f>VLOOKUP(A180,'ESO dumped ZoneData'!$A$3:$D$9995,2,FALSE)</f>
        <v>179</v>
      </c>
      <c r="C180" s="5">
        <f>VLOOKUP(A180,'ESO dumped ZoneData'!$A$3:$D$9995,3,FALSE)</f>
        <v>382</v>
      </c>
      <c r="D180" s="3" t="str">
        <f>VLOOKUP(A180,'ESO dumped ZoneData'!$A$3:$D$9995,4,FALSE)</f>
        <v>Reaper's March</v>
      </c>
      <c r="E180" s="3" t="str">
        <f t="array" ref="E180">IF(OR(EXACT(A180,'ESO Dungeon constants'!$D$3:$D$987)),"X","")</f>
        <v/>
      </c>
      <c r="F180" s="3" t="str">
        <f t="shared" si="8"/>
        <v>X</v>
      </c>
      <c r="G180" s="3" t="str">
        <f t="shared" si="9"/>
        <v/>
      </c>
      <c r="H180" s="17">
        <f t="shared" si="10"/>
        <v>382</v>
      </c>
      <c r="I180" s="17">
        <f t="shared" si="11"/>
        <v>382</v>
      </c>
      <c r="J180">
        <v>0</v>
      </c>
      <c r="K180" s="3" t="str">
        <f>VLOOKUP(J180,'LibSets constants'!$A$4:$B$1000,2,FALSE)</f>
        <v>DLC_BASE_GAME</v>
      </c>
      <c r="L180" s="3" t="str">
        <f>VLOOKUP(J180,'LibSets constants'!$A$4:$C$1000,3,FALSE)</f>
        <v>Included in base game</v>
      </c>
    </row>
    <row r="181" spans="1:12" x14ac:dyDescent="0.25">
      <c r="A181" s="12">
        <v>383</v>
      </c>
      <c r="B181" s="5">
        <f>VLOOKUP(A181,'ESO dumped ZoneData'!$A$3:$D$9995,2,FALSE)</f>
        <v>180</v>
      </c>
      <c r="C181" s="5">
        <f>VLOOKUP(A181,'ESO dumped ZoneData'!$A$3:$D$9995,3,FALSE)</f>
        <v>383</v>
      </c>
      <c r="D181" s="3" t="str">
        <f>VLOOKUP(A181,'ESO dumped ZoneData'!$A$3:$D$9995,4,FALSE)</f>
        <v>Grahtwood</v>
      </c>
      <c r="E181" s="3" t="str">
        <f t="array" ref="E181">IF(OR(EXACT(A181,'ESO Dungeon constants'!$D$3:$D$987)),"X","")</f>
        <v/>
      </c>
      <c r="F181" s="3" t="str">
        <f t="shared" si="8"/>
        <v>X</v>
      </c>
      <c r="G181" s="3" t="str">
        <f t="shared" si="9"/>
        <v/>
      </c>
      <c r="H181" s="17">
        <f t="shared" si="10"/>
        <v>383</v>
      </c>
      <c r="I181" s="17">
        <f t="shared" si="11"/>
        <v>383</v>
      </c>
      <c r="J181">
        <v>0</v>
      </c>
      <c r="K181" s="3" t="str">
        <f>VLOOKUP(J181,'LibSets constants'!$A$4:$B$1000,2,FALSE)</f>
        <v>DLC_BASE_GAME</v>
      </c>
      <c r="L181" s="3" t="str">
        <f>VLOOKUP(J181,'LibSets constants'!$A$4:$C$1000,3,FALSE)</f>
        <v>Included in base game</v>
      </c>
    </row>
    <row r="182" spans="1:12" x14ac:dyDescent="0.25">
      <c r="A182" s="12">
        <v>385</v>
      </c>
      <c r="B182" s="5">
        <f>VLOOKUP(A182,'ESO dumped ZoneData'!$A$3:$D$9995,2,FALSE)</f>
        <v>181</v>
      </c>
      <c r="C182" s="5">
        <f>VLOOKUP(A182,'ESO dumped ZoneData'!$A$3:$D$9995,3,FALSE)</f>
        <v>208</v>
      </c>
      <c r="D182" s="3" t="str">
        <f>VLOOKUP(A182,'ESO dumped ZoneData'!$A$3:$D$9995,4,FALSE)</f>
        <v>Ragnthar</v>
      </c>
      <c r="E182" s="3" t="str">
        <f t="array" ref="E182">IF(OR(EXACT(A182,'ESO Dungeon constants'!$D$3:$D$987)),"X","")</f>
        <v/>
      </c>
      <c r="F182" s="3" t="str">
        <f t="shared" si="8"/>
        <v/>
      </c>
      <c r="G182" s="3" t="str">
        <f t="shared" si="9"/>
        <v>The Earth Forge</v>
      </c>
      <c r="H182" s="17">
        <f t="shared" si="10"/>
        <v>385</v>
      </c>
      <c r="I182" s="17">
        <f t="shared" si="11"/>
        <v>208</v>
      </c>
      <c r="J182">
        <v>0</v>
      </c>
      <c r="K182" s="3" t="str">
        <f>VLOOKUP(J182,'LibSets constants'!$A$4:$B$1000,2,FALSE)</f>
        <v>DLC_BASE_GAME</v>
      </c>
      <c r="L182" s="3" t="str">
        <f>VLOOKUP(J182,'LibSets constants'!$A$4:$C$1000,3,FALSE)</f>
        <v>Included in base game</v>
      </c>
    </row>
    <row r="183" spans="1:12" x14ac:dyDescent="0.25">
      <c r="A183" s="12">
        <v>386</v>
      </c>
      <c r="B183" s="5">
        <f>VLOOKUP(A183,'ESO dumped ZoneData'!$A$3:$D$9995,2,FALSE)</f>
        <v>182</v>
      </c>
      <c r="C183" s="5">
        <f>VLOOKUP(A183,'ESO dumped ZoneData'!$A$3:$D$9995,3,FALSE)</f>
        <v>41</v>
      </c>
      <c r="D183" s="3" t="str">
        <f>VLOOKUP(A183,'ESO dumped ZoneData'!$A$3:$D$9995,4,FALSE)</f>
        <v>Fort Virak Ruin</v>
      </c>
      <c r="E183" s="3" t="str">
        <f t="array" ref="E183">IF(OR(EXACT(A183,'ESO Dungeon constants'!$D$3:$D$987)),"X","")</f>
        <v/>
      </c>
      <c r="F183" s="3" t="str">
        <f t="shared" si="8"/>
        <v/>
      </c>
      <c r="G183" s="3" t="str">
        <f t="shared" si="9"/>
        <v>Stonefalls</v>
      </c>
      <c r="H183" s="17">
        <f t="shared" si="10"/>
        <v>386</v>
      </c>
      <c r="I183" s="17">
        <f t="shared" si="11"/>
        <v>41</v>
      </c>
      <c r="J183">
        <v>0</v>
      </c>
      <c r="K183" s="3" t="str">
        <f>VLOOKUP(J183,'LibSets constants'!$A$4:$B$1000,2,FALSE)</f>
        <v>DLC_BASE_GAME</v>
      </c>
      <c r="L183" s="3" t="str">
        <f>VLOOKUP(J183,'LibSets constants'!$A$4:$C$1000,3,FALSE)</f>
        <v>Included in base game</v>
      </c>
    </row>
    <row r="184" spans="1:12" x14ac:dyDescent="0.25">
      <c r="A184" s="12">
        <v>387</v>
      </c>
      <c r="B184" s="5">
        <f>VLOOKUP(A184,'ESO dumped ZoneData'!$A$3:$D$9995,2,FALSE)</f>
        <v>183</v>
      </c>
      <c r="C184" s="5">
        <f>VLOOKUP(A184,'ESO dumped ZoneData'!$A$3:$D$9995,3,FALSE)</f>
        <v>381</v>
      </c>
      <c r="D184" s="3" t="str">
        <f>VLOOKUP(A184,'ESO dumped ZoneData'!$A$3:$D$9995,4,FALSE)</f>
        <v>Tower of the Vale</v>
      </c>
      <c r="E184" s="3" t="str">
        <f t="array" ref="E184">IF(OR(EXACT(A184,'ESO Dungeon constants'!$D$3:$D$987)),"X","")</f>
        <v/>
      </c>
      <c r="F184" s="3" t="str">
        <f t="shared" si="8"/>
        <v/>
      </c>
      <c r="G184" s="3" t="str">
        <f t="shared" si="9"/>
        <v>Auridon</v>
      </c>
      <c r="H184" s="17">
        <f t="shared" si="10"/>
        <v>387</v>
      </c>
      <c r="I184" s="17">
        <f t="shared" si="11"/>
        <v>381</v>
      </c>
      <c r="J184">
        <v>0</v>
      </c>
      <c r="K184" s="3" t="str">
        <f>VLOOKUP(J184,'LibSets constants'!$A$4:$B$1000,2,FALSE)</f>
        <v>DLC_BASE_GAME</v>
      </c>
      <c r="L184" s="3" t="str">
        <f>VLOOKUP(J184,'LibSets constants'!$A$4:$C$1000,3,FALSE)</f>
        <v>Included in base game</v>
      </c>
    </row>
    <row r="185" spans="1:12" x14ac:dyDescent="0.25">
      <c r="A185" s="12">
        <v>388</v>
      </c>
      <c r="B185" s="5">
        <f>VLOOKUP(A185,'ESO dumped ZoneData'!$A$3:$D$9995,2,FALSE)</f>
        <v>184</v>
      </c>
      <c r="C185" s="5">
        <f>VLOOKUP(A185,'ESO dumped ZoneData'!$A$3:$D$9995,3,FALSE)</f>
        <v>381</v>
      </c>
      <c r="D185" s="3" t="str">
        <f>VLOOKUP(A185,'ESO dumped ZoneData'!$A$3:$D$9995,4,FALSE)</f>
        <v>Phaer Catacombs</v>
      </c>
      <c r="E185" s="3" t="str">
        <f t="array" ref="E185">IF(OR(EXACT(A185,'ESO Dungeon constants'!$D$3:$D$987)),"X","")</f>
        <v/>
      </c>
      <c r="F185" s="3" t="str">
        <f t="shared" si="8"/>
        <v/>
      </c>
      <c r="G185" s="3" t="str">
        <f t="shared" si="9"/>
        <v>Auridon</v>
      </c>
      <c r="H185" s="17">
        <f t="shared" si="10"/>
        <v>388</v>
      </c>
      <c r="I185" s="17">
        <f t="shared" si="11"/>
        <v>381</v>
      </c>
      <c r="J185">
        <v>0</v>
      </c>
      <c r="K185" s="3" t="str">
        <f>VLOOKUP(J185,'LibSets constants'!$A$4:$B$1000,2,FALSE)</f>
        <v>DLC_BASE_GAME</v>
      </c>
      <c r="L185" s="3" t="str">
        <f>VLOOKUP(J185,'LibSets constants'!$A$4:$C$1000,3,FALSE)</f>
        <v>Included in base game</v>
      </c>
    </row>
    <row r="186" spans="1:12" x14ac:dyDescent="0.25">
      <c r="A186" s="12">
        <v>389</v>
      </c>
      <c r="B186" s="5">
        <f>VLOOKUP(A186,'ESO dumped ZoneData'!$A$3:$D$9995,2,FALSE)</f>
        <v>185</v>
      </c>
      <c r="C186" s="5">
        <f>VLOOKUP(A186,'ESO dumped ZoneData'!$A$3:$D$9995,3,FALSE)</f>
        <v>383</v>
      </c>
      <c r="D186" s="3" t="str">
        <f>VLOOKUP(A186,'ESO dumped ZoneData'!$A$3:$D$9995,4,FALSE)</f>
        <v>Reliquary Ruins</v>
      </c>
      <c r="E186" s="3" t="str">
        <f t="array" ref="E186">IF(OR(EXACT(A186,'ESO Dungeon constants'!$D$3:$D$987)),"X","")</f>
        <v/>
      </c>
      <c r="F186" s="3" t="str">
        <f t="shared" si="8"/>
        <v/>
      </c>
      <c r="G186" s="3" t="str">
        <f t="shared" si="9"/>
        <v>Grahtwood</v>
      </c>
      <c r="H186" s="17">
        <f t="shared" si="10"/>
        <v>389</v>
      </c>
      <c r="I186" s="17">
        <f t="shared" si="11"/>
        <v>383</v>
      </c>
      <c r="J186">
        <v>0</v>
      </c>
      <c r="K186" s="3" t="str">
        <f>VLOOKUP(J186,'LibSets constants'!$A$4:$B$1000,2,FALSE)</f>
        <v>DLC_BASE_GAME</v>
      </c>
      <c r="L186" s="3" t="str">
        <f>VLOOKUP(J186,'LibSets constants'!$A$4:$C$1000,3,FALSE)</f>
        <v>Included in base game</v>
      </c>
    </row>
    <row r="187" spans="1:12" x14ac:dyDescent="0.25">
      <c r="A187" s="12">
        <v>390</v>
      </c>
      <c r="B187" s="5">
        <f>VLOOKUP(A187,'ESO dumped ZoneData'!$A$3:$D$9995,2,FALSE)</f>
        <v>186</v>
      </c>
      <c r="C187" s="5">
        <f>VLOOKUP(A187,'ESO dumped ZoneData'!$A$3:$D$9995,3,FALSE)</f>
        <v>381</v>
      </c>
      <c r="D187" s="3" t="str">
        <f>VLOOKUP(A187,'ESO dumped ZoneData'!$A$3:$D$9995,4,FALSE)</f>
        <v>The Veiled Keep</v>
      </c>
      <c r="E187" s="3" t="str">
        <f t="array" ref="E187">IF(OR(EXACT(A187,'ESO Dungeon constants'!$D$3:$D$987)),"X","")</f>
        <v/>
      </c>
      <c r="F187" s="3" t="str">
        <f t="shared" si="8"/>
        <v/>
      </c>
      <c r="G187" s="3" t="str">
        <f t="shared" si="9"/>
        <v>Auridon</v>
      </c>
      <c r="H187" s="17">
        <f t="shared" si="10"/>
        <v>390</v>
      </c>
      <c r="I187" s="17">
        <f t="shared" si="11"/>
        <v>381</v>
      </c>
      <c r="J187">
        <v>0</v>
      </c>
      <c r="K187" s="3" t="str">
        <f>VLOOKUP(J187,'LibSets constants'!$A$4:$B$1000,2,FALSE)</f>
        <v>DLC_BASE_GAME</v>
      </c>
      <c r="L187" s="3" t="str">
        <f>VLOOKUP(J187,'LibSets constants'!$A$4:$C$1000,3,FALSE)</f>
        <v>Included in base game</v>
      </c>
    </row>
    <row r="188" spans="1:12" x14ac:dyDescent="0.25">
      <c r="A188" s="12">
        <v>392</v>
      </c>
      <c r="B188" s="5">
        <f>VLOOKUP(A188,'ESO dumped ZoneData'!$A$3:$D$9995,2,FALSE)</f>
        <v>187</v>
      </c>
      <c r="C188" s="5">
        <f>VLOOKUP(A188,'ESO dumped ZoneData'!$A$3:$D$9995,3,FALSE)</f>
        <v>381</v>
      </c>
      <c r="D188" s="3" t="str">
        <f>VLOOKUP(A188,'ESO dumped ZoneData'!$A$3:$D$9995,4,FALSE)</f>
        <v>The Vault of Exile</v>
      </c>
      <c r="E188" s="3" t="str">
        <f t="array" ref="E188">IF(OR(EXACT(A188,'ESO Dungeon constants'!$D$3:$D$987)),"X","")</f>
        <v/>
      </c>
      <c r="F188" s="3" t="str">
        <f t="shared" si="8"/>
        <v/>
      </c>
      <c r="G188" s="3" t="str">
        <f t="shared" si="9"/>
        <v>Auridon</v>
      </c>
      <c r="H188" s="17">
        <f t="shared" si="10"/>
        <v>392</v>
      </c>
      <c r="I188" s="17">
        <f t="shared" si="11"/>
        <v>381</v>
      </c>
      <c r="J188">
        <v>0</v>
      </c>
      <c r="K188" s="3" t="str">
        <f>VLOOKUP(J188,'LibSets constants'!$A$4:$B$1000,2,FALSE)</f>
        <v>DLC_BASE_GAME</v>
      </c>
      <c r="L188" s="3" t="str">
        <f>VLOOKUP(J188,'LibSets constants'!$A$4:$C$1000,3,FALSE)</f>
        <v>Included in base game</v>
      </c>
    </row>
    <row r="189" spans="1:12" x14ac:dyDescent="0.25">
      <c r="A189" s="12">
        <v>393</v>
      </c>
      <c r="B189" s="5">
        <f>VLOOKUP(A189,'ESO dumped ZoneData'!$A$3:$D$9995,2,FALSE)</f>
        <v>188</v>
      </c>
      <c r="C189" s="5">
        <f>VLOOKUP(A189,'ESO dumped ZoneData'!$A$3:$D$9995,3,FALSE)</f>
        <v>381</v>
      </c>
      <c r="D189" s="3" t="str">
        <f>VLOOKUP(A189,'ESO dumped ZoneData'!$A$3:$D$9995,4,FALSE)</f>
        <v>Saltspray Cave</v>
      </c>
      <c r="E189" s="3" t="str">
        <f t="array" ref="E189">IF(OR(EXACT(A189,'ESO Dungeon constants'!$D$3:$D$987)),"X","")</f>
        <v/>
      </c>
      <c r="F189" s="3" t="str">
        <f t="shared" si="8"/>
        <v/>
      </c>
      <c r="G189" s="3" t="str">
        <f t="shared" si="9"/>
        <v>Auridon</v>
      </c>
      <c r="H189" s="17">
        <f t="shared" si="10"/>
        <v>393</v>
      </c>
      <c r="I189" s="17">
        <f t="shared" si="11"/>
        <v>381</v>
      </c>
      <c r="J189">
        <v>0</v>
      </c>
      <c r="K189" s="3" t="str">
        <f>VLOOKUP(J189,'LibSets constants'!$A$4:$B$1000,2,FALSE)</f>
        <v>DLC_BASE_GAME</v>
      </c>
      <c r="L189" s="3" t="str">
        <f>VLOOKUP(J189,'LibSets constants'!$A$4:$C$1000,3,FALSE)</f>
        <v>Included in base game</v>
      </c>
    </row>
    <row r="190" spans="1:12" x14ac:dyDescent="0.25">
      <c r="A190" s="12">
        <v>394</v>
      </c>
      <c r="B190" s="5">
        <f>VLOOKUP(A190,'ESO dumped ZoneData'!$A$3:$D$9995,2,FALSE)</f>
        <v>189</v>
      </c>
      <c r="C190" s="5">
        <f>VLOOKUP(A190,'ESO dumped ZoneData'!$A$3:$D$9995,3,FALSE)</f>
        <v>381</v>
      </c>
      <c r="D190" s="3" t="str">
        <f>VLOOKUP(A190,'ESO dumped ZoneData'!$A$3:$D$9995,4,FALSE)</f>
        <v>Ezduiin Undercroft</v>
      </c>
      <c r="E190" s="3" t="str">
        <f t="array" ref="E190">IF(OR(EXACT(A190,'ESO Dungeon constants'!$D$3:$D$987)),"X","")</f>
        <v/>
      </c>
      <c r="F190" s="3" t="str">
        <f t="shared" si="8"/>
        <v/>
      </c>
      <c r="G190" s="3" t="str">
        <f t="shared" si="9"/>
        <v>Auridon</v>
      </c>
      <c r="H190" s="17">
        <f t="shared" si="10"/>
        <v>394</v>
      </c>
      <c r="I190" s="17">
        <f t="shared" si="11"/>
        <v>381</v>
      </c>
      <c r="J190">
        <v>0</v>
      </c>
      <c r="K190" s="3" t="str">
        <f>VLOOKUP(J190,'LibSets constants'!$A$4:$B$1000,2,FALSE)</f>
        <v>DLC_BASE_GAME</v>
      </c>
      <c r="L190" s="3" t="str">
        <f>VLOOKUP(J190,'LibSets constants'!$A$4:$C$1000,3,FALSE)</f>
        <v>Included in base game</v>
      </c>
    </row>
    <row r="191" spans="1:12" x14ac:dyDescent="0.25">
      <c r="A191" s="12">
        <v>395</v>
      </c>
      <c r="B191" s="5">
        <f>VLOOKUP(A191,'ESO dumped ZoneData'!$A$3:$D$9995,2,FALSE)</f>
        <v>190</v>
      </c>
      <c r="C191" s="5">
        <f>VLOOKUP(A191,'ESO dumped ZoneData'!$A$3:$D$9995,3,FALSE)</f>
        <v>381</v>
      </c>
      <c r="D191" s="3" t="str">
        <f>VLOOKUP(A191,'ESO dumped ZoneData'!$A$3:$D$9995,4,FALSE)</f>
        <v>The Refuge of Dread</v>
      </c>
      <c r="E191" s="3" t="str">
        <f t="array" ref="E191">IF(OR(EXACT(A191,'ESO Dungeon constants'!$D$3:$D$987)),"X","")</f>
        <v/>
      </c>
      <c r="F191" s="3" t="str">
        <f t="shared" si="8"/>
        <v/>
      </c>
      <c r="G191" s="3" t="str">
        <f t="shared" si="9"/>
        <v>Auridon</v>
      </c>
      <c r="H191" s="17">
        <f t="shared" si="10"/>
        <v>395</v>
      </c>
      <c r="I191" s="17">
        <f t="shared" si="11"/>
        <v>381</v>
      </c>
      <c r="J191">
        <v>0</v>
      </c>
      <c r="K191" s="3" t="str">
        <f>VLOOKUP(J191,'LibSets constants'!$A$4:$B$1000,2,FALSE)</f>
        <v>DLC_BASE_GAME</v>
      </c>
      <c r="L191" s="3" t="str">
        <f>VLOOKUP(J191,'LibSets constants'!$A$4:$C$1000,3,FALSE)</f>
        <v>Included in base game</v>
      </c>
    </row>
    <row r="192" spans="1:12" x14ac:dyDescent="0.25">
      <c r="A192" s="12">
        <v>396</v>
      </c>
      <c r="B192" s="5">
        <f>VLOOKUP(A192,'ESO dumped ZoneData'!$A$3:$D$9995,2,FALSE)</f>
        <v>191</v>
      </c>
      <c r="C192" s="5">
        <f>VLOOKUP(A192,'ESO dumped ZoneData'!$A$3:$D$9995,3,FALSE)</f>
        <v>381</v>
      </c>
      <c r="D192" s="3" t="str">
        <f>VLOOKUP(A192,'ESO dumped ZoneData'!$A$3:$D$9995,4,FALSE)</f>
        <v>Ondil</v>
      </c>
      <c r="E192" s="3" t="str">
        <f t="array" ref="E192">IF(OR(EXACT(A192,'ESO Dungeon constants'!$D$3:$D$987)),"X","")</f>
        <v/>
      </c>
      <c r="F192" s="3" t="str">
        <f t="shared" si="8"/>
        <v/>
      </c>
      <c r="G192" s="3" t="str">
        <f t="shared" si="9"/>
        <v>Auridon</v>
      </c>
      <c r="H192" s="17">
        <f t="shared" si="10"/>
        <v>396</v>
      </c>
      <c r="I192" s="17">
        <f t="shared" si="11"/>
        <v>381</v>
      </c>
      <c r="J192">
        <v>0</v>
      </c>
      <c r="K192" s="3" t="str">
        <f>VLOOKUP(J192,'LibSets constants'!$A$4:$B$1000,2,FALSE)</f>
        <v>DLC_BASE_GAME</v>
      </c>
      <c r="L192" s="3" t="str">
        <f>VLOOKUP(J192,'LibSets constants'!$A$4:$C$1000,3,FALSE)</f>
        <v>Included in base game</v>
      </c>
    </row>
    <row r="193" spans="1:12" x14ac:dyDescent="0.25">
      <c r="A193" s="12">
        <v>397</v>
      </c>
      <c r="B193" s="5">
        <f>VLOOKUP(A193,'ESO dumped ZoneData'!$A$3:$D$9995,2,FALSE)</f>
        <v>192</v>
      </c>
      <c r="C193" s="5">
        <f>VLOOKUP(A193,'ESO dumped ZoneData'!$A$3:$D$9995,3,FALSE)</f>
        <v>381</v>
      </c>
      <c r="D193" s="3" t="str">
        <f>VLOOKUP(A193,'ESO dumped ZoneData'!$A$3:$D$9995,4,FALSE)</f>
        <v>Del's Claim</v>
      </c>
      <c r="E193" s="3" t="str">
        <f t="array" ref="E193">IF(OR(EXACT(A193,'ESO Dungeon constants'!$D$3:$D$987)),"X","")</f>
        <v/>
      </c>
      <c r="F193" s="3" t="str">
        <f t="shared" si="8"/>
        <v/>
      </c>
      <c r="G193" s="3" t="str">
        <f t="shared" si="9"/>
        <v>Auridon</v>
      </c>
      <c r="H193" s="17">
        <f t="shared" si="10"/>
        <v>397</v>
      </c>
      <c r="I193" s="17">
        <f t="shared" si="11"/>
        <v>381</v>
      </c>
      <c r="J193">
        <v>0</v>
      </c>
      <c r="K193" s="3" t="str">
        <f>VLOOKUP(J193,'LibSets constants'!$A$4:$B$1000,2,FALSE)</f>
        <v>DLC_BASE_GAME</v>
      </c>
      <c r="L193" s="3" t="str">
        <f>VLOOKUP(J193,'LibSets constants'!$A$4:$C$1000,3,FALSE)</f>
        <v>Included in base game</v>
      </c>
    </row>
    <row r="194" spans="1:12" x14ac:dyDescent="0.25">
      <c r="A194" s="12">
        <v>398</v>
      </c>
      <c r="B194" s="5">
        <f>VLOOKUP(A194,'ESO dumped ZoneData'!$A$3:$D$9995,2,FALSE)</f>
        <v>193</v>
      </c>
      <c r="C194" s="5">
        <f>VLOOKUP(A194,'ESO dumped ZoneData'!$A$3:$D$9995,3,FALSE)</f>
        <v>381</v>
      </c>
      <c r="D194" s="3" t="str">
        <f>VLOOKUP(A194,'ESO dumped ZoneData'!$A$3:$D$9995,4,FALSE)</f>
        <v>Entila's Folly</v>
      </c>
      <c r="E194" s="3" t="str">
        <f t="array" ref="E194">IF(OR(EXACT(A194,'ESO Dungeon constants'!$D$3:$D$987)),"X","")</f>
        <v/>
      </c>
      <c r="F194" s="3" t="str">
        <f t="shared" ref="F194:F257" si="12">IF(EXACT(A194,C194),"X","")</f>
        <v/>
      </c>
      <c r="G194" s="3" t="str">
        <f t="shared" ref="G194:G257" si="13">IF(A194&lt;&gt;C194,VLOOKUP(C194,$A$2:$D$9949,4,FALSE),"")</f>
        <v>Auridon</v>
      </c>
      <c r="H194" s="17">
        <f t="shared" ref="H194:H257" si="14">A194</f>
        <v>398</v>
      </c>
      <c r="I194" s="17">
        <f t="shared" ref="I194:I257" si="15">C194</f>
        <v>381</v>
      </c>
      <c r="J194">
        <v>0</v>
      </c>
      <c r="K194" s="3" t="str">
        <f>VLOOKUP(J194,'LibSets constants'!$A$4:$B$1000,2,FALSE)</f>
        <v>DLC_BASE_GAME</v>
      </c>
      <c r="L194" s="3" t="str">
        <f>VLOOKUP(J194,'LibSets constants'!$A$4:$C$1000,3,FALSE)</f>
        <v>Included in base game</v>
      </c>
    </row>
    <row r="195" spans="1:12" x14ac:dyDescent="0.25">
      <c r="A195" s="12">
        <v>399</v>
      </c>
      <c r="B195" s="5">
        <f>VLOOKUP(A195,'ESO dumped ZoneData'!$A$3:$D$9995,2,FALSE)</f>
        <v>194</v>
      </c>
      <c r="C195" s="5">
        <f>VLOOKUP(A195,'ESO dumped ZoneData'!$A$3:$D$9995,3,FALSE)</f>
        <v>381</v>
      </c>
      <c r="D195" s="3" t="str">
        <f>VLOOKUP(A195,'ESO dumped ZoneData'!$A$3:$D$9995,4,FALSE)</f>
        <v>Wansalen</v>
      </c>
      <c r="E195" s="3" t="str">
        <f t="array" ref="E195">IF(OR(EXACT(A195,'ESO Dungeon constants'!$D$3:$D$987)),"X","")</f>
        <v/>
      </c>
      <c r="F195" s="3" t="str">
        <f t="shared" si="12"/>
        <v/>
      </c>
      <c r="G195" s="3" t="str">
        <f t="shared" si="13"/>
        <v>Auridon</v>
      </c>
      <c r="H195" s="17">
        <f t="shared" si="14"/>
        <v>399</v>
      </c>
      <c r="I195" s="17">
        <f t="shared" si="15"/>
        <v>381</v>
      </c>
      <c r="J195">
        <v>0</v>
      </c>
      <c r="K195" s="3" t="str">
        <f>VLOOKUP(J195,'LibSets constants'!$A$4:$B$1000,2,FALSE)</f>
        <v>DLC_BASE_GAME</v>
      </c>
      <c r="L195" s="3" t="str">
        <f>VLOOKUP(J195,'LibSets constants'!$A$4:$C$1000,3,FALSE)</f>
        <v>Included in base game</v>
      </c>
    </row>
    <row r="196" spans="1:12" x14ac:dyDescent="0.25">
      <c r="A196" s="12">
        <v>400</v>
      </c>
      <c r="B196" s="5">
        <f>VLOOKUP(A196,'ESO dumped ZoneData'!$A$3:$D$9995,2,FALSE)</f>
        <v>195</v>
      </c>
      <c r="C196" s="5">
        <f>VLOOKUP(A196,'ESO dumped ZoneData'!$A$3:$D$9995,3,FALSE)</f>
        <v>381</v>
      </c>
      <c r="D196" s="3" t="str">
        <f>VLOOKUP(A196,'ESO dumped ZoneData'!$A$3:$D$9995,4,FALSE)</f>
        <v>Mehrunes' Spite</v>
      </c>
      <c r="E196" s="3" t="str">
        <f t="array" ref="E196">IF(OR(EXACT(A196,'ESO Dungeon constants'!$D$3:$D$987)),"X","")</f>
        <v/>
      </c>
      <c r="F196" s="3" t="str">
        <f t="shared" si="12"/>
        <v/>
      </c>
      <c r="G196" s="3" t="str">
        <f t="shared" si="13"/>
        <v>Auridon</v>
      </c>
      <c r="H196" s="17">
        <f t="shared" si="14"/>
        <v>400</v>
      </c>
      <c r="I196" s="17">
        <f t="shared" si="15"/>
        <v>381</v>
      </c>
      <c r="J196">
        <v>0</v>
      </c>
      <c r="K196" s="3" t="str">
        <f>VLOOKUP(J196,'LibSets constants'!$A$4:$B$1000,2,FALSE)</f>
        <v>DLC_BASE_GAME</v>
      </c>
      <c r="L196" s="3" t="str">
        <f>VLOOKUP(J196,'LibSets constants'!$A$4:$C$1000,3,FALSE)</f>
        <v>Included in base game</v>
      </c>
    </row>
    <row r="197" spans="1:12" x14ac:dyDescent="0.25">
      <c r="A197" s="12">
        <v>401</v>
      </c>
      <c r="B197" s="5">
        <f>VLOOKUP(A197,'ESO dumped ZoneData'!$A$3:$D$9995,2,FALSE)</f>
        <v>196</v>
      </c>
      <c r="C197" s="5">
        <f>VLOOKUP(A197,'ESO dumped ZoneData'!$A$3:$D$9995,3,FALSE)</f>
        <v>381</v>
      </c>
      <c r="D197" s="3" t="str">
        <f>VLOOKUP(A197,'ESO dumped ZoneData'!$A$3:$D$9995,4,FALSE)</f>
        <v>Bewan</v>
      </c>
      <c r="E197" s="3" t="str">
        <f t="array" ref="E197">IF(OR(EXACT(A197,'ESO Dungeon constants'!$D$3:$D$987)),"X","")</f>
        <v/>
      </c>
      <c r="F197" s="3" t="str">
        <f t="shared" si="12"/>
        <v/>
      </c>
      <c r="G197" s="3" t="str">
        <f t="shared" si="13"/>
        <v>Auridon</v>
      </c>
      <c r="H197" s="17">
        <f t="shared" si="14"/>
        <v>401</v>
      </c>
      <c r="I197" s="17">
        <f t="shared" si="15"/>
        <v>381</v>
      </c>
      <c r="J197">
        <v>0</v>
      </c>
      <c r="K197" s="3" t="str">
        <f>VLOOKUP(J197,'LibSets constants'!$A$4:$B$1000,2,FALSE)</f>
        <v>DLC_BASE_GAME</v>
      </c>
      <c r="L197" s="3" t="str">
        <f>VLOOKUP(J197,'LibSets constants'!$A$4:$C$1000,3,FALSE)</f>
        <v>Included in base game</v>
      </c>
    </row>
    <row r="198" spans="1:12" x14ac:dyDescent="0.25">
      <c r="A198" s="12">
        <v>402</v>
      </c>
      <c r="B198" s="5">
        <f>VLOOKUP(A198,'ESO dumped ZoneData'!$A$3:$D$9995,2,FALSE)</f>
        <v>197</v>
      </c>
      <c r="C198" s="5">
        <f>VLOOKUP(A198,'ESO dumped ZoneData'!$A$3:$D$9995,3,FALSE)</f>
        <v>103</v>
      </c>
      <c r="D198" s="3" t="str">
        <f>VLOOKUP(A198,'ESO dumped ZoneData'!$A$3:$D$9995,4,FALSE)</f>
        <v>Shor's Stone Mine</v>
      </c>
      <c r="E198" s="3" t="str">
        <f t="array" ref="E198">IF(OR(EXACT(A198,'ESO Dungeon constants'!$D$3:$D$987)),"X","")</f>
        <v/>
      </c>
      <c r="F198" s="3" t="str">
        <f t="shared" si="12"/>
        <v/>
      </c>
      <c r="G198" s="3" t="str">
        <f t="shared" si="13"/>
        <v>The Rift</v>
      </c>
      <c r="H198" s="17">
        <f t="shared" si="14"/>
        <v>402</v>
      </c>
      <c r="I198" s="17">
        <f t="shared" si="15"/>
        <v>103</v>
      </c>
      <c r="J198">
        <v>0</v>
      </c>
      <c r="K198" s="3" t="str">
        <f>VLOOKUP(J198,'LibSets constants'!$A$4:$B$1000,2,FALSE)</f>
        <v>DLC_BASE_GAME</v>
      </c>
      <c r="L198" s="3" t="str">
        <f>VLOOKUP(J198,'LibSets constants'!$A$4:$C$1000,3,FALSE)</f>
        <v>Included in base game</v>
      </c>
    </row>
    <row r="199" spans="1:12" x14ac:dyDescent="0.25">
      <c r="A199" s="12">
        <v>403</v>
      </c>
      <c r="B199" s="5">
        <f>VLOOKUP(A199,'ESO dumped ZoneData'!$A$3:$D$9995,2,FALSE)</f>
        <v>198</v>
      </c>
      <c r="C199" s="5">
        <f>VLOOKUP(A199,'ESO dumped ZoneData'!$A$3:$D$9995,3,FALSE)</f>
        <v>103</v>
      </c>
      <c r="D199" s="3" t="str">
        <f>VLOOKUP(A199,'ESO dumped ZoneData'!$A$3:$D$9995,4,FALSE)</f>
        <v>Northwind Mine</v>
      </c>
      <c r="E199" s="3" t="str">
        <f t="array" ref="E199">IF(OR(EXACT(A199,'ESO Dungeon constants'!$D$3:$D$987)),"X","")</f>
        <v/>
      </c>
      <c r="F199" s="3" t="str">
        <f t="shared" si="12"/>
        <v/>
      </c>
      <c r="G199" s="3" t="str">
        <f t="shared" si="13"/>
        <v>The Rift</v>
      </c>
      <c r="H199" s="17">
        <f t="shared" si="14"/>
        <v>403</v>
      </c>
      <c r="I199" s="17">
        <f t="shared" si="15"/>
        <v>103</v>
      </c>
      <c r="J199">
        <v>0</v>
      </c>
      <c r="K199" s="3" t="str">
        <f>VLOOKUP(J199,'LibSets constants'!$A$4:$B$1000,2,FALSE)</f>
        <v>DLC_BASE_GAME</v>
      </c>
      <c r="L199" s="3" t="str">
        <f>VLOOKUP(J199,'LibSets constants'!$A$4:$C$1000,3,FALSE)</f>
        <v>Included in base game</v>
      </c>
    </row>
    <row r="200" spans="1:12" x14ac:dyDescent="0.25">
      <c r="A200" s="12">
        <v>404</v>
      </c>
      <c r="B200" s="5">
        <f>VLOOKUP(A200,'ESO dumped ZoneData'!$A$3:$D$9995,2,FALSE)</f>
        <v>199</v>
      </c>
      <c r="C200" s="5">
        <f>VLOOKUP(A200,'ESO dumped ZoneData'!$A$3:$D$9995,3,FALSE)</f>
        <v>103</v>
      </c>
      <c r="D200" s="3" t="str">
        <f>VLOOKUP(A200,'ESO dumped ZoneData'!$A$3:$D$9995,4,FALSE)</f>
        <v>Fallowstone Vault</v>
      </c>
      <c r="E200" s="3" t="str">
        <f t="array" ref="E200">IF(OR(EXACT(A200,'ESO Dungeon constants'!$D$3:$D$987)),"X","")</f>
        <v/>
      </c>
      <c r="F200" s="3" t="str">
        <f t="shared" si="12"/>
        <v/>
      </c>
      <c r="G200" s="3" t="str">
        <f t="shared" si="13"/>
        <v>The Rift</v>
      </c>
      <c r="H200" s="17">
        <f t="shared" si="14"/>
        <v>404</v>
      </c>
      <c r="I200" s="17">
        <f t="shared" si="15"/>
        <v>103</v>
      </c>
      <c r="J200">
        <v>0</v>
      </c>
      <c r="K200" s="3" t="str">
        <f>VLOOKUP(J200,'LibSets constants'!$A$4:$B$1000,2,FALSE)</f>
        <v>DLC_BASE_GAME</v>
      </c>
      <c r="L200" s="3" t="str">
        <f>VLOOKUP(J200,'LibSets constants'!$A$4:$C$1000,3,FALSE)</f>
        <v>Included in base game</v>
      </c>
    </row>
    <row r="201" spans="1:12" x14ac:dyDescent="0.25">
      <c r="A201" s="12">
        <v>405</v>
      </c>
      <c r="B201" s="5">
        <f>VLOOKUP(A201,'ESO dumped ZoneData'!$A$3:$D$9995,2,FALSE)</f>
        <v>200</v>
      </c>
      <c r="C201" s="5">
        <f>VLOOKUP(A201,'ESO dumped ZoneData'!$A$3:$D$9995,3,FALSE)</f>
        <v>57</v>
      </c>
      <c r="D201" s="3" t="str">
        <f>VLOOKUP(A201,'ESO dumped ZoneData'!$A$3:$D$9995,4,FALSE)</f>
        <v>Lady Llarel's Shelter</v>
      </c>
      <c r="E201" s="3" t="str">
        <f t="array" ref="E201">IF(OR(EXACT(A201,'ESO Dungeon constants'!$D$3:$D$987)),"X","")</f>
        <v/>
      </c>
      <c r="F201" s="3" t="str">
        <f t="shared" si="12"/>
        <v/>
      </c>
      <c r="G201" s="3" t="str">
        <f t="shared" si="13"/>
        <v>Deshaan</v>
      </c>
      <c r="H201" s="17">
        <f t="shared" si="14"/>
        <v>405</v>
      </c>
      <c r="I201" s="17">
        <f t="shared" si="15"/>
        <v>57</v>
      </c>
      <c r="J201">
        <v>0</v>
      </c>
      <c r="K201" s="3" t="str">
        <f>VLOOKUP(J201,'LibSets constants'!$A$4:$B$1000,2,FALSE)</f>
        <v>DLC_BASE_GAME</v>
      </c>
      <c r="L201" s="3" t="str">
        <f>VLOOKUP(J201,'LibSets constants'!$A$4:$C$1000,3,FALSE)</f>
        <v>Included in base game</v>
      </c>
    </row>
    <row r="202" spans="1:12" x14ac:dyDescent="0.25">
      <c r="A202" s="12">
        <v>406</v>
      </c>
      <c r="B202" s="5">
        <f>VLOOKUP(A202,'ESO dumped ZoneData'!$A$3:$D$9995,2,FALSE)</f>
        <v>201</v>
      </c>
      <c r="C202" s="5">
        <f>VLOOKUP(A202,'ESO dumped ZoneData'!$A$3:$D$9995,3,FALSE)</f>
        <v>57</v>
      </c>
      <c r="D202" s="3" t="str">
        <f>VLOOKUP(A202,'ESO dumped ZoneData'!$A$3:$D$9995,4,FALSE)</f>
        <v>Lower Bthanual</v>
      </c>
      <c r="E202" s="3" t="str">
        <f t="array" ref="E202">IF(OR(EXACT(A202,'ESO Dungeon constants'!$D$3:$D$987)),"X","")</f>
        <v/>
      </c>
      <c r="F202" s="3" t="str">
        <f t="shared" si="12"/>
        <v/>
      </c>
      <c r="G202" s="3" t="str">
        <f t="shared" si="13"/>
        <v>Deshaan</v>
      </c>
      <c r="H202" s="17">
        <f t="shared" si="14"/>
        <v>406</v>
      </c>
      <c r="I202" s="17">
        <f t="shared" si="15"/>
        <v>57</v>
      </c>
      <c r="J202">
        <v>0</v>
      </c>
      <c r="K202" s="3" t="str">
        <f>VLOOKUP(J202,'LibSets constants'!$A$4:$B$1000,2,FALSE)</f>
        <v>DLC_BASE_GAME</v>
      </c>
      <c r="L202" s="3" t="str">
        <f>VLOOKUP(J202,'LibSets constants'!$A$4:$C$1000,3,FALSE)</f>
        <v>Included in base game</v>
      </c>
    </row>
    <row r="203" spans="1:12" x14ac:dyDescent="0.25">
      <c r="A203" s="12">
        <v>407</v>
      </c>
      <c r="B203" s="5">
        <f>VLOOKUP(A203,'ESO dumped ZoneData'!$A$3:$D$9995,2,FALSE)</f>
        <v>202</v>
      </c>
      <c r="C203" s="5">
        <f>VLOOKUP(A203,'ESO dumped ZoneData'!$A$3:$D$9995,3,FALSE)</f>
        <v>57</v>
      </c>
      <c r="D203" s="3" t="str">
        <f>VLOOKUP(A203,'ESO dumped ZoneData'!$A$3:$D$9995,4,FALSE)</f>
        <v>The Triple Circle Mine</v>
      </c>
      <c r="E203" s="3" t="str">
        <f t="array" ref="E203">IF(OR(EXACT(A203,'ESO Dungeon constants'!$D$3:$D$987)),"X","")</f>
        <v/>
      </c>
      <c r="F203" s="3" t="str">
        <f t="shared" si="12"/>
        <v/>
      </c>
      <c r="G203" s="3" t="str">
        <f t="shared" si="13"/>
        <v>Deshaan</v>
      </c>
      <c r="H203" s="17">
        <f t="shared" si="14"/>
        <v>407</v>
      </c>
      <c r="I203" s="17">
        <f t="shared" si="15"/>
        <v>57</v>
      </c>
      <c r="J203">
        <v>0</v>
      </c>
      <c r="K203" s="3" t="str">
        <f>VLOOKUP(J203,'LibSets constants'!$A$4:$B$1000,2,FALSE)</f>
        <v>DLC_BASE_GAME</v>
      </c>
      <c r="L203" s="3" t="str">
        <f>VLOOKUP(J203,'LibSets constants'!$A$4:$C$1000,3,FALSE)</f>
        <v>Included in base game</v>
      </c>
    </row>
    <row r="204" spans="1:12" x14ac:dyDescent="0.25">
      <c r="A204" s="12">
        <v>408</v>
      </c>
      <c r="B204" s="5">
        <f>VLOOKUP(A204,'ESO dumped ZoneData'!$A$3:$D$9995,2,FALSE)</f>
        <v>203</v>
      </c>
      <c r="C204" s="5">
        <f>VLOOKUP(A204,'ESO dumped ZoneData'!$A$3:$D$9995,3,FALSE)</f>
        <v>57</v>
      </c>
      <c r="D204" s="3" t="str">
        <f>VLOOKUP(A204,'ESO dumped ZoneData'!$A$3:$D$9995,4,FALSE)</f>
        <v>Taleon's Crag</v>
      </c>
      <c r="E204" s="3" t="str">
        <f t="array" ref="E204">IF(OR(EXACT(A204,'ESO Dungeon constants'!$D$3:$D$987)),"X","")</f>
        <v/>
      </c>
      <c r="F204" s="3" t="str">
        <f t="shared" si="12"/>
        <v/>
      </c>
      <c r="G204" s="3" t="str">
        <f t="shared" si="13"/>
        <v>Deshaan</v>
      </c>
      <c r="H204" s="17">
        <f t="shared" si="14"/>
        <v>408</v>
      </c>
      <c r="I204" s="17">
        <f t="shared" si="15"/>
        <v>57</v>
      </c>
      <c r="J204">
        <v>0</v>
      </c>
      <c r="K204" s="3" t="str">
        <f>VLOOKUP(J204,'LibSets constants'!$A$4:$B$1000,2,FALSE)</f>
        <v>DLC_BASE_GAME</v>
      </c>
      <c r="L204" s="3" t="str">
        <f>VLOOKUP(J204,'LibSets constants'!$A$4:$C$1000,3,FALSE)</f>
        <v>Included in base game</v>
      </c>
    </row>
    <row r="205" spans="1:12" x14ac:dyDescent="0.25">
      <c r="A205" s="12">
        <v>409</v>
      </c>
      <c r="B205" s="5">
        <f>VLOOKUP(A205,'ESO dumped ZoneData'!$A$3:$D$9995,2,FALSE)</f>
        <v>204</v>
      </c>
      <c r="C205" s="5">
        <f>VLOOKUP(A205,'ESO dumped ZoneData'!$A$3:$D$9995,3,FALSE)</f>
        <v>57</v>
      </c>
      <c r="D205" s="3" t="str">
        <f>VLOOKUP(A205,'ESO dumped ZoneData'!$A$3:$D$9995,4,FALSE)</f>
        <v>Knife Ear Grotto</v>
      </c>
      <c r="E205" s="3" t="str">
        <f t="array" ref="E205">IF(OR(EXACT(A205,'ESO Dungeon constants'!$D$3:$D$987)),"X","")</f>
        <v/>
      </c>
      <c r="F205" s="3" t="str">
        <f t="shared" si="12"/>
        <v/>
      </c>
      <c r="G205" s="3" t="str">
        <f t="shared" si="13"/>
        <v>Deshaan</v>
      </c>
      <c r="H205" s="17">
        <f t="shared" si="14"/>
        <v>409</v>
      </c>
      <c r="I205" s="17">
        <f t="shared" si="15"/>
        <v>57</v>
      </c>
      <c r="J205">
        <v>0</v>
      </c>
      <c r="K205" s="3" t="str">
        <f>VLOOKUP(J205,'LibSets constants'!$A$4:$B$1000,2,FALSE)</f>
        <v>DLC_BASE_GAME</v>
      </c>
      <c r="L205" s="3" t="str">
        <f>VLOOKUP(J205,'LibSets constants'!$A$4:$C$1000,3,FALSE)</f>
        <v>Included in base game</v>
      </c>
    </row>
    <row r="206" spans="1:12" x14ac:dyDescent="0.25">
      <c r="A206" s="12">
        <v>410</v>
      </c>
      <c r="B206" s="5">
        <f>VLOOKUP(A206,'ESO dumped ZoneData'!$A$3:$D$9995,2,FALSE)</f>
        <v>205</v>
      </c>
      <c r="C206" s="5">
        <f>VLOOKUP(A206,'ESO dumped ZoneData'!$A$3:$D$9995,3,FALSE)</f>
        <v>57</v>
      </c>
      <c r="D206" s="3" t="str">
        <f>VLOOKUP(A206,'ESO dumped ZoneData'!$A$3:$D$9995,4,FALSE)</f>
        <v>The Corpse Garden</v>
      </c>
      <c r="E206" s="3" t="str">
        <f t="array" ref="E206">IF(OR(EXACT(A206,'ESO Dungeon constants'!$D$3:$D$987)),"X","")</f>
        <v/>
      </c>
      <c r="F206" s="3" t="str">
        <f t="shared" si="12"/>
        <v/>
      </c>
      <c r="G206" s="3" t="str">
        <f t="shared" si="13"/>
        <v>Deshaan</v>
      </c>
      <c r="H206" s="17">
        <f t="shared" si="14"/>
        <v>410</v>
      </c>
      <c r="I206" s="17">
        <f t="shared" si="15"/>
        <v>57</v>
      </c>
      <c r="J206">
        <v>0</v>
      </c>
      <c r="K206" s="3" t="str">
        <f>VLOOKUP(J206,'LibSets constants'!$A$4:$B$1000,2,FALSE)</f>
        <v>DLC_BASE_GAME</v>
      </c>
      <c r="L206" s="3" t="str">
        <f>VLOOKUP(J206,'LibSets constants'!$A$4:$C$1000,3,FALSE)</f>
        <v>Included in base game</v>
      </c>
    </row>
    <row r="207" spans="1:12" x14ac:dyDescent="0.25">
      <c r="A207" s="12">
        <v>411</v>
      </c>
      <c r="B207" s="5">
        <f>VLOOKUP(A207,'ESO dumped ZoneData'!$A$3:$D$9995,2,FALSE)</f>
        <v>206</v>
      </c>
      <c r="C207" s="5">
        <f>VLOOKUP(A207,'ESO dumped ZoneData'!$A$3:$D$9995,3,FALSE)</f>
        <v>58</v>
      </c>
      <c r="D207" s="3" t="str">
        <f>VLOOKUP(A207,'ESO dumped ZoneData'!$A$3:$D$9995,4,FALSE)</f>
        <v>The Hunting Grounds</v>
      </c>
      <c r="E207" s="3" t="str">
        <f t="array" ref="E207">IF(OR(EXACT(A207,'ESO Dungeon constants'!$D$3:$D$987)),"X","")</f>
        <v/>
      </c>
      <c r="F207" s="3" t="str">
        <f t="shared" si="12"/>
        <v/>
      </c>
      <c r="G207" s="3" t="str">
        <f t="shared" si="13"/>
        <v>Malabal Tor</v>
      </c>
      <c r="H207" s="17">
        <f t="shared" si="14"/>
        <v>411</v>
      </c>
      <c r="I207" s="17">
        <f t="shared" si="15"/>
        <v>58</v>
      </c>
      <c r="J207">
        <v>0</v>
      </c>
      <c r="K207" s="3" t="str">
        <f>VLOOKUP(J207,'LibSets constants'!$A$4:$B$1000,2,FALSE)</f>
        <v>DLC_BASE_GAME</v>
      </c>
      <c r="L207" s="3" t="str">
        <f>VLOOKUP(J207,'LibSets constants'!$A$4:$C$1000,3,FALSE)</f>
        <v>Included in base game</v>
      </c>
    </row>
    <row r="208" spans="1:12" x14ac:dyDescent="0.25">
      <c r="A208" s="12">
        <v>412</v>
      </c>
      <c r="B208" s="5">
        <f>VLOOKUP(A208,'ESO dumped ZoneData'!$A$3:$D$9995,2,FALSE)</f>
        <v>207</v>
      </c>
      <c r="C208" s="5">
        <f>VLOOKUP(A208,'ESO dumped ZoneData'!$A$3:$D$9995,3,FALSE)</f>
        <v>103</v>
      </c>
      <c r="D208" s="3" t="str">
        <f>VLOOKUP(A208,'ESO dumped ZoneData'!$A$3:$D$9995,4,FALSE)</f>
        <v>Nimalten Barrow</v>
      </c>
      <c r="E208" s="3" t="str">
        <f t="array" ref="E208">IF(OR(EXACT(A208,'ESO Dungeon constants'!$D$3:$D$987)),"X","")</f>
        <v/>
      </c>
      <c r="F208" s="3" t="str">
        <f t="shared" si="12"/>
        <v/>
      </c>
      <c r="G208" s="3" t="str">
        <f t="shared" si="13"/>
        <v>The Rift</v>
      </c>
      <c r="H208" s="17">
        <f t="shared" si="14"/>
        <v>412</v>
      </c>
      <c r="I208" s="17">
        <f t="shared" si="15"/>
        <v>103</v>
      </c>
      <c r="J208">
        <v>0</v>
      </c>
      <c r="K208" s="3" t="str">
        <f>VLOOKUP(J208,'LibSets constants'!$A$4:$B$1000,2,FALSE)</f>
        <v>DLC_BASE_GAME</v>
      </c>
      <c r="L208" s="3" t="str">
        <f>VLOOKUP(J208,'LibSets constants'!$A$4:$C$1000,3,FALSE)</f>
        <v>Included in base game</v>
      </c>
    </row>
    <row r="209" spans="1:12" x14ac:dyDescent="0.25">
      <c r="A209" s="12">
        <v>413</v>
      </c>
      <c r="B209" s="5">
        <f>VLOOKUP(A209,'ESO dumped ZoneData'!$A$3:$D$9995,2,FALSE)</f>
        <v>208</v>
      </c>
      <c r="C209" s="5">
        <f>VLOOKUP(A209,'ESO dumped ZoneData'!$A$3:$D$9995,3,FALSE)</f>
        <v>103</v>
      </c>
      <c r="D209" s="3" t="str">
        <f>VLOOKUP(A209,'ESO dumped ZoneData'!$A$3:$D$9995,4,FALSE)</f>
        <v>Avanchnzel</v>
      </c>
      <c r="E209" s="3" t="str">
        <f t="array" ref="E209">IF(OR(EXACT(A209,'ESO Dungeon constants'!$D$3:$D$987)),"X","")</f>
        <v/>
      </c>
      <c r="F209" s="3" t="str">
        <f t="shared" si="12"/>
        <v/>
      </c>
      <c r="G209" s="3" t="str">
        <f t="shared" si="13"/>
        <v>The Rift</v>
      </c>
      <c r="H209" s="17">
        <f t="shared" si="14"/>
        <v>413</v>
      </c>
      <c r="I209" s="17">
        <f t="shared" si="15"/>
        <v>103</v>
      </c>
      <c r="J209">
        <v>0</v>
      </c>
      <c r="K209" s="3" t="str">
        <f>VLOOKUP(J209,'LibSets constants'!$A$4:$B$1000,2,FALSE)</f>
        <v>DLC_BASE_GAME</v>
      </c>
      <c r="L209" s="3" t="str">
        <f>VLOOKUP(J209,'LibSets constants'!$A$4:$C$1000,3,FALSE)</f>
        <v>Included in base game</v>
      </c>
    </row>
    <row r="210" spans="1:12" x14ac:dyDescent="0.25">
      <c r="A210" s="12">
        <v>414</v>
      </c>
      <c r="B210" s="5">
        <f>VLOOKUP(A210,'ESO dumped ZoneData'!$A$3:$D$9995,2,FALSE)</f>
        <v>209</v>
      </c>
      <c r="C210" s="5">
        <f>VLOOKUP(A210,'ESO dumped ZoneData'!$A$3:$D$9995,3,FALSE)</f>
        <v>103</v>
      </c>
      <c r="D210" s="3" t="str">
        <f>VLOOKUP(A210,'ESO dumped ZoneData'!$A$3:$D$9995,4,FALSE)</f>
        <v>Pinepeak Caverns</v>
      </c>
      <c r="E210" s="3" t="str">
        <f t="array" ref="E210">IF(OR(EXACT(A210,'ESO Dungeon constants'!$D$3:$D$987)),"X","")</f>
        <v/>
      </c>
      <c r="F210" s="3" t="str">
        <f t="shared" si="12"/>
        <v/>
      </c>
      <c r="G210" s="3" t="str">
        <f t="shared" si="13"/>
        <v>The Rift</v>
      </c>
      <c r="H210" s="17">
        <f t="shared" si="14"/>
        <v>414</v>
      </c>
      <c r="I210" s="17">
        <f t="shared" si="15"/>
        <v>103</v>
      </c>
      <c r="J210">
        <v>0</v>
      </c>
      <c r="K210" s="3" t="str">
        <f>VLOOKUP(J210,'LibSets constants'!$A$4:$B$1000,2,FALSE)</f>
        <v>DLC_BASE_GAME</v>
      </c>
      <c r="L210" s="3" t="str">
        <f>VLOOKUP(J210,'LibSets constants'!$A$4:$C$1000,3,FALSE)</f>
        <v>Included in base game</v>
      </c>
    </row>
    <row r="211" spans="1:12" x14ac:dyDescent="0.25">
      <c r="A211" s="12">
        <v>415</v>
      </c>
      <c r="B211" s="5">
        <f>VLOOKUP(A211,'ESO dumped ZoneData'!$A$3:$D$9995,2,FALSE)</f>
        <v>210</v>
      </c>
      <c r="C211" s="5">
        <f>VLOOKUP(A211,'ESO dumped ZoneData'!$A$3:$D$9995,3,FALSE)</f>
        <v>103</v>
      </c>
      <c r="D211" s="3" t="str">
        <f>VLOOKUP(A211,'ESO dumped ZoneData'!$A$3:$D$9995,4,FALSE)</f>
        <v>Trolhetta Cave</v>
      </c>
      <c r="E211" s="3" t="str">
        <f t="array" ref="E211">IF(OR(EXACT(A211,'ESO Dungeon constants'!$D$3:$D$987)),"X","")</f>
        <v/>
      </c>
      <c r="F211" s="3" t="str">
        <f t="shared" si="12"/>
        <v/>
      </c>
      <c r="G211" s="3" t="str">
        <f t="shared" si="13"/>
        <v>The Rift</v>
      </c>
      <c r="H211" s="17">
        <f t="shared" si="14"/>
        <v>415</v>
      </c>
      <c r="I211" s="17">
        <f t="shared" si="15"/>
        <v>103</v>
      </c>
      <c r="J211">
        <v>0</v>
      </c>
      <c r="K211" s="3" t="str">
        <f>VLOOKUP(J211,'LibSets constants'!$A$4:$B$1000,2,FALSE)</f>
        <v>DLC_BASE_GAME</v>
      </c>
      <c r="L211" s="3" t="str">
        <f>VLOOKUP(J211,'LibSets constants'!$A$4:$C$1000,3,FALSE)</f>
        <v>Included in base game</v>
      </c>
    </row>
    <row r="212" spans="1:12" x14ac:dyDescent="0.25">
      <c r="A212" s="12">
        <v>416</v>
      </c>
      <c r="B212" s="5">
        <f>VLOOKUP(A212,'ESO dumped ZoneData'!$A$3:$D$9995,2,FALSE)</f>
        <v>211</v>
      </c>
      <c r="C212" s="5">
        <f>VLOOKUP(A212,'ESO dumped ZoneData'!$A$3:$D$9995,3,FALSE)</f>
        <v>381</v>
      </c>
      <c r="D212" s="3" t="str">
        <f>VLOOKUP(A212,'ESO dumped ZoneData'!$A$3:$D$9995,4,FALSE)</f>
        <v>Inner Tanzelwil</v>
      </c>
      <c r="E212" s="3" t="str">
        <f t="array" ref="E212">IF(OR(EXACT(A212,'ESO Dungeon constants'!$D$3:$D$987)),"X","")</f>
        <v/>
      </c>
      <c r="F212" s="3" t="str">
        <f t="shared" si="12"/>
        <v/>
      </c>
      <c r="G212" s="3" t="str">
        <f t="shared" si="13"/>
        <v>Auridon</v>
      </c>
      <c r="H212" s="17">
        <f t="shared" si="14"/>
        <v>416</v>
      </c>
      <c r="I212" s="17">
        <f t="shared" si="15"/>
        <v>381</v>
      </c>
      <c r="J212">
        <v>0</v>
      </c>
      <c r="K212" s="3" t="str">
        <f>VLOOKUP(J212,'LibSets constants'!$A$4:$B$1000,2,FALSE)</f>
        <v>DLC_BASE_GAME</v>
      </c>
      <c r="L212" s="3" t="str">
        <f>VLOOKUP(J212,'LibSets constants'!$A$4:$C$1000,3,FALSE)</f>
        <v>Included in base game</v>
      </c>
    </row>
    <row r="213" spans="1:12" x14ac:dyDescent="0.25">
      <c r="A213" s="12">
        <v>417</v>
      </c>
      <c r="B213" s="5">
        <f>VLOOKUP(A213,'ESO dumped ZoneData'!$A$3:$D$9995,2,FALSE)</f>
        <v>212</v>
      </c>
      <c r="C213" s="5">
        <f>VLOOKUP(A213,'ESO dumped ZoneData'!$A$3:$D$9995,3,FALSE)</f>
        <v>347</v>
      </c>
      <c r="D213" s="3" t="str">
        <f>VLOOKUP(A213,'ESO dumped ZoneData'!$A$3:$D$9995,4,FALSE)</f>
        <v>Aba-Loria</v>
      </c>
      <c r="E213" s="3" t="str">
        <f t="array" ref="E213">IF(OR(EXACT(A213,'ESO Dungeon constants'!$D$3:$D$987)),"X","")</f>
        <v/>
      </c>
      <c r="F213" s="3" t="str">
        <f t="shared" si="12"/>
        <v/>
      </c>
      <c r="G213" s="3" t="str">
        <f t="shared" si="13"/>
        <v>Coldharbour</v>
      </c>
      <c r="H213" s="17">
        <f t="shared" si="14"/>
        <v>417</v>
      </c>
      <c r="I213" s="17">
        <f t="shared" si="15"/>
        <v>347</v>
      </c>
      <c r="J213">
        <v>0</v>
      </c>
      <c r="K213" s="3" t="str">
        <f>VLOOKUP(J213,'LibSets constants'!$A$4:$B$1000,2,FALSE)</f>
        <v>DLC_BASE_GAME</v>
      </c>
      <c r="L213" s="3" t="str">
        <f>VLOOKUP(J213,'LibSets constants'!$A$4:$C$1000,3,FALSE)</f>
        <v>Included in base game</v>
      </c>
    </row>
    <row r="214" spans="1:12" x14ac:dyDescent="0.25">
      <c r="A214" s="12">
        <v>418</v>
      </c>
      <c r="B214" s="5">
        <f>VLOOKUP(A214,'ESO dumped ZoneData'!$A$3:$D$9995,2,FALSE)</f>
        <v>213</v>
      </c>
      <c r="C214" s="5">
        <f>VLOOKUP(A214,'ESO dumped ZoneData'!$A$3:$D$9995,3,FALSE)</f>
        <v>347</v>
      </c>
      <c r="D214" s="3" t="str">
        <f>VLOOKUP(A214,'ESO dumped ZoneData'!$A$3:$D$9995,4,FALSE)</f>
        <v>The Vault of Haman Forgefire</v>
      </c>
      <c r="E214" s="3" t="str">
        <f t="array" ref="E214">IF(OR(EXACT(A214,'ESO Dungeon constants'!$D$3:$D$987)),"X","")</f>
        <v/>
      </c>
      <c r="F214" s="3" t="str">
        <f t="shared" si="12"/>
        <v/>
      </c>
      <c r="G214" s="3" t="str">
        <f t="shared" si="13"/>
        <v>Coldharbour</v>
      </c>
      <c r="H214" s="17">
        <f t="shared" si="14"/>
        <v>418</v>
      </c>
      <c r="I214" s="17">
        <f t="shared" si="15"/>
        <v>347</v>
      </c>
      <c r="J214">
        <v>0</v>
      </c>
      <c r="K214" s="3" t="str">
        <f>VLOOKUP(J214,'LibSets constants'!$A$4:$B$1000,2,FALSE)</f>
        <v>DLC_BASE_GAME</v>
      </c>
      <c r="L214" s="3" t="str">
        <f>VLOOKUP(J214,'LibSets constants'!$A$4:$C$1000,3,FALSE)</f>
        <v>Included in base game</v>
      </c>
    </row>
    <row r="215" spans="1:12" x14ac:dyDescent="0.25">
      <c r="A215" s="12">
        <v>419</v>
      </c>
      <c r="B215" s="5">
        <f>VLOOKUP(A215,'ESO dumped ZoneData'!$A$3:$D$9995,2,FALSE)</f>
        <v>214</v>
      </c>
      <c r="C215" s="5">
        <f>VLOOKUP(A215,'ESO dumped ZoneData'!$A$3:$D$9995,3,FALSE)</f>
        <v>347</v>
      </c>
      <c r="D215" s="3" t="str">
        <f>VLOOKUP(A215,'ESO dumped ZoneData'!$A$3:$D$9995,4,FALSE)</f>
        <v>The Grotto of Depravity</v>
      </c>
      <c r="E215" s="3" t="str">
        <f t="array" ref="E215">IF(OR(EXACT(A215,'ESO Dungeon constants'!$D$3:$D$987)),"X","")</f>
        <v/>
      </c>
      <c r="F215" s="3" t="str">
        <f t="shared" si="12"/>
        <v/>
      </c>
      <c r="G215" s="3" t="str">
        <f t="shared" si="13"/>
        <v>Coldharbour</v>
      </c>
      <c r="H215" s="17">
        <f t="shared" si="14"/>
        <v>419</v>
      </c>
      <c r="I215" s="17">
        <f t="shared" si="15"/>
        <v>347</v>
      </c>
      <c r="J215">
        <v>0</v>
      </c>
      <c r="K215" s="3" t="str">
        <f>VLOOKUP(J215,'LibSets constants'!$A$4:$B$1000,2,FALSE)</f>
        <v>DLC_BASE_GAME</v>
      </c>
      <c r="L215" s="3" t="str">
        <f>VLOOKUP(J215,'LibSets constants'!$A$4:$C$1000,3,FALSE)</f>
        <v>Included in base game</v>
      </c>
    </row>
    <row r="216" spans="1:12" x14ac:dyDescent="0.25">
      <c r="A216" s="12">
        <v>420</v>
      </c>
      <c r="B216" s="5">
        <f>VLOOKUP(A216,'ESO dumped ZoneData'!$A$3:$D$9995,2,FALSE)</f>
        <v>215</v>
      </c>
      <c r="C216" s="5">
        <f>VLOOKUP(A216,'ESO dumped ZoneData'!$A$3:$D$9995,3,FALSE)</f>
        <v>347</v>
      </c>
      <c r="D216" s="3" t="str">
        <f>VLOOKUP(A216,'ESO dumped ZoneData'!$A$3:$D$9995,4,FALSE)</f>
        <v>Cave of Trophies</v>
      </c>
      <c r="E216" s="3" t="str">
        <f t="array" ref="E216">IF(OR(EXACT(A216,'ESO Dungeon constants'!$D$3:$D$987)),"X","")</f>
        <v/>
      </c>
      <c r="F216" s="3" t="str">
        <f t="shared" si="12"/>
        <v/>
      </c>
      <c r="G216" s="3" t="str">
        <f t="shared" si="13"/>
        <v>Coldharbour</v>
      </c>
      <c r="H216" s="17">
        <f t="shared" si="14"/>
        <v>420</v>
      </c>
      <c r="I216" s="17">
        <f t="shared" si="15"/>
        <v>347</v>
      </c>
      <c r="J216">
        <v>0</v>
      </c>
      <c r="K216" s="3" t="str">
        <f>VLOOKUP(J216,'LibSets constants'!$A$4:$B$1000,2,FALSE)</f>
        <v>DLC_BASE_GAME</v>
      </c>
      <c r="L216" s="3" t="str">
        <f>VLOOKUP(J216,'LibSets constants'!$A$4:$C$1000,3,FALSE)</f>
        <v>Included in base game</v>
      </c>
    </row>
    <row r="217" spans="1:12" x14ac:dyDescent="0.25">
      <c r="A217" s="12">
        <v>421</v>
      </c>
      <c r="B217" s="5">
        <f>VLOOKUP(A217,'ESO dumped ZoneData'!$A$3:$D$9995,2,FALSE)</f>
        <v>216</v>
      </c>
      <c r="C217" s="5">
        <f>VLOOKUP(A217,'ESO dumped ZoneData'!$A$3:$D$9995,3,FALSE)</f>
        <v>347</v>
      </c>
      <c r="D217" s="3" t="str">
        <f>VLOOKUP(A217,'ESO dumped ZoneData'!$A$3:$D$9995,4,FALSE)</f>
        <v>Mal Sorra's Tomb</v>
      </c>
      <c r="E217" s="3" t="str">
        <f t="array" ref="E217">IF(OR(EXACT(A217,'ESO Dungeon constants'!$D$3:$D$987)),"X","")</f>
        <v/>
      </c>
      <c r="F217" s="3" t="str">
        <f t="shared" si="12"/>
        <v/>
      </c>
      <c r="G217" s="3" t="str">
        <f t="shared" si="13"/>
        <v>Coldharbour</v>
      </c>
      <c r="H217" s="17">
        <f t="shared" si="14"/>
        <v>421</v>
      </c>
      <c r="I217" s="17">
        <f t="shared" si="15"/>
        <v>347</v>
      </c>
      <c r="J217">
        <v>0</v>
      </c>
      <c r="K217" s="3" t="str">
        <f>VLOOKUP(J217,'LibSets constants'!$A$4:$B$1000,2,FALSE)</f>
        <v>DLC_BASE_GAME</v>
      </c>
      <c r="L217" s="3" t="str">
        <f>VLOOKUP(J217,'LibSets constants'!$A$4:$C$1000,3,FALSE)</f>
        <v>Included in base game</v>
      </c>
    </row>
    <row r="218" spans="1:12" x14ac:dyDescent="0.25">
      <c r="A218" s="12">
        <v>422</v>
      </c>
      <c r="B218" s="5">
        <f>VLOOKUP(A218,'ESO dumped ZoneData'!$A$3:$D$9995,2,FALSE)</f>
        <v>217</v>
      </c>
      <c r="C218" s="5">
        <f>VLOOKUP(A218,'ESO dumped ZoneData'!$A$3:$D$9995,3,FALSE)</f>
        <v>347</v>
      </c>
      <c r="D218" s="3" t="str">
        <f>VLOOKUP(A218,'ESO dumped ZoneData'!$A$3:$D$9995,4,FALSE)</f>
        <v>The Wailing Maw</v>
      </c>
      <c r="E218" s="3" t="str">
        <f t="array" ref="E218">IF(OR(EXACT(A218,'ESO Dungeon constants'!$D$3:$D$987)),"X","")</f>
        <v/>
      </c>
      <c r="F218" s="3" t="str">
        <f t="shared" si="12"/>
        <v/>
      </c>
      <c r="G218" s="3" t="str">
        <f t="shared" si="13"/>
        <v>Coldharbour</v>
      </c>
      <c r="H218" s="17">
        <f t="shared" si="14"/>
        <v>422</v>
      </c>
      <c r="I218" s="17">
        <f t="shared" si="15"/>
        <v>347</v>
      </c>
      <c r="J218">
        <v>0</v>
      </c>
      <c r="K218" s="3" t="str">
        <f>VLOOKUP(J218,'LibSets constants'!$A$4:$B$1000,2,FALSE)</f>
        <v>DLC_BASE_GAME</v>
      </c>
      <c r="L218" s="3" t="str">
        <f>VLOOKUP(J218,'LibSets constants'!$A$4:$C$1000,3,FALSE)</f>
        <v>Included in base game</v>
      </c>
    </row>
    <row r="219" spans="1:12" x14ac:dyDescent="0.25">
      <c r="A219" s="12">
        <v>424</v>
      </c>
      <c r="B219" s="5">
        <f>VLOOKUP(A219,'ESO dumped ZoneData'!$A$3:$D$9995,2,FALSE)</f>
        <v>218</v>
      </c>
      <c r="C219" s="5">
        <f>VLOOKUP(A219,'ESO dumped ZoneData'!$A$3:$D$9995,3,FALSE)</f>
        <v>3</v>
      </c>
      <c r="D219" s="3" t="str">
        <f>VLOOKUP(A219,'ESO dumped ZoneData'!$A$3:$D$9995,4,FALSE)</f>
        <v>Camlorn Keep</v>
      </c>
      <c r="E219" s="3" t="str">
        <f t="array" ref="E219">IF(OR(EXACT(A219,'ESO Dungeon constants'!$D$3:$D$987)),"X","")</f>
        <v/>
      </c>
      <c r="F219" s="3" t="str">
        <f t="shared" si="12"/>
        <v/>
      </c>
      <c r="G219" s="3" t="str">
        <f t="shared" si="13"/>
        <v>Glenumbra</v>
      </c>
      <c r="H219" s="17">
        <f t="shared" si="14"/>
        <v>424</v>
      </c>
      <c r="I219" s="17">
        <f t="shared" si="15"/>
        <v>3</v>
      </c>
      <c r="J219">
        <v>0</v>
      </c>
      <c r="K219" s="3" t="str">
        <f>VLOOKUP(J219,'LibSets constants'!$A$4:$B$1000,2,FALSE)</f>
        <v>DLC_BASE_GAME</v>
      </c>
      <c r="L219" s="3" t="str">
        <f>VLOOKUP(J219,'LibSets constants'!$A$4:$C$1000,3,FALSE)</f>
        <v>Included in base game</v>
      </c>
    </row>
    <row r="220" spans="1:12" x14ac:dyDescent="0.25">
      <c r="A220" s="12">
        <v>425</v>
      </c>
      <c r="B220" s="5">
        <f>VLOOKUP(A220,'ESO dumped ZoneData'!$A$3:$D$9995,2,FALSE)</f>
        <v>219</v>
      </c>
      <c r="C220" s="5">
        <f>VLOOKUP(A220,'ESO dumped ZoneData'!$A$3:$D$9995,3,FALSE)</f>
        <v>3</v>
      </c>
      <c r="D220" s="3" t="str">
        <f>VLOOKUP(A220,'ESO dumped ZoneData'!$A$3:$D$9995,4,FALSE)</f>
        <v>Daggerfall Castle</v>
      </c>
      <c r="E220" s="3" t="str">
        <f t="array" ref="E220">IF(OR(EXACT(A220,'ESO Dungeon constants'!$D$3:$D$987)),"X","")</f>
        <v/>
      </c>
      <c r="F220" s="3" t="str">
        <f t="shared" si="12"/>
        <v/>
      </c>
      <c r="G220" s="3" t="str">
        <f t="shared" si="13"/>
        <v>Glenumbra</v>
      </c>
      <c r="H220" s="17">
        <f t="shared" si="14"/>
        <v>425</v>
      </c>
      <c r="I220" s="17">
        <f t="shared" si="15"/>
        <v>3</v>
      </c>
      <c r="J220">
        <v>0</v>
      </c>
      <c r="K220" s="3" t="str">
        <f>VLOOKUP(J220,'LibSets constants'!$A$4:$B$1000,2,FALSE)</f>
        <v>DLC_BASE_GAME</v>
      </c>
      <c r="L220" s="3" t="str">
        <f>VLOOKUP(J220,'LibSets constants'!$A$4:$C$1000,3,FALSE)</f>
        <v>Included in base game</v>
      </c>
    </row>
    <row r="221" spans="1:12" x14ac:dyDescent="0.25">
      <c r="A221" s="12">
        <v>426</v>
      </c>
      <c r="B221" s="5">
        <f>VLOOKUP(A221,'ESO dumped ZoneData'!$A$3:$D$9995,2,FALSE)</f>
        <v>220</v>
      </c>
      <c r="C221" s="5">
        <f>VLOOKUP(A221,'ESO dumped ZoneData'!$A$3:$D$9995,3,FALSE)</f>
        <v>3</v>
      </c>
      <c r="D221" s="3" t="str">
        <f>VLOOKUP(A221,'ESO dumped ZoneData'!$A$3:$D$9995,4,FALSE)</f>
        <v>Angof's Sanctum</v>
      </c>
      <c r="E221" s="3" t="str">
        <f t="array" ref="E221">IF(OR(EXACT(A221,'ESO Dungeon constants'!$D$3:$D$987)),"X","")</f>
        <v/>
      </c>
      <c r="F221" s="3" t="str">
        <f t="shared" si="12"/>
        <v/>
      </c>
      <c r="G221" s="3" t="str">
        <f t="shared" si="13"/>
        <v>Glenumbra</v>
      </c>
      <c r="H221" s="17">
        <f t="shared" si="14"/>
        <v>426</v>
      </c>
      <c r="I221" s="17">
        <f t="shared" si="15"/>
        <v>3</v>
      </c>
      <c r="J221">
        <v>0</v>
      </c>
      <c r="K221" s="3" t="str">
        <f>VLOOKUP(J221,'LibSets constants'!$A$4:$B$1000,2,FALSE)</f>
        <v>DLC_BASE_GAME</v>
      </c>
      <c r="L221" s="3" t="str">
        <f>VLOOKUP(J221,'LibSets constants'!$A$4:$C$1000,3,FALSE)</f>
        <v>Included in base game</v>
      </c>
    </row>
    <row r="222" spans="1:12" x14ac:dyDescent="0.25">
      <c r="A222" s="12">
        <v>429</v>
      </c>
      <c r="B222" s="5">
        <f>VLOOKUP(A222,'ESO dumped ZoneData'!$A$3:$D$9995,2,FALSE)</f>
        <v>221</v>
      </c>
      <c r="C222" s="5">
        <f>VLOOKUP(A222,'ESO dumped ZoneData'!$A$3:$D$9995,3,FALSE)</f>
        <v>3</v>
      </c>
      <c r="D222" s="3" t="str">
        <f>VLOOKUP(A222,'ESO dumped ZoneData'!$A$3:$D$9995,4,FALSE)</f>
        <v>Glenumbra Moors Cave</v>
      </c>
      <c r="E222" s="3" t="str">
        <f t="array" ref="E222">IF(OR(EXACT(A222,'ESO Dungeon constants'!$D$3:$D$987)),"X","")</f>
        <v/>
      </c>
      <c r="F222" s="3" t="str">
        <f t="shared" si="12"/>
        <v/>
      </c>
      <c r="G222" s="3" t="str">
        <f t="shared" si="13"/>
        <v>Glenumbra</v>
      </c>
      <c r="H222" s="17">
        <f t="shared" si="14"/>
        <v>429</v>
      </c>
      <c r="I222" s="17">
        <f t="shared" si="15"/>
        <v>3</v>
      </c>
      <c r="J222">
        <v>0</v>
      </c>
      <c r="K222" s="3" t="str">
        <f>VLOOKUP(J222,'LibSets constants'!$A$4:$B$1000,2,FALSE)</f>
        <v>DLC_BASE_GAME</v>
      </c>
      <c r="L222" s="3" t="str">
        <f>VLOOKUP(J222,'LibSets constants'!$A$4:$C$1000,3,FALSE)</f>
        <v>Included in base game</v>
      </c>
    </row>
    <row r="223" spans="1:12" x14ac:dyDescent="0.25">
      <c r="A223" s="12">
        <v>430</v>
      </c>
      <c r="B223" s="5">
        <f>VLOOKUP(A223,'ESO dumped ZoneData'!$A$3:$D$9995,2,FALSE)</f>
        <v>222</v>
      </c>
      <c r="C223" s="5">
        <f>VLOOKUP(A223,'ESO dumped ZoneData'!$A$3:$D$9995,3,FALSE)</f>
        <v>19</v>
      </c>
      <c r="D223" s="3" t="str">
        <f>VLOOKUP(A223,'ESO dumped ZoneData'!$A$3:$D$9995,4,FALSE)</f>
        <v>Aphren's Tomb</v>
      </c>
      <c r="E223" s="3" t="str">
        <f t="array" ref="E223">IF(OR(EXACT(A223,'ESO Dungeon constants'!$D$3:$D$987)),"X","")</f>
        <v/>
      </c>
      <c r="F223" s="3" t="str">
        <f t="shared" si="12"/>
        <v/>
      </c>
      <c r="G223" s="3" t="str">
        <f t="shared" si="13"/>
        <v>Stormhaven</v>
      </c>
      <c r="H223" s="17">
        <f t="shared" si="14"/>
        <v>430</v>
      </c>
      <c r="I223" s="17">
        <f t="shared" si="15"/>
        <v>19</v>
      </c>
      <c r="J223">
        <v>0</v>
      </c>
      <c r="K223" s="3" t="str">
        <f>VLOOKUP(J223,'LibSets constants'!$A$4:$B$1000,2,FALSE)</f>
        <v>DLC_BASE_GAME</v>
      </c>
      <c r="L223" s="3" t="str">
        <f>VLOOKUP(J223,'LibSets constants'!$A$4:$C$1000,3,FALSE)</f>
        <v>Included in base game</v>
      </c>
    </row>
    <row r="224" spans="1:12" x14ac:dyDescent="0.25">
      <c r="A224" s="12">
        <v>431</v>
      </c>
      <c r="B224" s="5">
        <f>VLOOKUP(A224,'ESO dumped ZoneData'!$A$3:$D$9995,2,FALSE)</f>
        <v>223</v>
      </c>
      <c r="C224" s="5">
        <f>VLOOKUP(A224,'ESO dumped ZoneData'!$A$3:$D$9995,3,FALSE)</f>
        <v>103</v>
      </c>
      <c r="D224" s="3" t="str">
        <f>VLOOKUP(A224,'ESO dumped ZoneData'!$A$3:$D$9995,4,FALSE)</f>
        <v>Taarengrav Barrow</v>
      </c>
      <c r="E224" s="3" t="str">
        <f t="array" ref="E224">IF(OR(EXACT(A224,'ESO Dungeon constants'!$D$3:$D$987)),"X","")</f>
        <v/>
      </c>
      <c r="F224" s="3" t="str">
        <f t="shared" si="12"/>
        <v/>
      </c>
      <c r="G224" s="3" t="str">
        <f t="shared" si="13"/>
        <v>The Rift</v>
      </c>
      <c r="H224" s="17">
        <f t="shared" si="14"/>
        <v>431</v>
      </c>
      <c r="I224" s="17">
        <f t="shared" si="15"/>
        <v>103</v>
      </c>
      <c r="J224">
        <v>0</v>
      </c>
      <c r="K224" s="3" t="str">
        <f>VLOOKUP(J224,'LibSets constants'!$A$4:$B$1000,2,FALSE)</f>
        <v>DLC_BASE_GAME</v>
      </c>
      <c r="L224" s="3" t="str">
        <f>VLOOKUP(J224,'LibSets constants'!$A$4:$C$1000,3,FALSE)</f>
        <v>Included in base game</v>
      </c>
    </row>
    <row r="225" spans="1:12" x14ac:dyDescent="0.25">
      <c r="A225" s="12">
        <v>433</v>
      </c>
      <c r="B225" s="5">
        <f>VLOOKUP(A225,'ESO dumped ZoneData'!$A$3:$D$9995,2,FALSE)</f>
        <v>224</v>
      </c>
      <c r="C225" s="5">
        <f>VLOOKUP(A225,'ESO dumped ZoneData'!$A$3:$D$9995,3,FALSE)</f>
        <v>383</v>
      </c>
      <c r="D225" s="3" t="str">
        <f>VLOOKUP(A225,'ESO dumped ZoneData'!$A$3:$D$9995,4,FALSE)</f>
        <v>Nairume's Prison</v>
      </c>
      <c r="E225" s="3" t="str">
        <f t="array" ref="E225">IF(OR(EXACT(A225,'ESO Dungeon constants'!$D$3:$D$987)),"X","")</f>
        <v/>
      </c>
      <c r="F225" s="3" t="str">
        <f t="shared" si="12"/>
        <v/>
      </c>
      <c r="G225" s="3" t="str">
        <f t="shared" si="13"/>
        <v>Grahtwood</v>
      </c>
      <c r="H225" s="17">
        <f t="shared" si="14"/>
        <v>433</v>
      </c>
      <c r="I225" s="17">
        <f t="shared" si="15"/>
        <v>383</v>
      </c>
      <c r="J225">
        <v>0</v>
      </c>
      <c r="K225" s="3" t="str">
        <f>VLOOKUP(J225,'LibSets constants'!$A$4:$B$1000,2,FALSE)</f>
        <v>DLC_BASE_GAME</v>
      </c>
      <c r="L225" s="3" t="str">
        <f>VLOOKUP(J225,'LibSets constants'!$A$4:$C$1000,3,FALSE)</f>
        <v>Included in base game</v>
      </c>
    </row>
    <row r="226" spans="1:12" x14ac:dyDescent="0.25">
      <c r="A226" s="12">
        <v>434</v>
      </c>
      <c r="B226" s="5">
        <f>VLOOKUP(A226,'ESO dumped ZoneData'!$A$3:$D$9995,2,FALSE)</f>
        <v>225</v>
      </c>
      <c r="C226" s="5">
        <f>VLOOKUP(A226,'ESO dumped ZoneData'!$A$3:$D$9995,3,FALSE)</f>
        <v>383</v>
      </c>
      <c r="D226" s="3" t="str">
        <f>VLOOKUP(A226,'ESO dumped ZoneData'!$A$3:$D$9995,4,FALSE)</f>
        <v>The Orrery</v>
      </c>
      <c r="E226" s="3" t="str">
        <f t="array" ref="E226">IF(OR(EXACT(A226,'ESO Dungeon constants'!$D$3:$D$987)),"X","")</f>
        <v/>
      </c>
      <c r="F226" s="3" t="str">
        <f t="shared" si="12"/>
        <v/>
      </c>
      <c r="G226" s="3" t="str">
        <f t="shared" si="13"/>
        <v>Grahtwood</v>
      </c>
      <c r="H226" s="17">
        <f t="shared" si="14"/>
        <v>434</v>
      </c>
      <c r="I226" s="17">
        <f t="shared" si="15"/>
        <v>383</v>
      </c>
      <c r="J226">
        <v>0</v>
      </c>
      <c r="K226" s="3" t="str">
        <f>VLOOKUP(J226,'LibSets constants'!$A$4:$B$1000,2,FALSE)</f>
        <v>DLC_BASE_GAME</v>
      </c>
      <c r="L226" s="3" t="str">
        <f>VLOOKUP(J226,'LibSets constants'!$A$4:$C$1000,3,FALSE)</f>
        <v>Included in base game</v>
      </c>
    </row>
    <row r="227" spans="1:12" x14ac:dyDescent="0.25">
      <c r="A227" s="12">
        <v>435</v>
      </c>
      <c r="B227" s="5">
        <f>VLOOKUP(A227,'ESO dumped ZoneData'!$A$3:$D$9995,2,FALSE)</f>
        <v>226</v>
      </c>
      <c r="C227" s="5">
        <f>VLOOKUP(A227,'ESO dumped ZoneData'!$A$3:$D$9995,3,FALSE)</f>
        <v>383</v>
      </c>
      <c r="D227" s="3" t="str">
        <f>VLOOKUP(A227,'ESO dumped ZoneData'!$A$3:$D$9995,4,FALSE)</f>
        <v>Cathedral of the Golden Path</v>
      </c>
      <c r="E227" s="3" t="str">
        <f t="array" ref="E227">IF(OR(EXACT(A227,'ESO Dungeon constants'!$D$3:$D$987)),"X","")</f>
        <v/>
      </c>
      <c r="F227" s="3" t="str">
        <f t="shared" si="12"/>
        <v/>
      </c>
      <c r="G227" s="3" t="str">
        <f t="shared" si="13"/>
        <v>Grahtwood</v>
      </c>
      <c r="H227" s="17">
        <f t="shared" si="14"/>
        <v>435</v>
      </c>
      <c r="I227" s="17">
        <f t="shared" si="15"/>
        <v>383</v>
      </c>
      <c r="J227">
        <v>0</v>
      </c>
      <c r="K227" s="3" t="str">
        <f>VLOOKUP(J227,'LibSets constants'!$A$4:$B$1000,2,FALSE)</f>
        <v>DLC_BASE_GAME</v>
      </c>
      <c r="L227" s="3" t="str">
        <f>VLOOKUP(J227,'LibSets constants'!$A$4:$C$1000,3,FALSE)</f>
        <v>Included in base game</v>
      </c>
    </row>
    <row r="228" spans="1:12" x14ac:dyDescent="0.25">
      <c r="A228" s="12">
        <v>436</v>
      </c>
      <c r="B228" s="5">
        <f>VLOOKUP(A228,'ESO dumped ZoneData'!$A$3:$D$9995,2,FALSE)</f>
        <v>227</v>
      </c>
      <c r="C228" s="5">
        <f>VLOOKUP(A228,'ESO dumped ZoneData'!$A$3:$D$9995,3,FALSE)</f>
        <v>383</v>
      </c>
      <c r="D228" s="3" t="str">
        <f>VLOOKUP(A228,'ESO dumped ZoneData'!$A$3:$D$9995,4,FALSE)</f>
        <v>Reliquary Vault</v>
      </c>
      <c r="E228" s="3" t="str">
        <f t="array" ref="E228">IF(OR(EXACT(A228,'ESO Dungeon constants'!$D$3:$D$987)),"X","")</f>
        <v/>
      </c>
      <c r="F228" s="3" t="str">
        <f t="shared" si="12"/>
        <v/>
      </c>
      <c r="G228" s="3" t="str">
        <f t="shared" si="13"/>
        <v>Grahtwood</v>
      </c>
      <c r="H228" s="17">
        <f t="shared" si="14"/>
        <v>436</v>
      </c>
      <c r="I228" s="17">
        <f t="shared" si="15"/>
        <v>383</v>
      </c>
      <c r="J228">
        <v>0</v>
      </c>
      <c r="K228" s="3" t="str">
        <f>VLOOKUP(J228,'LibSets constants'!$A$4:$B$1000,2,FALSE)</f>
        <v>DLC_BASE_GAME</v>
      </c>
      <c r="L228" s="3" t="str">
        <f>VLOOKUP(J228,'LibSets constants'!$A$4:$C$1000,3,FALSE)</f>
        <v>Included in base game</v>
      </c>
    </row>
    <row r="229" spans="1:12" x14ac:dyDescent="0.25">
      <c r="A229" s="12">
        <v>437</v>
      </c>
      <c r="B229" s="5">
        <f>VLOOKUP(A229,'ESO dumped ZoneData'!$A$3:$D$9995,2,FALSE)</f>
        <v>228</v>
      </c>
      <c r="C229" s="5">
        <f>VLOOKUP(A229,'ESO dumped ZoneData'!$A$3:$D$9995,3,FALSE)</f>
        <v>383</v>
      </c>
      <c r="D229" s="3" t="str">
        <f>VLOOKUP(A229,'ESO dumped ZoneData'!$A$3:$D$9995,4,FALSE)</f>
        <v>Laeloria Ruins</v>
      </c>
      <c r="E229" s="3" t="str">
        <f t="array" ref="E229">IF(OR(EXACT(A229,'ESO Dungeon constants'!$D$3:$D$987)),"X","")</f>
        <v/>
      </c>
      <c r="F229" s="3" t="str">
        <f t="shared" si="12"/>
        <v/>
      </c>
      <c r="G229" s="3" t="str">
        <f t="shared" si="13"/>
        <v>Grahtwood</v>
      </c>
      <c r="H229" s="17">
        <f t="shared" si="14"/>
        <v>437</v>
      </c>
      <c r="I229" s="17">
        <f t="shared" si="15"/>
        <v>383</v>
      </c>
      <c r="J229">
        <v>0</v>
      </c>
      <c r="K229" s="3" t="str">
        <f>VLOOKUP(J229,'LibSets constants'!$A$4:$B$1000,2,FALSE)</f>
        <v>DLC_BASE_GAME</v>
      </c>
      <c r="L229" s="3" t="str">
        <f>VLOOKUP(J229,'LibSets constants'!$A$4:$C$1000,3,FALSE)</f>
        <v>Included in base game</v>
      </c>
    </row>
    <row r="230" spans="1:12" x14ac:dyDescent="0.25">
      <c r="A230" s="12">
        <v>438</v>
      </c>
      <c r="B230" s="5">
        <f>VLOOKUP(A230,'ESO dumped ZoneData'!$A$3:$D$9995,2,FALSE)</f>
        <v>229</v>
      </c>
      <c r="C230" s="5">
        <f>VLOOKUP(A230,'ESO dumped ZoneData'!$A$3:$D$9995,3,FALSE)</f>
        <v>383</v>
      </c>
      <c r="D230" s="3" t="str">
        <f>VLOOKUP(A230,'ESO dumped ZoneData'!$A$3:$D$9995,4,FALSE)</f>
        <v>Cave of Broken Sails</v>
      </c>
      <c r="E230" s="3" t="str">
        <f t="array" ref="E230">IF(OR(EXACT(A230,'ESO Dungeon constants'!$D$3:$D$987)),"X","")</f>
        <v/>
      </c>
      <c r="F230" s="3" t="str">
        <f t="shared" si="12"/>
        <v/>
      </c>
      <c r="G230" s="3" t="str">
        <f t="shared" si="13"/>
        <v>Grahtwood</v>
      </c>
      <c r="H230" s="17">
        <f t="shared" si="14"/>
        <v>438</v>
      </c>
      <c r="I230" s="17">
        <f t="shared" si="15"/>
        <v>383</v>
      </c>
      <c r="J230">
        <v>0</v>
      </c>
      <c r="K230" s="3" t="str">
        <f>VLOOKUP(J230,'LibSets constants'!$A$4:$B$1000,2,FALSE)</f>
        <v>DLC_BASE_GAME</v>
      </c>
      <c r="L230" s="3" t="str">
        <f>VLOOKUP(J230,'LibSets constants'!$A$4:$C$1000,3,FALSE)</f>
        <v>Included in base game</v>
      </c>
    </row>
    <row r="231" spans="1:12" x14ac:dyDescent="0.25">
      <c r="A231" s="12">
        <v>439</v>
      </c>
      <c r="B231" s="5">
        <f>VLOOKUP(A231,'ESO dumped ZoneData'!$A$3:$D$9995,2,FALSE)</f>
        <v>230</v>
      </c>
      <c r="C231" s="5">
        <f>VLOOKUP(A231,'ESO dumped ZoneData'!$A$3:$D$9995,3,FALSE)</f>
        <v>383</v>
      </c>
      <c r="D231" s="3" t="str">
        <f>VLOOKUP(A231,'ESO dumped ZoneData'!$A$3:$D$9995,4,FALSE)</f>
        <v>Ossuary of Telacar</v>
      </c>
      <c r="E231" s="3" t="str">
        <f t="array" ref="E231">IF(OR(EXACT(A231,'ESO Dungeon constants'!$D$3:$D$987)),"X","")</f>
        <v/>
      </c>
      <c r="F231" s="3" t="str">
        <f t="shared" si="12"/>
        <v/>
      </c>
      <c r="G231" s="3" t="str">
        <f t="shared" si="13"/>
        <v>Grahtwood</v>
      </c>
      <c r="H231" s="17">
        <f t="shared" si="14"/>
        <v>439</v>
      </c>
      <c r="I231" s="17">
        <f t="shared" si="15"/>
        <v>383</v>
      </c>
      <c r="J231">
        <v>0</v>
      </c>
      <c r="K231" s="3" t="str">
        <f>VLOOKUP(J231,'LibSets constants'!$A$4:$B$1000,2,FALSE)</f>
        <v>DLC_BASE_GAME</v>
      </c>
      <c r="L231" s="3" t="str">
        <f>VLOOKUP(J231,'LibSets constants'!$A$4:$C$1000,3,FALSE)</f>
        <v>Included in base game</v>
      </c>
    </row>
    <row r="232" spans="1:12" x14ac:dyDescent="0.25">
      <c r="A232" s="12">
        <v>440</v>
      </c>
      <c r="B232" s="5">
        <f>VLOOKUP(A232,'ESO dumped ZoneData'!$A$3:$D$9995,2,FALSE)</f>
        <v>231</v>
      </c>
      <c r="C232" s="5">
        <f>VLOOKUP(A232,'ESO dumped ZoneData'!$A$3:$D$9995,3,FALSE)</f>
        <v>383</v>
      </c>
      <c r="D232" s="3" t="str">
        <f>VLOOKUP(A232,'ESO dumped ZoneData'!$A$3:$D$9995,4,FALSE)</f>
        <v>The Aquifer</v>
      </c>
      <c r="E232" s="3" t="str">
        <f t="array" ref="E232">IF(OR(EXACT(A232,'ESO Dungeon constants'!$D$3:$D$987)),"X","")</f>
        <v/>
      </c>
      <c r="F232" s="3" t="str">
        <f t="shared" si="12"/>
        <v/>
      </c>
      <c r="G232" s="3" t="str">
        <f t="shared" si="13"/>
        <v>Grahtwood</v>
      </c>
      <c r="H232" s="17">
        <f t="shared" si="14"/>
        <v>440</v>
      </c>
      <c r="I232" s="17">
        <f t="shared" si="15"/>
        <v>383</v>
      </c>
      <c r="J232">
        <v>0</v>
      </c>
      <c r="K232" s="3" t="str">
        <f>VLOOKUP(J232,'LibSets constants'!$A$4:$B$1000,2,FALSE)</f>
        <v>DLC_BASE_GAME</v>
      </c>
      <c r="L232" s="3" t="str">
        <f>VLOOKUP(J232,'LibSets constants'!$A$4:$C$1000,3,FALSE)</f>
        <v>Included in base game</v>
      </c>
    </row>
    <row r="233" spans="1:12" x14ac:dyDescent="0.25">
      <c r="A233" s="12">
        <v>442</v>
      </c>
      <c r="B233" s="5">
        <f>VLOOKUP(A233,'ESO dumped ZoneData'!$A$3:$D$9995,2,FALSE)</f>
        <v>232</v>
      </c>
      <c r="C233" s="5">
        <f>VLOOKUP(A233,'ESO dumped ZoneData'!$A$3:$D$9995,3,FALSE)</f>
        <v>383</v>
      </c>
      <c r="D233" s="3" t="str">
        <f>VLOOKUP(A233,'ESO dumped ZoneData'!$A$3:$D$9995,4,FALSE)</f>
        <v>Ne Salas</v>
      </c>
      <c r="E233" s="3" t="str">
        <f t="array" ref="E233">IF(OR(EXACT(A233,'ESO Dungeon constants'!$D$3:$D$987)),"X","")</f>
        <v/>
      </c>
      <c r="F233" s="3" t="str">
        <f t="shared" si="12"/>
        <v/>
      </c>
      <c r="G233" s="3" t="str">
        <f t="shared" si="13"/>
        <v>Grahtwood</v>
      </c>
      <c r="H233" s="17">
        <f t="shared" si="14"/>
        <v>442</v>
      </c>
      <c r="I233" s="17">
        <f t="shared" si="15"/>
        <v>383</v>
      </c>
      <c r="J233">
        <v>0</v>
      </c>
      <c r="K233" s="3" t="str">
        <f>VLOOKUP(J233,'LibSets constants'!$A$4:$B$1000,2,FALSE)</f>
        <v>DLC_BASE_GAME</v>
      </c>
      <c r="L233" s="3" t="str">
        <f>VLOOKUP(J233,'LibSets constants'!$A$4:$C$1000,3,FALSE)</f>
        <v>Included in base game</v>
      </c>
    </row>
    <row r="234" spans="1:12" x14ac:dyDescent="0.25">
      <c r="A234" s="12">
        <v>444</v>
      </c>
      <c r="B234" s="5">
        <f>VLOOKUP(A234,'ESO dumped ZoneData'!$A$3:$D$9995,2,FALSE)</f>
        <v>233</v>
      </c>
      <c r="C234" s="5">
        <f>VLOOKUP(A234,'ESO dumped ZoneData'!$A$3:$D$9995,3,FALSE)</f>
        <v>383</v>
      </c>
      <c r="D234" s="3" t="str">
        <f>VLOOKUP(A234,'ESO dumped ZoneData'!$A$3:$D$9995,4,FALSE)</f>
        <v>Burroot Kwama Mine</v>
      </c>
      <c r="E234" s="3" t="str">
        <f t="array" ref="E234">IF(OR(EXACT(A234,'ESO Dungeon constants'!$D$3:$D$987)),"X","")</f>
        <v/>
      </c>
      <c r="F234" s="3" t="str">
        <f t="shared" si="12"/>
        <v/>
      </c>
      <c r="G234" s="3" t="str">
        <f t="shared" si="13"/>
        <v>Grahtwood</v>
      </c>
      <c r="H234" s="17">
        <f t="shared" si="14"/>
        <v>444</v>
      </c>
      <c r="I234" s="17">
        <f t="shared" si="15"/>
        <v>383</v>
      </c>
      <c r="J234">
        <v>0</v>
      </c>
      <c r="K234" s="3" t="str">
        <f>VLOOKUP(J234,'LibSets constants'!$A$4:$B$1000,2,FALSE)</f>
        <v>DLC_BASE_GAME</v>
      </c>
      <c r="L234" s="3" t="str">
        <f>VLOOKUP(J234,'LibSets constants'!$A$4:$C$1000,3,FALSE)</f>
        <v>Included in base game</v>
      </c>
    </row>
    <row r="235" spans="1:12" x14ac:dyDescent="0.25">
      <c r="A235" s="12">
        <v>447</v>
      </c>
      <c r="B235" s="5">
        <f>VLOOKUP(A235,'ESO dumped ZoneData'!$A$3:$D$9995,2,FALSE)</f>
        <v>234</v>
      </c>
      <c r="C235" s="5">
        <f>VLOOKUP(A235,'ESO dumped ZoneData'!$A$3:$D$9995,3,FALSE)</f>
        <v>383</v>
      </c>
      <c r="D235" s="3" t="str">
        <f>VLOOKUP(A235,'ESO dumped ZoneData'!$A$3:$D$9995,4,FALSE)</f>
        <v>Mobar Mine</v>
      </c>
      <c r="E235" s="3" t="str">
        <f t="array" ref="E235">IF(OR(EXACT(A235,'ESO Dungeon constants'!$D$3:$D$987)),"X","")</f>
        <v/>
      </c>
      <c r="F235" s="3" t="str">
        <f t="shared" si="12"/>
        <v/>
      </c>
      <c r="G235" s="3" t="str">
        <f t="shared" si="13"/>
        <v>Grahtwood</v>
      </c>
      <c r="H235" s="17">
        <f t="shared" si="14"/>
        <v>447</v>
      </c>
      <c r="I235" s="17">
        <f t="shared" si="15"/>
        <v>383</v>
      </c>
      <c r="J235">
        <v>0</v>
      </c>
      <c r="K235" s="3" t="str">
        <f>VLOOKUP(J235,'LibSets constants'!$A$4:$B$1000,2,FALSE)</f>
        <v>DLC_BASE_GAME</v>
      </c>
      <c r="L235" s="3" t="str">
        <f>VLOOKUP(J235,'LibSets constants'!$A$4:$C$1000,3,FALSE)</f>
        <v>Included in base game</v>
      </c>
    </row>
    <row r="236" spans="1:12" x14ac:dyDescent="0.25">
      <c r="A236" s="12">
        <v>449</v>
      </c>
      <c r="B236" s="5">
        <f>VLOOKUP(A236,'ESO dumped ZoneData'!$A$3:$D$9995,2,FALSE)</f>
        <v>235</v>
      </c>
      <c r="C236" s="5">
        <f>VLOOKUP(A236,'ESO dumped ZoneData'!$A$3:$D$9995,3,FALSE)</f>
        <v>101</v>
      </c>
      <c r="D236" s="3" t="str">
        <f>VLOOKUP(A236,'ESO dumped ZoneData'!$A$3:$D$9995,4,FALSE)</f>
        <v>Direfrost Keep</v>
      </c>
      <c r="E236" s="3" t="str">
        <f t="array" ref="E236">IF(OR(EXACT(A236,'ESO Dungeon constants'!$D$3:$D$987)),"X","")</f>
        <v>X</v>
      </c>
      <c r="F236" s="3" t="str">
        <f t="shared" si="12"/>
        <v/>
      </c>
      <c r="G236" s="3" t="str">
        <f t="shared" si="13"/>
        <v>Eastmarch</v>
      </c>
      <c r="H236" s="17">
        <f t="shared" si="14"/>
        <v>449</v>
      </c>
      <c r="I236" s="17">
        <f t="shared" si="15"/>
        <v>101</v>
      </c>
      <c r="J236">
        <v>0</v>
      </c>
      <c r="K236" s="3" t="str">
        <f>VLOOKUP(J236,'LibSets constants'!$A$4:$B$1000,2,FALSE)</f>
        <v>DLC_BASE_GAME</v>
      </c>
      <c r="L236" s="3" t="str">
        <f>VLOOKUP(J236,'LibSets constants'!$A$4:$C$1000,3,FALSE)</f>
        <v>Included in base game</v>
      </c>
    </row>
    <row r="237" spans="1:12" x14ac:dyDescent="0.25">
      <c r="A237" s="12">
        <v>451</v>
      </c>
      <c r="B237" s="5">
        <f>VLOOKUP(A237,'ESO dumped ZoneData'!$A$3:$D$9995,2,FALSE)</f>
        <v>236</v>
      </c>
      <c r="C237" s="5">
        <f>VLOOKUP(A237,'ESO dumped ZoneData'!$A$3:$D$9995,3,FALSE)</f>
        <v>382</v>
      </c>
      <c r="D237" s="3" t="str">
        <f>VLOOKUP(A237,'ESO dumped ZoneData'!$A$3:$D$9995,4,FALSE)</f>
        <v>Senalana</v>
      </c>
      <c r="E237" s="3" t="str">
        <f t="array" ref="E237">IF(OR(EXACT(A237,'ESO Dungeon constants'!$D$3:$D$987)),"X","")</f>
        <v/>
      </c>
      <c r="F237" s="3" t="str">
        <f t="shared" si="12"/>
        <v/>
      </c>
      <c r="G237" s="3" t="str">
        <f t="shared" si="13"/>
        <v>Reaper's March</v>
      </c>
      <c r="H237" s="17">
        <f t="shared" si="14"/>
        <v>451</v>
      </c>
      <c r="I237" s="17">
        <f t="shared" si="15"/>
        <v>382</v>
      </c>
      <c r="J237">
        <v>0</v>
      </c>
      <c r="K237" s="3" t="str">
        <f>VLOOKUP(J237,'LibSets constants'!$A$4:$B$1000,2,FALSE)</f>
        <v>DLC_BASE_GAME</v>
      </c>
      <c r="L237" s="3" t="str">
        <f>VLOOKUP(J237,'LibSets constants'!$A$4:$C$1000,3,FALSE)</f>
        <v>Included in base game</v>
      </c>
    </row>
    <row r="238" spans="1:12" x14ac:dyDescent="0.25">
      <c r="A238" s="12">
        <v>452</v>
      </c>
      <c r="B238" s="5">
        <f>VLOOKUP(A238,'ESO dumped ZoneData'!$A$3:$D$9995,2,FALSE)</f>
        <v>237</v>
      </c>
      <c r="C238" s="5">
        <f>VLOOKUP(A238,'ESO dumped ZoneData'!$A$3:$D$9995,3,FALSE)</f>
        <v>382</v>
      </c>
      <c r="D238" s="3" t="str">
        <f>VLOOKUP(A238,'ESO dumped ZoneData'!$A$3:$D$9995,4,FALSE)</f>
        <v>Temple to the Divines</v>
      </c>
      <c r="E238" s="3" t="str">
        <f t="array" ref="E238">IF(OR(EXACT(A238,'ESO Dungeon constants'!$D$3:$D$987)),"X","")</f>
        <v/>
      </c>
      <c r="F238" s="3" t="str">
        <f t="shared" si="12"/>
        <v/>
      </c>
      <c r="G238" s="3" t="str">
        <f t="shared" si="13"/>
        <v>Reaper's March</v>
      </c>
      <c r="H238" s="17">
        <f t="shared" si="14"/>
        <v>452</v>
      </c>
      <c r="I238" s="17">
        <f t="shared" si="15"/>
        <v>382</v>
      </c>
      <c r="J238">
        <v>0</v>
      </c>
      <c r="K238" s="3" t="str">
        <f>VLOOKUP(J238,'LibSets constants'!$A$4:$B$1000,2,FALSE)</f>
        <v>DLC_BASE_GAME</v>
      </c>
      <c r="L238" s="3" t="str">
        <f>VLOOKUP(J238,'LibSets constants'!$A$4:$C$1000,3,FALSE)</f>
        <v>Included in base game</v>
      </c>
    </row>
    <row r="239" spans="1:12" x14ac:dyDescent="0.25">
      <c r="A239" s="12">
        <v>453</v>
      </c>
      <c r="B239" s="5">
        <f>VLOOKUP(A239,'ESO dumped ZoneData'!$A$3:$D$9995,2,FALSE)</f>
        <v>238</v>
      </c>
      <c r="C239" s="5">
        <f>VLOOKUP(A239,'ESO dumped ZoneData'!$A$3:$D$9995,3,FALSE)</f>
        <v>382</v>
      </c>
      <c r="D239" s="3" t="str">
        <f>VLOOKUP(A239,'ESO dumped ZoneData'!$A$3:$D$9995,4,FALSE)</f>
        <v>Halls of Ichor</v>
      </c>
      <c r="E239" s="3" t="str">
        <f t="array" ref="E239">IF(OR(EXACT(A239,'ESO Dungeon constants'!$D$3:$D$987)),"X","")</f>
        <v/>
      </c>
      <c r="F239" s="3" t="str">
        <f t="shared" si="12"/>
        <v/>
      </c>
      <c r="G239" s="3" t="str">
        <f t="shared" si="13"/>
        <v>Reaper's March</v>
      </c>
      <c r="H239" s="17">
        <f t="shared" si="14"/>
        <v>453</v>
      </c>
      <c r="I239" s="17">
        <f t="shared" si="15"/>
        <v>382</v>
      </c>
      <c r="J239">
        <v>0</v>
      </c>
      <c r="K239" s="3" t="str">
        <f>VLOOKUP(J239,'LibSets constants'!$A$4:$B$1000,2,FALSE)</f>
        <v>DLC_BASE_GAME</v>
      </c>
      <c r="L239" s="3" t="str">
        <f>VLOOKUP(J239,'LibSets constants'!$A$4:$C$1000,3,FALSE)</f>
        <v>Included in base game</v>
      </c>
    </row>
    <row r="240" spans="1:12" x14ac:dyDescent="0.25">
      <c r="A240" s="12">
        <v>454</v>
      </c>
      <c r="B240" s="5">
        <f>VLOOKUP(A240,'ESO dumped ZoneData'!$A$3:$D$9995,2,FALSE)</f>
        <v>239</v>
      </c>
      <c r="C240" s="5">
        <f>VLOOKUP(A240,'ESO dumped ZoneData'!$A$3:$D$9995,3,FALSE)</f>
        <v>382</v>
      </c>
      <c r="D240" s="3" t="str">
        <f>VLOOKUP(A240,'ESO dumped ZoneData'!$A$3:$D$9995,4,FALSE)</f>
        <v>Do'Krin Temple</v>
      </c>
      <c r="E240" s="3" t="str">
        <f t="array" ref="E240">IF(OR(EXACT(A240,'ESO Dungeon constants'!$D$3:$D$987)),"X","")</f>
        <v/>
      </c>
      <c r="F240" s="3" t="str">
        <f t="shared" si="12"/>
        <v/>
      </c>
      <c r="G240" s="3" t="str">
        <f t="shared" si="13"/>
        <v>Reaper's March</v>
      </c>
      <c r="H240" s="17">
        <f t="shared" si="14"/>
        <v>454</v>
      </c>
      <c r="I240" s="17">
        <f t="shared" si="15"/>
        <v>382</v>
      </c>
      <c r="J240">
        <v>0</v>
      </c>
      <c r="K240" s="3" t="str">
        <f>VLOOKUP(J240,'LibSets constants'!$A$4:$B$1000,2,FALSE)</f>
        <v>DLC_BASE_GAME</v>
      </c>
      <c r="L240" s="3" t="str">
        <f>VLOOKUP(J240,'LibSets constants'!$A$4:$C$1000,3,FALSE)</f>
        <v>Included in base game</v>
      </c>
    </row>
    <row r="241" spans="1:12" x14ac:dyDescent="0.25">
      <c r="A241" s="12">
        <v>455</v>
      </c>
      <c r="B241" s="5">
        <f>VLOOKUP(A241,'ESO dumped ZoneData'!$A$3:$D$9995,2,FALSE)</f>
        <v>240</v>
      </c>
      <c r="C241" s="5">
        <f>VLOOKUP(A241,'ESO dumped ZoneData'!$A$3:$D$9995,3,FALSE)</f>
        <v>382</v>
      </c>
      <c r="D241" s="3" t="str">
        <f>VLOOKUP(A241,'ESO dumped ZoneData'!$A$3:$D$9995,4,FALSE)</f>
        <v>Rawl'kha Temple</v>
      </c>
      <c r="E241" s="3" t="str">
        <f t="array" ref="E241">IF(OR(EXACT(A241,'ESO Dungeon constants'!$D$3:$D$987)),"X","")</f>
        <v/>
      </c>
      <c r="F241" s="3" t="str">
        <f t="shared" si="12"/>
        <v/>
      </c>
      <c r="G241" s="3" t="str">
        <f t="shared" si="13"/>
        <v>Reaper's March</v>
      </c>
      <c r="H241" s="17">
        <f t="shared" si="14"/>
        <v>455</v>
      </c>
      <c r="I241" s="17">
        <f t="shared" si="15"/>
        <v>382</v>
      </c>
      <c r="J241">
        <v>0</v>
      </c>
      <c r="K241" s="3" t="str">
        <f>VLOOKUP(J241,'LibSets constants'!$A$4:$B$1000,2,FALSE)</f>
        <v>DLC_BASE_GAME</v>
      </c>
      <c r="L241" s="3" t="str">
        <f>VLOOKUP(J241,'LibSets constants'!$A$4:$C$1000,3,FALSE)</f>
        <v>Included in base game</v>
      </c>
    </row>
    <row r="242" spans="1:12" x14ac:dyDescent="0.25">
      <c r="A242" s="12">
        <v>456</v>
      </c>
      <c r="B242" s="5">
        <f>VLOOKUP(A242,'ESO dumped ZoneData'!$A$3:$D$9995,2,FALSE)</f>
        <v>241</v>
      </c>
      <c r="C242" s="5">
        <f>VLOOKUP(A242,'ESO dumped ZoneData'!$A$3:$D$9995,3,FALSE)</f>
        <v>382</v>
      </c>
      <c r="D242" s="3" t="str">
        <f>VLOOKUP(A242,'ESO dumped ZoneData'!$A$3:$D$9995,4,FALSE)</f>
        <v>Five Finger Dance</v>
      </c>
      <c r="E242" s="3" t="str">
        <f t="array" ref="E242">IF(OR(EXACT(A242,'ESO Dungeon constants'!$D$3:$D$987)),"X","")</f>
        <v/>
      </c>
      <c r="F242" s="3" t="str">
        <f t="shared" si="12"/>
        <v/>
      </c>
      <c r="G242" s="3" t="str">
        <f t="shared" si="13"/>
        <v>Reaper's March</v>
      </c>
      <c r="H242" s="17">
        <f t="shared" si="14"/>
        <v>456</v>
      </c>
      <c r="I242" s="17">
        <f t="shared" si="15"/>
        <v>382</v>
      </c>
      <c r="J242">
        <v>0</v>
      </c>
      <c r="K242" s="3" t="str">
        <f>VLOOKUP(J242,'LibSets constants'!$A$4:$B$1000,2,FALSE)</f>
        <v>DLC_BASE_GAME</v>
      </c>
      <c r="L242" s="3" t="str">
        <f>VLOOKUP(J242,'LibSets constants'!$A$4:$C$1000,3,FALSE)</f>
        <v>Included in base game</v>
      </c>
    </row>
    <row r="243" spans="1:12" x14ac:dyDescent="0.25">
      <c r="A243" s="12">
        <v>457</v>
      </c>
      <c r="B243" s="5">
        <f>VLOOKUP(A243,'ESO dumped ZoneData'!$A$3:$D$9995,2,FALSE)</f>
        <v>242</v>
      </c>
      <c r="C243" s="5">
        <f>VLOOKUP(A243,'ESO dumped ZoneData'!$A$3:$D$9995,3,FALSE)</f>
        <v>382</v>
      </c>
      <c r="D243" s="3" t="str">
        <f>VLOOKUP(A243,'ESO dumped ZoneData'!$A$3:$D$9995,4,FALSE)</f>
        <v>Moonmont Temple</v>
      </c>
      <c r="E243" s="3" t="str">
        <f t="array" ref="E243">IF(OR(EXACT(A243,'ESO Dungeon constants'!$D$3:$D$987)),"X","")</f>
        <v/>
      </c>
      <c r="F243" s="3" t="str">
        <f t="shared" si="12"/>
        <v/>
      </c>
      <c r="G243" s="3" t="str">
        <f t="shared" si="13"/>
        <v>Reaper's March</v>
      </c>
      <c r="H243" s="17">
        <f t="shared" si="14"/>
        <v>457</v>
      </c>
      <c r="I243" s="17">
        <f t="shared" si="15"/>
        <v>382</v>
      </c>
      <c r="J243">
        <v>0</v>
      </c>
      <c r="K243" s="3" t="str">
        <f>VLOOKUP(J243,'LibSets constants'!$A$4:$B$1000,2,FALSE)</f>
        <v>DLC_BASE_GAME</v>
      </c>
      <c r="L243" s="3" t="str">
        <f>VLOOKUP(J243,'LibSets constants'!$A$4:$C$1000,3,FALSE)</f>
        <v>Included in base game</v>
      </c>
    </row>
    <row r="244" spans="1:12" x14ac:dyDescent="0.25">
      <c r="A244" s="12">
        <v>458</v>
      </c>
      <c r="B244" s="5">
        <f>VLOOKUP(A244,'ESO dumped ZoneData'!$A$3:$D$9995,2,FALSE)</f>
        <v>243</v>
      </c>
      <c r="C244" s="5">
        <f>VLOOKUP(A244,'ESO dumped ZoneData'!$A$3:$D$9995,3,FALSE)</f>
        <v>382</v>
      </c>
      <c r="D244" s="3" t="str">
        <f>VLOOKUP(A244,'ESO dumped ZoneData'!$A$3:$D$9995,4,FALSE)</f>
        <v>Fort Sphinxmoth</v>
      </c>
      <c r="E244" s="3" t="str">
        <f t="array" ref="E244">IF(OR(EXACT(A244,'ESO Dungeon constants'!$D$3:$D$987)),"X","")</f>
        <v/>
      </c>
      <c r="F244" s="3" t="str">
        <f t="shared" si="12"/>
        <v/>
      </c>
      <c r="G244" s="3" t="str">
        <f t="shared" si="13"/>
        <v>Reaper's March</v>
      </c>
      <c r="H244" s="17">
        <f t="shared" si="14"/>
        <v>458</v>
      </c>
      <c r="I244" s="17">
        <f t="shared" si="15"/>
        <v>382</v>
      </c>
      <c r="J244">
        <v>0</v>
      </c>
      <c r="K244" s="3" t="str">
        <f>VLOOKUP(J244,'LibSets constants'!$A$4:$B$1000,2,FALSE)</f>
        <v>DLC_BASE_GAME</v>
      </c>
      <c r="L244" s="3" t="str">
        <f>VLOOKUP(J244,'LibSets constants'!$A$4:$C$1000,3,FALSE)</f>
        <v>Included in base game</v>
      </c>
    </row>
    <row r="245" spans="1:12" x14ac:dyDescent="0.25">
      <c r="A245" s="12">
        <v>459</v>
      </c>
      <c r="B245" s="5">
        <f>VLOOKUP(A245,'ESO dumped ZoneData'!$A$3:$D$9995,2,FALSE)</f>
        <v>244</v>
      </c>
      <c r="C245" s="5">
        <f>VLOOKUP(A245,'ESO dumped ZoneData'!$A$3:$D$9995,3,FALSE)</f>
        <v>382</v>
      </c>
      <c r="D245" s="3" t="str">
        <f>VLOOKUP(A245,'ESO dumped ZoneData'!$A$3:$D$9995,4,FALSE)</f>
        <v>Thizzrini Arena</v>
      </c>
      <c r="E245" s="3" t="str">
        <f t="array" ref="E245">IF(OR(EXACT(A245,'ESO Dungeon constants'!$D$3:$D$987)),"X","")</f>
        <v/>
      </c>
      <c r="F245" s="3" t="str">
        <f t="shared" si="12"/>
        <v/>
      </c>
      <c r="G245" s="3" t="str">
        <f t="shared" si="13"/>
        <v>Reaper's March</v>
      </c>
      <c r="H245" s="17">
        <f t="shared" si="14"/>
        <v>459</v>
      </c>
      <c r="I245" s="17">
        <f t="shared" si="15"/>
        <v>382</v>
      </c>
      <c r="J245">
        <v>0</v>
      </c>
      <c r="K245" s="3" t="str">
        <f>VLOOKUP(J245,'LibSets constants'!$A$4:$B$1000,2,FALSE)</f>
        <v>DLC_BASE_GAME</v>
      </c>
      <c r="L245" s="3" t="str">
        <f>VLOOKUP(J245,'LibSets constants'!$A$4:$C$1000,3,FALSE)</f>
        <v>Included in base game</v>
      </c>
    </row>
    <row r="246" spans="1:12" x14ac:dyDescent="0.25">
      <c r="A246" s="12">
        <v>460</v>
      </c>
      <c r="B246" s="5">
        <f>VLOOKUP(A246,'ESO dumped ZoneData'!$A$3:$D$9995,2,FALSE)</f>
        <v>245</v>
      </c>
      <c r="C246" s="5">
        <f>VLOOKUP(A246,'ESO dumped ZoneData'!$A$3:$D$9995,3,FALSE)</f>
        <v>382</v>
      </c>
      <c r="D246" s="3" t="str">
        <f>VLOOKUP(A246,'ESO dumped ZoneData'!$A$3:$D$9995,4,FALSE)</f>
        <v>The Demi-Plane of Jode</v>
      </c>
      <c r="E246" s="3" t="str">
        <f t="array" ref="E246">IF(OR(EXACT(A246,'ESO Dungeon constants'!$D$3:$D$987)),"X","")</f>
        <v/>
      </c>
      <c r="F246" s="3" t="str">
        <f t="shared" si="12"/>
        <v/>
      </c>
      <c r="G246" s="3" t="str">
        <f t="shared" si="13"/>
        <v>Reaper's March</v>
      </c>
      <c r="H246" s="17">
        <f t="shared" si="14"/>
        <v>460</v>
      </c>
      <c r="I246" s="17">
        <f t="shared" si="15"/>
        <v>382</v>
      </c>
      <c r="J246">
        <v>0</v>
      </c>
      <c r="K246" s="3" t="str">
        <f>VLOOKUP(J246,'LibSets constants'!$A$4:$B$1000,2,FALSE)</f>
        <v>DLC_BASE_GAME</v>
      </c>
      <c r="L246" s="3" t="str">
        <f>VLOOKUP(J246,'LibSets constants'!$A$4:$C$1000,3,FALSE)</f>
        <v>Included in base game</v>
      </c>
    </row>
    <row r="247" spans="1:12" x14ac:dyDescent="0.25">
      <c r="A247" s="12">
        <v>461</v>
      </c>
      <c r="B247" s="5">
        <f>VLOOKUP(A247,'ESO dumped ZoneData'!$A$3:$D$9995,2,FALSE)</f>
        <v>246</v>
      </c>
      <c r="C247" s="5">
        <f>VLOOKUP(A247,'ESO dumped ZoneData'!$A$3:$D$9995,3,FALSE)</f>
        <v>382</v>
      </c>
      <c r="D247" s="3" t="str">
        <f>VLOOKUP(A247,'ESO dumped ZoneData'!$A$3:$D$9995,4,FALSE)</f>
        <v>Den of Lorkhaj</v>
      </c>
      <c r="E247" s="3" t="str">
        <f t="array" ref="E247">IF(OR(EXACT(A247,'ESO Dungeon constants'!$D$3:$D$987)),"X","")</f>
        <v/>
      </c>
      <c r="F247" s="3" t="str">
        <f t="shared" si="12"/>
        <v/>
      </c>
      <c r="G247" s="3" t="str">
        <f t="shared" si="13"/>
        <v>Reaper's March</v>
      </c>
      <c r="H247" s="17">
        <f t="shared" si="14"/>
        <v>461</v>
      </c>
      <c r="I247" s="17">
        <f t="shared" si="15"/>
        <v>382</v>
      </c>
      <c r="J247">
        <v>0</v>
      </c>
      <c r="K247" s="3" t="str">
        <f>VLOOKUP(J247,'LibSets constants'!$A$4:$B$1000,2,FALSE)</f>
        <v>DLC_BASE_GAME</v>
      </c>
      <c r="L247" s="3" t="str">
        <f>VLOOKUP(J247,'LibSets constants'!$A$4:$C$1000,3,FALSE)</f>
        <v>Included in base game</v>
      </c>
    </row>
    <row r="248" spans="1:12" x14ac:dyDescent="0.25">
      <c r="A248" s="12">
        <v>462</v>
      </c>
      <c r="B248" s="5">
        <f>VLOOKUP(A248,'ESO dumped ZoneData'!$A$3:$D$9995,2,FALSE)</f>
        <v>247</v>
      </c>
      <c r="C248" s="5">
        <f>VLOOKUP(A248,'ESO dumped ZoneData'!$A$3:$D$9995,3,FALSE)</f>
        <v>382</v>
      </c>
      <c r="D248" s="3" t="str">
        <f>VLOOKUP(A248,'ESO dumped ZoneData'!$A$3:$D$9995,4,FALSE)</f>
        <v>Thibaut's Cairn</v>
      </c>
      <c r="E248" s="3" t="str">
        <f t="array" ref="E248">IF(OR(EXACT(A248,'ESO Dungeon constants'!$D$3:$D$987)),"X","")</f>
        <v/>
      </c>
      <c r="F248" s="3" t="str">
        <f t="shared" si="12"/>
        <v/>
      </c>
      <c r="G248" s="3" t="str">
        <f t="shared" si="13"/>
        <v>Reaper's March</v>
      </c>
      <c r="H248" s="17">
        <f t="shared" si="14"/>
        <v>462</v>
      </c>
      <c r="I248" s="17">
        <f t="shared" si="15"/>
        <v>382</v>
      </c>
      <c r="J248">
        <v>0</v>
      </c>
      <c r="K248" s="3" t="str">
        <f>VLOOKUP(J248,'LibSets constants'!$A$4:$B$1000,2,FALSE)</f>
        <v>DLC_BASE_GAME</v>
      </c>
      <c r="L248" s="3" t="str">
        <f>VLOOKUP(J248,'LibSets constants'!$A$4:$C$1000,3,FALSE)</f>
        <v>Included in base game</v>
      </c>
    </row>
    <row r="249" spans="1:12" x14ac:dyDescent="0.25">
      <c r="A249" s="12">
        <v>463</v>
      </c>
      <c r="B249" s="5">
        <f>VLOOKUP(A249,'ESO dumped ZoneData'!$A$3:$D$9995,2,FALSE)</f>
        <v>248</v>
      </c>
      <c r="C249" s="5">
        <f>VLOOKUP(A249,'ESO dumped ZoneData'!$A$3:$D$9995,3,FALSE)</f>
        <v>382</v>
      </c>
      <c r="D249" s="3" t="str">
        <f>VLOOKUP(A249,'ESO dumped ZoneData'!$A$3:$D$9995,4,FALSE)</f>
        <v>Kuna's Delve</v>
      </c>
      <c r="E249" s="3" t="str">
        <f t="array" ref="E249">IF(OR(EXACT(A249,'ESO Dungeon constants'!$D$3:$D$987)),"X","")</f>
        <v/>
      </c>
      <c r="F249" s="3" t="str">
        <f t="shared" si="12"/>
        <v/>
      </c>
      <c r="G249" s="3" t="str">
        <f t="shared" si="13"/>
        <v>Reaper's March</v>
      </c>
      <c r="H249" s="17">
        <f t="shared" si="14"/>
        <v>463</v>
      </c>
      <c r="I249" s="17">
        <f t="shared" si="15"/>
        <v>382</v>
      </c>
      <c r="J249">
        <v>0</v>
      </c>
      <c r="K249" s="3" t="str">
        <f>VLOOKUP(J249,'LibSets constants'!$A$4:$B$1000,2,FALSE)</f>
        <v>DLC_BASE_GAME</v>
      </c>
      <c r="L249" s="3" t="str">
        <f>VLOOKUP(J249,'LibSets constants'!$A$4:$C$1000,3,FALSE)</f>
        <v>Included in base game</v>
      </c>
    </row>
    <row r="250" spans="1:12" x14ac:dyDescent="0.25">
      <c r="A250" s="12">
        <v>464</v>
      </c>
      <c r="B250" s="5">
        <f>VLOOKUP(A250,'ESO dumped ZoneData'!$A$3:$D$9995,2,FALSE)</f>
        <v>249</v>
      </c>
      <c r="C250" s="5">
        <f>VLOOKUP(A250,'ESO dumped ZoneData'!$A$3:$D$9995,3,FALSE)</f>
        <v>382</v>
      </c>
      <c r="D250" s="3" t="str">
        <f>VLOOKUP(A250,'ESO dumped ZoneData'!$A$3:$D$9995,4,FALSE)</f>
        <v>Fardir's Folly</v>
      </c>
      <c r="E250" s="3" t="str">
        <f t="array" ref="E250">IF(OR(EXACT(A250,'ESO Dungeon constants'!$D$3:$D$987)),"X","")</f>
        <v/>
      </c>
      <c r="F250" s="3" t="str">
        <f t="shared" si="12"/>
        <v/>
      </c>
      <c r="G250" s="3" t="str">
        <f t="shared" si="13"/>
        <v>Reaper's March</v>
      </c>
      <c r="H250" s="17">
        <f t="shared" si="14"/>
        <v>464</v>
      </c>
      <c r="I250" s="17">
        <f t="shared" si="15"/>
        <v>382</v>
      </c>
      <c r="J250">
        <v>0</v>
      </c>
      <c r="K250" s="3" t="str">
        <f>VLOOKUP(J250,'LibSets constants'!$A$4:$B$1000,2,FALSE)</f>
        <v>DLC_BASE_GAME</v>
      </c>
      <c r="L250" s="3" t="str">
        <f>VLOOKUP(J250,'LibSets constants'!$A$4:$C$1000,3,FALSE)</f>
        <v>Included in base game</v>
      </c>
    </row>
    <row r="251" spans="1:12" x14ac:dyDescent="0.25">
      <c r="A251" s="12">
        <v>465</v>
      </c>
      <c r="B251" s="5">
        <f>VLOOKUP(A251,'ESO dumped ZoneData'!$A$3:$D$9995,2,FALSE)</f>
        <v>250</v>
      </c>
      <c r="C251" s="5">
        <f>VLOOKUP(A251,'ESO dumped ZoneData'!$A$3:$D$9995,3,FALSE)</f>
        <v>382</v>
      </c>
      <c r="D251" s="3" t="str">
        <f>VLOOKUP(A251,'ESO dumped ZoneData'!$A$3:$D$9995,4,FALSE)</f>
        <v>Claw's Strike</v>
      </c>
      <c r="E251" s="3" t="str">
        <f t="array" ref="E251">IF(OR(EXACT(A251,'ESO Dungeon constants'!$D$3:$D$987)),"X","")</f>
        <v/>
      </c>
      <c r="F251" s="3" t="str">
        <f t="shared" si="12"/>
        <v/>
      </c>
      <c r="G251" s="3" t="str">
        <f t="shared" si="13"/>
        <v>Reaper's March</v>
      </c>
      <c r="H251" s="17">
        <f t="shared" si="14"/>
        <v>465</v>
      </c>
      <c r="I251" s="17">
        <f t="shared" si="15"/>
        <v>382</v>
      </c>
      <c r="J251">
        <v>0</v>
      </c>
      <c r="K251" s="3" t="str">
        <f>VLOOKUP(J251,'LibSets constants'!$A$4:$B$1000,2,FALSE)</f>
        <v>DLC_BASE_GAME</v>
      </c>
      <c r="L251" s="3" t="str">
        <f>VLOOKUP(J251,'LibSets constants'!$A$4:$C$1000,3,FALSE)</f>
        <v>Included in base game</v>
      </c>
    </row>
    <row r="252" spans="1:12" x14ac:dyDescent="0.25">
      <c r="A252" s="12">
        <v>466</v>
      </c>
      <c r="B252" s="5">
        <f>VLOOKUP(A252,'ESO dumped ZoneData'!$A$3:$D$9995,2,FALSE)</f>
        <v>251</v>
      </c>
      <c r="C252" s="5">
        <f>VLOOKUP(A252,'ESO dumped ZoneData'!$A$3:$D$9995,3,FALSE)</f>
        <v>382</v>
      </c>
      <c r="D252" s="3" t="str">
        <f>VLOOKUP(A252,'ESO dumped ZoneData'!$A$3:$D$9995,4,FALSE)</f>
        <v>Weeping Wind Cave</v>
      </c>
      <c r="E252" s="3" t="str">
        <f t="array" ref="E252">IF(OR(EXACT(A252,'ESO Dungeon constants'!$D$3:$D$987)),"X","")</f>
        <v/>
      </c>
      <c r="F252" s="3" t="str">
        <f t="shared" si="12"/>
        <v/>
      </c>
      <c r="G252" s="3" t="str">
        <f t="shared" si="13"/>
        <v>Reaper's March</v>
      </c>
      <c r="H252" s="17">
        <f t="shared" si="14"/>
        <v>466</v>
      </c>
      <c r="I252" s="17">
        <f t="shared" si="15"/>
        <v>382</v>
      </c>
      <c r="J252">
        <v>0</v>
      </c>
      <c r="K252" s="3" t="str">
        <f>VLOOKUP(J252,'LibSets constants'!$A$4:$B$1000,2,FALSE)</f>
        <v>DLC_BASE_GAME</v>
      </c>
      <c r="L252" s="3" t="str">
        <f>VLOOKUP(J252,'LibSets constants'!$A$4:$C$1000,3,FALSE)</f>
        <v>Included in base game</v>
      </c>
    </row>
    <row r="253" spans="1:12" x14ac:dyDescent="0.25">
      <c r="A253" s="12">
        <v>467</v>
      </c>
      <c r="B253" s="5">
        <f>VLOOKUP(A253,'ESO dumped ZoneData'!$A$3:$D$9995,2,FALSE)</f>
        <v>252</v>
      </c>
      <c r="C253" s="5">
        <f>VLOOKUP(A253,'ESO dumped ZoneData'!$A$3:$D$9995,3,FALSE)</f>
        <v>382</v>
      </c>
      <c r="D253" s="3" t="str">
        <f>VLOOKUP(A253,'ESO dumped ZoneData'!$A$3:$D$9995,4,FALSE)</f>
        <v>Jode's Light</v>
      </c>
      <c r="E253" s="3" t="str">
        <f t="array" ref="E253">IF(OR(EXACT(A253,'ESO Dungeon constants'!$D$3:$D$987)),"X","")</f>
        <v/>
      </c>
      <c r="F253" s="3" t="str">
        <f t="shared" si="12"/>
        <v/>
      </c>
      <c r="G253" s="3" t="str">
        <f t="shared" si="13"/>
        <v>Reaper's March</v>
      </c>
      <c r="H253" s="17">
        <f t="shared" si="14"/>
        <v>467</v>
      </c>
      <c r="I253" s="17">
        <f t="shared" si="15"/>
        <v>382</v>
      </c>
      <c r="J253">
        <v>0</v>
      </c>
      <c r="K253" s="3" t="str">
        <f>VLOOKUP(J253,'LibSets constants'!$A$4:$B$1000,2,FALSE)</f>
        <v>DLC_BASE_GAME</v>
      </c>
      <c r="L253" s="3" t="str">
        <f>VLOOKUP(J253,'LibSets constants'!$A$4:$C$1000,3,FALSE)</f>
        <v>Included in base game</v>
      </c>
    </row>
    <row r="254" spans="1:12" x14ac:dyDescent="0.25">
      <c r="A254" s="12">
        <v>468</v>
      </c>
      <c r="B254" s="5">
        <f>VLOOKUP(A254,'ESO dumped ZoneData'!$A$3:$D$9995,2,FALSE)</f>
        <v>253</v>
      </c>
      <c r="C254" s="5">
        <f>VLOOKUP(A254,'ESO dumped ZoneData'!$A$3:$D$9995,3,FALSE)</f>
        <v>58</v>
      </c>
      <c r="D254" s="3" t="str">
        <f>VLOOKUP(A254,'ESO dumped ZoneData'!$A$3:$D$9995,4,FALSE)</f>
        <v>Dead Man's Drop</v>
      </c>
      <c r="E254" s="3" t="str">
        <f t="array" ref="E254">IF(OR(EXACT(A254,'ESO Dungeon constants'!$D$3:$D$987)),"X","")</f>
        <v/>
      </c>
      <c r="F254" s="3" t="str">
        <f t="shared" si="12"/>
        <v/>
      </c>
      <c r="G254" s="3" t="str">
        <f t="shared" si="13"/>
        <v>Malabal Tor</v>
      </c>
      <c r="H254" s="17">
        <f t="shared" si="14"/>
        <v>468</v>
      </c>
      <c r="I254" s="17">
        <f t="shared" si="15"/>
        <v>58</v>
      </c>
      <c r="J254">
        <v>0</v>
      </c>
      <c r="K254" s="3" t="str">
        <f>VLOOKUP(J254,'LibSets constants'!$A$4:$B$1000,2,FALSE)</f>
        <v>DLC_BASE_GAME</v>
      </c>
      <c r="L254" s="3" t="str">
        <f>VLOOKUP(J254,'LibSets constants'!$A$4:$C$1000,3,FALSE)</f>
        <v>Included in base game</v>
      </c>
    </row>
    <row r="255" spans="1:12" x14ac:dyDescent="0.25">
      <c r="A255" s="12">
        <v>469</v>
      </c>
      <c r="B255" s="5">
        <f>VLOOKUP(A255,'ESO dumped ZoneData'!$A$3:$D$9995,2,FALSE)</f>
        <v>254</v>
      </c>
      <c r="C255" s="5">
        <f>VLOOKUP(A255,'ESO dumped ZoneData'!$A$3:$D$9995,3,FALSE)</f>
        <v>58</v>
      </c>
      <c r="D255" s="3" t="str">
        <f>VLOOKUP(A255,'ESO dumped ZoneData'!$A$3:$D$9995,4,FALSE)</f>
        <v>Tomb of Apostates</v>
      </c>
      <c r="E255" s="3" t="str">
        <f t="array" ref="E255">IF(OR(EXACT(A255,'ESO Dungeon constants'!$D$3:$D$987)),"X","")</f>
        <v/>
      </c>
      <c r="F255" s="3" t="str">
        <f t="shared" si="12"/>
        <v/>
      </c>
      <c r="G255" s="3" t="str">
        <f t="shared" si="13"/>
        <v>Malabal Tor</v>
      </c>
      <c r="H255" s="17">
        <f t="shared" si="14"/>
        <v>469</v>
      </c>
      <c r="I255" s="17">
        <f t="shared" si="15"/>
        <v>58</v>
      </c>
      <c r="J255">
        <v>0</v>
      </c>
      <c r="K255" s="3" t="str">
        <f>VLOOKUP(J255,'LibSets constants'!$A$4:$B$1000,2,FALSE)</f>
        <v>DLC_BASE_GAME</v>
      </c>
      <c r="L255" s="3" t="str">
        <f>VLOOKUP(J255,'LibSets constants'!$A$4:$C$1000,3,FALSE)</f>
        <v>Included in base game</v>
      </c>
    </row>
    <row r="256" spans="1:12" x14ac:dyDescent="0.25">
      <c r="A256" s="12">
        <v>470</v>
      </c>
      <c r="B256" s="5">
        <f>VLOOKUP(A256,'ESO dumped ZoneData'!$A$3:$D$9995,2,FALSE)</f>
        <v>255</v>
      </c>
      <c r="C256" s="5">
        <f>VLOOKUP(A256,'ESO dumped ZoneData'!$A$3:$D$9995,3,FALSE)</f>
        <v>58</v>
      </c>
      <c r="D256" s="3" t="str">
        <f>VLOOKUP(A256,'ESO dumped ZoneData'!$A$3:$D$9995,4,FALSE)</f>
        <v>Hoarvor Pit</v>
      </c>
      <c r="E256" s="3" t="str">
        <f t="array" ref="E256">IF(OR(EXACT(A256,'ESO Dungeon constants'!$D$3:$D$987)),"X","")</f>
        <v/>
      </c>
      <c r="F256" s="3" t="str">
        <f t="shared" si="12"/>
        <v/>
      </c>
      <c r="G256" s="3" t="str">
        <f t="shared" si="13"/>
        <v>Malabal Tor</v>
      </c>
      <c r="H256" s="17">
        <f t="shared" si="14"/>
        <v>470</v>
      </c>
      <c r="I256" s="17">
        <f t="shared" si="15"/>
        <v>58</v>
      </c>
      <c r="J256">
        <v>0</v>
      </c>
      <c r="K256" s="3" t="str">
        <f>VLOOKUP(J256,'LibSets constants'!$A$4:$B$1000,2,FALSE)</f>
        <v>DLC_BASE_GAME</v>
      </c>
      <c r="L256" s="3" t="str">
        <f>VLOOKUP(J256,'LibSets constants'!$A$4:$C$1000,3,FALSE)</f>
        <v>Included in base game</v>
      </c>
    </row>
    <row r="257" spans="1:12" x14ac:dyDescent="0.25">
      <c r="A257" s="12">
        <v>471</v>
      </c>
      <c r="B257" s="5">
        <f>VLOOKUP(A257,'ESO dumped ZoneData'!$A$3:$D$9995,2,FALSE)</f>
        <v>256</v>
      </c>
      <c r="C257" s="5">
        <f>VLOOKUP(A257,'ESO dumped ZoneData'!$A$3:$D$9995,3,FALSE)</f>
        <v>58</v>
      </c>
      <c r="D257" s="3" t="str">
        <f>VLOOKUP(A257,'ESO dumped ZoneData'!$A$3:$D$9995,4,FALSE)</f>
        <v>Shael Ruins</v>
      </c>
      <c r="E257" s="3" t="str">
        <f t="array" ref="E257">IF(OR(EXACT(A257,'ESO Dungeon constants'!$D$3:$D$987)),"X","")</f>
        <v/>
      </c>
      <c r="F257" s="3" t="str">
        <f t="shared" si="12"/>
        <v/>
      </c>
      <c r="G257" s="3" t="str">
        <f t="shared" si="13"/>
        <v>Malabal Tor</v>
      </c>
      <c r="H257" s="17">
        <f t="shared" si="14"/>
        <v>471</v>
      </c>
      <c r="I257" s="17">
        <f t="shared" si="15"/>
        <v>58</v>
      </c>
      <c r="J257">
        <v>0</v>
      </c>
      <c r="K257" s="3" t="str">
        <f>VLOOKUP(J257,'LibSets constants'!$A$4:$B$1000,2,FALSE)</f>
        <v>DLC_BASE_GAME</v>
      </c>
      <c r="L257" s="3" t="str">
        <f>VLOOKUP(J257,'LibSets constants'!$A$4:$C$1000,3,FALSE)</f>
        <v>Included in base game</v>
      </c>
    </row>
    <row r="258" spans="1:12" x14ac:dyDescent="0.25">
      <c r="A258" s="12">
        <v>472</v>
      </c>
      <c r="B258" s="5">
        <f>VLOOKUP(A258,'ESO dumped ZoneData'!$A$3:$D$9995,2,FALSE)</f>
        <v>257</v>
      </c>
      <c r="C258" s="5">
        <f>VLOOKUP(A258,'ESO dumped ZoneData'!$A$3:$D$9995,3,FALSE)</f>
        <v>58</v>
      </c>
      <c r="D258" s="3" t="str">
        <f>VLOOKUP(A258,'ESO dumped ZoneData'!$A$3:$D$9995,4,FALSE)</f>
        <v>Roots of Silvenar</v>
      </c>
      <c r="E258" s="3" t="str">
        <f t="array" ref="E258">IF(OR(EXACT(A258,'ESO Dungeon constants'!$D$3:$D$987)),"X","")</f>
        <v/>
      </c>
      <c r="F258" s="3" t="str">
        <f t="shared" ref="F258:F321" si="16">IF(EXACT(A258,C258),"X","")</f>
        <v/>
      </c>
      <c r="G258" s="3" t="str">
        <f t="shared" ref="G258:G321" si="17">IF(A258&lt;&gt;C258,VLOOKUP(C258,$A$2:$D$9949,4,FALSE),"")</f>
        <v>Malabal Tor</v>
      </c>
      <c r="H258" s="17">
        <f t="shared" ref="H258:H321" si="18">A258</f>
        <v>472</v>
      </c>
      <c r="I258" s="17">
        <f t="shared" ref="I258:I321" si="19">C258</f>
        <v>58</v>
      </c>
      <c r="J258">
        <v>0</v>
      </c>
      <c r="K258" s="3" t="str">
        <f>VLOOKUP(J258,'LibSets constants'!$A$4:$B$1000,2,FALSE)</f>
        <v>DLC_BASE_GAME</v>
      </c>
      <c r="L258" s="3" t="str">
        <f>VLOOKUP(J258,'LibSets constants'!$A$4:$C$1000,3,FALSE)</f>
        <v>Included in base game</v>
      </c>
    </row>
    <row r="259" spans="1:12" x14ac:dyDescent="0.25">
      <c r="A259" s="12">
        <v>473</v>
      </c>
      <c r="B259" s="5">
        <f>VLOOKUP(A259,'ESO dumped ZoneData'!$A$3:$D$9995,2,FALSE)</f>
        <v>258</v>
      </c>
      <c r="C259" s="5">
        <f>VLOOKUP(A259,'ESO dumped ZoneData'!$A$3:$D$9995,3,FALSE)</f>
        <v>58</v>
      </c>
      <c r="D259" s="3" t="str">
        <f>VLOOKUP(A259,'ESO dumped ZoneData'!$A$3:$D$9995,4,FALSE)</f>
        <v>Black Vine Ruins</v>
      </c>
      <c r="E259" s="3" t="str">
        <f t="array" ref="E259">IF(OR(EXACT(A259,'ESO Dungeon constants'!$D$3:$D$987)),"X","")</f>
        <v/>
      </c>
      <c r="F259" s="3" t="str">
        <f t="shared" si="16"/>
        <v/>
      </c>
      <c r="G259" s="3" t="str">
        <f t="shared" si="17"/>
        <v>Malabal Tor</v>
      </c>
      <c r="H259" s="17">
        <f t="shared" si="18"/>
        <v>473</v>
      </c>
      <c r="I259" s="17">
        <f t="shared" si="19"/>
        <v>58</v>
      </c>
      <c r="J259">
        <v>0</v>
      </c>
      <c r="K259" s="3" t="str">
        <f>VLOOKUP(J259,'LibSets constants'!$A$4:$B$1000,2,FALSE)</f>
        <v>DLC_BASE_GAME</v>
      </c>
      <c r="L259" s="3" t="str">
        <f>VLOOKUP(J259,'LibSets constants'!$A$4:$C$1000,3,FALSE)</f>
        <v>Included in base game</v>
      </c>
    </row>
    <row r="260" spans="1:12" x14ac:dyDescent="0.25">
      <c r="A260" s="12">
        <v>475</v>
      </c>
      <c r="B260" s="5">
        <f>VLOOKUP(A260,'ESO dumped ZoneData'!$A$3:$D$9995,2,FALSE)</f>
        <v>259</v>
      </c>
      <c r="C260" s="5">
        <f>VLOOKUP(A260,'ESO dumped ZoneData'!$A$3:$D$9995,3,FALSE)</f>
        <v>383</v>
      </c>
      <c r="D260" s="3" t="str">
        <f>VLOOKUP(A260,'ESO dumped ZoneData'!$A$3:$D$9995,4,FALSE)</f>
        <v>The Scuttle Pit</v>
      </c>
      <c r="E260" s="3" t="str">
        <f t="array" ref="E260">IF(OR(EXACT(A260,'ESO Dungeon constants'!$D$3:$D$987)),"X","")</f>
        <v/>
      </c>
      <c r="F260" s="3" t="str">
        <f t="shared" si="16"/>
        <v/>
      </c>
      <c r="G260" s="3" t="str">
        <f t="shared" si="17"/>
        <v>Grahtwood</v>
      </c>
      <c r="H260" s="17">
        <f t="shared" si="18"/>
        <v>475</v>
      </c>
      <c r="I260" s="17">
        <f t="shared" si="19"/>
        <v>383</v>
      </c>
      <c r="J260">
        <v>0</v>
      </c>
      <c r="K260" s="3" t="str">
        <f>VLOOKUP(J260,'LibSets constants'!$A$4:$B$1000,2,FALSE)</f>
        <v>DLC_BASE_GAME</v>
      </c>
      <c r="L260" s="3" t="str">
        <f>VLOOKUP(J260,'LibSets constants'!$A$4:$C$1000,3,FALSE)</f>
        <v>Included in base game</v>
      </c>
    </row>
    <row r="261" spans="1:12" x14ac:dyDescent="0.25">
      <c r="A261" s="12">
        <v>477</v>
      </c>
      <c r="B261" s="5">
        <f>VLOOKUP(A261,'ESO dumped ZoneData'!$A$3:$D$9995,2,FALSE)</f>
        <v>260</v>
      </c>
      <c r="C261" s="5">
        <f>VLOOKUP(A261,'ESO dumped ZoneData'!$A$3:$D$9995,3,FALSE)</f>
        <v>383</v>
      </c>
      <c r="D261" s="3" t="str">
        <f>VLOOKUP(A261,'ESO dumped ZoneData'!$A$3:$D$9995,4,FALSE)</f>
        <v>Vinedeath Cave</v>
      </c>
      <c r="E261" s="3" t="str">
        <f t="array" ref="E261">IF(OR(EXACT(A261,'ESO Dungeon constants'!$D$3:$D$987)),"X","")</f>
        <v/>
      </c>
      <c r="F261" s="3" t="str">
        <f t="shared" si="16"/>
        <v/>
      </c>
      <c r="G261" s="3" t="str">
        <f t="shared" si="17"/>
        <v>Grahtwood</v>
      </c>
      <c r="H261" s="17">
        <f t="shared" si="18"/>
        <v>477</v>
      </c>
      <c r="I261" s="17">
        <f t="shared" si="19"/>
        <v>383</v>
      </c>
      <c r="J261">
        <v>0</v>
      </c>
      <c r="K261" s="3" t="str">
        <f>VLOOKUP(J261,'LibSets constants'!$A$4:$B$1000,2,FALSE)</f>
        <v>DLC_BASE_GAME</v>
      </c>
      <c r="L261" s="3" t="str">
        <f>VLOOKUP(J261,'LibSets constants'!$A$4:$C$1000,3,FALSE)</f>
        <v>Included in base game</v>
      </c>
    </row>
    <row r="262" spans="1:12" x14ac:dyDescent="0.25">
      <c r="A262" s="12">
        <v>478</v>
      </c>
      <c r="B262" s="5">
        <f>VLOOKUP(A262,'ESO dumped ZoneData'!$A$3:$D$9995,2,FALSE)</f>
        <v>261</v>
      </c>
      <c r="C262" s="5">
        <f>VLOOKUP(A262,'ESO dumped ZoneData'!$A$3:$D$9995,3,FALSE)</f>
        <v>383</v>
      </c>
      <c r="D262" s="3" t="str">
        <f>VLOOKUP(A262,'ESO dumped ZoneData'!$A$3:$D$9995,4,FALSE)</f>
        <v>Wormroot Depths</v>
      </c>
      <c r="E262" s="3" t="str">
        <f t="array" ref="E262">IF(OR(EXACT(A262,'ESO Dungeon constants'!$D$3:$D$987)),"X","")</f>
        <v/>
      </c>
      <c r="F262" s="3" t="str">
        <f t="shared" si="16"/>
        <v/>
      </c>
      <c r="G262" s="3" t="str">
        <f t="shared" si="17"/>
        <v>Grahtwood</v>
      </c>
      <c r="H262" s="17">
        <f t="shared" si="18"/>
        <v>478</v>
      </c>
      <c r="I262" s="17">
        <f t="shared" si="19"/>
        <v>383</v>
      </c>
      <c r="J262">
        <v>0</v>
      </c>
      <c r="K262" s="3" t="str">
        <f>VLOOKUP(J262,'LibSets constants'!$A$4:$B$1000,2,FALSE)</f>
        <v>DLC_BASE_GAME</v>
      </c>
      <c r="L262" s="3" t="str">
        <f>VLOOKUP(J262,'LibSets constants'!$A$4:$C$1000,3,FALSE)</f>
        <v>Included in base game</v>
      </c>
    </row>
    <row r="263" spans="1:12" x14ac:dyDescent="0.25">
      <c r="A263" s="12">
        <v>480</v>
      </c>
      <c r="B263" s="5">
        <f>VLOOKUP(A263,'ESO dumped ZoneData'!$A$3:$D$9995,2,FALSE)</f>
        <v>262</v>
      </c>
      <c r="C263" s="5">
        <f>VLOOKUP(A263,'ESO dumped ZoneData'!$A$3:$D$9995,3,FALSE)</f>
        <v>103</v>
      </c>
      <c r="D263" s="3" t="str">
        <f>VLOOKUP(A263,'ESO dumped ZoneData'!$A$3:$D$9995,4,FALSE)</f>
        <v>Snapleg Cave</v>
      </c>
      <c r="E263" s="3" t="str">
        <f t="array" ref="E263">IF(OR(EXACT(A263,'ESO Dungeon constants'!$D$3:$D$987)),"X","")</f>
        <v/>
      </c>
      <c r="F263" s="3" t="str">
        <f t="shared" si="16"/>
        <v/>
      </c>
      <c r="G263" s="3" t="str">
        <f t="shared" si="17"/>
        <v>The Rift</v>
      </c>
      <c r="H263" s="17">
        <f t="shared" si="18"/>
        <v>480</v>
      </c>
      <c r="I263" s="17">
        <f t="shared" si="19"/>
        <v>103</v>
      </c>
      <c r="J263">
        <v>0</v>
      </c>
      <c r="K263" s="3" t="str">
        <f>VLOOKUP(J263,'LibSets constants'!$A$4:$B$1000,2,FALSE)</f>
        <v>DLC_BASE_GAME</v>
      </c>
      <c r="L263" s="3" t="str">
        <f>VLOOKUP(J263,'LibSets constants'!$A$4:$C$1000,3,FALSE)</f>
        <v>Included in base game</v>
      </c>
    </row>
    <row r="264" spans="1:12" x14ac:dyDescent="0.25">
      <c r="A264" s="12">
        <v>481</v>
      </c>
      <c r="B264" s="5">
        <f>VLOOKUP(A264,'ESO dumped ZoneData'!$A$3:$D$9995,2,FALSE)</f>
        <v>263</v>
      </c>
      <c r="C264" s="5">
        <f>VLOOKUP(A264,'ESO dumped ZoneData'!$A$3:$D$9995,3,FALSE)</f>
        <v>103</v>
      </c>
      <c r="D264" s="3" t="str">
        <f>VLOOKUP(A264,'ESO dumped ZoneData'!$A$3:$D$9995,4,FALSE)</f>
        <v>Fort Greenwall</v>
      </c>
      <c r="E264" s="3" t="str">
        <f t="array" ref="E264">IF(OR(EXACT(A264,'ESO Dungeon constants'!$D$3:$D$987)),"X","")</f>
        <v/>
      </c>
      <c r="F264" s="3" t="str">
        <f t="shared" si="16"/>
        <v/>
      </c>
      <c r="G264" s="3" t="str">
        <f t="shared" si="17"/>
        <v>The Rift</v>
      </c>
      <c r="H264" s="17">
        <f t="shared" si="18"/>
        <v>481</v>
      </c>
      <c r="I264" s="17">
        <f t="shared" si="19"/>
        <v>103</v>
      </c>
      <c r="J264">
        <v>0</v>
      </c>
      <c r="K264" s="3" t="str">
        <f>VLOOKUP(J264,'LibSets constants'!$A$4:$B$1000,2,FALSE)</f>
        <v>DLC_BASE_GAME</v>
      </c>
      <c r="L264" s="3" t="str">
        <f>VLOOKUP(J264,'LibSets constants'!$A$4:$C$1000,3,FALSE)</f>
        <v>Included in base game</v>
      </c>
    </row>
    <row r="265" spans="1:12" x14ac:dyDescent="0.25">
      <c r="A265" s="12">
        <v>482</v>
      </c>
      <c r="B265" s="5">
        <f>VLOOKUP(A265,'ESO dumped ZoneData'!$A$3:$D$9995,2,FALSE)</f>
        <v>264</v>
      </c>
      <c r="C265" s="5">
        <f>VLOOKUP(A265,'ESO dumped ZoneData'!$A$3:$D$9995,3,FALSE)</f>
        <v>103</v>
      </c>
      <c r="D265" s="3" t="str">
        <f>VLOOKUP(A265,'ESO dumped ZoneData'!$A$3:$D$9995,4,FALSE)</f>
        <v>Shroud Hearth Barrow</v>
      </c>
      <c r="E265" s="3" t="str">
        <f t="array" ref="E265">IF(OR(EXACT(A265,'ESO Dungeon constants'!$D$3:$D$987)),"X","")</f>
        <v/>
      </c>
      <c r="F265" s="3" t="str">
        <f t="shared" si="16"/>
        <v/>
      </c>
      <c r="G265" s="3" t="str">
        <f t="shared" si="17"/>
        <v>The Rift</v>
      </c>
      <c r="H265" s="17">
        <f t="shared" si="18"/>
        <v>482</v>
      </c>
      <c r="I265" s="17">
        <f t="shared" si="19"/>
        <v>103</v>
      </c>
      <c r="J265">
        <v>0</v>
      </c>
      <c r="K265" s="3" t="str">
        <f>VLOOKUP(J265,'LibSets constants'!$A$4:$B$1000,2,FALSE)</f>
        <v>DLC_BASE_GAME</v>
      </c>
      <c r="L265" s="3" t="str">
        <f>VLOOKUP(J265,'LibSets constants'!$A$4:$C$1000,3,FALSE)</f>
        <v>Included in base game</v>
      </c>
    </row>
    <row r="266" spans="1:12" x14ac:dyDescent="0.25">
      <c r="A266" s="12">
        <v>484</v>
      </c>
      <c r="B266" s="5">
        <f>VLOOKUP(A266,'ESO dumped ZoneData'!$A$3:$D$9995,2,FALSE)</f>
        <v>265</v>
      </c>
      <c r="C266" s="5">
        <f>VLOOKUP(A266,'ESO dumped ZoneData'!$A$3:$D$9995,3,FALSE)</f>
        <v>103</v>
      </c>
      <c r="D266" s="3" t="str">
        <f>VLOOKUP(A266,'ESO dumped ZoneData'!$A$3:$D$9995,4,FALSE)</f>
        <v>Faldar's Tooth</v>
      </c>
      <c r="E266" s="3" t="str">
        <f t="array" ref="E266">IF(OR(EXACT(A266,'ESO Dungeon constants'!$D$3:$D$987)),"X","")</f>
        <v/>
      </c>
      <c r="F266" s="3" t="str">
        <f t="shared" si="16"/>
        <v/>
      </c>
      <c r="G266" s="3" t="str">
        <f t="shared" si="17"/>
        <v>The Rift</v>
      </c>
      <c r="H266" s="17">
        <f t="shared" si="18"/>
        <v>484</v>
      </c>
      <c r="I266" s="17">
        <f t="shared" si="19"/>
        <v>103</v>
      </c>
      <c r="J266">
        <v>0</v>
      </c>
      <c r="K266" s="3" t="str">
        <f>VLOOKUP(J266,'LibSets constants'!$A$4:$B$1000,2,FALSE)</f>
        <v>DLC_BASE_GAME</v>
      </c>
      <c r="L266" s="3" t="str">
        <f>VLOOKUP(J266,'LibSets constants'!$A$4:$C$1000,3,FALSE)</f>
        <v>Included in base game</v>
      </c>
    </row>
    <row r="267" spans="1:12" x14ac:dyDescent="0.25">
      <c r="A267" s="12">
        <v>485</v>
      </c>
      <c r="B267" s="5">
        <f>VLOOKUP(A267,'ESO dumped ZoneData'!$A$3:$D$9995,2,FALSE)</f>
        <v>266</v>
      </c>
      <c r="C267" s="5">
        <f>VLOOKUP(A267,'ESO dumped ZoneData'!$A$3:$D$9995,3,FALSE)</f>
        <v>103</v>
      </c>
      <c r="D267" s="3" t="str">
        <f>VLOOKUP(A267,'ESO dumped ZoneData'!$A$3:$D$9995,4,FALSE)</f>
        <v>Broken Helm Hollow</v>
      </c>
      <c r="E267" s="3" t="str">
        <f t="array" ref="E267">IF(OR(EXACT(A267,'ESO Dungeon constants'!$D$3:$D$987)),"X","")</f>
        <v/>
      </c>
      <c r="F267" s="3" t="str">
        <f t="shared" si="16"/>
        <v/>
      </c>
      <c r="G267" s="3" t="str">
        <f t="shared" si="17"/>
        <v>The Rift</v>
      </c>
      <c r="H267" s="17">
        <f t="shared" si="18"/>
        <v>485</v>
      </c>
      <c r="I267" s="17">
        <f t="shared" si="19"/>
        <v>103</v>
      </c>
      <c r="J267">
        <v>0</v>
      </c>
      <c r="K267" s="3" t="str">
        <f>VLOOKUP(J267,'LibSets constants'!$A$4:$B$1000,2,FALSE)</f>
        <v>DLC_BASE_GAME</v>
      </c>
      <c r="L267" s="3" t="str">
        <f>VLOOKUP(J267,'LibSets constants'!$A$4:$C$1000,3,FALSE)</f>
        <v>Included in base game</v>
      </c>
    </row>
    <row r="268" spans="1:12" x14ac:dyDescent="0.25">
      <c r="A268" s="12">
        <v>486</v>
      </c>
      <c r="B268" s="5">
        <f>VLOOKUP(A268,'ESO dumped ZoneData'!$A$3:$D$9995,2,FALSE)</f>
        <v>267</v>
      </c>
      <c r="C268" s="5">
        <f>VLOOKUP(A268,'ESO dumped ZoneData'!$A$3:$D$9995,3,FALSE)</f>
        <v>381</v>
      </c>
      <c r="D268" s="3" t="str">
        <f>VLOOKUP(A268,'ESO dumped ZoneData'!$A$3:$D$9995,4,FALSE)</f>
        <v>Toothmaul Gully</v>
      </c>
      <c r="E268" s="3" t="str">
        <f t="array" ref="E268">IF(OR(EXACT(A268,'ESO Dungeon constants'!$D$3:$D$987)),"X","")</f>
        <v/>
      </c>
      <c r="F268" s="3" t="str">
        <f t="shared" si="16"/>
        <v/>
      </c>
      <c r="G268" s="3" t="str">
        <f t="shared" si="17"/>
        <v>Auridon</v>
      </c>
      <c r="H268" s="17">
        <f t="shared" si="18"/>
        <v>486</v>
      </c>
      <c r="I268" s="17">
        <f t="shared" si="19"/>
        <v>381</v>
      </c>
      <c r="J268">
        <v>0</v>
      </c>
      <c r="K268" s="3" t="str">
        <f>VLOOKUP(J268,'LibSets constants'!$A$4:$B$1000,2,FALSE)</f>
        <v>DLC_BASE_GAME</v>
      </c>
      <c r="L268" s="3" t="str">
        <f>VLOOKUP(J268,'LibSets constants'!$A$4:$C$1000,3,FALSE)</f>
        <v>Included in base game</v>
      </c>
    </row>
    <row r="269" spans="1:12" x14ac:dyDescent="0.25">
      <c r="A269" s="12">
        <v>487</v>
      </c>
      <c r="B269" s="5">
        <f>VLOOKUP(A269,'ESO dumped ZoneData'!$A$3:$D$9995,2,FALSE)</f>
        <v>268</v>
      </c>
      <c r="C269" s="5">
        <f>VLOOKUP(A269,'ESO dumped ZoneData'!$A$3:$D$9995,3,FALSE)</f>
        <v>382</v>
      </c>
      <c r="D269" s="3" t="str">
        <f>VLOOKUP(A269,'ESO dumped ZoneData'!$A$3:$D$9995,4,FALSE)</f>
        <v>The Vile Manse</v>
      </c>
      <c r="E269" s="3" t="str">
        <f t="array" ref="E269">IF(OR(EXACT(A269,'ESO Dungeon constants'!$D$3:$D$987)),"X","")</f>
        <v/>
      </c>
      <c r="F269" s="3" t="str">
        <f t="shared" si="16"/>
        <v/>
      </c>
      <c r="G269" s="3" t="str">
        <f t="shared" si="17"/>
        <v>Reaper's March</v>
      </c>
      <c r="H269" s="17">
        <f t="shared" si="18"/>
        <v>487</v>
      </c>
      <c r="I269" s="17">
        <f t="shared" si="19"/>
        <v>382</v>
      </c>
      <c r="J269">
        <v>0</v>
      </c>
      <c r="K269" s="3" t="str">
        <f>VLOOKUP(J269,'LibSets constants'!$A$4:$B$1000,2,FALSE)</f>
        <v>DLC_BASE_GAME</v>
      </c>
      <c r="L269" s="3" t="str">
        <f>VLOOKUP(J269,'LibSets constants'!$A$4:$C$1000,3,FALSE)</f>
        <v>Included in base game</v>
      </c>
    </row>
    <row r="270" spans="1:12" x14ac:dyDescent="0.25">
      <c r="A270" s="12">
        <v>492</v>
      </c>
      <c r="B270" s="5">
        <f>VLOOKUP(A270,'ESO dumped ZoneData'!$A$3:$D$9995,2,FALSE)</f>
        <v>269</v>
      </c>
      <c r="C270" s="5">
        <f>VLOOKUP(A270,'ESO dumped ZoneData'!$A$3:$D$9995,3,FALSE)</f>
        <v>41</v>
      </c>
      <c r="D270" s="3" t="str">
        <f>VLOOKUP(A270,'ESO dumped ZoneData'!$A$3:$D$9995,4,FALSE)</f>
        <v>Tormented Spire Summit</v>
      </c>
      <c r="E270" s="3" t="str">
        <f t="array" ref="E270">IF(OR(EXACT(A270,'ESO Dungeon constants'!$D$3:$D$987)),"X","")</f>
        <v/>
      </c>
      <c r="F270" s="3" t="str">
        <f t="shared" si="16"/>
        <v/>
      </c>
      <c r="G270" s="3" t="str">
        <f t="shared" si="17"/>
        <v>Stonefalls</v>
      </c>
      <c r="H270" s="17">
        <f t="shared" si="18"/>
        <v>492</v>
      </c>
      <c r="I270" s="17">
        <f t="shared" si="19"/>
        <v>41</v>
      </c>
      <c r="J270">
        <v>0</v>
      </c>
      <c r="K270" s="3" t="str">
        <f>VLOOKUP(J270,'LibSets constants'!$A$4:$B$1000,2,FALSE)</f>
        <v>DLC_BASE_GAME</v>
      </c>
      <c r="L270" s="3" t="str">
        <f>VLOOKUP(J270,'LibSets constants'!$A$4:$C$1000,3,FALSE)</f>
        <v>Included in base game</v>
      </c>
    </row>
    <row r="271" spans="1:12" x14ac:dyDescent="0.25">
      <c r="A271" s="12">
        <v>493</v>
      </c>
      <c r="B271" s="5">
        <f>VLOOKUP(A271,'ESO dumped ZoneData'!$A$3:$D$9995,2,FALSE)</f>
        <v>270</v>
      </c>
      <c r="C271" s="5">
        <f>VLOOKUP(A271,'ESO dumped ZoneData'!$A$3:$D$9995,3,FALSE)</f>
        <v>181</v>
      </c>
      <c r="D271" s="3" t="str">
        <f>VLOOKUP(A271,'ESO dumped ZoneData'!$A$3:$D$9995,4,FALSE)</f>
        <v>Breakneck Cave</v>
      </c>
      <c r="E271" s="3" t="str">
        <f t="array" ref="E271">IF(OR(EXACT(A271,'ESO Dungeon constants'!$D$3:$D$987)),"X","")</f>
        <v/>
      </c>
      <c r="F271" s="3" t="str">
        <f t="shared" si="16"/>
        <v/>
      </c>
      <c r="G271" s="3" t="str">
        <f t="shared" si="17"/>
        <v>Cyrodiil</v>
      </c>
      <c r="H271" s="17">
        <f t="shared" si="18"/>
        <v>493</v>
      </c>
      <c r="I271" s="17">
        <f t="shared" si="19"/>
        <v>181</v>
      </c>
      <c r="J271">
        <v>0</v>
      </c>
      <c r="K271" s="3" t="str">
        <f>VLOOKUP(J271,'LibSets constants'!$A$4:$B$1000,2,FALSE)</f>
        <v>DLC_BASE_GAME</v>
      </c>
      <c r="L271" s="3" t="str">
        <f>VLOOKUP(J271,'LibSets constants'!$A$4:$C$1000,3,FALSE)</f>
        <v>Included in base game</v>
      </c>
    </row>
    <row r="272" spans="1:12" x14ac:dyDescent="0.25">
      <c r="A272" s="12">
        <v>494</v>
      </c>
      <c r="B272" s="5">
        <f>VLOOKUP(A272,'ESO dumped ZoneData'!$A$3:$D$9995,2,FALSE)</f>
        <v>271</v>
      </c>
      <c r="C272" s="5">
        <f>VLOOKUP(A272,'ESO dumped ZoneData'!$A$3:$D$9995,3,FALSE)</f>
        <v>181</v>
      </c>
      <c r="D272" s="3" t="str">
        <f>VLOOKUP(A272,'ESO dumped ZoneData'!$A$3:$D$9995,4,FALSE)</f>
        <v>Capstone Cave</v>
      </c>
      <c r="E272" s="3" t="str">
        <f t="array" ref="E272">IF(OR(EXACT(A272,'ESO Dungeon constants'!$D$3:$D$987)),"X","")</f>
        <v/>
      </c>
      <c r="F272" s="3" t="str">
        <f t="shared" si="16"/>
        <v/>
      </c>
      <c r="G272" s="3" t="str">
        <f t="shared" si="17"/>
        <v>Cyrodiil</v>
      </c>
      <c r="H272" s="17">
        <f t="shared" si="18"/>
        <v>494</v>
      </c>
      <c r="I272" s="17">
        <f t="shared" si="19"/>
        <v>181</v>
      </c>
      <c r="J272">
        <v>0</v>
      </c>
      <c r="K272" s="3" t="str">
        <f>VLOOKUP(J272,'LibSets constants'!$A$4:$B$1000,2,FALSE)</f>
        <v>DLC_BASE_GAME</v>
      </c>
      <c r="L272" s="3" t="str">
        <f>VLOOKUP(J272,'LibSets constants'!$A$4:$C$1000,3,FALSE)</f>
        <v>Included in base game</v>
      </c>
    </row>
    <row r="273" spans="1:12" x14ac:dyDescent="0.25">
      <c r="A273" s="12">
        <v>495</v>
      </c>
      <c r="B273" s="5">
        <f>VLOOKUP(A273,'ESO dumped ZoneData'!$A$3:$D$9995,2,FALSE)</f>
        <v>272</v>
      </c>
      <c r="C273" s="5">
        <f>VLOOKUP(A273,'ESO dumped ZoneData'!$A$3:$D$9995,3,FALSE)</f>
        <v>181</v>
      </c>
      <c r="D273" s="3" t="str">
        <f>VLOOKUP(A273,'ESO dumped ZoneData'!$A$3:$D$9995,4,FALSE)</f>
        <v>Cracked Wood Cave</v>
      </c>
      <c r="E273" s="3" t="str">
        <f t="array" ref="E273">IF(OR(EXACT(A273,'ESO Dungeon constants'!$D$3:$D$987)),"X","")</f>
        <v/>
      </c>
      <c r="F273" s="3" t="str">
        <f t="shared" si="16"/>
        <v/>
      </c>
      <c r="G273" s="3" t="str">
        <f t="shared" si="17"/>
        <v>Cyrodiil</v>
      </c>
      <c r="H273" s="17">
        <f t="shared" si="18"/>
        <v>495</v>
      </c>
      <c r="I273" s="17">
        <f t="shared" si="19"/>
        <v>181</v>
      </c>
      <c r="J273">
        <v>0</v>
      </c>
      <c r="K273" s="3" t="str">
        <f>VLOOKUP(J273,'LibSets constants'!$A$4:$B$1000,2,FALSE)</f>
        <v>DLC_BASE_GAME</v>
      </c>
      <c r="L273" s="3" t="str">
        <f>VLOOKUP(J273,'LibSets constants'!$A$4:$C$1000,3,FALSE)</f>
        <v>Included in base game</v>
      </c>
    </row>
    <row r="274" spans="1:12" x14ac:dyDescent="0.25">
      <c r="A274" s="12">
        <v>496</v>
      </c>
      <c r="B274" s="5">
        <f>VLOOKUP(A274,'ESO dumped ZoneData'!$A$3:$D$9995,2,FALSE)</f>
        <v>273</v>
      </c>
      <c r="C274" s="5">
        <f>VLOOKUP(A274,'ESO dumped ZoneData'!$A$3:$D$9995,3,FALSE)</f>
        <v>181</v>
      </c>
      <c r="D274" s="3" t="str">
        <f>VLOOKUP(A274,'ESO dumped ZoneData'!$A$3:$D$9995,4,FALSE)</f>
        <v>Echo Cave</v>
      </c>
      <c r="E274" s="3" t="str">
        <f t="array" ref="E274">IF(OR(EXACT(A274,'ESO Dungeon constants'!$D$3:$D$987)),"X","")</f>
        <v/>
      </c>
      <c r="F274" s="3" t="str">
        <f t="shared" si="16"/>
        <v/>
      </c>
      <c r="G274" s="3" t="str">
        <f t="shared" si="17"/>
        <v>Cyrodiil</v>
      </c>
      <c r="H274" s="17">
        <f t="shared" si="18"/>
        <v>496</v>
      </c>
      <c r="I274" s="17">
        <f t="shared" si="19"/>
        <v>181</v>
      </c>
      <c r="J274">
        <v>0</v>
      </c>
      <c r="K274" s="3" t="str">
        <f>VLOOKUP(J274,'LibSets constants'!$A$4:$B$1000,2,FALSE)</f>
        <v>DLC_BASE_GAME</v>
      </c>
      <c r="L274" s="3" t="str">
        <f>VLOOKUP(J274,'LibSets constants'!$A$4:$C$1000,3,FALSE)</f>
        <v>Included in base game</v>
      </c>
    </row>
    <row r="275" spans="1:12" x14ac:dyDescent="0.25">
      <c r="A275" s="12">
        <v>497</v>
      </c>
      <c r="B275" s="5">
        <f>VLOOKUP(A275,'ESO dumped ZoneData'!$A$3:$D$9995,2,FALSE)</f>
        <v>274</v>
      </c>
      <c r="C275" s="5">
        <f>VLOOKUP(A275,'ESO dumped ZoneData'!$A$3:$D$9995,3,FALSE)</f>
        <v>181</v>
      </c>
      <c r="D275" s="3" t="str">
        <f>VLOOKUP(A275,'ESO dumped ZoneData'!$A$3:$D$9995,4,FALSE)</f>
        <v>Haynote Cave</v>
      </c>
      <c r="E275" s="3" t="str">
        <f t="array" ref="E275">IF(OR(EXACT(A275,'ESO Dungeon constants'!$D$3:$D$987)),"X","")</f>
        <v/>
      </c>
      <c r="F275" s="3" t="str">
        <f t="shared" si="16"/>
        <v/>
      </c>
      <c r="G275" s="3" t="str">
        <f t="shared" si="17"/>
        <v>Cyrodiil</v>
      </c>
      <c r="H275" s="17">
        <f t="shared" si="18"/>
        <v>497</v>
      </c>
      <c r="I275" s="17">
        <f t="shared" si="19"/>
        <v>181</v>
      </c>
      <c r="J275">
        <v>0</v>
      </c>
      <c r="K275" s="3" t="str">
        <f>VLOOKUP(J275,'LibSets constants'!$A$4:$B$1000,2,FALSE)</f>
        <v>DLC_BASE_GAME</v>
      </c>
      <c r="L275" s="3" t="str">
        <f>VLOOKUP(J275,'LibSets constants'!$A$4:$C$1000,3,FALSE)</f>
        <v>Included in base game</v>
      </c>
    </row>
    <row r="276" spans="1:12" x14ac:dyDescent="0.25">
      <c r="A276" s="12">
        <v>498</v>
      </c>
      <c r="B276" s="5">
        <f>VLOOKUP(A276,'ESO dumped ZoneData'!$A$3:$D$9995,2,FALSE)</f>
        <v>275</v>
      </c>
      <c r="C276" s="5">
        <f>VLOOKUP(A276,'ESO dumped ZoneData'!$A$3:$D$9995,3,FALSE)</f>
        <v>181</v>
      </c>
      <c r="D276" s="3" t="str">
        <f>VLOOKUP(A276,'ESO dumped ZoneData'!$A$3:$D$9995,4,FALSE)</f>
        <v>Kingscrest Cavern</v>
      </c>
      <c r="E276" s="3" t="str">
        <f t="array" ref="E276">IF(OR(EXACT(A276,'ESO Dungeon constants'!$D$3:$D$987)),"X","")</f>
        <v/>
      </c>
      <c r="F276" s="3" t="str">
        <f t="shared" si="16"/>
        <v/>
      </c>
      <c r="G276" s="3" t="str">
        <f t="shared" si="17"/>
        <v>Cyrodiil</v>
      </c>
      <c r="H276" s="17">
        <f t="shared" si="18"/>
        <v>498</v>
      </c>
      <c r="I276" s="17">
        <f t="shared" si="19"/>
        <v>181</v>
      </c>
      <c r="J276">
        <v>0</v>
      </c>
      <c r="K276" s="3" t="str">
        <f>VLOOKUP(J276,'LibSets constants'!$A$4:$B$1000,2,FALSE)</f>
        <v>DLC_BASE_GAME</v>
      </c>
      <c r="L276" s="3" t="str">
        <f>VLOOKUP(J276,'LibSets constants'!$A$4:$C$1000,3,FALSE)</f>
        <v>Included in base game</v>
      </c>
    </row>
    <row r="277" spans="1:12" x14ac:dyDescent="0.25">
      <c r="A277" s="12">
        <v>499</v>
      </c>
      <c r="B277" s="5">
        <f>VLOOKUP(A277,'ESO dumped ZoneData'!$A$3:$D$9995,2,FALSE)</f>
        <v>276</v>
      </c>
      <c r="C277" s="5">
        <f>VLOOKUP(A277,'ESO dumped ZoneData'!$A$3:$D$9995,3,FALSE)</f>
        <v>181</v>
      </c>
      <c r="D277" s="3" t="str">
        <f>VLOOKUP(A277,'ESO dumped ZoneData'!$A$3:$D$9995,4,FALSE)</f>
        <v>Lipsand Tarn</v>
      </c>
      <c r="E277" s="3" t="str">
        <f t="array" ref="E277">IF(OR(EXACT(A277,'ESO Dungeon constants'!$D$3:$D$987)),"X","")</f>
        <v/>
      </c>
      <c r="F277" s="3" t="str">
        <f t="shared" si="16"/>
        <v/>
      </c>
      <c r="G277" s="3" t="str">
        <f t="shared" si="17"/>
        <v>Cyrodiil</v>
      </c>
      <c r="H277" s="17">
        <f t="shared" si="18"/>
        <v>499</v>
      </c>
      <c r="I277" s="17">
        <f t="shared" si="19"/>
        <v>181</v>
      </c>
      <c r="J277">
        <v>0</v>
      </c>
      <c r="K277" s="3" t="str">
        <f>VLOOKUP(J277,'LibSets constants'!$A$4:$B$1000,2,FALSE)</f>
        <v>DLC_BASE_GAME</v>
      </c>
      <c r="L277" s="3" t="str">
        <f>VLOOKUP(J277,'LibSets constants'!$A$4:$C$1000,3,FALSE)</f>
        <v>Included in base game</v>
      </c>
    </row>
    <row r="278" spans="1:12" x14ac:dyDescent="0.25">
      <c r="A278" s="12">
        <v>500</v>
      </c>
      <c r="B278" s="5">
        <f>VLOOKUP(A278,'ESO dumped ZoneData'!$A$3:$D$9995,2,FALSE)</f>
        <v>277</v>
      </c>
      <c r="C278" s="5">
        <f>VLOOKUP(A278,'ESO dumped ZoneData'!$A$3:$D$9995,3,FALSE)</f>
        <v>181</v>
      </c>
      <c r="D278" s="3" t="str">
        <f>VLOOKUP(A278,'ESO dumped ZoneData'!$A$3:$D$9995,4,FALSE)</f>
        <v>Muck Valley Cavern</v>
      </c>
      <c r="E278" s="3" t="str">
        <f t="array" ref="E278">IF(OR(EXACT(A278,'ESO Dungeon constants'!$D$3:$D$987)),"X","")</f>
        <v/>
      </c>
      <c r="F278" s="3" t="str">
        <f t="shared" si="16"/>
        <v/>
      </c>
      <c r="G278" s="3" t="str">
        <f t="shared" si="17"/>
        <v>Cyrodiil</v>
      </c>
      <c r="H278" s="17">
        <f t="shared" si="18"/>
        <v>500</v>
      </c>
      <c r="I278" s="17">
        <f t="shared" si="19"/>
        <v>181</v>
      </c>
      <c r="J278">
        <v>0</v>
      </c>
      <c r="K278" s="3" t="str">
        <f>VLOOKUP(J278,'LibSets constants'!$A$4:$B$1000,2,FALSE)</f>
        <v>DLC_BASE_GAME</v>
      </c>
      <c r="L278" s="3" t="str">
        <f>VLOOKUP(J278,'LibSets constants'!$A$4:$C$1000,3,FALSE)</f>
        <v>Included in base game</v>
      </c>
    </row>
    <row r="279" spans="1:12" x14ac:dyDescent="0.25">
      <c r="A279" s="12">
        <v>501</v>
      </c>
      <c r="B279" s="5">
        <f>VLOOKUP(A279,'ESO dumped ZoneData'!$A$3:$D$9995,2,FALSE)</f>
        <v>278</v>
      </c>
      <c r="C279" s="5">
        <f>VLOOKUP(A279,'ESO dumped ZoneData'!$A$3:$D$9995,3,FALSE)</f>
        <v>181</v>
      </c>
      <c r="D279" s="3" t="str">
        <f>VLOOKUP(A279,'ESO dumped ZoneData'!$A$3:$D$9995,4,FALSE)</f>
        <v>Newt Cave</v>
      </c>
      <c r="E279" s="3" t="str">
        <f t="array" ref="E279">IF(OR(EXACT(A279,'ESO Dungeon constants'!$D$3:$D$987)),"X","")</f>
        <v/>
      </c>
      <c r="F279" s="3" t="str">
        <f t="shared" si="16"/>
        <v/>
      </c>
      <c r="G279" s="3" t="str">
        <f t="shared" si="17"/>
        <v>Cyrodiil</v>
      </c>
      <c r="H279" s="17">
        <f t="shared" si="18"/>
        <v>501</v>
      </c>
      <c r="I279" s="17">
        <f t="shared" si="19"/>
        <v>181</v>
      </c>
      <c r="J279">
        <v>0</v>
      </c>
      <c r="K279" s="3" t="str">
        <f>VLOOKUP(J279,'LibSets constants'!$A$4:$B$1000,2,FALSE)</f>
        <v>DLC_BASE_GAME</v>
      </c>
      <c r="L279" s="3" t="str">
        <f>VLOOKUP(J279,'LibSets constants'!$A$4:$C$1000,3,FALSE)</f>
        <v>Included in base game</v>
      </c>
    </row>
    <row r="280" spans="1:12" x14ac:dyDescent="0.25">
      <c r="A280" s="12">
        <v>502</v>
      </c>
      <c r="B280" s="5">
        <f>VLOOKUP(A280,'ESO dumped ZoneData'!$A$3:$D$9995,2,FALSE)</f>
        <v>279</v>
      </c>
      <c r="C280" s="5">
        <f>VLOOKUP(A280,'ESO dumped ZoneData'!$A$3:$D$9995,3,FALSE)</f>
        <v>181</v>
      </c>
      <c r="D280" s="3" t="str">
        <f>VLOOKUP(A280,'ESO dumped ZoneData'!$A$3:$D$9995,4,FALSE)</f>
        <v>Nisin Cave</v>
      </c>
      <c r="E280" s="3" t="str">
        <f t="array" ref="E280">IF(OR(EXACT(A280,'ESO Dungeon constants'!$D$3:$D$987)),"X","")</f>
        <v/>
      </c>
      <c r="F280" s="3" t="str">
        <f t="shared" si="16"/>
        <v/>
      </c>
      <c r="G280" s="3" t="str">
        <f t="shared" si="17"/>
        <v>Cyrodiil</v>
      </c>
      <c r="H280" s="17">
        <f t="shared" si="18"/>
        <v>502</v>
      </c>
      <c r="I280" s="17">
        <f t="shared" si="19"/>
        <v>181</v>
      </c>
      <c r="J280">
        <v>0</v>
      </c>
      <c r="K280" s="3" t="str">
        <f>VLOOKUP(J280,'LibSets constants'!$A$4:$B$1000,2,FALSE)</f>
        <v>DLC_BASE_GAME</v>
      </c>
      <c r="L280" s="3" t="str">
        <f>VLOOKUP(J280,'LibSets constants'!$A$4:$C$1000,3,FALSE)</f>
        <v>Included in base game</v>
      </c>
    </row>
    <row r="281" spans="1:12" x14ac:dyDescent="0.25">
      <c r="A281" s="12">
        <v>503</v>
      </c>
      <c r="B281" s="5">
        <f>VLOOKUP(A281,'ESO dumped ZoneData'!$A$3:$D$9995,2,FALSE)</f>
        <v>280</v>
      </c>
      <c r="C281" s="5">
        <f>VLOOKUP(A281,'ESO dumped ZoneData'!$A$3:$D$9995,3,FALSE)</f>
        <v>181</v>
      </c>
      <c r="D281" s="3" t="str">
        <f>VLOOKUP(A281,'ESO dumped ZoneData'!$A$3:$D$9995,4,FALSE)</f>
        <v>Pothole Caverns</v>
      </c>
      <c r="E281" s="3" t="str">
        <f t="array" ref="E281">IF(OR(EXACT(A281,'ESO Dungeon constants'!$D$3:$D$987)),"X","")</f>
        <v/>
      </c>
      <c r="F281" s="3" t="str">
        <f t="shared" si="16"/>
        <v/>
      </c>
      <c r="G281" s="3" t="str">
        <f t="shared" si="17"/>
        <v>Cyrodiil</v>
      </c>
      <c r="H281" s="17">
        <f t="shared" si="18"/>
        <v>503</v>
      </c>
      <c r="I281" s="17">
        <f t="shared" si="19"/>
        <v>181</v>
      </c>
      <c r="J281">
        <v>0</v>
      </c>
      <c r="K281" s="3" t="str">
        <f>VLOOKUP(J281,'LibSets constants'!$A$4:$B$1000,2,FALSE)</f>
        <v>DLC_BASE_GAME</v>
      </c>
      <c r="L281" s="3" t="str">
        <f>VLOOKUP(J281,'LibSets constants'!$A$4:$C$1000,3,FALSE)</f>
        <v>Included in base game</v>
      </c>
    </row>
    <row r="282" spans="1:12" x14ac:dyDescent="0.25">
      <c r="A282" s="12">
        <v>504</v>
      </c>
      <c r="B282" s="5">
        <f>VLOOKUP(A282,'ESO dumped ZoneData'!$A$3:$D$9995,2,FALSE)</f>
        <v>281</v>
      </c>
      <c r="C282" s="5">
        <f>VLOOKUP(A282,'ESO dumped ZoneData'!$A$3:$D$9995,3,FALSE)</f>
        <v>181</v>
      </c>
      <c r="D282" s="3" t="str">
        <f>VLOOKUP(A282,'ESO dumped ZoneData'!$A$3:$D$9995,4,FALSE)</f>
        <v>Quickwater Cave</v>
      </c>
      <c r="E282" s="3" t="str">
        <f t="array" ref="E282">IF(OR(EXACT(A282,'ESO Dungeon constants'!$D$3:$D$987)),"X","")</f>
        <v/>
      </c>
      <c r="F282" s="3" t="str">
        <f t="shared" si="16"/>
        <v/>
      </c>
      <c r="G282" s="3" t="str">
        <f t="shared" si="17"/>
        <v>Cyrodiil</v>
      </c>
      <c r="H282" s="17">
        <f t="shared" si="18"/>
        <v>504</v>
      </c>
      <c r="I282" s="17">
        <f t="shared" si="19"/>
        <v>181</v>
      </c>
      <c r="J282">
        <v>0</v>
      </c>
      <c r="K282" s="3" t="str">
        <f>VLOOKUP(J282,'LibSets constants'!$A$4:$B$1000,2,FALSE)</f>
        <v>DLC_BASE_GAME</v>
      </c>
      <c r="L282" s="3" t="str">
        <f>VLOOKUP(J282,'LibSets constants'!$A$4:$C$1000,3,FALSE)</f>
        <v>Included in base game</v>
      </c>
    </row>
    <row r="283" spans="1:12" x14ac:dyDescent="0.25">
      <c r="A283" s="12">
        <v>505</v>
      </c>
      <c r="B283" s="5">
        <f>VLOOKUP(A283,'ESO dumped ZoneData'!$A$3:$D$9995,2,FALSE)</f>
        <v>282</v>
      </c>
      <c r="C283" s="5">
        <f>VLOOKUP(A283,'ESO dumped ZoneData'!$A$3:$D$9995,3,FALSE)</f>
        <v>181</v>
      </c>
      <c r="D283" s="3" t="str">
        <f>VLOOKUP(A283,'ESO dumped ZoneData'!$A$3:$D$9995,4,FALSE)</f>
        <v>Red Ruby Cave</v>
      </c>
      <c r="E283" s="3" t="str">
        <f t="array" ref="E283">IF(OR(EXACT(A283,'ESO Dungeon constants'!$D$3:$D$987)),"X","")</f>
        <v/>
      </c>
      <c r="F283" s="3" t="str">
        <f t="shared" si="16"/>
        <v/>
      </c>
      <c r="G283" s="3" t="str">
        <f t="shared" si="17"/>
        <v>Cyrodiil</v>
      </c>
      <c r="H283" s="17">
        <f t="shared" si="18"/>
        <v>505</v>
      </c>
      <c r="I283" s="17">
        <f t="shared" si="19"/>
        <v>181</v>
      </c>
      <c r="J283">
        <v>0</v>
      </c>
      <c r="K283" s="3" t="str">
        <f>VLOOKUP(J283,'LibSets constants'!$A$4:$B$1000,2,FALSE)</f>
        <v>DLC_BASE_GAME</v>
      </c>
      <c r="L283" s="3" t="str">
        <f>VLOOKUP(J283,'LibSets constants'!$A$4:$C$1000,3,FALSE)</f>
        <v>Included in base game</v>
      </c>
    </row>
    <row r="284" spans="1:12" x14ac:dyDescent="0.25">
      <c r="A284" s="12">
        <v>506</v>
      </c>
      <c r="B284" s="5">
        <f>VLOOKUP(A284,'ESO dumped ZoneData'!$A$3:$D$9995,2,FALSE)</f>
        <v>283</v>
      </c>
      <c r="C284" s="5">
        <f>VLOOKUP(A284,'ESO dumped ZoneData'!$A$3:$D$9995,3,FALSE)</f>
        <v>181</v>
      </c>
      <c r="D284" s="3" t="str">
        <f>VLOOKUP(A284,'ESO dumped ZoneData'!$A$3:$D$9995,4,FALSE)</f>
        <v>Serpent Hollow Cave</v>
      </c>
      <c r="E284" s="3" t="str">
        <f t="array" ref="E284">IF(OR(EXACT(A284,'ESO Dungeon constants'!$D$3:$D$987)),"X","")</f>
        <v/>
      </c>
      <c r="F284" s="3" t="str">
        <f t="shared" si="16"/>
        <v/>
      </c>
      <c r="G284" s="3" t="str">
        <f t="shared" si="17"/>
        <v>Cyrodiil</v>
      </c>
      <c r="H284" s="17">
        <f t="shared" si="18"/>
        <v>506</v>
      </c>
      <c r="I284" s="17">
        <f t="shared" si="19"/>
        <v>181</v>
      </c>
      <c r="J284">
        <v>0</v>
      </c>
      <c r="K284" s="3" t="str">
        <f>VLOOKUP(J284,'LibSets constants'!$A$4:$B$1000,2,FALSE)</f>
        <v>DLC_BASE_GAME</v>
      </c>
      <c r="L284" s="3" t="str">
        <f>VLOOKUP(J284,'LibSets constants'!$A$4:$C$1000,3,FALSE)</f>
        <v>Included in base game</v>
      </c>
    </row>
    <row r="285" spans="1:12" x14ac:dyDescent="0.25">
      <c r="A285" s="12">
        <v>507</v>
      </c>
      <c r="B285" s="5">
        <f>VLOOKUP(A285,'ESO dumped ZoneData'!$A$3:$D$9995,2,FALSE)</f>
        <v>284</v>
      </c>
      <c r="C285" s="5">
        <f>VLOOKUP(A285,'ESO dumped ZoneData'!$A$3:$D$9995,3,FALSE)</f>
        <v>181</v>
      </c>
      <c r="D285" s="3" t="str">
        <f>VLOOKUP(A285,'ESO dumped ZoneData'!$A$3:$D$9995,4,FALSE)</f>
        <v>Bloodmayne Cave</v>
      </c>
      <c r="E285" s="3" t="str">
        <f t="array" ref="E285">IF(OR(EXACT(A285,'ESO Dungeon constants'!$D$3:$D$987)),"X","")</f>
        <v/>
      </c>
      <c r="F285" s="3" t="str">
        <f t="shared" si="16"/>
        <v/>
      </c>
      <c r="G285" s="3" t="str">
        <f t="shared" si="17"/>
        <v>Cyrodiil</v>
      </c>
      <c r="H285" s="17">
        <f t="shared" si="18"/>
        <v>507</v>
      </c>
      <c r="I285" s="17">
        <f t="shared" si="19"/>
        <v>181</v>
      </c>
      <c r="J285">
        <v>0</v>
      </c>
      <c r="K285" s="3" t="str">
        <f>VLOOKUP(J285,'LibSets constants'!$A$4:$B$1000,2,FALSE)</f>
        <v>DLC_BASE_GAME</v>
      </c>
      <c r="L285" s="3" t="str">
        <f>VLOOKUP(J285,'LibSets constants'!$A$4:$C$1000,3,FALSE)</f>
        <v>Included in base game</v>
      </c>
    </row>
    <row r="286" spans="1:12" x14ac:dyDescent="0.25">
      <c r="A286" s="12">
        <v>508</v>
      </c>
      <c r="B286" s="5">
        <f>VLOOKUP(A286,'ESO dumped ZoneData'!$A$3:$D$9995,2,FALSE)</f>
        <v>285</v>
      </c>
      <c r="C286" s="5">
        <f>VLOOKUP(A286,'ESO dumped ZoneData'!$A$3:$D$9995,3,FALSE)</f>
        <v>849</v>
      </c>
      <c r="D286" s="3" t="str">
        <f>VLOOKUP(A286,'ESO dumped ZoneData'!$A$3:$D$9995,4,FALSE)</f>
        <v>Foyada Quarry</v>
      </c>
      <c r="E286" s="3" t="str">
        <f t="array" ref="E286">IF(OR(EXACT(A286,'ESO Dungeon constants'!$D$3:$D$987)),"X","")</f>
        <v/>
      </c>
      <c r="F286" s="3" t="str">
        <f t="shared" si="16"/>
        <v/>
      </c>
      <c r="G286" s="3" t="str">
        <f t="shared" si="17"/>
        <v>Vvardenfell</v>
      </c>
      <c r="H286" s="17">
        <f t="shared" si="18"/>
        <v>508</v>
      </c>
      <c r="I286" s="17">
        <f t="shared" si="19"/>
        <v>849</v>
      </c>
      <c r="J286">
        <v>6</v>
      </c>
      <c r="K286" s="3" t="str">
        <f>VLOOKUP(J286,'LibSets constants'!$A$4:$B$1000,2,FALSE)</f>
        <v>DLC_MORROWIND</v>
      </c>
      <c r="L286" s="3" t="str">
        <f>VLOOKUP(J286,'LibSets constants'!$A$4:$C$1000,3,FALSE)</f>
        <v>Morrowind</v>
      </c>
    </row>
    <row r="287" spans="1:12" x14ac:dyDescent="0.25">
      <c r="A287" s="12">
        <v>509</v>
      </c>
      <c r="B287" s="5">
        <f>VLOOKUP(A287,'ESO dumped ZoneData'!$A$3:$D$9995,2,FALSE)</f>
        <v>286</v>
      </c>
      <c r="C287" s="5">
        <f>VLOOKUP(A287,'ESO dumped ZoneData'!$A$3:$D$9995,3,FALSE)</f>
        <v>849</v>
      </c>
      <c r="D287" s="3" t="str">
        <f>VLOOKUP(A287,'ESO dumped ZoneData'!$A$3:$D$9995,4,FALSE)</f>
        <v>Ald Carac</v>
      </c>
      <c r="E287" s="3" t="str">
        <f t="array" ref="E287">IF(OR(EXACT(A287,'ESO Dungeon constants'!$D$3:$D$987)),"X","")</f>
        <v/>
      </c>
      <c r="F287" s="3" t="str">
        <f t="shared" si="16"/>
        <v/>
      </c>
      <c r="G287" s="3" t="str">
        <f t="shared" si="17"/>
        <v>Vvardenfell</v>
      </c>
      <c r="H287" s="17">
        <f t="shared" si="18"/>
        <v>509</v>
      </c>
      <c r="I287" s="17">
        <f t="shared" si="19"/>
        <v>849</v>
      </c>
      <c r="J287">
        <v>6</v>
      </c>
      <c r="K287" s="3" t="str">
        <f>VLOOKUP(J287,'LibSets constants'!$A$4:$B$1000,2,FALSE)</f>
        <v>DLC_MORROWIND</v>
      </c>
      <c r="L287" s="3" t="str">
        <f>VLOOKUP(J287,'LibSets constants'!$A$4:$C$1000,3,FALSE)</f>
        <v>Morrowind</v>
      </c>
    </row>
    <row r="288" spans="1:12" x14ac:dyDescent="0.25">
      <c r="A288" s="12">
        <v>510</v>
      </c>
      <c r="B288" s="5">
        <f>VLOOKUP(A288,'ESO dumped ZoneData'!$A$3:$D$9995,2,FALSE)</f>
        <v>287</v>
      </c>
      <c r="C288" s="5">
        <f>VLOOKUP(A288,'ESO dumped ZoneData'!$A$3:$D$9995,3,FALSE)</f>
        <v>849</v>
      </c>
      <c r="D288" s="3" t="str">
        <f>VLOOKUP(A288,'ESO dumped ZoneData'!$A$3:$D$9995,4,FALSE)</f>
        <v>Ularra</v>
      </c>
      <c r="E288" s="3" t="str">
        <f t="array" ref="E288">IF(OR(EXACT(A288,'ESO Dungeon constants'!$D$3:$D$987)),"X","")</f>
        <v/>
      </c>
      <c r="F288" s="3" t="str">
        <f t="shared" si="16"/>
        <v/>
      </c>
      <c r="G288" s="3" t="str">
        <f t="shared" si="17"/>
        <v>Vvardenfell</v>
      </c>
      <c r="H288" s="17">
        <f t="shared" si="18"/>
        <v>510</v>
      </c>
      <c r="I288" s="17">
        <f t="shared" si="19"/>
        <v>849</v>
      </c>
      <c r="J288">
        <v>6</v>
      </c>
      <c r="K288" s="3" t="str">
        <f>VLOOKUP(J288,'LibSets constants'!$A$4:$B$1000,2,FALSE)</f>
        <v>DLC_MORROWIND</v>
      </c>
      <c r="L288" s="3" t="str">
        <f>VLOOKUP(J288,'LibSets constants'!$A$4:$C$1000,3,FALSE)</f>
        <v>Morrowind</v>
      </c>
    </row>
    <row r="289" spans="1:12" x14ac:dyDescent="0.25">
      <c r="A289" s="12">
        <v>511</v>
      </c>
      <c r="B289" s="5">
        <f>VLOOKUP(A289,'ESO dumped ZoneData'!$A$3:$D$9995,2,FALSE)</f>
        <v>288</v>
      </c>
      <c r="C289" s="5">
        <f>VLOOKUP(A289,'ESO dumped ZoneData'!$A$3:$D$9995,3,FALSE)</f>
        <v>511</v>
      </c>
      <c r="D289" s="3" t="str">
        <f>VLOOKUP(A289,'ESO dumped ZoneData'!$A$3:$D$9995,4,FALSE)</f>
        <v>Arcane University</v>
      </c>
      <c r="E289" s="3" t="str">
        <f t="array" ref="E289">IF(OR(EXACT(A289,'ESO Dungeon constants'!$D$3:$D$987)),"X","")</f>
        <v/>
      </c>
      <c r="F289" s="3" t="str">
        <f t="shared" si="16"/>
        <v>X</v>
      </c>
      <c r="G289" s="3" t="str">
        <f t="shared" si="17"/>
        <v/>
      </c>
      <c r="H289" s="17">
        <f t="shared" si="18"/>
        <v>511</v>
      </c>
      <c r="I289" s="17">
        <f t="shared" si="19"/>
        <v>511</v>
      </c>
      <c r="J289">
        <v>0</v>
      </c>
      <c r="K289" s="3" t="str">
        <f>VLOOKUP(J289,'LibSets constants'!$A$4:$B$1000,2,FALSE)</f>
        <v>DLC_BASE_GAME</v>
      </c>
      <c r="L289" s="3" t="str">
        <f>VLOOKUP(J289,'LibSets constants'!$A$4:$C$1000,3,FALSE)</f>
        <v>Included in base game</v>
      </c>
    </row>
    <row r="290" spans="1:12" x14ac:dyDescent="0.25">
      <c r="A290" s="12">
        <v>512</v>
      </c>
      <c r="B290" s="5">
        <f>VLOOKUP(A290,'ESO dumped ZoneData'!$A$3:$D$9995,2,FALSE)</f>
        <v>289</v>
      </c>
      <c r="C290" s="5">
        <f>VLOOKUP(A290,'ESO dumped ZoneData'!$A$3:$D$9995,3,FALSE)</f>
        <v>512</v>
      </c>
      <c r="D290" s="3" t="str">
        <f>VLOOKUP(A290,'ESO dumped ZoneData'!$A$3:$D$9995,4,FALSE)</f>
        <v>Deeping Drome</v>
      </c>
      <c r="E290" s="3" t="str">
        <f t="array" ref="E290">IF(OR(EXACT(A290,'ESO Dungeon constants'!$D$3:$D$987)),"X","")</f>
        <v/>
      </c>
      <c r="F290" s="3" t="str">
        <f t="shared" si="16"/>
        <v>X</v>
      </c>
      <c r="G290" s="3" t="str">
        <f t="shared" si="17"/>
        <v/>
      </c>
      <c r="H290" s="17">
        <f t="shared" si="18"/>
        <v>512</v>
      </c>
      <c r="I290" s="17">
        <f t="shared" si="19"/>
        <v>512</v>
      </c>
      <c r="J290">
        <v>0</v>
      </c>
      <c r="K290" s="3" t="str">
        <f>VLOOKUP(J290,'LibSets constants'!$A$4:$B$1000,2,FALSE)</f>
        <v>DLC_BASE_GAME</v>
      </c>
      <c r="L290" s="3" t="str">
        <f>VLOOKUP(J290,'LibSets constants'!$A$4:$C$1000,3,FALSE)</f>
        <v>Included in base game</v>
      </c>
    </row>
    <row r="291" spans="1:12" x14ac:dyDescent="0.25">
      <c r="A291" s="12">
        <v>513</v>
      </c>
      <c r="B291" s="5">
        <f>VLOOKUP(A291,'ESO dumped ZoneData'!$A$3:$D$9995,2,FALSE)</f>
        <v>290</v>
      </c>
      <c r="C291" s="5">
        <f>VLOOKUP(A291,'ESO dumped ZoneData'!$A$3:$D$9995,3,FALSE)</f>
        <v>513</v>
      </c>
      <c r="D291" s="3" t="str">
        <f>VLOOKUP(A291,'ESO dumped ZoneData'!$A$3:$D$9995,4,FALSE)</f>
        <v>Mor Khazgur</v>
      </c>
      <c r="E291" s="3" t="str">
        <f t="array" ref="E291">IF(OR(EXACT(A291,'ESO Dungeon constants'!$D$3:$D$987)),"X","")</f>
        <v/>
      </c>
      <c r="F291" s="3" t="str">
        <f t="shared" si="16"/>
        <v>X</v>
      </c>
      <c r="G291" s="3" t="str">
        <f t="shared" si="17"/>
        <v/>
      </c>
      <c r="H291" s="17">
        <f t="shared" si="18"/>
        <v>513</v>
      </c>
      <c r="I291" s="17">
        <f t="shared" si="19"/>
        <v>513</v>
      </c>
      <c r="J291">
        <v>0</v>
      </c>
      <c r="K291" s="3" t="str">
        <f>VLOOKUP(J291,'LibSets constants'!$A$4:$B$1000,2,FALSE)</f>
        <v>DLC_BASE_GAME</v>
      </c>
      <c r="L291" s="3" t="str">
        <f>VLOOKUP(J291,'LibSets constants'!$A$4:$C$1000,3,FALSE)</f>
        <v>Included in base game</v>
      </c>
    </row>
    <row r="292" spans="1:12" x14ac:dyDescent="0.25">
      <c r="A292" s="12">
        <v>514</v>
      </c>
      <c r="B292" s="5">
        <f>VLOOKUP(A292,'ESO dumped ZoneData'!$A$3:$D$9995,2,FALSE)</f>
        <v>291</v>
      </c>
      <c r="C292" s="5">
        <f>VLOOKUP(A292,'ESO dumped ZoneData'!$A$3:$D$9995,3,FALSE)</f>
        <v>514</v>
      </c>
      <c r="D292" s="3" t="str">
        <f>VLOOKUP(A292,'ESO dumped ZoneData'!$A$3:$D$9995,4,FALSE)</f>
        <v>Istirus Outpost</v>
      </c>
      <c r="E292" s="3" t="str">
        <f t="array" ref="E292">IF(OR(EXACT(A292,'ESO Dungeon constants'!$D$3:$D$987)),"X","")</f>
        <v/>
      </c>
      <c r="F292" s="3" t="str">
        <f t="shared" si="16"/>
        <v>X</v>
      </c>
      <c r="G292" s="3" t="str">
        <f t="shared" si="17"/>
        <v/>
      </c>
      <c r="H292" s="17">
        <f t="shared" si="18"/>
        <v>514</v>
      </c>
      <c r="I292" s="17">
        <f t="shared" si="19"/>
        <v>514</v>
      </c>
      <c r="J292">
        <v>0</v>
      </c>
      <c r="K292" s="3" t="str">
        <f>VLOOKUP(J292,'LibSets constants'!$A$4:$B$1000,2,FALSE)</f>
        <v>DLC_BASE_GAME</v>
      </c>
      <c r="L292" s="3" t="str">
        <f>VLOOKUP(J292,'LibSets constants'!$A$4:$C$1000,3,FALSE)</f>
        <v>Included in base game</v>
      </c>
    </row>
    <row r="293" spans="1:12" x14ac:dyDescent="0.25">
      <c r="A293" s="12">
        <v>515</v>
      </c>
      <c r="B293" s="5">
        <f>VLOOKUP(A293,'ESO dumped ZoneData'!$A$3:$D$9995,2,FALSE)</f>
        <v>292</v>
      </c>
      <c r="C293" s="5">
        <f>VLOOKUP(A293,'ESO dumped ZoneData'!$A$3:$D$9995,3,FALSE)</f>
        <v>515</v>
      </c>
      <c r="D293" s="3" t="str">
        <f>VLOOKUP(A293,'ESO dumped ZoneData'!$A$3:$D$9995,4,FALSE)</f>
        <v>Istirus Outpost Arena</v>
      </c>
      <c r="E293" s="3" t="str">
        <f t="array" ref="E293">IF(OR(EXACT(A293,'ESO Dungeon constants'!$D$3:$D$987)),"X","")</f>
        <v/>
      </c>
      <c r="F293" s="3" t="str">
        <f t="shared" si="16"/>
        <v>X</v>
      </c>
      <c r="G293" s="3" t="str">
        <f t="shared" si="17"/>
        <v/>
      </c>
      <c r="H293" s="17">
        <f t="shared" si="18"/>
        <v>515</v>
      </c>
      <c r="I293" s="17">
        <f t="shared" si="19"/>
        <v>515</v>
      </c>
      <c r="J293">
        <v>15</v>
      </c>
      <c r="K293" s="3" t="str">
        <f>VLOOKUP(J293,'LibSets constants'!$A$4:$B$1000,2,FALSE)</f>
        <v>DLC_SCALEBREAKER</v>
      </c>
      <c r="L293" s="3" t="str">
        <f>VLOOKUP(J293,'LibSets constants'!$A$4:$C$1000,3,FALSE)</f>
        <v>Scalebraker</v>
      </c>
    </row>
    <row r="294" spans="1:12" x14ac:dyDescent="0.25">
      <c r="A294" s="12">
        <v>516</v>
      </c>
      <c r="B294" s="5">
        <f>VLOOKUP(A294,'ESO dumped ZoneData'!$A$3:$D$9995,2,FALSE)</f>
        <v>293</v>
      </c>
      <c r="C294" s="5">
        <f>VLOOKUP(A294,'ESO dumped ZoneData'!$A$3:$D$9995,3,FALSE)</f>
        <v>516</v>
      </c>
      <c r="D294" s="3" t="str">
        <f>VLOOKUP(A294,'ESO dumped ZoneData'!$A$3:$D$9995,4,FALSE)</f>
        <v>Ald Carac</v>
      </c>
      <c r="E294" s="3" t="str">
        <f t="array" ref="E294">IF(OR(EXACT(A294,'ESO Dungeon constants'!$D$3:$D$987)),"X","")</f>
        <v/>
      </c>
      <c r="F294" s="3" t="str">
        <f t="shared" si="16"/>
        <v>X</v>
      </c>
      <c r="G294" s="3" t="str">
        <f t="shared" si="17"/>
        <v/>
      </c>
      <c r="H294" s="17">
        <f t="shared" si="18"/>
        <v>516</v>
      </c>
      <c r="I294" s="17">
        <f t="shared" si="19"/>
        <v>516</v>
      </c>
      <c r="J294">
        <v>0</v>
      </c>
      <c r="K294" s="3" t="str">
        <f>VLOOKUP(J294,'LibSets constants'!$A$4:$B$1000,2,FALSE)</f>
        <v>DLC_BASE_GAME</v>
      </c>
      <c r="L294" s="3" t="str">
        <f>VLOOKUP(J294,'LibSets constants'!$A$4:$C$1000,3,FALSE)</f>
        <v>Included in base game</v>
      </c>
    </row>
    <row r="295" spans="1:12" x14ac:dyDescent="0.25">
      <c r="A295" s="12">
        <v>517</v>
      </c>
      <c r="B295" s="5">
        <f>VLOOKUP(A295,'ESO dumped ZoneData'!$A$3:$D$9995,2,FALSE)</f>
        <v>294</v>
      </c>
      <c r="C295" s="5">
        <f>VLOOKUP(A295,'ESO dumped ZoneData'!$A$3:$D$9995,3,FALSE)</f>
        <v>517</v>
      </c>
      <c r="D295" s="3" t="str">
        <f>VLOOKUP(A295,'ESO dumped ZoneData'!$A$3:$D$9995,4,FALSE)</f>
        <v>Eld Angavar</v>
      </c>
      <c r="E295" s="3" t="str">
        <f t="array" ref="E295">IF(OR(EXACT(A295,'ESO Dungeon constants'!$D$3:$D$987)),"X","")</f>
        <v/>
      </c>
      <c r="F295" s="3" t="str">
        <f t="shared" si="16"/>
        <v>X</v>
      </c>
      <c r="G295" s="3" t="str">
        <f t="shared" si="17"/>
        <v/>
      </c>
      <c r="H295" s="17">
        <f t="shared" si="18"/>
        <v>517</v>
      </c>
      <c r="I295" s="17">
        <f t="shared" si="19"/>
        <v>517</v>
      </c>
      <c r="J295">
        <v>0</v>
      </c>
      <c r="K295" s="3" t="str">
        <f>VLOOKUP(J295,'LibSets constants'!$A$4:$B$1000,2,FALSE)</f>
        <v>DLC_BASE_GAME</v>
      </c>
      <c r="L295" s="3" t="str">
        <f>VLOOKUP(J295,'LibSets constants'!$A$4:$C$1000,3,FALSE)</f>
        <v>Included in base game</v>
      </c>
    </row>
    <row r="296" spans="1:12" x14ac:dyDescent="0.25">
      <c r="A296" s="12">
        <v>518</v>
      </c>
      <c r="B296" s="5">
        <f>VLOOKUP(A296,'ESO dumped ZoneData'!$A$3:$D$9995,2,FALSE)</f>
        <v>295</v>
      </c>
      <c r="C296" s="5">
        <f>VLOOKUP(A296,'ESO dumped ZoneData'!$A$3:$D$9995,3,FALSE)</f>
        <v>518</v>
      </c>
      <c r="D296" s="3" t="str">
        <f>VLOOKUP(A296,'ESO dumped ZoneData'!$A$3:$D$9995,4,FALSE)</f>
        <v>Eld Angavar</v>
      </c>
      <c r="E296" s="3" t="str">
        <f t="array" ref="E296">IF(OR(EXACT(A296,'ESO Dungeon constants'!$D$3:$D$987)),"X","")</f>
        <v/>
      </c>
      <c r="F296" s="3" t="str">
        <f t="shared" si="16"/>
        <v>X</v>
      </c>
      <c r="G296" s="3" t="str">
        <f t="shared" si="17"/>
        <v/>
      </c>
      <c r="H296" s="17">
        <f t="shared" si="18"/>
        <v>518</v>
      </c>
      <c r="I296" s="17">
        <f t="shared" si="19"/>
        <v>518</v>
      </c>
      <c r="J296">
        <v>0</v>
      </c>
      <c r="K296" s="3" t="str">
        <f>VLOOKUP(J296,'LibSets constants'!$A$4:$B$1000,2,FALSE)</f>
        <v>DLC_BASE_GAME</v>
      </c>
      <c r="L296" s="3" t="str">
        <f>VLOOKUP(J296,'LibSets constants'!$A$4:$C$1000,3,FALSE)</f>
        <v>Included in base game</v>
      </c>
    </row>
    <row r="297" spans="1:12" x14ac:dyDescent="0.25">
      <c r="A297" s="12">
        <v>525</v>
      </c>
      <c r="B297" s="5">
        <f>VLOOKUP(A297,'ESO dumped ZoneData'!$A$3:$D$9995,2,FALSE)</f>
        <v>296</v>
      </c>
      <c r="C297" s="5">
        <f>VLOOKUP(A297,'ESO dumped ZoneData'!$A$3:$D$9995,3,FALSE)</f>
        <v>181</v>
      </c>
      <c r="D297" s="3" t="str">
        <f>VLOOKUP(A297,'ESO dumped ZoneData'!$A$3:$D$9995,4,FALSE)</f>
        <v>Cheesemonger Hollow</v>
      </c>
      <c r="E297" s="3" t="str">
        <f t="array" ref="E297">IF(OR(EXACT(A297,'ESO Dungeon constants'!$D$3:$D$987)),"X","")</f>
        <v/>
      </c>
      <c r="F297" s="3" t="str">
        <f t="shared" si="16"/>
        <v/>
      </c>
      <c r="G297" s="3" t="str">
        <f t="shared" si="17"/>
        <v>Cyrodiil</v>
      </c>
      <c r="H297" s="17">
        <f t="shared" si="18"/>
        <v>525</v>
      </c>
      <c r="I297" s="17">
        <f t="shared" si="19"/>
        <v>181</v>
      </c>
      <c r="J297">
        <v>0</v>
      </c>
      <c r="K297" s="3" t="str">
        <f>VLOOKUP(J297,'LibSets constants'!$A$4:$B$1000,2,FALSE)</f>
        <v>DLC_BASE_GAME</v>
      </c>
      <c r="L297" s="3" t="str">
        <f>VLOOKUP(J297,'LibSets constants'!$A$4:$C$1000,3,FALSE)</f>
        <v>Included in base game</v>
      </c>
    </row>
    <row r="298" spans="1:12" x14ac:dyDescent="0.25">
      <c r="A298" s="12">
        <v>526</v>
      </c>
      <c r="B298" s="5">
        <f>VLOOKUP(A298,'ESO dumped ZoneData'!$A$3:$D$9995,2,FALSE)</f>
        <v>297</v>
      </c>
      <c r="C298" s="5">
        <f>VLOOKUP(A298,'ESO dumped ZoneData'!$A$3:$D$9995,3,FALSE)</f>
        <v>382</v>
      </c>
      <c r="D298" s="3" t="str">
        <f>VLOOKUP(A298,'ESO dumped ZoneData'!$A$3:$D$9995,4,FALSE)</f>
        <v>Greenhill Catacombs</v>
      </c>
      <c r="E298" s="3" t="str">
        <f t="array" ref="E298">IF(OR(EXACT(A298,'ESO Dungeon constants'!$D$3:$D$987)),"X","")</f>
        <v/>
      </c>
      <c r="F298" s="3" t="str">
        <f t="shared" si="16"/>
        <v/>
      </c>
      <c r="G298" s="3" t="str">
        <f t="shared" si="17"/>
        <v>Reaper's March</v>
      </c>
      <c r="H298" s="17">
        <f t="shared" si="18"/>
        <v>526</v>
      </c>
      <c r="I298" s="17">
        <f t="shared" si="19"/>
        <v>382</v>
      </c>
      <c r="J298">
        <v>0</v>
      </c>
      <c r="K298" s="3" t="str">
        <f>VLOOKUP(J298,'LibSets constants'!$A$4:$B$1000,2,FALSE)</f>
        <v>DLC_BASE_GAME</v>
      </c>
      <c r="L298" s="3" t="str">
        <f>VLOOKUP(J298,'LibSets constants'!$A$4:$C$1000,3,FALSE)</f>
        <v>Included in base game</v>
      </c>
    </row>
    <row r="299" spans="1:12" x14ac:dyDescent="0.25">
      <c r="A299" s="12">
        <v>527</v>
      </c>
      <c r="B299" s="5">
        <f>VLOOKUP(A299,'ESO dumped ZoneData'!$A$3:$D$9995,2,FALSE)</f>
        <v>298</v>
      </c>
      <c r="C299" s="5">
        <f>VLOOKUP(A299,'ESO dumped ZoneData'!$A$3:$D$9995,3,FALSE)</f>
        <v>199</v>
      </c>
      <c r="D299" s="3" t="str">
        <f>VLOOKUP(A299,'ESO dumped ZoneData'!$A$3:$D$9995,4,FALSE)</f>
        <v>Sancre Tor</v>
      </c>
      <c r="E299" s="3" t="str">
        <f t="array" ref="E299">IF(OR(EXACT(A299,'ESO Dungeon constants'!$D$3:$D$987)),"X","")</f>
        <v/>
      </c>
      <c r="F299" s="3" t="str">
        <f t="shared" si="16"/>
        <v/>
      </c>
      <c r="G299" s="3" t="str">
        <f t="shared" si="17"/>
        <v>The Harborage</v>
      </c>
      <c r="H299" s="17">
        <f t="shared" si="18"/>
        <v>527</v>
      </c>
      <c r="I299" s="17">
        <f t="shared" si="19"/>
        <v>199</v>
      </c>
      <c r="J299">
        <v>0</v>
      </c>
      <c r="K299" s="3" t="str">
        <f>VLOOKUP(J299,'LibSets constants'!$A$4:$B$1000,2,FALSE)</f>
        <v>DLC_BASE_GAME</v>
      </c>
      <c r="L299" s="3" t="str">
        <f>VLOOKUP(J299,'LibSets constants'!$A$4:$C$1000,3,FALSE)</f>
        <v>Included in base game</v>
      </c>
    </row>
    <row r="300" spans="1:12" x14ac:dyDescent="0.25">
      <c r="A300" s="12">
        <v>529</v>
      </c>
      <c r="B300" s="5">
        <f>VLOOKUP(A300,'ESO dumped ZoneData'!$A$3:$D$9995,2,FALSE)</f>
        <v>299</v>
      </c>
      <c r="C300" s="5">
        <f>VLOOKUP(A300,'ESO dumped ZoneData'!$A$3:$D$9995,3,FALSE)</f>
        <v>267</v>
      </c>
      <c r="D300" s="3" t="str">
        <f>VLOOKUP(A300,'ESO dumped ZoneData'!$A$3:$D$9995,4,FALSE)</f>
        <v>Eyevea Mages Guild</v>
      </c>
      <c r="E300" s="3" t="str">
        <f t="array" ref="E300">IF(OR(EXACT(A300,'ESO Dungeon constants'!$D$3:$D$987)),"X","")</f>
        <v/>
      </c>
      <c r="F300" s="3" t="str">
        <f t="shared" si="16"/>
        <v/>
      </c>
      <c r="G300" s="3" t="str">
        <f t="shared" si="17"/>
        <v>Eyevea</v>
      </c>
      <c r="H300" s="17">
        <f t="shared" si="18"/>
        <v>529</v>
      </c>
      <c r="I300" s="17">
        <f t="shared" si="19"/>
        <v>267</v>
      </c>
      <c r="J300">
        <v>0</v>
      </c>
      <c r="K300" s="3" t="str">
        <f>VLOOKUP(J300,'LibSets constants'!$A$4:$B$1000,2,FALSE)</f>
        <v>DLC_BASE_GAME</v>
      </c>
      <c r="L300" s="3" t="str">
        <f>VLOOKUP(J300,'LibSets constants'!$A$4:$C$1000,3,FALSE)</f>
        <v>Included in base game</v>
      </c>
    </row>
    <row r="301" spans="1:12" x14ac:dyDescent="0.25">
      <c r="A301" s="12">
        <v>530</v>
      </c>
      <c r="B301" s="5">
        <f>VLOOKUP(A301,'ESO dumped ZoneData'!$A$3:$D$9995,2,FALSE)</f>
        <v>300</v>
      </c>
      <c r="C301" s="5">
        <f>VLOOKUP(A301,'ESO dumped ZoneData'!$A$3:$D$9995,3,FALSE)</f>
        <v>347</v>
      </c>
      <c r="D301" s="3" t="str">
        <f>VLOOKUP(A301,'ESO dumped ZoneData'!$A$3:$D$9995,4,FALSE)</f>
        <v>Haj Uxith Corridors</v>
      </c>
      <c r="E301" s="3" t="str">
        <f t="array" ref="E301">IF(OR(EXACT(A301,'ESO Dungeon constants'!$D$3:$D$987)),"X","")</f>
        <v/>
      </c>
      <c r="F301" s="3" t="str">
        <f t="shared" si="16"/>
        <v/>
      </c>
      <c r="G301" s="3" t="str">
        <f t="shared" si="17"/>
        <v>Coldharbour</v>
      </c>
      <c r="H301" s="17">
        <f t="shared" si="18"/>
        <v>530</v>
      </c>
      <c r="I301" s="17">
        <f t="shared" si="19"/>
        <v>347</v>
      </c>
      <c r="J301">
        <v>0</v>
      </c>
      <c r="K301" s="3" t="str">
        <f>VLOOKUP(J301,'LibSets constants'!$A$4:$B$1000,2,FALSE)</f>
        <v>DLC_BASE_GAME</v>
      </c>
      <c r="L301" s="3" t="str">
        <f>VLOOKUP(J301,'LibSets constants'!$A$4:$C$1000,3,FALSE)</f>
        <v>Included in base game</v>
      </c>
    </row>
    <row r="302" spans="1:12" x14ac:dyDescent="0.25">
      <c r="A302" s="12">
        <v>531</v>
      </c>
      <c r="B302" s="5">
        <f>VLOOKUP(A302,'ESO dumped ZoneData'!$A$3:$D$9995,2,FALSE)</f>
        <v>301</v>
      </c>
      <c r="C302" s="5">
        <f>VLOOKUP(A302,'ESO dumped ZoneData'!$A$3:$D$9995,3,FALSE)</f>
        <v>181</v>
      </c>
      <c r="D302" s="3" t="str">
        <f>VLOOKUP(A302,'ESO dumped ZoneData'!$A$3:$D$9995,4,FALSE)</f>
        <v>Toadstool Hollow</v>
      </c>
      <c r="E302" s="3" t="str">
        <f t="array" ref="E302">IF(OR(EXACT(A302,'ESO Dungeon constants'!$D$3:$D$987)),"X","")</f>
        <v/>
      </c>
      <c r="F302" s="3" t="str">
        <f t="shared" si="16"/>
        <v/>
      </c>
      <c r="G302" s="3" t="str">
        <f t="shared" si="17"/>
        <v>Cyrodiil</v>
      </c>
      <c r="H302" s="17">
        <f t="shared" si="18"/>
        <v>531</v>
      </c>
      <c r="I302" s="17">
        <f t="shared" si="19"/>
        <v>181</v>
      </c>
      <c r="J302">
        <v>0</v>
      </c>
      <c r="K302" s="3" t="str">
        <f>VLOOKUP(J302,'LibSets constants'!$A$4:$B$1000,2,FALSE)</f>
        <v>DLC_BASE_GAME</v>
      </c>
      <c r="L302" s="3" t="str">
        <f>VLOOKUP(J302,'LibSets constants'!$A$4:$C$1000,3,FALSE)</f>
        <v>Included in base game</v>
      </c>
    </row>
    <row r="303" spans="1:12" x14ac:dyDescent="0.25">
      <c r="A303" s="12">
        <v>532</v>
      </c>
      <c r="B303" s="5">
        <f>VLOOKUP(A303,'ESO dumped ZoneData'!$A$3:$D$9995,2,FALSE)</f>
        <v>302</v>
      </c>
      <c r="C303" s="5">
        <f>VLOOKUP(A303,'ESO dumped ZoneData'!$A$3:$D$9995,3,FALSE)</f>
        <v>181</v>
      </c>
      <c r="D303" s="3" t="str">
        <f>VLOOKUP(A303,'ESO dumped ZoneData'!$A$3:$D$9995,4,FALSE)</f>
        <v>Vahtacen</v>
      </c>
      <c r="E303" s="3" t="str">
        <f t="array" ref="E303">IF(OR(EXACT(A303,'ESO Dungeon constants'!$D$3:$D$987)),"X","")</f>
        <v/>
      </c>
      <c r="F303" s="3" t="str">
        <f t="shared" si="16"/>
        <v/>
      </c>
      <c r="G303" s="3" t="str">
        <f t="shared" si="17"/>
        <v>Cyrodiil</v>
      </c>
      <c r="H303" s="17">
        <f t="shared" si="18"/>
        <v>532</v>
      </c>
      <c r="I303" s="17">
        <f t="shared" si="19"/>
        <v>181</v>
      </c>
      <c r="J303">
        <v>0</v>
      </c>
      <c r="K303" s="3" t="str">
        <f>VLOOKUP(J303,'LibSets constants'!$A$4:$B$1000,2,FALSE)</f>
        <v>DLC_BASE_GAME</v>
      </c>
      <c r="L303" s="3" t="str">
        <f>VLOOKUP(J303,'LibSets constants'!$A$4:$C$1000,3,FALSE)</f>
        <v>Included in base game</v>
      </c>
    </row>
    <row r="304" spans="1:12" x14ac:dyDescent="0.25">
      <c r="A304" s="12">
        <v>533</v>
      </c>
      <c r="B304" s="5">
        <f>VLOOKUP(A304,'ESO dumped ZoneData'!$A$3:$D$9995,2,FALSE)</f>
        <v>303</v>
      </c>
      <c r="C304" s="5">
        <f>VLOOKUP(A304,'ESO dumped ZoneData'!$A$3:$D$9995,3,FALSE)</f>
        <v>181</v>
      </c>
      <c r="D304" s="3" t="str">
        <f>VLOOKUP(A304,'ESO dumped ZoneData'!$A$3:$D$9995,4,FALSE)</f>
        <v>Underpall Cave</v>
      </c>
      <c r="E304" s="3" t="str">
        <f t="array" ref="E304">IF(OR(EXACT(A304,'ESO Dungeon constants'!$D$3:$D$987)),"X","")</f>
        <v/>
      </c>
      <c r="F304" s="3" t="str">
        <f t="shared" si="16"/>
        <v/>
      </c>
      <c r="G304" s="3" t="str">
        <f t="shared" si="17"/>
        <v>Cyrodiil</v>
      </c>
      <c r="H304" s="17">
        <f t="shared" si="18"/>
        <v>533</v>
      </c>
      <c r="I304" s="17">
        <f t="shared" si="19"/>
        <v>181</v>
      </c>
      <c r="J304">
        <v>0</v>
      </c>
      <c r="K304" s="3" t="str">
        <f>VLOOKUP(J304,'LibSets constants'!$A$4:$B$1000,2,FALSE)</f>
        <v>DLC_BASE_GAME</v>
      </c>
      <c r="L304" s="3" t="str">
        <f>VLOOKUP(J304,'LibSets constants'!$A$4:$C$1000,3,FALSE)</f>
        <v>Included in base game</v>
      </c>
    </row>
    <row r="305" spans="1:12" x14ac:dyDescent="0.25">
      <c r="A305" s="12">
        <v>534</v>
      </c>
      <c r="B305" s="5">
        <f>VLOOKUP(A305,'ESO dumped ZoneData'!$A$3:$D$9995,2,FALSE)</f>
        <v>304</v>
      </c>
      <c r="C305" s="5">
        <f>VLOOKUP(A305,'ESO dumped ZoneData'!$A$3:$D$9995,3,FALSE)</f>
        <v>534</v>
      </c>
      <c r="D305" s="3" t="str">
        <f>VLOOKUP(A305,'ESO dumped ZoneData'!$A$3:$D$9995,4,FALSE)</f>
        <v>Stros M'Kai</v>
      </c>
      <c r="E305" s="3" t="str">
        <f t="array" ref="E305">IF(OR(EXACT(A305,'ESO Dungeon constants'!$D$3:$D$987)),"X","")</f>
        <v/>
      </c>
      <c r="F305" s="3" t="str">
        <f t="shared" si="16"/>
        <v>X</v>
      </c>
      <c r="G305" s="3" t="str">
        <f t="shared" si="17"/>
        <v/>
      </c>
      <c r="H305" s="17">
        <f t="shared" si="18"/>
        <v>534</v>
      </c>
      <c r="I305" s="17">
        <f t="shared" si="19"/>
        <v>534</v>
      </c>
      <c r="J305">
        <v>0</v>
      </c>
      <c r="K305" s="3" t="str">
        <f>VLOOKUP(J305,'LibSets constants'!$A$4:$B$1000,2,FALSE)</f>
        <v>DLC_BASE_GAME</v>
      </c>
      <c r="L305" s="3" t="str">
        <f>VLOOKUP(J305,'LibSets constants'!$A$4:$C$1000,3,FALSE)</f>
        <v>Included in base game</v>
      </c>
    </row>
    <row r="306" spans="1:12" x14ac:dyDescent="0.25">
      <c r="A306" s="12">
        <v>535</v>
      </c>
      <c r="B306" s="5">
        <f>VLOOKUP(A306,'ESO dumped ZoneData'!$A$3:$D$9995,2,FALSE)</f>
        <v>305</v>
      </c>
      <c r="C306" s="5">
        <f>VLOOKUP(A306,'ESO dumped ZoneData'!$A$3:$D$9995,3,FALSE)</f>
        <v>535</v>
      </c>
      <c r="D306" s="3" t="str">
        <f>VLOOKUP(A306,'ESO dumped ZoneData'!$A$3:$D$9995,4,FALSE)</f>
        <v>Betnikh</v>
      </c>
      <c r="E306" s="3" t="str">
        <f t="array" ref="E306">IF(OR(EXACT(A306,'ESO Dungeon constants'!$D$3:$D$987)),"X","")</f>
        <v/>
      </c>
      <c r="F306" s="3" t="str">
        <f t="shared" si="16"/>
        <v>X</v>
      </c>
      <c r="G306" s="3" t="str">
        <f t="shared" si="17"/>
        <v/>
      </c>
      <c r="H306" s="17">
        <f t="shared" si="18"/>
        <v>535</v>
      </c>
      <c r="I306" s="17">
        <f t="shared" si="19"/>
        <v>535</v>
      </c>
      <c r="J306">
        <v>0</v>
      </c>
      <c r="K306" s="3" t="str">
        <f>VLOOKUP(J306,'LibSets constants'!$A$4:$B$1000,2,FALSE)</f>
        <v>DLC_BASE_GAME</v>
      </c>
      <c r="L306" s="3" t="str">
        <f>VLOOKUP(J306,'LibSets constants'!$A$4:$C$1000,3,FALSE)</f>
        <v>Included in base game</v>
      </c>
    </row>
    <row r="307" spans="1:12" x14ac:dyDescent="0.25">
      <c r="A307" s="12">
        <v>537</v>
      </c>
      <c r="B307" s="5">
        <f>VLOOKUP(A307,'ESO dumped ZoneData'!$A$3:$D$9995,2,FALSE)</f>
        <v>306</v>
      </c>
      <c r="C307" s="5">
        <f>VLOOKUP(A307,'ESO dumped ZoneData'!$A$3:$D$9995,3,FALSE)</f>
        <v>537</v>
      </c>
      <c r="D307" s="3" t="str">
        <f>VLOOKUP(A307,'ESO dumped ZoneData'!$A$3:$D$9995,4,FALSE)</f>
        <v>Khenarthi's Roost</v>
      </c>
      <c r="E307" s="3" t="str">
        <f t="array" ref="E307">IF(OR(EXACT(A307,'ESO Dungeon constants'!$D$3:$D$987)),"X","")</f>
        <v/>
      </c>
      <c r="F307" s="3" t="str">
        <f t="shared" si="16"/>
        <v>X</v>
      </c>
      <c r="G307" s="3" t="str">
        <f t="shared" si="17"/>
        <v/>
      </c>
      <c r="H307" s="17">
        <f t="shared" si="18"/>
        <v>537</v>
      </c>
      <c r="I307" s="17">
        <f t="shared" si="19"/>
        <v>537</v>
      </c>
      <c r="J307">
        <v>0</v>
      </c>
      <c r="K307" s="3" t="str">
        <f>VLOOKUP(J307,'LibSets constants'!$A$4:$B$1000,2,FALSE)</f>
        <v>DLC_BASE_GAME</v>
      </c>
      <c r="L307" s="3" t="str">
        <f>VLOOKUP(J307,'LibSets constants'!$A$4:$C$1000,3,FALSE)</f>
        <v>Included in base game</v>
      </c>
    </row>
    <row r="308" spans="1:12" x14ac:dyDescent="0.25">
      <c r="A308" s="12">
        <v>539</v>
      </c>
      <c r="B308" s="5">
        <f>VLOOKUP(A308,'ESO dumped ZoneData'!$A$3:$D$9995,2,FALSE)</f>
        <v>307</v>
      </c>
      <c r="C308" s="5">
        <f>VLOOKUP(A308,'ESO dumped ZoneData'!$A$3:$D$9995,3,FALSE)</f>
        <v>535</v>
      </c>
      <c r="D308" s="3" t="str">
        <f>VLOOKUP(A308,'ESO dumped ZoneData'!$A$3:$D$9995,4,FALSE)</f>
        <v>Carzog's Demise</v>
      </c>
      <c r="E308" s="3" t="str">
        <f t="array" ref="E308">IF(OR(EXACT(A308,'ESO Dungeon constants'!$D$3:$D$987)),"X","")</f>
        <v/>
      </c>
      <c r="F308" s="3" t="str">
        <f t="shared" si="16"/>
        <v/>
      </c>
      <c r="G308" s="3" t="str">
        <f t="shared" si="17"/>
        <v>Betnikh</v>
      </c>
      <c r="H308" s="17">
        <f t="shared" si="18"/>
        <v>539</v>
      </c>
      <c r="I308" s="17">
        <f t="shared" si="19"/>
        <v>535</v>
      </c>
      <c r="J308">
        <v>0</v>
      </c>
      <c r="K308" s="3" t="str">
        <f>VLOOKUP(J308,'LibSets constants'!$A$4:$B$1000,2,FALSE)</f>
        <v>DLC_BASE_GAME</v>
      </c>
      <c r="L308" s="3" t="str">
        <f>VLOOKUP(J308,'LibSets constants'!$A$4:$C$1000,3,FALSE)</f>
        <v>Included in base game</v>
      </c>
    </row>
    <row r="309" spans="1:12" x14ac:dyDescent="0.25">
      <c r="A309" s="12">
        <v>541</v>
      </c>
      <c r="B309" s="5">
        <f>VLOOKUP(A309,'ESO dumped ZoneData'!$A$3:$D$9995,2,FALSE)</f>
        <v>308</v>
      </c>
      <c r="C309" s="5">
        <f>VLOOKUP(A309,'ESO dumped ZoneData'!$A$3:$D$9995,3,FALSE)</f>
        <v>267</v>
      </c>
      <c r="D309" s="3" t="str">
        <f>VLOOKUP(A309,'ESO dumped ZoneData'!$A$3:$D$9995,4,FALSE)</f>
        <v>Glade of the Divines</v>
      </c>
      <c r="E309" s="3" t="str">
        <f t="array" ref="E309">IF(OR(EXACT(A309,'ESO Dungeon constants'!$D$3:$D$987)),"X","")</f>
        <v/>
      </c>
      <c r="F309" s="3" t="str">
        <f t="shared" si="16"/>
        <v/>
      </c>
      <c r="G309" s="3" t="str">
        <f t="shared" si="17"/>
        <v>Eyevea</v>
      </c>
      <c r="H309" s="17">
        <f t="shared" si="18"/>
        <v>541</v>
      </c>
      <c r="I309" s="17">
        <f t="shared" si="19"/>
        <v>267</v>
      </c>
      <c r="J309">
        <v>0</v>
      </c>
      <c r="K309" s="3" t="str">
        <f>VLOOKUP(J309,'LibSets constants'!$A$4:$B$1000,2,FALSE)</f>
        <v>DLC_BASE_GAME</v>
      </c>
      <c r="L309" s="3" t="str">
        <f>VLOOKUP(J309,'LibSets constants'!$A$4:$C$1000,3,FALSE)</f>
        <v>Included in base game</v>
      </c>
    </row>
    <row r="310" spans="1:12" x14ac:dyDescent="0.25">
      <c r="A310" s="12">
        <v>542</v>
      </c>
      <c r="B310" s="5">
        <f>VLOOKUP(A310,'ESO dumped ZoneData'!$A$3:$D$9995,2,FALSE)</f>
        <v>309</v>
      </c>
      <c r="C310" s="5">
        <f>VLOOKUP(A310,'ESO dumped ZoneData'!$A$3:$D$9995,3,FALSE)</f>
        <v>208</v>
      </c>
      <c r="D310" s="3" t="str">
        <f>VLOOKUP(A310,'ESO dumped ZoneData'!$A$3:$D$9995,4,FALSE)</f>
        <v>Buraniim</v>
      </c>
      <c r="E310" s="3" t="str">
        <f t="array" ref="E310">IF(OR(EXACT(A310,'ESO Dungeon constants'!$D$3:$D$987)),"X","")</f>
        <v/>
      </c>
      <c r="F310" s="3" t="str">
        <f t="shared" si="16"/>
        <v/>
      </c>
      <c r="G310" s="3" t="str">
        <f t="shared" si="17"/>
        <v>The Earth Forge</v>
      </c>
      <c r="H310" s="17">
        <f t="shared" si="18"/>
        <v>542</v>
      </c>
      <c r="I310" s="17">
        <f t="shared" si="19"/>
        <v>208</v>
      </c>
      <c r="J310">
        <v>0</v>
      </c>
      <c r="K310" s="3" t="str">
        <f>VLOOKUP(J310,'LibSets constants'!$A$4:$B$1000,2,FALSE)</f>
        <v>DLC_BASE_GAME</v>
      </c>
      <c r="L310" s="3" t="str">
        <f>VLOOKUP(J310,'LibSets constants'!$A$4:$C$1000,3,FALSE)</f>
        <v>Included in base game</v>
      </c>
    </row>
    <row r="311" spans="1:12" x14ac:dyDescent="0.25">
      <c r="A311" s="12">
        <v>543</v>
      </c>
      <c r="B311" s="5">
        <f>VLOOKUP(A311,'ESO dumped ZoneData'!$A$3:$D$9995,2,FALSE)</f>
        <v>310</v>
      </c>
      <c r="C311" s="5">
        <f>VLOOKUP(A311,'ESO dumped ZoneData'!$A$3:$D$9995,3,FALSE)</f>
        <v>208</v>
      </c>
      <c r="D311" s="3" t="str">
        <f>VLOOKUP(A311,'ESO dumped ZoneData'!$A$3:$D$9995,4,FALSE)</f>
        <v>Dourstone Vault</v>
      </c>
      <c r="E311" s="3" t="str">
        <f t="array" ref="E311">IF(OR(EXACT(A311,'ESO Dungeon constants'!$D$3:$D$987)),"X","")</f>
        <v/>
      </c>
      <c r="F311" s="3" t="str">
        <f t="shared" si="16"/>
        <v/>
      </c>
      <c r="G311" s="3" t="str">
        <f t="shared" si="17"/>
        <v>The Earth Forge</v>
      </c>
      <c r="H311" s="17">
        <f t="shared" si="18"/>
        <v>543</v>
      </c>
      <c r="I311" s="17">
        <f t="shared" si="19"/>
        <v>208</v>
      </c>
      <c r="J311">
        <v>0</v>
      </c>
      <c r="K311" s="3" t="str">
        <f>VLOOKUP(J311,'LibSets constants'!$A$4:$B$1000,2,FALSE)</f>
        <v>DLC_BASE_GAME</v>
      </c>
      <c r="L311" s="3" t="str">
        <f>VLOOKUP(J311,'LibSets constants'!$A$4:$C$1000,3,FALSE)</f>
        <v>Included in base game</v>
      </c>
    </row>
    <row r="312" spans="1:12" x14ac:dyDescent="0.25">
      <c r="A312" s="12">
        <v>544</v>
      </c>
      <c r="B312" s="5">
        <f>VLOOKUP(A312,'ESO dumped ZoneData'!$A$3:$D$9995,2,FALSE)</f>
        <v>311</v>
      </c>
      <c r="C312" s="5">
        <f>VLOOKUP(A312,'ESO dumped ZoneData'!$A$3:$D$9995,3,FALSE)</f>
        <v>208</v>
      </c>
      <c r="D312" s="3" t="str">
        <f>VLOOKUP(A312,'ESO dumped ZoneData'!$A$3:$D$9995,4,FALSE)</f>
        <v>Stonefang Cavern</v>
      </c>
      <c r="E312" s="3" t="str">
        <f t="array" ref="E312">IF(OR(EXACT(A312,'ESO Dungeon constants'!$D$3:$D$987)),"X","")</f>
        <v/>
      </c>
      <c r="F312" s="3" t="str">
        <f t="shared" si="16"/>
        <v/>
      </c>
      <c r="G312" s="3" t="str">
        <f t="shared" si="17"/>
        <v>The Earth Forge</v>
      </c>
      <c r="H312" s="17">
        <f t="shared" si="18"/>
        <v>544</v>
      </c>
      <c r="I312" s="17">
        <f t="shared" si="19"/>
        <v>208</v>
      </c>
      <c r="J312">
        <v>0</v>
      </c>
      <c r="K312" s="3" t="str">
        <f>VLOOKUP(J312,'LibSets constants'!$A$4:$B$1000,2,FALSE)</f>
        <v>DLC_BASE_GAME</v>
      </c>
      <c r="L312" s="3" t="str">
        <f>VLOOKUP(J312,'LibSets constants'!$A$4:$C$1000,3,FALSE)</f>
        <v>Included in base game</v>
      </c>
    </row>
    <row r="313" spans="1:12" x14ac:dyDescent="0.25">
      <c r="A313" s="12">
        <v>545</v>
      </c>
      <c r="B313" s="5">
        <f>VLOOKUP(A313,'ESO dumped ZoneData'!$A$3:$D$9995,2,FALSE)</f>
        <v>312</v>
      </c>
      <c r="C313" s="5">
        <f>VLOOKUP(A313,'ESO dumped ZoneData'!$A$3:$D$9995,3,FALSE)</f>
        <v>19</v>
      </c>
      <c r="D313" s="3" t="str">
        <f>VLOOKUP(A313,'ESO dumped ZoneData'!$A$3:$D$9995,4,FALSE)</f>
        <v>Alcaire Keep</v>
      </c>
      <c r="E313" s="3" t="str">
        <f t="array" ref="E313">IF(OR(EXACT(A313,'ESO Dungeon constants'!$D$3:$D$987)),"X","")</f>
        <v/>
      </c>
      <c r="F313" s="3" t="str">
        <f t="shared" si="16"/>
        <v/>
      </c>
      <c r="G313" s="3" t="str">
        <f t="shared" si="17"/>
        <v>Stormhaven</v>
      </c>
      <c r="H313" s="17">
        <f t="shared" si="18"/>
        <v>545</v>
      </c>
      <c r="I313" s="17">
        <f t="shared" si="19"/>
        <v>19</v>
      </c>
      <c r="J313">
        <v>0</v>
      </c>
      <c r="K313" s="3" t="str">
        <f>VLOOKUP(J313,'LibSets constants'!$A$4:$B$1000,2,FALSE)</f>
        <v>DLC_BASE_GAME</v>
      </c>
      <c r="L313" s="3" t="str">
        <f>VLOOKUP(J313,'LibSets constants'!$A$4:$C$1000,3,FALSE)</f>
        <v>Included in base game</v>
      </c>
    </row>
    <row r="314" spans="1:12" x14ac:dyDescent="0.25">
      <c r="A314" s="12">
        <v>546</v>
      </c>
      <c r="B314" s="5">
        <f>VLOOKUP(A314,'ESO dumped ZoneData'!$A$3:$D$9995,2,FALSE)</f>
        <v>313</v>
      </c>
      <c r="C314" s="5">
        <f>VLOOKUP(A314,'ESO dumped ZoneData'!$A$3:$D$9995,3,FALSE)</f>
        <v>19</v>
      </c>
      <c r="D314" s="3" t="str">
        <f>VLOOKUP(A314,'ESO dumped ZoneData'!$A$3:$D$9995,4,FALSE)</f>
        <v>Wayrest Castle</v>
      </c>
      <c r="E314" s="3" t="str">
        <f t="array" ref="E314">IF(OR(EXACT(A314,'ESO Dungeon constants'!$D$3:$D$987)),"X","")</f>
        <v/>
      </c>
      <c r="F314" s="3" t="str">
        <f t="shared" si="16"/>
        <v/>
      </c>
      <c r="G314" s="3" t="str">
        <f t="shared" si="17"/>
        <v>Stormhaven</v>
      </c>
      <c r="H314" s="17">
        <f t="shared" si="18"/>
        <v>546</v>
      </c>
      <c r="I314" s="17">
        <f t="shared" si="19"/>
        <v>19</v>
      </c>
      <c r="J314">
        <v>0</v>
      </c>
      <c r="K314" s="3" t="str">
        <f>VLOOKUP(J314,'LibSets constants'!$A$4:$B$1000,2,FALSE)</f>
        <v>DLC_BASE_GAME</v>
      </c>
      <c r="L314" s="3" t="str">
        <f>VLOOKUP(J314,'LibSets constants'!$A$4:$C$1000,3,FALSE)</f>
        <v>Included in base game</v>
      </c>
    </row>
    <row r="315" spans="1:12" x14ac:dyDescent="0.25">
      <c r="A315" s="12">
        <v>547</v>
      </c>
      <c r="B315" s="5">
        <f>VLOOKUP(A315,'ESO dumped ZoneData'!$A$3:$D$9995,2,FALSE)</f>
        <v>314</v>
      </c>
      <c r="C315" s="5">
        <f>VLOOKUP(A315,'ESO dumped ZoneData'!$A$3:$D$9995,3,FALSE)</f>
        <v>108</v>
      </c>
      <c r="D315" s="3" t="str">
        <f>VLOOKUP(A315,'ESO dumped ZoneData'!$A$3:$D$9995,4,FALSE)</f>
        <v>Shrouded Hollow</v>
      </c>
      <c r="E315" s="3" t="str">
        <f t="array" ref="E315">IF(OR(EXACT(A315,'ESO Dungeon constants'!$D$3:$D$987)),"X","")</f>
        <v/>
      </c>
      <c r="F315" s="3" t="str">
        <f t="shared" si="16"/>
        <v/>
      </c>
      <c r="G315" s="3" t="str">
        <f t="shared" si="17"/>
        <v>Greenshade</v>
      </c>
      <c r="H315" s="17">
        <f t="shared" si="18"/>
        <v>547</v>
      </c>
      <c r="I315" s="17">
        <f t="shared" si="19"/>
        <v>108</v>
      </c>
      <c r="J315">
        <v>0</v>
      </c>
      <c r="K315" s="3" t="str">
        <f>VLOOKUP(J315,'LibSets constants'!$A$4:$B$1000,2,FALSE)</f>
        <v>DLC_BASE_GAME</v>
      </c>
      <c r="L315" s="3" t="str">
        <f>VLOOKUP(J315,'LibSets constants'!$A$4:$C$1000,3,FALSE)</f>
        <v>Included in base game</v>
      </c>
    </row>
    <row r="316" spans="1:12" x14ac:dyDescent="0.25">
      <c r="A316" s="12">
        <v>548</v>
      </c>
      <c r="B316" s="5">
        <f>VLOOKUP(A316,'ESO dumped ZoneData'!$A$3:$D$9995,2,FALSE)</f>
        <v>315</v>
      </c>
      <c r="C316" s="5">
        <f>VLOOKUP(A316,'ESO dumped ZoneData'!$A$3:$D$9995,3,FALSE)</f>
        <v>108</v>
      </c>
      <c r="D316" s="3" t="str">
        <f>VLOOKUP(A316,'ESO dumped ZoneData'!$A$3:$D$9995,4,FALSE)</f>
        <v>Silatar</v>
      </c>
      <c r="E316" s="3" t="str">
        <f t="array" ref="E316">IF(OR(EXACT(A316,'ESO Dungeon constants'!$D$3:$D$987)),"X","")</f>
        <v/>
      </c>
      <c r="F316" s="3" t="str">
        <f t="shared" si="16"/>
        <v/>
      </c>
      <c r="G316" s="3" t="str">
        <f t="shared" si="17"/>
        <v>Greenshade</v>
      </c>
      <c r="H316" s="17">
        <f t="shared" si="18"/>
        <v>548</v>
      </c>
      <c r="I316" s="17">
        <f t="shared" si="19"/>
        <v>108</v>
      </c>
      <c r="J316">
        <v>0</v>
      </c>
      <c r="K316" s="3" t="str">
        <f>VLOOKUP(J316,'LibSets constants'!$A$4:$B$1000,2,FALSE)</f>
        <v>DLC_BASE_GAME</v>
      </c>
      <c r="L316" s="3" t="str">
        <f>VLOOKUP(J316,'LibSets constants'!$A$4:$C$1000,3,FALSE)</f>
        <v>Included in base game</v>
      </c>
    </row>
    <row r="317" spans="1:12" x14ac:dyDescent="0.25">
      <c r="A317" s="12">
        <v>549</v>
      </c>
      <c r="B317" s="5">
        <f>VLOOKUP(A317,'ESO dumped ZoneData'!$A$3:$D$9995,2,FALSE)</f>
        <v>316</v>
      </c>
      <c r="C317" s="5">
        <f>VLOOKUP(A317,'ESO dumped ZoneData'!$A$3:$D$9995,3,FALSE)</f>
        <v>383</v>
      </c>
      <c r="D317" s="3" t="str">
        <f>VLOOKUP(A317,'ESO dumped ZoneData'!$A$3:$D$9995,4,FALSE)</f>
        <v>The Middens</v>
      </c>
      <c r="E317" s="3" t="str">
        <f t="array" ref="E317">IF(OR(EXACT(A317,'ESO Dungeon constants'!$D$3:$D$987)),"X","")</f>
        <v/>
      </c>
      <c r="F317" s="3" t="str">
        <f t="shared" si="16"/>
        <v/>
      </c>
      <c r="G317" s="3" t="str">
        <f t="shared" si="17"/>
        <v>Grahtwood</v>
      </c>
      <c r="H317" s="17">
        <f t="shared" si="18"/>
        <v>549</v>
      </c>
      <c r="I317" s="17">
        <f t="shared" si="19"/>
        <v>383</v>
      </c>
      <c r="J317">
        <v>0</v>
      </c>
      <c r="K317" s="3" t="str">
        <f>VLOOKUP(J317,'LibSets constants'!$A$4:$B$1000,2,FALSE)</f>
        <v>DLC_BASE_GAME</v>
      </c>
      <c r="L317" s="3" t="str">
        <f>VLOOKUP(J317,'LibSets constants'!$A$4:$C$1000,3,FALSE)</f>
        <v>Included in base game</v>
      </c>
    </row>
    <row r="318" spans="1:12" x14ac:dyDescent="0.25">
      <c r="A318" s="12">
        <v>551</v>
      </c>
      <c r="B318" s="5">
        <f>VLOOKUP(A318,'ESO dumped ZoneData'!$A$3:$D$9995,2,FALSE)</f>
        <v>317</v>
      </c>
      <c r="C318" s="5">
        <f>VLOOKUP(A318,'ESO dumped ZoneData'!$A$3:$D$9995,3,FALSE)</f>
        <v>108</v>
      </c>
      <c r="D318" s="3" t="str">
        <f>VLOOKUP(A318,'ESO dumped ZoneData'!$A$3:$D$9995,4,FALSE)</f>
        <v>Imperial Underground</v>
      </c>
      <c r="E318" s="3" t="str">
        <f t="array" ref="E318">IF(OR(EXACT(A318,'ESO Dungeon constants'!$D$3:$D$987)),"X","")</f>
        <v/>
      </c>
      <c r="F318" s="3" t="str">
        <f t="shared" si="16"/>
        <v/>
      </c>
      <c r="G318" s="3" t="str">
        <f t="shared" si="17"/>
        <v>Greenshade</v>
      </c>
      <c r="H318" s="17">
        <f t="shared" si="18"/>
        <v>551</v>
      </c>
      <c r="I318" s="17">
        <f t="shared" si="19"/>
        <v>108</v>
      </c>
      <c r="J318">
        <v>0</v>
      </c>
      <c r="K318" s="3" t="str">
        <f>VLOOKUP(J318,'LibSets constants'!$A$4:$B$1000,2,FALSE)</f>
        <v>DLC_BASE_GAME</v>
      </c>
      <c r="L318" s="3" t="str">
        <f>VLOOKUP(J318,'LibSets constants'!$A$4:$C$1000,3,FALSE)</f>
        <v>Included in base game</v>
      </c>
    </row>
    <row r="319" spans="1:12" x14ac:dyDescent="0.25">
      <c r="A319" s="12">
        <v>552</v>
      </c>
      <c r="B319" s="5">
        <f>VLOOKUP(A319,'ESO dumped ZoneData'!$A$3:$D$9995,2,FALSE)</f>
        <v>318</v>
      </c>
      <c r="C319" s="5">
        <f>VLOOKUP(A319,'ESO dumped ZoneData'!$A$3:$D$9995,3,FALSE)</f>
        <v>108</v>
      </c>
      <c r="D319" s="3" t="str">
        <f>VLOOKUP(A319,'ESO dumped ZoneData'!$A$3:$D$9995,4,FALSE)</f>
        <v>Shademist Enclave</v>
      </c>
      <c r="E319" s="3" t="str">
        <f t="array" ref="E319">IF(OR(EXACT(A319,'ESO Dungeon constants'!$D$3:$D$987)),"X","")</f>
        <v/>
      </c>
      <c r="F319" s="3" t="str">
        <f t="shared" si="16"/>
        <v/>
      </c>
      <c r="G319" s="3" t="str">
        <f t="shared" si="17"/>
        <v>Greenshade</v>
      </c>
      <c r="H319" s="17">
        <f t="shared" si="18"/>
        <v>552</v>
      </c>
      <c r="I319" s="17">
        <f t="shared" si="19"/>
        <v>108</v>
      </c>
      <c r="J319">
        <v>0</v>
      </c>
      <c r="K319" s="3" t="str">
        <f>VLOOKUP(J319,'LibSets constants'!$A$4:$B$1000,2,FALSE)</f>
        <v>DLC_BASE_GAME</v>
      </c>
      <c r="L319" s="3" t="str">
        <f>VLOOKUP(J319,'LibSets constants'!$A$4:$C$1000,3,FALSE)</f>
        <v>Included in base game</v>
      </c>
    </row>
    <row r="320" spans="1:12" x14ac:dyDescent="0.25">
      <c r="A320" s="12">
        <v>553</v>
      </c>
      <c r="B320" s="5">
        <f>VLOOKUP(A320,'ESO dumped ZoneData'!$A$3:$D$9995,2,FALSE)</f>
        <v>319</v>
      </c>
      <c r="C320" s="5">
        <f>VLOOKUP(A320,'ESO dumped ZoneData'!$A$3:$D$9995,3,FALSE)</f>
        <v>108</v>
      </c>
      <c r="D320" s="3" t="str">
        <f>VLOOKUP(A320,'ESO dumped ZoneData'!$A$3:$D$9995,4,FALSE)</f>
        <v>Ilmyris</v>
      </c>
      <c r="E320" s="3" t="str">
        <f t="array" ref="E320">IF(OR(EXACT(A320,'ESO Dungeon constants'!$D$3:$D$987)),"X","")</f>
        <v/>
      </c>
      <c r="F320" s="3" t="str">
        <f t="shared" si="16"/>
        <v/>
      </c>
      <c r="G320" s="3" t="str">
        <f t="shared" si="17"/>
        <v>Greenshade</v>
      </c>
      <c r="H320" s="17">
        <f t="shared" si="18"/>
        <v>553</v>
      </c>
      <c r="I320" s="17">
        <f t="shared" si="19"/>
        <v>108</v>
      </c>
      <c r="J320">
        <v>0</v>
      </c>
      <c r="K320" s="3" t="str">
        <f>VLOOKUP(J320,'LibSets constants'!$A$4:$B$1000,2,FALSE)</f>
        <v>DLC_BASE_GAME</v>
      </c>
      <c r="L320" s="3" t="str">
        <f>VLOOKUP(J320,'LibSets constants'!$A$4:$C$1000,3,FALSE)</f>
        <v>Included in base game</v>
      </c>
    </row>
    <row r="321" spans="1:12" x14ac:dyDescent="0.25">
      <c r="A321" s="12">
        <v>554</v>
      </c>
      <c r="B321" s="5">
        <f>VLOOKUP(A321,'ESO dumped ZoneData'!$A$3:$D$9995,2,FALSE)</f>
        <v>320</v>
      </c>
      <c r="C321" s="5">
        <f>VLOOKUP(A321,'ESO dumped ZoneData'!$A$3:$D$9995,3,FALSE)</f>
        <v>108</v>
      </c>
      <c r="D321" s="3" t="str">
        <f>VLOOKUP(A321,'ESO dumped ZoneData'!$A$3:$D$9995,4,FALSE)</f>
        <v>Serpent's Grotto</v>
      </c>
      <c r="E321" s="3" t="str">
        <f t="array" ref="E321">IF(OR(EXACT(A321,'ESO Dungeon constants'!$D$3:$D$987)),"X","")</f>
        <v/>
      </c>
      <c r="F321" s="3" t="str">
        <f t="shared" si="16"/>
        <v/>
      </c>
      <c r="G321" s="3" t="str">
        <f t="shared" si="17"/>
        <v>Greenshade</v>
      </c>
      <c r="H321" s="17">
        <f t="shared" si="18"/>
        <v>554</v>
      </c>
      <c r="I321" s="17">
        <f t="shared" si="19"/>
        <v>108</v>
      </c>
      <c r="J321">
        <v>0</v>
      </c>
      <c r="K321" s="3" t="str">
        <f>VLOOKUP(J321,'LibSets constants'!$A$4:$B$1000,2,FALSE)</f>
        <v>DLC_BASE_GAME</v>
      </c>
      <c r="L321" s="3" t="str">
        <f>VLOOKUP(J321,'LibSets constants'!$A$4:$C$1000,3,FALSE)</f>
        <v>Included in base game</v>
      </c>
    </row>
    <row r="322" spans="1:12" x14ac:dyDescent="0.25">
      <c r="A322" s="12">
        <v>555</v>
      </c>
      <c r="B322" s="5">
        <f>VLOOKUP(A322,'ESO dumped ZoneData'!$A$3:$D$9995,2,FALSE)</f>
        <v>321</v>
      </c>
      <c r="C322" s="5">
        <f>VLOOKUP(A322,'ESO dumped ZoneData'!$A$3:$D$9995,3,FALSE)</f>
        <v>108</v>
      </c>
      <c r="D322" s="3" t="str">
        <f>VLOOKUP(A322,'ESO dumped ZoneData'!$A$3:$D$9995,4,FALSE)</f>
        <v>Abecean Sea</v>
      </c>
      <c r="E322" s="3" t="str">
        <f t="array" ref="E322">IF(OR(EXACT(A322,'ESO Dungeon constants'!$D$3:$D$987)),"X","")</f>
        <v/>
      </c>
      <c r="F322" s="3" t="str">
        <f t="shared" ref="F322:F385" si="20">IF(EXACT(A322,C322),"X","")</f>
        <v/>
      </c>
      <c r="G322" s="3" t="str">
        <f t="shared" ref="G322:G385" si="21">IF(A322&lt;&gt;C322,VLOOKUP(C322,$A$2:$D$9949,4,FALSE),"")</f>
        <v>Greenshade</v>
      </c>
      <c r="H322" s="17">
        <f t="shared" ref="H322:H385" si="22">A322</f>
        <v>555</v>
      </c>
      <c r="I322" s="17">
        <f t="shared" ref="I322:I385" si="23">C322</f>
        <v>108</v>
      </c>
      <c r="J322">
        <v>0</v>
      </c>
      <c r="K322" s="3" t="str">
        <f>VLOOKUP(J322,'LibSets constants'!$A$4:$B$1000,2,FALSE)</f>
        <v>DLC_BASE_GAME</v>
      </c>
      <c r="L322" s="3" t="str">
        <f>VLOOKUP(J322,'LibSets constants'!$A$4:$C$1000,3,FALSE)</f>
        <v>Included in base game</v>
      </c>
    </row>
    <row r="323" spans="1:12" x14ac:dyDescent="0.25">
      <c r="A323" s="12">
        <v>556</v>
      </c>
      <c r="B323" s="5">
        <f>VLOOKUP(A323,'ESO dumped ZoneData'!$A$3:$D$9995,2,FALSE)</f>
        <v>322</v>
      </c>
      <c r="C323" s="5">
        <f>VLOOKUP(A323,'ESO dumped ZoneData'!$A$3:$D$9995,3,FALSE)</f>
        <v>108</v>
      </c>
      <c r="D323" s="3" t="str">
        <f>VLOOKUP(A323,'ESO dumped ZoneData'!$A$3:$D$9995,4,FALSE)</f>
        <v>Nereid Temple Cave</v>
      </c>
      <c r="E323" s="3" t="str">
        <f t="array" ref="E323">IF(OR(EXACT(A323,'ESO Dungeon constants'!$D$3:$D$987)),"X","")</f>
        <v/>
      </c>
      <c r="F323" s="3" t="str">
        <f t="shared" si="20"/>
        <v/>
      </c>
      <c r="G323" s="3" t="str">
        <f t="shared" si="21"/>
        <v>Greenshade</v>
      </c>
      <c r="H323" s="17">
        <f t="shared" si="22"/>
        <v>556</v>
      </c>
      <c r="I323" s="17">
        <f t="shared" si="23"/>
        <v>108</v>
      </c>
      <c r="J323">
        <v>0</v>
      </c>
      <c r="K323" s="3" t="str">
        <f>VLOOKUP(J323,'LibSets constants'!$A$4:$B$1000,2,FALSE)</f>
        <v>DLC_BASE_GAME</v>
      </c>
      <c r="L323" s="3" t="str">
        <f>VLOOKUP(J323,'LibSets constants'!$A$4:$C$1000,3,FALSE)</f>
        <v>Included in base game</v>
      </c>
    </row>
    <row r="324" spans="1:12" x14ac:dyDescent="0.25">
      <c r="A324" s="12">
        <v>557</v>
      </c>
      <c r="B324" s="5">
        <f>VLOOKUP(A324,'ESO dumped ZoneData'!$A$3:$D$9995,2,FALSE)</f>
        <v>323</v>
      </c>
      <c r="C324" s="5">
        <f>VLOOKUP(A324,'ESO dumped ZoneData'!$A$3:$D$9995,3,FALSE)</f>
        <v>347</v>
      </c>
      <c r="D324" s="3" t="str">
        <f>VLOOKUP(A324,'ESO dumped ZoneData'!$A$3:$D$9995,4,FALSE)</f>
        <v>Village of the Lost</v>
      </c>
      <c r="E324" s="3" t="str">
        <f t="array" ref="E324">IF(OR(EXACT(A324,'ESO Dungeon constants'!$D$3:$D$987)),"X","")</f>
        <v/>
      </c>
      <c r="F324" s="3" t="str">
        <f t="shared" si="20"/>
        <v/>
      </c>
      <c r="G324" s="3" t="str">
        <f t="shared" si="21"/>
        <v>Coldharbour</v>
      </c>
      <c r="H324" s="17">
        <f t="shared" si="22"/>
        <v>557</v>
      </c>
      <c r="I324" s="17">
        <f t="shared" si="23"/>
        <v>347</v>
      </c>
      <c r="J324">
        <v>0</v>
      </c>
      <c r="K324" s="3" t="str">
        <f>VLOOKUP(J324,'LibSets constants'!$A$4:$B$1000,2,FALSE)</f>
        <v>DLC_BASE_GAME</v>
      </c>
      <c r="L324" s="3" t="str">
        <f>VLOOKUP(J324,'LibSets constants'!$A$4:$C$1000,3,FALSE)</f>
        <v>Included in base game</v>
      </c>
    </row>
    <row r="325" spans="1:12" x14ac:dyDescent="0.25">
      <c r="A325" s="12">
        <v>558</v>
      </c>
      <c r="B325" s="5">
        <f>VLOOKUP(A325,'ESO dumped ZoneData'!$A$3:$D$9995,2,FALSE)</f>
        <v>324</v>
      </c>
      <c r="C325" s="5">
        <f>VLOOKUP(A325,'ESO dumped ZoneData'!$A$3:$D$9995,3,FALSE)</f>
        <v>108</v>
      </c>
      <c r="D325" s="3" t="str">
        <f>VLOOKUP(A325,'ESO dumped ZoneData'!$A$3:$D$9995,4,FALSE)</f>
        <v>Hectahame Grotto</v>
      </c>
      <c r="E325" s="3" t="str">
        <f t="array" ref="E325">IF(OR(EXACT(A325,'ESO Dungeon constants'!$D$3:$D$987)),"X","")</f>
        <v/>
      </c>
      <c r="F325" s="3" t="str">
        <f t="shared" si="20"/>
        <v/>
      </c>
      <c r="G325" s="3" t="str">
        <f t="shared" si="21"/>
        <v>Greenshade</v>
      </c>
      <c r="H325" s="17">
        <f t="shared" si="22"/>
        <v>558</v>
      </c>
      <c r="I325" s="17">
        <f t="shared" si="23"/>
        <v>108</v>
      </c>
      <c r="J325">
        <v>0</v>
      </c>
      <c r="K325" s="3" t="str">
        <f>VLOOKUP(J325,'LibSets constants'!$A$4:$B$1000,2,FALSE)</f>
        <v>DLC_BASE_GAME</v>
      </c>
      <c r="L325" s="3" t="str">
        <f>VLOOKUP(J325,'LibSets constants'!$A$4:$C$1000,3,FALSE)</f>
        <v>Included in base game</v>
      </c>
    </row>
    <row r="326" spans="1:12" x14ac:dyDescent="0.25">
      <c r="A326" s="12">
        <v>559</v>
      </c>
      <c r="B326" s="5">
        <f>VLOOKUP(A326,'ESO dumped ZoneData'!$A$3:$D$9995,2,FALSE)</f>
        <v>325</v>
      </c>
      <c r="C326" s="5">
        <f>VLOOKUP(A326,'ESO dumped ZoneData'!$A$3:$D$9995,3,FALSE)</f>
        <v>108</v>
      </c>
      <c r="D326" s="3" t="str">
        <f>VLOOKUP(A326,'ESO dumped ZoneData'!$A$3:$D$9995,4,FALSE)</f>
        <v>Valenheart</v>
      </c>
      <c r="E326" s="3" t="str">
        <f t="array" ref="E326">IF(OR(EXACT(A326,'ESO Dungeon constants'!$D$3:$D$987)),"X","")</f>
        <v/>
      </c>
      <c r="F326" s="3" t="str">
        <f t="shared" si="20"/>
        <v/>
      </c>
      <c r="G326" s="3" t="str">
        <f t="shared" si="21"/>
        <v>Greenshade</v>
      </c>
      <c r="H326" s="17">
        <f t="shared" si="22"/>
        <v>559</v>
      </c>
      <c r="I326" s="17">
        <f t="shared" si="23"/>
        <v>108</v>
      </c>
      <c r="J326">
        <v>0</v>
      </c>
      <c r="K326" s="3" t="str">
        <f>VLOOKUP(J326,'LibSets constants'!$A$4:$B$1000,2,FALSE)</f>
        <v>DLC_BASE_GAME</v>
      </c>
      <c r="L326" s="3" t="str">
        <f>VLOOKUP(J326,'LibSets constants'!$A$4:$C$1000,3,FALSE)</f>
        <v>Included in base game</v>
      </c>
    </row>
    <row r="327" spans="1:12" x14ac:dyDescent="0.25">
      <c r="A327" s="12">
        <v>560</v>
      </c>
      <c r="B327" s="5">
        <f>VLOOKUP(A327,'ESO dumped ZoneData'!$A$3:$D$9995,2,FALSE)</f>
        <v>326</v>
      </c>
      <c r="C327" s="5">
        <f>VLOOKUP(A327,'ESO dumped ZoneData'!$A$3:$D$9995,3,FALSE)</f>
        <v>103</v>
      </c>
      <c r="D327" s="3" t="str">
        <f>VLOOKUP(A327,'ESO dumped ZoneData'!$A$3:$D$9995,4,FALSE)</f>
        <v>Nimalten Barrow</v>
      </c>
      <c r="E327" s="3" t="str">
        <f t="array" ref="E327">IF(OR(EXACT(A327,'ESO Dungeon constants'!$D$3:$D$987)),"X","")</f>
        <v/>
      </c>
      <c r="F327" s="3" t="str">
        <f t="shared" si="20"/>
        <v/>
      </c>
      <c r="G327" s="3" t="str">
        <f t="shared" si="21"/>
        <v>The Rift</v>
      </c>
      <c r="H327" s="17">
        <f t="shared" si="22"/>
        <v>560</v>
      </c>
      <c r="I327" s="17">
        <f t="shared" si="23"/>
        <v>103</v>
      </c>
      <c r="J327">
        <v>0</v>
      </c>
      <c r="K327" s="3" t="str">
        <f>VLOOKUP(J327,'LibSets constants'!$A$4:$B$1000,2,FALSE)</f>
        <v>DLC_BASE_GAME</v>
      </c>
      <c r="L327" s="3" t="str">
        <f>VLOOKUP(J327,'LibSets constants'!$A$4:$C$1000,3,FALSE)</f>
        <v>Included in base game</v>
      </c>
    </row>
    <row r="328" spans="1:12" x14ac:dyDescent="0.25">
      <c r="A328" s="12">
        <v>561</v>
      </c>
      <c r="B328" s="5">
        <f>VLOOKUP(A328,'ESO dumped ZoneData'!$A$3:$D$9995,2,FALSE)</f>
        <v>327</v>
      </c>
      <c r="C328" s="5">
        <f>VLOOKUP(A328,'ESO dumped ZoneData'!$A$3:$D$9995,3,FALSE)</f>
        <v>108</v>
      </c>
      <c r="D328" s="3" t="str">
        <f>VLOOKUP(A328,'ESO dumped ZoneData'!$A$3:$D$9995,4,FALSE)</f>
        <v>Isles of Torment</v>
      </c>
      <c r="E328" s="3" t="str">
        <f t="array" ref="E328">IF(OR(EXACT(A328,'ESO Dungeon constants'!$D$3:$D$987)),"X","")</f>
        <v/>
      </c>
      <c r="F328" s="3" t="str">
        <f t="shared" si="20"/>
        <v/>
      </c>
      <c r="G328" s="3" t="str">
        <f t="shared" si="21"/>
        <v>Greenshade</v>
      </c>
      <c r="H328" s="17">
        <f t="shared" si="22"/>
        <v>561</v>
      </c>
      <c r="I328" s="17">
        <f t="shared" si="23"/>
        <v>108</v>
      </c>
      <c r="J328">
        <v>0</v>
      </c>
      <c r="K328" s="3" t="str">
        <f>VLOOKUP(J328,'LibSets constants'!$A$4:$B$1000,2,FALSE)</f>
        <v>DLC_BASE_GAME</v>
      </c>
      <c r="L328" s="3" t="str">
        <f>VLOOKUP(J328,'LibSets constants'!$A$4:$C$1000,3,FALSE)</f>
        <v>Included in base game</v>
      </c>
    </row>
    <row r="329" spans="1:12" x14ac:dyDescent="0.25">
      <c r="A329" s="12">
        <v>562</v>
      </c>
      <c r="B329" s="5">
        <f>VLOOKUP(A329,'ESO dumped ZoneData'!$A$3:$D$9995,2,FALSE)</f>
        <v>328</v>
      </c>
      <c r="C329" s="5">
        <f>VLOOKUP(A329,'ESO dumped ZoneData'!$A$3:$D$9995,3,FALSE)</f>
        <v>382</v>
      </c>
      <c r="D329" s="3" t="str">
        <f>VLOOKUP(A329,'ESO dumped ZoneData'!$A$3:$D$9995,4,FALSE)</f>
        <v>Khaj Rawlith</v>
      </c>
      <c r="E329" s="3" t="str">
        <f t="array" ref="E329">IF(OR(EXACT(A329,'ESO Dungeon constants'!$D$3:$D$987)),"X","")</f>
        <v/>
      </c>
      <c r="F329" s="3" t="str">
        <f t="shared" si="20"/>
        <v/>
      </c>
      <c r="G329" s="3" t="str">
        <f t="shared" si="21"/>
        <v>Reaper's March</v>
      </c>
      <c r="H329" s="17">
        <f t="shared" si="22"/>
        <v>562</v>
      </c>
      <c r="I329" s="17">
        <f t="shared" si="23"/>
        <v>382</v>
      </c>
      <c r="J329">
        <v>0</v>
      </c>
      <c r="K329" s="3" t="str">
        <f>VLOOKUP(J329,'LibSets constants'!$A$4:$B$1000,2,FALSE)</f>
        <v>DLC_BASE_GAME</v>
      </c>
      <c r="L329" s="3" t="str">
        <f>VLOOKUP(J329,'LibSets constants'!$A$4:$C$1000,3,FALSE)</f>
        <v>Included in base game</v>
      </c>
    </row>
    <row r="330" spans="1:12" x14ac:dyDescent="0.25">
      <c r="A330" s="12">
        <v>565</v>
      </c>
      <c r="B330" s="5">
        <f>VLOOKUP(A330,'ESO dumped ZoneData'!$A$3:$D$9995,2,FALSE)</f>
        <v>329</v>
      </c>
      <c r="C330" s="5">
        <f>VLOOKUP(A330,'ESO dumped ZoneData'!$A$3:$D$9995,3,FALSE)</f>
        <v>382</v>
      </c>
      <c r="D330" s="3" t="str">
        <f>VLOOKUP(A330,'ESO dumped ZoneData'!$A$3:$D$9995,4,FALSE)</f>
        <v>Ren-dro Caverns</v>
      </c>
      <c r="E330" s="3" t="str">
        <f t="array" ref="E330">IF(OR(EXACT(A330,'ESO Dungeon constants'!$D$3:$D$987)),"X","")</f>
        <v/>
      </c>
      <c r="F330" s="3" t="str">
        <f t="shared" si="20"/>
        <v/>
      </c>
      <c r="G330" s="3" t="str">
        <f t="shared" si="21"/>
        <v>Reaper's March</v>
      </c>
      <c r="H330" s="17">
        <f t="shared" si="22"/>
        <v>565</v>
      </c>
      <c r="I330" s="17">
        <f t="shared" si="23"/>
        <v>382</v>
      </c>
      <c r="J330">
        <v>0</v>
      </c>
      <c r="K330" s="3" t="str">
        <f>VLOOKUP(J330,'LibSets constants'!$A$4:$B$1000,2,FALSE)</f>
        <v>DLC_BASE_GAME</v>
      </c>
      <c r="L330" s="3" t="str">
        <f>VLOOKUP(J330,'LibSets constants'!$A$4:$C$1000,3,FALSE)</f>
        <v>Included in base game</v>
      </c>
    </row>
    <row r="331" spans="1:12" x14ac:dyDescent="0.25">
      <c r="A331" s="12">
        <v>566</v>
      </c>
      <c r="B331" s="5">
        <f>VLOOKUP(A331,'ESO dumped ZoneData'!$A$3:$D$9995,2,FALSE)</f>
        <v>330</v>
      </c>
      <c r="C331" s="5">
        <f>VLOOKUP(A331,'ESO dumped ZoneData'!$A$3:$D$9995,3,FALSE)</f>
        <v>3</v>
      </c>
      <c r="D331" s="3" t="str">
        <f>VLOOKUP(A331,'ESO dumped ZoneData'!$A$3:$D$9995,4,FALSE)</f>
        <v>Heart of the Wyrd Tree</v>
      </c>
      <c r="E331" s="3" t="str">
        <f t="array" ref="E331">IF(OR(EXACT(A331,'ESO Dungeon constants'!$D$3:$D$987)),"X","")</f>
        <v/>
      </c>
      <c r="F331" s="3" t="str">
        <f t="shared" si="20"/>
        <v/>
      </c>
      <c r="G331" s="3" t="str">
        <f t="shared" si="21"/>
        <v>Glenumbra</v>
      </c>
      <c r="H331" s="17">
        <f t="shared" si="22"/>
        <v>566</v>
      </c>
      <c r="I331" s="17">
        <f t="shared" si="23"/>
        <v>3</v>
      </c>
      <c r="J331">
        <v>0</v>
      </c>
      <c r="K331" s="3" t="str">
        <f>VLOOKUP(J331,'LibSets constants'!$A$4:$B$1000,2,FALSE)</f>
        <v>DLC_BASE_GAME</v>
      </c>
      <c r="L331" s="3" t="str">
        <f>VLOOKUP(J331,'LibSets constants'!$A$4:$C$1000,3,FALSE)</f>
        <v>Included in base game</v>
      </c>
    </row>
    <row r="332" spans="1:12" x14ac:dyDescent="0.25">
      <c r="A332" s="12">
        <v>567</v>
      </c>
      <c r="B332" s="5">
        <f>VLOOKUP(A332,'ESO dumped ZoneData'!$A$3:$D$9995,2,FALSE)</f>
        <v>331</v>
      </c>
      <c r="C332" s="5">
        <f>VLOOKUP(A332,'ESO dumped ZoneData'!$A$3:$D$9995,3,FALSE)</f>
        <v>103</v>
      </c>
      <c r="D332" s="3" t="str">
        <f>VLOOKUP(A332,'ESO dumped ZoneData'!$A$3:$D$9995,4,FALSE)</f>
        <v>The Hunting Grounds</v>
      </c>
      <c r="E332" s="3" t="str">
        <f t="array" ref="E332">IF(OR(EXACT(A332,'ESO Dungeon constants'!$D$3:$D$987)),"X","")</f>
        <v/>
      </c>
      <c r="F332" s="3" t="str">
        <f t="shared" si="20"/>
        <v/>
      </c>
      <c r="G332" s="3" t="str">
        <f t="shared" si="21"/>
        <v>The Rift</v>
      </c>
      <c r="H332" s="17">
        <f t="shared" si="22"/>
        <v>567</v>
      </c>
      <c r="I332" s="17">
        <f t="shared" si="23"/>
        <v>103</v>
      </c>
      <c r="J332">
        <v>0</v>
      </c>
      <c r="K332" s="3" t="str">
        <f>VLOOKUP(J332,'LibSets constants'!$A$4:$B$1000,2,FALSE)</f>
        <v>DLC_BASE_GAME</v>
      </c>
      <c r="L332" s="3" t="str">
        <f>VLOOKUP(J332,'LibSets constants'!$A$4:$C$1000,3,FALSE)</f>
        <v>Included in base game</v>
      </c>
    </row>
    <row r="333" spans="1:12" x14ac:dyDescent="0.25">
      <c r="A333" s="12">
        <v>569</v>
      </c>
      <c r="B333" s="5">
        <f>VLOOKUP(A333,'ESO dumped ZoneData'!$A$3:$D$9995,2,FALSE)</f>
        <v>332</v>
      </c>
      <c r="C333" s="5">
        <f>VLOOKUP(A333,'ESO dumped ZoneData'!$A$3:$D$9995,3,FALSE)</f>
        <v>104</v>
      </c>
      <c r="D333" s="3" t="str">
        <f>VLOOKUP(A333,'ESO dumped ZoneData'!$A$3:$D$9995,4,FALSE)</f>
        <v>Ash'abah Pass</v>
      </c>
      <c r="E333" s="3" t="str">
        <f t="array" ref="E333">IF(OR(EXACT(A333,'ESO Dungeon constants'!$D$3:$D$987)),"X","")</f>
        <v/>
      </c>
      <c r="F333" s="3" t="str">
        <f t="shared" si="20"/>
        <v/>
      </c>
      <c r="G333" s="3" t="str">
        <f t="shared" si="21"/>
        <v>Alik'r Desert</v>
      </c>
      <c r="H333" s="17">
        <f t="shared" si="22"/>
        <v>569</v>
      </c>
      <c r="I333" s="17">
        <f t="shared" si="23"/>
        <v>104</v>
      </c>
      <c r="J333">
        <v>0</v>
      </c>
      <c r="K333" s="3" t="str">
        <f>VLOOKUP(J333,'LibSets constants'!$A$4:$B$1000,2,FALSE)</f>
        <v>DLC_BASE_GAME</v>
      </c>
      <c r="L333" s="3" t="str">
        <f>VLOOKUP(J333,'LibSets constants'!$A$4:$C$1000,3,FALSE)</f>
        <v>Included in base game</v>
      </c>
    </row>
    <row r="334" spans="1:12" x14ac:dyDescent="0.25">
      <c r="A334" s="12">
        <v>570</v>
      </c>
      <c r="B334" s="5">
        <f>VLOOKUP(A334,'ESO dumped ZoneData'!$A$3:$D$9995,2,FALSE)</f>
        <v>333</v>
      </c>
      <c r="C334" s="5">
        <f>VLOOKUP(A334,'ESO dumped ZoneData'!$A$3:$D$9995,3,FALSE)</f>
        <v>104</v>
      </c>
      <c r="D334" s="3" t="str">
        <f>VLOOKUP(A334,'ESO dumped ZoneData'!$A$3:$D$9995,4,FALSE)</f>
        <v>Tu'whacca's Sanctum</v>
      </c>
      <c r="E334" s="3" t="str">
        <f t="array" ref="E334">IF(OR(EXACT(A334,'ESO Dungeon constants'!$D$3:$D$987)),"X","")</f>
        <v/>
      </c>
      <c r="F334" s="3" t="str">
        <f t="shared" si="20"/>
        <v/>
      </c>
      <c r="G334" s="3" t="str">
        <f t="shared" si="21"/>
        <v>Alik'r Desert</v>
      </c>
      <c r="H334" s="17">
        <f t="shared" si="22"/>
        <v>570</v>
      </c>
      <c r="I334" s="17">
        <f t="shared" si="23"/>
        <v>104</v>
      </c>
      <c r="J334">
        <v>0</v>
      </c>
      <c r="K334" s="3" t="str">
        <f>VLOOKUP(J334,'LibSets constants'!$A$4:$B$1000,2,FALSE)</f>
        <v>DLC_BASE_GAME</v>
      </c>
      <c r="L334" s="3" t="str">
        <f>VLOOKUP(J334,'LibSets constants'!$A$4:$C$1000,3,FALSE)</f>
        <v>Included in base game</v>
      </c>
    </row>
    <row r="335" spans="1:12" x14ac:dyDescent="0.25">
      <c r="A335" s="12">
        <v>571</v>
      </c>
      <c r="B335" s="5">
        <f>VLOOKUP(A335,'ESO dumped ZoneData'!$A$3:$D$9995,2,FALSE)</f>
        <v>334</v>
      </c>
      <c r="C335" s="5">
        <f>VLOOKUP(A335,'ESO dumped ZoneData'!$A$3:$D$9995,3,FALSE)</f>
        <v>104</v>
      </c>
      <c r="D335" s="3" t="str">
        <f>VLOOKUP(A335,'ESO dumped ZoneData'!$A$3:$D$9995,4,FALSE)</f>
        <v>Suturah's Crypt</v>
      </c>
      <c r="E335" s="3" t="str">
        <f t="array" ref="E335">IF(OR(EXACT(A335,'ESO Dungeon constants'!$D$3:$D$987)),"X","")</f>
        <v/>
      </c>
      <c r="F335" s="3" t="str">
        <f t="shared" si="20"/>
        <v/>
      </c>
      <c r="G335" s="3" t="str">
        <f t="shared" si="21"/>
        <v>Alik'r Desert</v>
      </c>
      <c r="H335" s="17">
        <f t="shared" si="22"/>
        <v>571</v>
      </c>
      <c r="I335" s="17">
        <f t="shared" si="23"/>
        <v>104</v>
      </c>
      <c r="J335">
        <v>0</v>
      </c>
      <c r="K335" s="3" t="str">
        <f>VLOOKUP(J335,'LibSets constants'!$A$4:$B$1000,2,FALSE)</f>
        <v>DLC_BASE_GAME</v>
      </c>
      <c r="L335" s="3" t="str">
        <f>VLOOKUP(J335,'LibSets constants'!$A$4:$C$1000,3,FALSE)</f>
        <v>Included in base game</v>
      </c>
    </row>
    <row r="336" spans="1:12" x14ac:dyDescent="0.25">
      <c r="A336" s="12">
        <v>572</v>
      </c>
      <c r="B336" s="5">
        <f>VLOOKUP(A336,'ESO dumped ZoneData'!$A$3:$D$9995,2,FALSE)</f>
        <v>335</v>
      </c>
      <c r="C336" s="5">
        <f>VLOOKUP(A336,'ESO dumped ZoneData'!$A$3:$D$9995,3,FALSE)</f>
        <v>572</v>
      </c>
      <c r="D336" s="3" t="str">
        <f>VLOOKUP(A336,'ESO dumped ZoneData'!$A$3:$D$9995,4,FALSE)</f>
        <v>Stirk</v>
      </c>
      <c r="E336" s="3" t="str">
        <f t="array" ref="E336">IF(OR(EXACT(A336,'ESO Dungeon constants'!$D$3:$D$987)),"X","")</f>
        <v/>
      </c>
      <c r="F336" s="3" t="str">
        <f t="shared" si="20"/>
        <v>X</v>
      </c>
      <c r="G336" s="3" t="str">
        <f t="shared" si="21"/>
        <v/>
      </c>
      <c r="H336" s="17">
        <f t="shared" si="22"/>
        <v>572</v>
      </c>
      <c r="I336" s="17">
        <f t="shared" si="23"/>
        <v>572</v>
      </c>
      <c r="J336">
        <v>0</v>
      </c>
      <c r="K336" s="3" t="str">
        <f>VLOOKUP(J336,'LibSets constants'!$A$4:$B$1000,2,FALSE)</f>
        <v>DLC_BASE_GAME</v>
      </c>
      <c r="L336" s="3" t="str">
        <f>VLOOKUP(J336,'LibSets constants'!$A$4:$C$1000,3,FALSE)</f>
        <v>Included in base game</v>
      </c>
    </row>
    <row r="337" spans="1:12" x14ac:dyDescent="0.25">
      <c r="A337" s="12">
        <v>573</v>
      </c>
      <c r="B337" s="5">
        <f>VLOOKUP(A337,'ESO dumped ZoneData'!$A$3:$D$9995,2,FALSE)</f>
        <v>336</v>
      </c>
      <c r="C337" s="5">
        <f>VLOOKUP(A337,'ESO dumped ZoneData'!$A$3:$D$9995,3,FALSE)</f>
        <v>199</v>
      </c>
      <c r="D337" s="3" t="str">
        <f>VLOOKUP(A337,'ESO dumped ZoneData'!$A$3:$D$9995,4,FALSE)</f>
        <v>The Worm's Retreat</v>
      </c>
      <c r="E337" s="3" t="str">
        <f t="array" ref="E337">IF(OR(EXACT(A337,'ESO Dungeon constants'!$D$3:$D$987)),"X","")</f>
        <v/>
      </c>
      <c r="F337" s="3" t="str">
        <f t="shared" si="20"/>
        <v/>
      </c>
      <c r="G337" s="3" t="str">
        <f t="shared" si="21"/>
        <v>The Harborage</v>
      </c>
      <c r="H337" s="17">
        <f t="shared" si="22"/>
        <v>573</v>
      </c>
      <c r="I337" s="17">
        <f t="shared" si="23"/>
        <v>199</v>
      </c>
      <c r="J337">
        <v>0</v>
      </c>
      <c r="K337" s="3" t="str">
        <f>VLOOKUP(J337,'LibSets constants'!$A$4:$B$1000,2,FALSE)</f>
        <v>DLC_BASE_GAME</v>
      </c>
      <c r="L337" s="3" t="str">
        <f>VLOOKUP(J337,'LibSets constants'!$A$4:$C$1000,3,FALSE)</f>
        <v>Included in base game</v>
      </c>
    </row>
    <row r="338" spans="1:12" x14ac:dyDescent="0.25">
      <c r="A338" s="12">
        <v>574</v>
      </c>
      <c r="B338" s="5">
        <f>VLOOKUP(A338,'ESO dumped ZoneData'!$A$3:$D$9995,2,FALSE)</f>
        <v>337</v>
      </c>
      <c r="C338" s="5">
        <f>VLOOKUP(A338,'ESO dumped ZoneData'!$A$3:$D$9995,3,FALSE)</f>
        <v>199</v>
      </c>
      <c r="D338" s="3" t="str">
        <f>VLOOKUP(A338,'ESO dumped ZoneData'!$A$3:$D$9995,4,FALSE)</f>
        <v>The Valley of Blades</v>
      </c>
      <c r="E338" s="3" t="str">
        <f t="array" ref="E338">IF(OR(EXACT(A338,'ESO Dungeon constants'!$D$3:$D$987)),"X","")</f>
        <v/>
      </c>
      <c r="F338" s="3" t="str">
        <f t="shared" si="20"/>
        <v/>
      </c>
      <c r="G338" s="3" t="str">
        <f t="shared" si="21"/>
        <v>The Harborage</v>
      </c>
      <c r="H338" s="17">
        <f t="shared" si="22"/>
        <v>574</v>
      </c>
      <c r="I338" s="17">
        <f t="shared" si="23"/>
        <v>199</v>
      </c>
      <c r="J338">
        <v>0</v>
      </c>
      <c r="K338" s="3" t="str">
        <f>VLOOKUP(J338,'LibSets constants'!$A$4:$B$1000,2,FALSE)</f>
        <v>DLC_BASE_GAME</v>
      </c>
      <c r="L338" s="3" t="str">
        <f>VLOOKUP(J338,'LibSets constants'!$A$4:$C$1000,3,FALSE)</f>
        <v>Included in base game</v>
      </c>
    </row>
    <row r="339" spans="1:12" x14ac:dyDescent="0.25">
      <c r="A339" s="12">
        <v>575</v>
      </c>
      <c r="B339" s="5">
        <f>VLOOKUP(A339,'ESO dumped ZoneData'!$A$3:$D$9995,2,FALSE)</f>
        <v>338</v>
      </c>
      <c r="C339" s="5">
        <f>VLOOKUP(A339,'ESO dumped ZoneData'!$A$3:$D$9995,3,FALSE)</f>
        <v>108</v>
      </c>
      <c r="D339" s="3" t="str">
        <f>VLOOKUP(A339,'ESO dumped ZoneData'!$A$3:$D$9995,4,FALSE)</f>
        <v>Carac Dena</v>
      </c>
      <c r="E339" s="3" t="str">
        <f t="array" ref="E339">IF(OR(EXACT(A339,'ESO Dungeon constants'!$D$3:$D$987)),"X","")</f>
        <v/>
      </c>
      <c r="F339" s="3" t="str">
        <f t="shared" si="20"/>
        <v/>
      </c>
      <c r="G339" s="3" t="str">
        <f t="shared" si="21"/>
        <v>Greenshade</v>
      </c>
      <c r="H339" s="17">
        <f t="shared" si="22"/>
        <v>575</v>
      </c>
      <c r="I339" s="17">
        <f t="shared" si="23"/>
        <v>108</v>
      </c>
      <c r="J339">
        <v>0</v>
      </c>
      <c r="K339" s="3" t="str">
        <f>VLOOKUP(J339,'LibSets constants'!$A$4:$B$1000,2,FALSE)</f>
        <v>DLC_BASE_GAME</v>
      </c>
      <c r="L339" s="3" t="str">
        <f>VLOOKUP(J339,'LibSets constants'!$A$4:$C$1000,3,FALSE)</f>
        <v>Included in base game</v>
      </c>
    </row>
    <row r="340" spans="1:12" x14ac:dyDescent="0.25">
      <c r="A340" s="12">
        <v>576</v>
      </c>
      <c r="B340" s="5">
        <f>VLOOKUP(A340,'ESO dumped ZoneData'!$A$3:$D$9995,2,FALSE)</f>
        <v>339</v>
      </c>
      <c r="C340" s="5">
        <f>VLOOKUP(A340,'ESO dumped ZoneData'!$A$3:$D$9995,3,FALSE)</f>
        <v>108</v>
      </c>
      <c r="D340" s="3" t="str">
        <f>VLOOKUP(A340,'ESO dumped ZoneData'!$A$3:$D$9995,4,FALSE)</f>
        <v>Gurzag's Mine</v>
      </c>
      <c r="E340" s="3" t="str">
        <f t="array" ref="E340">IF(OR(EXACT(A340,'ESO Dungeon constants'!$D$3:$D$987)),"X","")</f>
        <v/>
      </c>
      <c r="F340" s="3" t="str">
        <f t="shared" si="20"/>
        <v/>
      </c>
      <c r="G340" s="3" t="str">
        <f t="shared" si="21"/>
        <v>Greenshade</v>
      </c>
      <c r="H340" s="17">
        <f t="shared" si="22"/>
        <v>576</v>
      </c>
      <c r="I340" s="17">
        <f t="shared" si="23"/>
        <v>108</v>
      </c>
      <c r="J340">
        <v>0</v>
      </c>
      <c r="K340" s="3" t="str">
        <f>VLOOKUP(J340,'LibSets constants'!$A$4:$B$1000,2,FALSE)</f>
        <v>DLC_BASE_GAME</v>
      </c>
      <c r="L340" s="3" t="str">
        <f>VLOOKUP(J340,'LibSets constants'!$A$4:$C$1000,3,FALSE)</f>
        <v>Included in base game</v>
      </c>
    </row>
    <row r="341" spans="1:12" x14ac:dyDescent="0.25">
      <c r="A341" s="12">
        <v>577</v>
      </c>
      <c r="B341" s="5">
        <f>VLOOKUP(A341,'ESO dumped ZoneData'!$A$3:$D$9995,2,FALSE)</f>
        <v>340</v>
      </c>
      <c r="C341" s="5">
        <f>VLOOKUP(A341,'ESO dumped ZoneData'!$A$3:$D$9995,3,FALSE)</f>
        <v>108</v>
      </c>
      <c r="D341" s="3" t="str">
        <f>VLOOKUP(A341,'ESO dumped ZoneData'!$A$3:$D$9995,4,FALSE)</f>
        <v>The Underroot</v>
      </c>
      <c r="E341" s="3" t="str">
        <f t="array" ref="E341">IF(OR(EXACT(A341,'ESO Dungeon constants'!$D$3:$D$987)),"X","")</f>
        <v/>
      </c>
      <c r="F341" s="3" t="str">
        <f t="shared" si="20"/>
        <v/>
      </c>
      <c r="G341" s="3" t="str">
        <f t="shared" si="21"/>
        <v>Greenshade</v>
      </c>
      <c r="H341" s="17">
        <f t="shared" si="22"/>
        <v>577</v>
      </c>
      <c r="I341" s="17">
        <f t="shared" si="23"/>
        <v>108</v>
      </c>
      <c r="J341">
        <v>0</v>
      </c>
      <c r="K341" s="3" t="str">
        <f>VLOOKUP(J341,'LibSets constants'!$A$4:$B$1000,2,FALSE)</f>
        <v>DLC_BASE_GAME</v>
      </c>
      <c r="L341" s="3" t="str">
        <f>VLOOKUP(J341,'LibSets constants'!$A$4:$C$1000,3,FALSE)</f>
        <v>Included in base game</v>
      </c>
    </row>
    <row r="342" spans="1:12" x14ac:dyDescent="0.25">
      <c r="A342" s="12">
        <v>578</v>
      </c>
      <c r="B342" s="5">
        <f>VLOOKUP(A342,'ESO dumped ZoneData'!$A$3:$D$9995,2,FALSE)</f>
        <v>341</v>
      </c>
      <c r="C342" s="5">
        <f>VLOOKUP(A342,'ESO dumped ZoneData'!$A$3:$D$9995,3,FALSE)</f>
        <v>108</v>
      </c>
      <c r="D342" s="3" t="str">
        <f>VLOOKUP(A342,'ESO dumped ZoneData'!$A$3:$D$9995,4,FALSE)</f>
        <v>Naril Nagaia</v>
      </c>
      <c r="E342" s="3" t="str">
        <f t="array" ref="E342">IF(OR(EXACT(A342,'ESO Dungeon constants'!$D$3:$D$987)),"X","")</f>
        <v/>
      </c>
      <c r="F342" s="3" t="str">
        <f t="shared" si="20"/>
        <v/>
      </c>
      <c r="G342" s="3" t="str">
        <f t="shared" si="21"/>
        <v>Greenshade</v>
      </c>
      <c r="H342" s="17">
        <f t="shared" si="22"/>
        <v>578</v>
      </c>
      <c r="I342" s="17">
        <f t="shared" si="23"/>
        <v>108</v>
      </c>
      <c r="J342">
        <v>0</v>
      </c>
      <c r="K342" s="3" t="str">
        <f>VLOOKUP(J342,'LibSets constants'!$A$4:$B$1000,2,FALSE)</f>
        <v>DLC_BASE_GAME</v>
      </c>
      <c r="L342" s="3" t="str">
        <f>VLOOKUP(J342,'LibSets constants'!$A$4:$C$1000,3,FALSE)</f>
        <v>Included in base game</v>
      </c>
    </row>
    <row r="343" spans="1:12" x14ac:dyDescent="0.25">
      <c r="A343" s="12">
        <v>579</v>
      </c>
      <c r="B343" s="5">
        <f>VLOOKUP(A343,'ESO dumped ZoneData'!$A$3:$D$9995,2,FALSE)</f>
        <v>342</v>
      </c>
      <c r="C343" s="5">
        <f>VLOOKUP(A343,'ESO dumped ZoneData'!$A$3:$D$9995,3,FALSE)</f>
        <v>108</v>
      </c>
      <c r="D343" s="3" t="str">
        <f>VLOOKUP(A343,'ESO dumped ZoneData'!$A$3:$D$9995,4,FALSE)</f>
        <v>Harridan's Lair</v>
      </c>
      <c r="E343" s="3" t="str">
        <f t="array" ref="E343">IF(OR(EXACT(A343,'ESO Dungeon constants'!$D$3:$D$987)),"X","")</f>
        <v/>
      </c>
      <c r="F343" s="3" t="str">
        <f t="shared" si="20"/>
        <v/>
      </c>
      <c r="G343" s="3" t="str">
        <f t="shared" si="21"/>
        <v>Greenshade</v>
      </c>
      <c r="H343" s="17">
        <f t="shared" si="22"/>
        <v>579</v>
      </c>
      <c r="I343" s="17">
        <f t="shared" si="23"/>
        <v>108</v>
      </c>
      <c r="J343">
        <v>0</v>
      </c>
      <c r="K343" s="3" t="str">
        <f>VLOOKUP(J343,'LibSets constants'!$A$4:$B$1000,2,FALSE)</f>
        <v>DLC_BASE_GAME</v>
      </c>
      <c r="L343" s="3" t="str">
        <f>VLOOKUP(J343,'LibSets constants'!$A$4:$C$1000,3,FALSE)</f>
        <v>Included in base game</v>
      </c>
    </row>
    <row r="344" spans="1:12" x14ac:dyDescent="0.25">
      <c r="A344" s="12">
        <v>580</v>
      </c>
      <c r="B344" s="5">
        <f>VLOOKUP(A344,'ESO dumped ZoneData'!$A$3:$D$9995,2,FALSE)</f>
        <v>343</v>
      </c>
      <c r="C344" s="5">
        <f>VLOOKUP(A344,'ESO dumped ZoneData'!$A$3:$D$9995,3,FALSE)</f>
        <v>108</v>
      </c>
      <c r="D344" s="3" t="str">
        <f>VLOOKUP(A344,'ESO dumped ZoneData'!$A$3:$D$9995,4,FALSE)</f>
        <v>Barrow Trench</v>
      </c>
      <c r="E344" s="3" t="str">
        <f t="array" ref="E344">IF(OR(EXACT(A344,'ESO Dungeon constants'!$D$3:$D$987)),"X","")</f>
        <v/>
      </c>
      <c r="F344" s="3" t="str">
        <f t="shared" si="20"/>
        <v/>
      </c>
      <c r="G344" s="3" t="str">
        <f t="shared" si="21"/>
        <v>Greenshade</v>
      </c>
      <c r="H344" s="17">
        <f t="shared" si="22"/>
        <v>580</v>
      </c>
      <c r="I344" s="17">
        <f t="shared" si="23"/>
        <v>108</v>
      </c>
      <c r="J344">
        <v>0</v>
      </c>
      <c r="K344" s="3" t="str">
        <f>VLOOKUP(J344,'LibSets constants'!$A$4:$B$1000,2,FALSE)</f>
        <v>DLC_BASE_GAME</v>
      </c>
      <c r="L344" s="3" t="str">
        <f>VLOOKUP(J344,'LibSets constants'!$A$4:$C$1000,3,FALSE)</f>
        <v>Included in base game</v>
      </c>
    </row>
    <row r="345" spans="1:12" x14ac:dyDescent="0.25">
      <c r="A345" s="12">
        <v>581</v>
      </c>
      <c r="B345" s="5">
        <f>VLOOKUP(A345,'ESO dumped ZoneData'!$A$3:$D$9995,2,FALSE)</f>
        <v>344</v>
      </c>
      <c r="C345" s="5">
        <f>VLOOKUP(A345,'ESO dumped ZoneData'!$A$3:$D$9995,3,FALSE)</f>
        <v>199</v>
      </c>
      <c r="D345" s="3" t="str">
        <f>VLOOKUP(A345,'ESO dumped ZoneData'!$A$3:$D$9995,4,FALSE)</f>
        <v>Heart's Grief</v>
      </c>
      <c r="E345" s="3" t="str">
        <f t="array" ref="E345">IF(OR(EXACT(A345,'ESO Dungeon constants'!$D$3:$D$987)),"X","")</f>
        <v/>
      </c>
      <c r="F345" s="3" t="str">
        <f t="shared" si="20"/>
        <v/>
      </c>
      <c r="G345" s="3" t="str">
        <f t="shared" si="21"/>
        <v>The Harborage</v>
      </c>
      <c r="H345" s="17">
        <f t="shared" si="22"/>
        <v>581</v>
      </c>
      <c r="I345" s="17">
        <f t="shared" si="23"/>
        <v>199</v>
      </c>
      <c r="J345">
        <v>0</v>
      </c>
      <c r="K345" s="3" t="str">
        <f>VLOOKUP(J345,'LibSets constants'!$A$4:$B$1000,2,FALSE)</f>
        <v>DLC_BASE_GAME</v>
      </c>
      <c r="L345" s="3" t="str">
        <f>VLOOKUP(J345,'LibSets constants'!$A$4:$C$1000,3,FALSE)</f>
        <v>Included in base game</v>
      </c>
    </row>
    <row r="346" spans="1:12" x14ac:dyDescent="0.25">
      <c r="A346" s="12">
        <v>582</v>
      </c>
      <c r="B346" s="5">
        <f>VLOOKUP(A346,'ESO dumped ZoneData'!$A$3:$D$9995,2,FALSE)</f>
        <v>345</v>
      </c>
      <c r="C346" s="5">
        <f>VLOOKUP(A346,'ESO dumped ZoneData'!$A$3:$D$9995,3,FALSE)</f>
        <v>381</v>
      </c>
      <c r="D346" s="3" t="str">
        <f>VLOOKUP(A346,'ESO dumped ZoneData'!$A$3:$D$9995,4,FALSE)</f>
        <v>Temple of Auri-El</v>
      </c>
      <c r="E346" s="3" t="str">
        <f t="array" ref="E346">IF(OR(EXACT(A346,'ESO Dungeon constants'!$D$3:$D$987)),"X","")</f>
        <v/>
      </c>
      <c r="F346" s="3" t="str">
        <f t="shared" si="20"/>
        <v/>
      </c>
      <c r="G346" s="3" t="str">
        <f t="shared" si="21"/>
        <v>Auridon</v>
      </c>
      <c r="H346" s="17">
        <f t="shared" si="22"/>
        <v>582</v>
      </c>
      <c r="I346" s="17">
        <f t="shared" si="23"/>
        <v>381</v>
      </c>
      <c r="J346">
        <v>0</v>
      </c>
      <c r="K346" s="3" t="str">
        <f>VLOOKUP(J346,'LibSets constants'!$A$4:$B$1000,2,FALSE)</f>
        <v>DLC_BASE_GAME</v>
      </c>
      <c r="L346" s="3" t="str">
        <f>VLOOKUP(J346,'LibSets constants'!$A$4:$C$1000,3,FALSE)</f>
        <v>Included in base game</v>
      </c>
    </row>
    <row r="347" spans="1:12" x14ac:dyDescent="0.25">
      <c r="A347" s="12">
        <v>584</v>
      </c>
      <c r="B347" s="5">
        <f>VLOOKUP(A347,'ESO dumped ZoneData'!$A$3:$D$9995,2,FALSE)</f>
        <v>346</v>
      </c>
      <c r="C347" s="5">
        <f>VLOOKUP(A347,'ESO dumped ZoneData'!$A$3:$D$9995,3,FALSE)</f>
        <v>584</v>
      </c>
      <c r="D347" s="3" t="str">
        <f>VLOOKUP(A347,'ESO dumped ZoneData'!$A$3:$D$9995,4,FALSE)</f>
        <v>Imperial City</v>
      </c>
      <c r="E347" s="3" t="str">
        <f t="array" ref="E347">IF(OR(EXACT(A347,'ESO Dungeon constants'!$D$3:$D$987)),"X","")</f>
        <v/>
      </c>
      <c r="F347" s="3" t="str">
        <f t="shared" si="20"/>
        <v>X</v>
      </c>
      <c r="G347" s="3" t="str">
        <f t="shared" si="21"/>
        <v/>
      </c>
      <c r="H347" s="17">
        <f t="shared" si="22"/>
        <v>584</v>
      </c>
      <c r="I347" s="17">
        <f t="shared" si="23"/>
        <v>584</v>
      </c>
      <c r="J347">
        <v>1</v>
      </c>
      <c r="K347" s="3" t="str">
        <f>VLOOKUP(J347,'LibSets constants'!$A$4:$B$1000,2,FALSE)</f>
        <v>DLC_IMPERIAL_CITY</v>
      </c>
      <c r="L347" s="3" t="str">
        <f>VLOOKUP(J347,'LibSets constants'!$A$4:$C$1000,3,FALSE)</f>
        <v>Imperial City</v>
      </c>
    </row>
    <row r="348" spans="1:12" x14ac:dyDescent="0.25">
      <c r="A348" s="12">
        <v>585</v>
      </c>
      <c r="B348" s="5">
        <f>VLOOKUP(A348,'ESO dumped ZoneData'!$A$3:$D$9995,2,FALSE)</f>
        <v>347</v>
      </c>
      <c r="C348" s="5">
        <f>VLOOKUP(A348,'ESO dumped ZoneData'!$A$3:$D$9995,3,FALSE)</f>
        <v>92</v>
      </c>
      <c r="D348" s="3" t="str">
        <f>VLOOKUP(A348,'ESO dumped ZoneData'!$A$3:$D$9995,4,FALSE)</f>
        <v>Nchu Duabthar Threshold</v>
      </c>
      <c r="E348" s="3" t="str">
        <f t="array" ref="E348">IF(OR(EXACT(A348,'ESO Dungeon constants'!$D$3:$D$987)),"X","")</f>
        <v/>
      </c>
      <c r="F348" s="3" t="str">
        <f t="shared" si="20"/>
        <v/>
      </c>
      <c r="G348" s="3" t="str">
        <f t="shared" si="21"/>
        <v>Bangkorai</v>
      </c>
      <c r="H348" s="17">
        <f t="shared" si="22"/>
        <v>585</v>
      </c>
      <c r="I348" s="17">
        <f t="shared" si="23"/>
        <v>92</v>
      </c>
      <c r="J348">
        <v>0</v>
      </c>
      <c r="K348" s="3" t="str">
        <f>VLOOKUP(J348,'LibSets constants'!$A$4:$B$1000,2,FALSE)</f>
        <v>DLC_BASE_GAME</v>
      </c>
      <c r="L348" s="3" t="str">
        <f>VLOOKUP(J348,'LibSets constants'!$A$4:$C$1000,3,FALSE)</f>
        <v>Included in base game</v>
      </c>
    </row>
    <row r="349" spans="1:12" x14ac:dyDescent="0.25">
      <c r="A349" s="12">
        <v>586</v>
      </c>
      <c r="B349" s="5">
        <f>VLOOKUP(A349,'ESO dumped ZoneData'!$A$3:$D$9995,2,FALSE)</f>
        <v>348</v>
      </c>
      <c r="C349" s="5">
        <f>VLOOKUP(A349,'ESO dumped ZoneData'!$A$3:$D$9995,3,FALSE)</f>
        <v>586</v>
      </c>
      <c r="D349" s="3" t="str">
        <f>VLOOKUP(A349,'ESO dumped ZoneData'!$A$3:$D$9995,4,FALSE)</f>
        <v>The Wailing Prison</v>
      </c>
      <c r="E349" s="3" t="str">
        <f t="array" ref="E349">IF(OR(EXACT(A349,'ESO Dungeon constants'!$D$3:$D$987)),"X","")</f>
        <v/>
      </c>
      <c r="F349" s="3" t="str">
        <f t="shared" si="20"/>
        <v>X</v>
      </c>
      <c r="G349" s="3" t="str">
        <f t="shared" si="21"/>
        <v/>
      </c>
      <c r="H349" s="17">
        <f t="shared" si="22"/>
        <v>586</v>
      </c>
      <c r="I349" s="17">
        <f t="shared" si="23"/>
        <v>586</v>
      </c>
      <c r="J349">
        <v>0</v>
      </c>
      <c r="K349" s="3" t="str">
        <f>VLOOKUP(J349,'LibSets constants'!$A$4:$B$1000,2,FALSE)</f>
        <v>DLC_BASE_GAME</v>
      </c>
      <c r="L349" s="3" t="str">
        <f>VLOOKUP(J349,'LibSets constants'!$A$4:$C$1000,3,FALSE)</f>
        <v>Included in base game</v>
      </c>
    </row>
    <row r="350" spans="1:12" x14ac:dyDescent="0.25">
      <c r="A350" s="12">
        <v>587</v>
      </c>
      <c r="B350" s="5">
        <f>VLOOKUP(A350,'ESO dumped ZoneData'!$A$3:$D$9995,2,FALSE)</f>
        <v>349</v>
      </c>
      <c r="C350" s="5">
        <f>VLOOKUP(A350,'ESO dumped ZoneData'!$A$3:$D$9995,3,FALSE)</f>
        <v>20</v>
      </c>
      <c r="D350" s="3" t="str">
        <f>VLOOKUP(A350,'ESO dumped ZoneData'!$A$3:$D$9995,4,FALSE)</f>
        <v>Fevered Mews</v>
      </c>
      <c r="E350" s="3" t="str">
        <f t="array" ref="E350">IF(OR(EXACT(A350,'ESO Dungeon constants'!$D$3:$D$987)),"X","")</f>
        <v/>
      </c>
      <c r="F350" s="3" t="str">
        <f t="shared" si="20"/>
        <v/>
      </c>
      <c r="G350" s="3" t="str">
        <f t="shared" si="21"/>
        <v>Rivenspire</v>
      </c>
      <c r="H350" s="17">
        <f t="shared" si="22"/>
        <v>587</v>
      </c>
      <c r="I350" s="17">
        <f t="shared" si="23"/>
        <v>20</v>
      </c>
      <c r="J350">
        <v>0</v>
      </c>
      <c r="K350" s="3" t="str">
        <f>VLOOKUP(J350,'LibSets constants'!$A$4:$B$1000,2,FALSE)</f>
        <v>DLC_BASE_GAME</v>
      </c>
      <c r="L350" s="3" t="str">
        <f>VLOOKUP(J350,'LibSets constants'!$A$4:$C$1000,3,FALSE)</f>
        <v>Included in base game</v>
      </c>
    </row>
    <row r="351" spans="1:12" x14ac:dyDescent="0.25">
      <c r="A351" s="12">
        <v>588</v>
      </c>
      <c r="B351" s="5">
        <f>VLOOKUP(A351,'ESO dumped ZoneData'!$A$3:$D$9995,2,FALSE)</f>
        <v>350</v>
      </c>
      <c r="C351" s="5">
        <f>VLOOKUP(A351,'ESO dumped ZoneData'!$A$3:$D$9995,3,FALSE)</f>
        <v>20</v>
      </c>
      <c r="D351" s="3" t="str">
        <f>VLOOKUP(A351,'ESO dumped ZoneData'!$A$3:$D$9995,4,FALSE)</f>
        <v>Doomcrag</v>
      </c>
      <c r="E351" s="3" t="str">
        <f t="array" ref="E351">IF(OR(EXACT(A351,'ESO Dungeon constants'!$D$3:$D$987)),"X","")</f>
        <v/>
      </c>
      <c r="F351" s="3" t="str">
        <f t="shared" si="20"/>
        <v/>
      </c>
      <c r="G351" s="3" t="str">
        <f t="shared" si="21"/>
        <v>Rivenspire</v>
      </c>
      <c r="H351" s="17">
        <f t="shared" si="22"/>
        <v>588</v>
      </c>
      <c r="I351" s="17">
        <f t="shared" si="23"/>
        <v>20</v>
      </c>
      <c r="J351">
        <v>0</v>
      </c>
      <c r="K351" s="3" t="str">
        <f>VLOOKUP(J351,'LibSets constants'!$A$4:$B$1000,2,FALSE)</f>
        <v>DLC_BASE_GAME</v>
      </c>
      <c r="L351" s="3" t="str">
        <f>VLOOKUP(J351,'LibSets constants'!$A$4:$C$1000,3,FALSE)</f>
        <v>Included in base game</v>
      </c>
    </row>
    <row r="352" spans="1:12" x14ac:dyDescent="0.25">
      <c r="A352" s="12">
        <v>589</v>
      </c>
      <c r="B352" s="5">
        <f>VLOOKUP(A352,'ESO dumped ZoneData'!$A$3:$D$9995,2,FALSE)</f>
        <v>351</v>
      </c>
      <c r="C352" s="5">
        <f>VLOOKUP(A352,'ESO dumped ZoneData'!$A$3:$D$9995,3,FALSE)</f>
        <v>20</v>
      </c>
      <c r="D352" s="3" t="str">
        <f>VLOOKUP(A352,'ESO dumped ZoneData'!$A$3:$D$9995,4,FALSE)</f>
        <v>Northpoint</v>
      </c>
      <c r="E352" s="3" t="str">
        <f t="array" ref="E352">IF(OR(EXACT(A352,'ESO Dungeon constants'!$D$3:$D$987)),"X","")</f>
        <v/>
      </c>
      <c r="F352" s="3" t="str">
        <f t="shared" si="20"/>
        <v/>
      </c>
      <c r="G352" s="3" t="str">
        <f t="shared" si="21"/>
        <v>Rivenspire</v>
      </c>
      <c r="H352" s="17">
        <f t="shared" si="22"/>
        <v>589</v>
      </c>
      <c r="I352" s="17">
        <f t="shared" si="23"/>
        <v>20</v>
      </c>
      <c r="J352">
        <v>0</v>
      </c>
      <c r="K352" s="3" t="str">
        <f>VLOOKUP(J352,'LibSets constants'!$A$4:$B$1000,2,FALSE)</f>
        <v>DLC_BASE_GAME</v>
      </c>
      <c r="L352" s="3" t="str">
        <f>VLOOKUP(J352,'LibSets constants'!$A$4:$C$1000,3,FALSE)</f>
        <v>Included in base game</v>
      </c>
    </row>
    <row r="353" spans="1:12" x14ac:dyDescent="0.25">
      <c r="A353" s="12">
        <v>590</v>
      </c>
      <c r="B353" s="5">
        <f>VLOOKUP(A353,'ESO dumped ZoneData'!$A$3:$D$9995,2,FALSE)</f>
        <v>352</v>
      </c>
      <c r="C353" s="5">
        <f>VLOOKUP(A353,'ESO dumped ZoneData'!$A$3:$D$9995,3,FALSE)</f>
        <v>20</v>
      </c>
      <c r="D353" s="3" t="str">
        <f>VLOOKUP(A353,'ESO dumped ZoneData'!$A$3:$D$9995,4,FALSE)</f>
        <v>Edrald Undercroft</v>
      </c>
      <c r="E353" s="3" t="str">
        <f t="array" ref="E353">IF(OR(EXACT(A353,'ESO Dungeon constants'!$D$3:$D$987)),"X","")</f>
        <v/>
      </c>
      <c r="F353" s="3" t="str">
        <f t="shared" si="20"/>
        <v/>
      </c>
      <c r="G353" s="3" t="str">
        <f t="shared" si="21"/>
        <v>Rivenspire</v>
      </c>
      <c r="H353" s="17">
        <f t="shared" si="22"/>
        <v>590</v>
      </c>
      <c r="I353" s="17">
        <f t="shared" si="23"/>
        <v>20</v>
      </c>
      <c r="J353">
        <v>0</v>
      </c>
      <c r="K353" s="3" t="str">
        <f>VLOOKUP(J353,'LibSets constants'!$A$4:$B$1000,2,FALSE)</f>
        <v>DLC_BASE_GAME</v>
      </c>
      <c r="L353" s="3" t="str">
        <f>VLOOKUP(J353,'LibSets constants'!$A$4:$C$1000,3,FALSE)</f>
        <v>Included in base game</v>
      </c>
    </row>
    <row r="354" spans="1:12" x14ac:dyDescent="0.25">
      <c r="A354" s="12">
        <v>591</v>
      </c>
      <c r="B354" s="5">
        <f>VLOOKUP(A354,'ESO dumped ZoneData'!$A$3:$D$9995,2,FALSE)</f>
        <v>353</v>
      </c>
      <c r="C354" s="5">
        <f>VLOOKUP(A354,'ESO dumped ZoneData'!$A$3:$D$9995,3,FALSE)</f>
        <v>20</v>
      </c>
      <c r="D354" s="3" t="str">
        <f>VLOOKUP(A354,'ESO dumped ZoneData'!$A$3:$D$9995,4,FALSE)</f>
        <v>Lorkrata Ruins</v>
      </c>
      <c r="E354" s="3" t="str">
        <f t="array" ref="E354">IF(OR(EXACT(A354,'ESO Dungeon constants'!$D$3:$D$987)),"X","")</f>
        <v/>
      </c>
      <c r="F354" s="3" t="str">
        <f t="shared" si="20"/>
        <v/>
      </c>
      <c r="G354" s="3" t="str">
        <f t="shared" si="21"/>
        <v>Rivenspire</v>
      </c>
      <c r="H354" s="17">
        <f t="shared" si="22"/>
        <v>591</v>
      </c>
      <c r="I354" s="17">
        <f t="shared" si="23"/>
        <v>20</v>
      </c>
      <c r="J354">
        <v>0</v>
      </c>
      <c r="K354" s="3" t="str">
        <f>VLOOKUP(J354,'LibSets constants'!$A$4:$B$1000,2,FALSE)</f>
        <v>DLC_BASE_GAME</v>
      </c>
      <c r="L354" s="3" t="str">
        <f>VLOOKUP(J354,'LibSets constants'!$A$4:$C$1000,3,FALSE)</f>
        <v>Included in base game</v>
      </c>
    </row>
    <row r="355" spans="1:12" x14ac:dyDescent="0.25">
      <c r="A355" s="12">
        <v>592</v>
      </c>
      <c r="B355" s="5">
        <f>VLOOKUP(A355,'ESO dumped ZoneData'!$A$3:$D$9995,2,FALSE)</f>
        <v>354</v>
      </c>
      <c r="C355" s="5">
        <f>VLOOKUP(A355,'ESO dumped ZoneData'!$A$3:$D$9995,3,FALSE)</f>
        <v>20</v>
      </c>
      <c r="D355" s="3" t="str">
        <f>VLOOKUP(A355,'ESO dumped ZoneData'!$A$3:$D$9995,4,FALSE)</f>
        <v>Shadowfate Cavern</v>
      </c>
      <c r="E355" s="3" t="str">
        <f t="array" ref="E355">IF(OR(EXACT(A355,'ESO Dungeon constants'!$D$3:$D$987)),"X","")</f>
        <v/>
      </c>
      <c r="F355" s="3" t="str">
        <f t="shared" si="20"/>
        <v/>
      </c>
      <c r="G355" s="3" t="str">
        <f t="shared" si="21"/>
        <v>Rivenspire</v>
      </c>
      <c r="H355" s="17">
        <f t="shared" si="22"/>
        <v>592</v>
      </c>
      <c r="I355" s="17">
        <f t="shared" si="23"/>
        <v>20</v>
      </c>
      <c r="J355">
        <v>0</v>
      </c>
      <c r="K355" s="3" t="str">
        <f>VLOOKUP(J355,'LibSets constants'!$A$4:$B$1000,2,FALSE)</f>
        <v>DLC_BASE_GAME</v>
      </c>
      <c r="L355" s="3" t="str">
        <f>VLOOKUP(J355,'LibSets constants'!$A$4:$C$1000,3,FALSE)</f>
        <v>Included in base game</v>
      </c>
    </row>
    <row r="356" spans="1:12" x14ac:dyDescent="0.25">
      <c r="A356" s="12">
        <v>593</v>
      </c>
      <c r="B356" s="5">
        <f>VLOOKUP(A356,'ESO dumped ZoneData'!$A$3:$D$9995,2,FALSE)</f>
        <v>355</v>
      </c>
      <c r="C356" s="5">
        <f>VLOOKUP(A356,'ESO dumped ZoneData'!$A$3:$D$9995,3,FALSE)</f>
        <v>92</v>
      </c>
      <c r="D356" s="3" t="str">
        <f>VLOOKUP(A356,'ESO dumped ZoneData'!$A$3:$D$9995,4,FALSE)</f>
        <v>Bangkorai Garrison</v>
      </c>
      <c r="E356" s="3" t="str">
        <f t="array" ref="E356">IF(OR(EXACT(A356,'ESO Dungeon constants'!$D$3:$D$987)),"X","")</f>
        <v/>
      </c>
      <c r="F356" s="3" t="str">
        <f t="shared" si="20"/>
        <v/>
      </c>
      <c r="G356" s="3" t="str">
        <f t="shared" si="21"/>
        <v>Bangkorai</v>
      </c>
      <c r="H356" s="17">
        <f t="shared" si="22"/>
        <v>593</v>
      </c>
      <c r="I356" s="17">
        <f t="shared" si="23"/>
        <v>92</v>
      </c>
      <c r="J356">
        <v>0</v>
      </c>
      <c r="K356" s="3" t="str">
        <f>VLOOKUP(J356,'LibSets constants'!$A$4:$B$1000,2,FALSE)</f>
        <v>DLC_BASE_GAME</v>
      </c>
      <c r="L356" s="3" t="str">
        <f>VLOOKUP(J356,'LibSets constants'!$A$4:$C$1000,3,FALSE)</f>
        <v>Included in base game</v>
      </c>
    </row>
    <row r="357" spans="1:12" x14ac:dyDescent="0.25">
      <c r="A357" s="12">
        <v>594</v>
      </c>
      <c r="B357" s="5">
        <f>VLOOKUP(A357,'ESO dumped ZoneData'!$A$3:$D$9995,2,FALSE)</f>
        <v>356</v>
      </c>
      <c r="C357" s="5">
        <f>VLOOKUP(A357,'ESO dumped ZoneData'!$A$3:$D$9995,3,FALSE)</f>
        <v>92</v>
      </c>
      <c r="D357" s="3" t="str">
        <f>VLOOKUP(A357,'ESO dumped ZoneData'!$A$3:$D$9995,4,FALSE)</f>
        <v>The Far Shores</v>
      </c>
      <c r="E357" s="3" t="str">
        <f t="array" ref="E357">IF(OR(EXACT(A357,'ESO Dungeon constants'!$D$3:$D$987)),"X","")</f>
        <v/>
      </c>
      <c r="F357" s="3" t="str">
        <f t="shared" si="20"/>
        <v/>
      </c>
      <c r="G357" s="3" t="str">
        <f t="shared" si="21"/>
        <v>Bangkorai</v>
      </c>
      <c r="H357" s="17">
        <f t="shared" si="22"/>
        <v>594</v>
      </c>
      <c r="I357" s="17">
        <f t="shared" si="23"/>
        <v>92</v>
      </c>
      <c r="J357">
        <v>0</v>
      </c>
      <c r="K357" s="3" t="str">
        <f>VLOOKUP(J357,'LibSets constants'!$A$4:$B$1000,2,FALSE)</f>
        <v>DLC_BASE_GAME</v>
      </c>
      <c r="L357" s="3" t="str">
        <f>VLOOKUP(J357,'LibSets constants'!$A$4:$C$1000,3,FALSE)</f>
        <v>Included in base game</v>
      </c>
    </row>
    <row r="358" spans="1:12" x14ac:dyDescent="0.25">
      <c r="A358" s="12">
        <v>595</v>
      </c>
      <c r="B358" s="5">
        <f>VLOOKUP(A358,'ESO dumped ZoneData'!$A$3:$D$9995,2,FALSE)</f>
        <v>357</v>
      </c>
      <c r="C358" s="5">
        <f>VLOOKUP(A358,'ESO dumped ZoneData'!$A$3:$D$9995,3,FALSE)</f>
        <v>208</v>
      </c>
      <c r="D358" s="3" t="str">
        <f>VLOOKUP(A358,'ESO dumped ZoneData'!$A$3:$D$9995,4,FALSE)</f>
        <v>Abagarlas</v>
      </c>
      <c r="E358" s="3" t="str">
        <f t="array" ref="E358">IF(OR(EXACT(A358,'ESO Dungeon constants'!$D$3:$D$987)),"X","")</f>
        <v/>
      </c>
      <c r="F358" s="3" t="str">
        <f t="shared" si="20"/>
        <v/>
      </c>
      <c r="G358" s="3" t="str">
        <f t="shared" si="21"/>
        <v>The Earth Forge</v>
      </c>
      <c r="H358" s="17">
        <f t="shared" si="22"/>
        <v>595</v>
      </c>
      <c r="I358" s="17">
        <f t="shared" si="23"/>
        <v>208</v>
      </c>
      <c r="J358">
        <v>0</v>
      </c>
      <c r="K358" s="3" t="str">
        <f>VLOOKUP(J358,'LibSets constants'!$A$4:$B$1000,2,FALSE)</f>
        <v>DLC_BASE_GAME</v>
      </c>
      <c r="L358" s="3" t="str">
        <f>VLOOKUP(J358,'LibSets constants'!$A$4:$C$1000,3,FALSE)</f>
        <v>Included in base game</v>
      </c>
    </row>
    <row r="359" spans="1:12" x14ac:dyDescent="0.25">
      <c r="A359" s="12">
        <v>596</v>
      </c>
      <c r="B359" s="5">
        <f>VLOOKUP(A359,'ESO dumped ZoneData'!$A$3:$D$9995,2,FALSE)</f>
        <v>358</v>
      </c>
      <c r="C359" s="5">
        <f>VLOOKUP(A359,'ESO dumped ZoneData'!$A$3:$D$9995,3,FALSE)</f>
        <v>103</v>
      </c>
      <c r="D359" s="3" t="str">
        <f>VLOOKUP(A359,'ESO dumped ZoneData'!$A$3:$D$9995,4,FALSE)</f>
        <v>Blood Matron's Crypt</v>
      </c>
      <c r="E359" s="3" t="str">
        <f t="array" ref="E359">IF(OR(EXACT(A359,'ESO Dungeon constants'!$D$3:$D$987)),"X","")</f>
        <v/>
      </c>
      <c r="F359" s="3" t="str">
        <f t="shared" si="20"/>
        <v/>
      </c>
      <c r="G359" s="3" t="str">
        <f t="shared" si="21"/>
        <v>The Rift</v>
      </c>
      <c r="H359" s="17">
        <f t="shared" si="22"/>
        <v>596</v>
      </c>
      <c r="I359" s="17">
        <f t="shared" si="23"/>
        <v>103</v>
      </c>
      <c r="J359">
        <v>0</v>
      </c>
      <c r="K359" s="3" t="str">
        <f>VLOOKUP(J359,'LibSets constants'!$A$4:$B$1000,2,FALSE)</f>
        <v>DLC_BASE_GAME</v>
      </c>
      <c r="L359" s="3" t="str">
        <f>VLOOKUP(J359,'LibSets constants'!$A$4:$C$1000,3,FALSE)</f>
        <v>Included in base game</v>
      </c>
    </row>
    <row r="360" spans="1:12" x14ac:dyDescent="0.25">
      <c r="A360" s="12">
        <v>598</v>
      </c>
      <c r="B360" s="5">
        <f>VLOOKUP(A360,'ESO dumped ZoneData'!$A$3:$D$9995,2,FALSE)</f>
        <v>359</v>
      </c>
      <c r="C360" s="5">
        <f>VLOOKUP(A360,'ESO dumped ZoneData'!$A$3:$D$9995,3,FALSE)</f>
        <v>199</v>
      </c>
      <c r="D360" s="3" t="str">
        <f>VLOOKUP(A360,'ESO dumped ZoneData'!$A$3:$D$9995,4,FALSE)</f>
        <v>The Colored Rooms</v>
      </c>
      <c r="E360" s="3" t="str">
        <f t="array" ref="E360">IF(OR(EXACT(A360,'ESO Dungeon constants'!$D$3:$D$987)),"X","")</f>
        <v/>
      </c>
      <c r="F360" s="3" t="str">
        <f t="shared" si="20"/>
        <v/>
      </c>
      <c r="G360" s="3" t="str">
        <f t="shared" si="21"/>
        <v>The Harborage</v>
      </c>
      <c r="H360" s="17">
        <f t="shared" si="22"/>
        <v>598</v>
      </c>
      <c r="I360" s="17">
        <f t="shared" si="23"/>
        <v>199</v>
      </c>
      <c r="J360">
        <v>0</v>
      </c>
      <c r="K360" s="3" t="str">
        <f>VLOOKUP(J360,'LibSets constants'!$A$4:$B$1000,2,FALSE)</f>
        <v>DLC_BASE_GAME</v>
      </c>
      <c r="L360" s="3" t="str">
        <f>VLOOKUP(J360,'LibSets constants'!$A$4:$C$1000,3,FALSE)</f>
        <v>Included in base game</v>
      </c>
    </row>
    <row r="361" spans="1:12" x14ac:dyDescent="0.25">
      <c r="A361" s="12">
        <v>599</v>
      </c>
      <c r="B361" s="5">
        <f>VLOOKUP(A361,'ESO dumped ZoneData'!$A$3:$D$9995,2,FALSE)</f>
        <v>360</v>
      </c>
      <c r="C361" s="5">
        <f>VLOOKUP(A361,'ESO dumped ZoneData'!$A$3:$D$9995,3,FALSE)</f>
        <v>572</v>
      </c>
      <c r="D361" s="3" t="str">
        <f>VLOOKUP(A361,'ESO dumped ZoneData'!$A$3:$D$9995,4,FALSE)</f>
        <v>Elden Root</v>
      </c>
      <c r="E361" s="3" t="str">
        <f t="array" ref="E361">IF(OR(EXACT(A361,'ESO Dungeon constants'!$D$3:$D$987)),"X","")</f>
        <v/>
      </c>
      <c r="F361" s="3" t="str">
        <f t="shared" si="20"/>
        <v/>
      </c>
      <c r="G361" s="3" t="str">
        <f t="shared" si="21"/>
        <v>Stirk</v>
      </c>
      <c r="H361" s="17">
        <f t="shared" si="22"/>
        <v>599</v>
      </c>
      <c r="I361" s="17">
        <f t="shared" si="23"/>
        <v>572</v>
      </c>
      <c r="J361">
        <v>0</v>
      </c>
      <c r="K361" s="3" t="str">
        <f>VLOOKUP(J361,'LibSets constants'!$A$4:$B$1000,2,FALSE)</f>
        <v>DLC_BASE_GAME</v>
      </c>
      <c r="L361" s="3" t="str">
        <f>VLOOKUP(J361,'LibSets constants'!$A$4:$C$1000,3,FALSE)</f>
        <v>Included in base game</v>
      </c>
    </row>
    <row r="362" spans="1:12" x14ac:dyDescent="0.25">
      <c r="A362" s="12">
        <v>600</v>
      </c>
      <c r="B362" s="5">
        <f>VLOOKUP(A362,'ESO dumped ZoneData'!$A$3:$D$9995,2,FALSE)</f>
        <v>361</v>
      </c>
      <c r="C362" s="5">
        <f>VLOOKUP(A362,'ESO dumped ZoneData'!$A$3:$D$9995,3,FALSE)</f>
        <v>572</v>
      </c>
      <c r="D362" s="3" t="str">
        <f>VLOOKUP(A362,'ESO dumped ZoneData'!$A$3:$D$9995,4,FALSE)</f>
        <v>Mournhold</v>
      </c>
      <c r="E362" s="3" t="str">
        <f t="array" ref="E362">IF(OR(EXACT(A362,'ESO Dungeon constants'!$D$3:$D$987)),"X","")</f>
        <v/>
      </c>
      <c r="F362" s="3" t="str">
        <f t="shared" si="20"/>
        <v/>
      </c>
      <c r="G362" s="3" t="str">
        <f t="shared" si="21"/>
        <v>Stirk</v>
      </c>
      <c r="H362" s="17">
        <f t="shared" si="22"/>
        <v>600</v>
      </c>
      <c r="I362" s="17">
        <f t="shared" si="23"/>
        <v>572</v>
      </c>
      <c r="J362">
        <v>0</v>
      </c>
      <c r="K362" s="3" t="str">
        <f>VLOOKUP(J362,'LibSets constants'!$A$4:$B$1000,2,FALSE)</f>
        <v>DLC_BASE_GAME</v>
      </c>
      <c r="L362" s="3" t="str">
        <f>VLOOKUP(J362,'LibSets constants'!$A$4:$C$1000,3,FALSE)</f>
        <v>Included in base game</v>
      </c>
    </row>
    <row r="363" spans="1:12" x14ac:dyDescent="0.25">
      <c r="A363" s="12">
        <v>601</v>
      </c>
      <c r="B363" s="5">
        <f>VLOOKUP(A363,'ESO dumped ZoneData'!$A$3:$D$9995,2,FALSE)</f>
        <v>362</v>
      </c>
      <c r="C363" s="5">
        <f>VLOOKUP(A363,'ESO dumped ZoneData'!$A$3:$D$9995,3,FALSE)</f>
        <v>572</v>
      </c>
      <c r="D363" s="3" t="str">
        <f>VLOOKUP(A363,'ESO dumped ZoneData'!$A$3:$D$9995,4,FALSE)</f>
        <v>Wayrest</v>
      </c>
      <c r="E363" s="3" t="str">
        <f t="array" ref="E363">IF(OR(EXACT(A363,'ESO Dungeon constants'!$D$3:$D$987)),"X","")</f>
        <v/>
      </c>
      <c r="F363" s="3" t="str">
        <f t="shared" si="20"/>
        <v/>
      </c>
      <c r="G363" s="3" t="str">
        <f t="shared" si="21"/>
        <v>Stirk</v>
      </c>
      <c r="H363" s="17">
        <f t="shared" si="22"/>
        <v>601</v>
      </c>
      <c r="I363" s="17">
        <f t="shared" si="23"/>
        <v>572</v>
      </c>
      <c r="J363">
        <v>0</v>
      </c>
      <c r="K363" s="3" t="str">
        <f>VLOOKUP(J363,'LibSets constants'!$A$4:$B$1000,2,FALSE)</f>
        <v>DLC_BASE_GAME</v>
      </c>
      <c r="L363" s="3" t="str">
        <f>VLOOKUP(J363,'LibSets constants'!$A$4:$C$1000,3,FALSE)</f>
        <v>Included in base game</v>
      </c>
    </row>
    <row r="364" spans="1:12" x14ac:dyDescent="0.25">
      <c r="A364" s="12">
        <v>628</v>
      </c>
      <c r="B364" s="5">
        <f>VLOOKUP(A364,'ESO dumped ZoneData'!$A$3:$D$9995,2,FALSE)</f>
        <v>363</v>
      </c>
      <c r="C364" s="5">
        <f>VLOOKUP(A364,'ESO dumped ZoneData'!$A$3:$D$9995,3,FALSE)</f>
        <v>20</v>
      </c>
      <c r="D364" s="3" t="str">
        <f>VLOOKUP(A364,'ESO dumped ZoneData'!$A$3:$D$9995,4,FALSE)</f>
        <v>Doomcrag</v>
      </c>
      <c r="E364" s="3" t="str">
        <f t="array" ref="E364">IF(OR(EXACT(A364,'ESO Dungeon constants'!$D$3:$D$987)),"X","")</f>
        <v/>
      </c>
      <c r="F364" s="3" t="str">
        <f t="shared" si="20"/>
        <v/>
      </c>
      <c r="G364" s="3" t="str">
        <f t="shared" si="21"/>
        <v>Rivenspire</v>
      </c>
      <c r="H364" s="17">
        <f t="shared" si="22"/>
        <v>628</v>
      </c>
      <c r="I364" s="17">
        <f t="shared" si="23"/>
        <v>20</v>
      </c>
      <c r="J364">
        <v>0</v>
      </c>
      <c r="K364" s="3" t="str">
        <f>VLOOKUP(J364,'LibSets constants'!$A$4:$B$1000,2,FALSE)</f>
        <v>DLC_BASE_GAME</v>
      </c>
      <c r="L364" s="3" t="str">
        <f>VLOOKUP(J364,'LibSets constants'!$A$4:$C$1000,3,FALSE)</f>
        <v>Included in base game</v>
      </c>
    </row>
    <row r="365" spans="1:12" x14ac:dyDescent="0.25">
      <c r="A365" s="12">
        <v>632</v>
      </c>
      <c r="B365" s="5">
        <f>VLOOKUP(A365,'ESO dumped ZoneData'!$A$3:$D$9995,2,FALSE)</f>
        <v>364</v>
      </c>
      <c r="C365" s="5">
        <f>VLOOKUP(A365,'ESO dumped ZoneData'!$A$3:$D$9995,3,FALSE)</f>
        <v>888</v>
      </c>
      <c r="D365" s="3" t="str">
        <f>VLOOKUP(A365,'ESO dumped ZoneData'!$A$3:$D$9995,4,FALSE)</f>
        <v>Skyreach Hold</v>
      </c>
      <c r="E365" s="3" t="str">
        <f t="array" ref="E365">IF(OR(EXACT(A365,'ESO Dungeon constants'!$D$3:$D$987)),"X","")</f>
        <v/>
      </c>
      <c r="F365" s="3" t="str">
        <f t="shared" si="20"/>
        <v/>
      </c>
      <c r="G365" s="3" t="str">
        <f t="shared" si="21"/>
        <v>Craglorn</v>
      </c>
      <c r="H365" s="17">
        <f t="shared" si="22"/>
        <v>632</v>
      </c>
      <c r="I365" s="17">
        <f t="shared" si="23"/>
        <v>888</v>
      </c>
      <c r="J365">
        <v>0</v>
      </c>
      <c r="K365" s="3" t="str">
        <f>VLOOKUP(J365,'LibSets constants'!$A$4:$B$1000,2,FALSE)</f>
        <v>DLC_BASE_GAME</v>
      </c>
      <c r="L365" s="3" t="str">
        <f>VLOOKUP(J365,'LibSets constants'!$A$4:$C$1000,3,FALSE)</f>
        <v>Included in base game</v>
      </c>
    </row>
    <row r="366" spans="1:12" x14ac:dyDescent="0.25">
      <c r="A366" s="12">
        <v>635</v>
      </c>
      <c r="B366" s="5">
        <f>VLOOKUP(A366,'ESO dumped ZoneData'!$A$3:$D$9995,2,FALSE)</f>
        <v>365</v>
      </c>
      <c r="C366" s="5">
        <f>VLOOKUP(A366,'ESO dumped ZoneData'!$A$3:$D$9995,3,FALSE)</f>
        <v>888</v>
      </c>
      <c r="D366" s="3" t="str">
        <f>VLOOKUP(A366,'ESO dumped ZoneData'!$A$3:$D$9995,4,FALSE)</f>
        <v>Dragonstar Arena</v>
      </c>
      <c r="E366" s="3" t="str">
        <f t="array" ref="E366">IF(OR(EXACT(A366,'ESO Dungeon constants'!$D$3:$D$987)),"X","")</f>
        <v/>
      </c>
      <c r="F366" s="3" t="str">
        <f t="shared" si="20"/>
        <v/>
      </c>
      <c r="G366" s="3" t="str">
        <f t="shared" si="21"/>
        <v>Craglorn</v>
      </c>
      <c r="H366" s="17">
        <f t="shared" si="22"/>
        <v>635</v>
      </c>
      <c r="I366" s="17">
        <f t="shared" si="23"/>
        <v>888</v>
      </c>
      <c r="J366">
        <v>0</v>
      </c>
      <c r="K366" s="3" t="str">
        <f>VLOOKUP(J366,'LibSets constants'!$A$4:$B$1000,2,FALSE)</f>
        <v>DLC_BASE_GAME</v>
      </c>
      <c r="L366" s="3" t="str">
        <f>VLOOKUP(J366,'LibSets constants'!$A$4:$C$1000,3,FALSE)</f>
        <v>Included in base game</v>
      </c>
    </row>
    <row r="367" spans="1:12" x14ac:dyDescent="0.25">
      <c r="A367" s="12">
        <v>636</v>
      </c>
      <c r="B367" s="5">
        <f>VLOOKUP(A367,'ESO dumped ZoneData'!$A$3:$D$9995,2,FALSE)</f>
        <v>366</v>
      </c>
      <c r="C367" s="5">
        <f>VLOOKUP(A367,'ESO dumped ZoneData'!$A$3:$D$9995,3,FALSE)</f>
        <v>888</v>
      </c>
      <c r="D367" s="3" t="str">
        <f>VLOOKUP(A367,'ESO dumped ZoneData'!$A$3:$D$9995,4,FALSE)</f>
        <v>Hel Ra Citadel</v>
      </c>
      <c r="E367" s="3" t="str">
        <f t="array" ref="E367">IF(OR(EXACT(A367,'ESO Dungeon constants'!$D$3:$D$987)),"X","")</f>
        <v>X</v>
      </c>
      <c r="F367" s="3" t="str">
        <f t="shared" si="20"/>
        <v/>
      </c>
      <c r="G367" s="3" t="str">
        <f t="shared" si="21"/>
        <v>Craglorn</v>
      </c>
      <c r="H367" s="17">
        <f t="shared" si="22"/>
        <v>636</v>
      </c>
      <c r="I367" s="17">
        <f t="shared" si="23"/>
        <v>888</v>
      </c>
      <c r="J367">
        <v>0</v>
      </c>
      <c r="K367" s="3" t="str">
        <f>VLOOKUP(J367,'LibSets constants'!$A$4:$B$1000,2,FALSE)</f>
        <v>DLC_BASE_GAME</v>
      </c>
      <c r="L367" s="3" t="str">
        <f>VLOOKUP(J367,'LibSets constants'!$A$4:$C$1000,3,FALSE)</f>
        <v>Included in base game</v>
      </c>
    </row>
    <row r="368" spans="1:12" x14ac:dyDescent="0.25">
      <c r="A368" s="12">
        <v>637</v>
      </c>
      <c r="B368" s="5">
        <f>VLOOKUP(A368,'ESO dumped ZoneData'!$A$3:$D$9995,2,FALSE)</f>
        <v>367</v>
      </c>
      <c r="C368" s="5">
        <f>VLOOKUP(A368,'ESO dumped ZoneData'!$A$3:$D$9995,3,FALSE)</f>
        <v>57</v>
      </c>
      <c r="D368" s="3" t="str">
        <f>VLOOKUP(A368,'ESO dumped ZoneData'!$A$3:$D$9995,4,FALSE)</f>
        <v>Quarantine Serk Catacombs</v>
      </c>
      <c r="E368" s="3" t="str">
        <f t="array" ref="E368">IF(OR(EXACT(A368,'ESO Dungeon constants'!$D$3:$D$987)),"X","")</f>
        <v/>
      </c>
      <c r="F368" s="3" t="str">
        <f t="shared" si="20"/>
        <v/>
      </c>
      <c r="G368" s="3" t="str">
        <f t="shared" si="21"/>
        <v>Deshaan</v>
      </c>
      <c r="H368" s="17">
        <f t="shared" si="22"/>
        <v>637</v>
      </c>
      <c r="I368" s="17">
        <f t="shared" si="23"/>
        <v>57</v>
      </c>
      <c r="J368">
        <v>0</v>
      </c>
      <c r="K368" s="3" t="str">
        <f>VLOOKUP(J368,'LibSets constants'!$A$4:$B$1000,2,FALSE)</f>
        <v>DLC_BASE_GAME</v>
      </c>
      <c r="L368" s="3" t="str">
        <f>VLOOKUP(J368,'LibSets constants'!$A$4:$C$1000,3,FALSE)</f>
        <v>Included in base game</v>
      </c>
    </row>
    <row r="369" spans="1:12" x14ac:dyDescent="0.25">
      <c r="A369" s="12">
        <v>638</v>
      </c>
      <c r="B369" s="5">
        <f>VLOOKUP(A369,'ESO dumped ZoneData'!$A$3:$D$9995,2,FALSE)</f>
        <v>368</v>
      </c>
      <c r="C369" s="5">
        <f>VLOOKUP(A369,'ESO dumped ZoneData'!$A$3:$D$9995,3,FALSE)</f>
        <v>888</v>
      </c>
      <c r="D369" s="3" t="str">
        <f>VLOOKUP(A369,'ESO dumped ZoneData'!$A$3:$D$9995,4,FALSE)</f>
        <v>Aetherian Archive</v>
      </c>
      <c r="E369" s="3" t="str">
        <f t="array" ref="E369">IF(OR(EXACT(A369,'ESO Dungeon constants'!$D$3:$D$987)),"X","")</f>
        <v>X</v>
      </c>
      <c r="F369" s="3" t="str">
        <f t="shared" si="20"/>
        <v/>
      </c>
      <c r="G369" s="3" t="str">
        <f t="shared" si="21"/>
        <v>Craglorn</v>
      </c>
      <c r="H369" s="17">
        <f t="shared" si="22"/>
        <v>638</v>
      </c>
      <c r="I369" s="17">
        <f t="shared" si="23"/>
        <v>888</v>
      </c>
      <c r="J369">
        <v>0</v>
      </c>
      <c r="K369" s="3" t="str">
        <f>VLOOKUP(J369,'LibSets constants'!$A$4:$B$1000,2,FALSE)</f>
        <v>DLC_BASE_GAME</v>
      </c>
      <c r="L369" s="3" t="str">
        <f>VLOOKUP(J369,'LibSets constants'!$A$4:$C$1000,3,FALSE)</f>
        <v>Included in base game</v>
      </c>
    </row>
    <row r="370" spans="1:12" x14ac:dyDescent="0.25">
      <c r="A370" s="12">
        <v>639</v>
      </c>
      <c r="B370" s="5">
        <f>VLOOKUP(A370,'ESO dumped ZoneData'!$A$3:$D$9995,2,FALSE)</f>
        <v>369</v>
      </c>
      <c r="C370" s="5">
        <f>VLOOKUP(A370,'ESO dumped ZoneData'!$A$3:$D$9995,3,FALSE)</f>
        <v>888</v>
      </c>
      <c r="D370" s="3" t="str">
        <f>VLOOKUP(A370,'ESO dumped ZoneData'!$A$3:$D$9995,4,FALSE)</f>
        <v>Sanctum Ophidia</v>
      </c>
      <c r="E370" s="3" t="str">
        <f t="array" ref="E370">IF(OR(EXACT(A370,'ESO Dungeon constants'!$D$3:$D$987)),"X","")</f>
        <v>X</v>
      </c>
      <c r="F370" s="3" t="str">
        <f t="shared" si="20"/>
        <v/>
      </c>
      <c r="G370" s="3" t="str">
        <f t="shared" si="21"/>
        <v>Craglorn</v>
      </c>
      <c r="H370" s="17">
        <f t="shared" si="22"/>
        <v>639</v>
      </c>
      <c r="I370" s="17">
        <f t="shared" si="23"/>
        <v>888</v>
      </c>
      <c r="J370">
        <v>0</v>
      </c>
      <c r="K370" s="3" t="str">
        <f>VLOOKUP(J370,'LibSets constants'!$A$4:$B$1000,2,FALSE)</f>
        <v>DLC_BASE_GAME</v>
      </c>
      <c r="L370" s="3" t="str">
        <f>VLOOKUP(J370,'LibSets constants'!$A$4:$C$1000,3,FALSE)</f>
        <v>Included in base game</v>
      </c>
    </row>
    <row r="371" spans="1:12" x14ac:dyDescent="0.25">
      <c r="A371" s="12">
        <v>640</v>
      </c>
      <c r="B371" s="5">
        <f>VLOOKUP(A371,'ESO dumped ZoneData'!$A$3:$D$9995,2,FALSE)</f>
        <v>370</v>
      </c>
      <c r="C371" s="5">
        <f>VLOOKUP(A371,'ESO dumped ZoneData'!$A$3:$D$9995,3,FALSE)</f>
        <v>19</v>
      </c>
      <c r="D371" s="3" t="str">
        <f>VLOOKUP(A371,'ESO dumped ZoneData'!$A$3:$D$9995,4,FALSE)</f>
        <v>Godrun's Dream</v>
      </c>
      <c r="E371" s="3" t="str">
        <f t="array" ref="E371">IF(OR(EXACT(A371,'ESO Dungeon constants'!$D$3:$D$987)),"X","")</f>
        <v/>
      </c>
      <c r="F371" s="3" t="str">
        <f t="shared" si="20"/>
        <v/>
      </c>
      <c r="G371" s="3" t="str">
        <f t="shared" si="21"/>
        <v>Stormhaven</v>
      </c>
      <c r="H371" s="17">
        <f t="shared" si="22"/>
        <v>640</v>
      </c>
      <c r="I371" s="17">
        <f t="shared" si="23"/>
        <v>19</v>
      </c>
      <c r="J371">
        <v>0</v>
      </c>
      <c r="K371" s="3" t="str">
        <f>VLOOKUP(J371,'LibSets constants'!$A$4:$B$1000,2,FALSE)</f>
        <v>DLC_BASE_GAME</v>
      </c>
      <c r="L371" s="3" t="str">
        <f>VLOOKUP(J371,'LibSets constants'!$A$4:$C$1000,3,FALSE)</f>
        <v>Included in base game</v>
      </c>
    </row>
    <row r="372" spans="1:12" x14ac:dyDescent="0.25">
      <c r="A372" s="12">
        <v>641</v>
      </c>
      <c r="B372" s="5">
        <f>VLOOKUP(A372,'ESO dumped ZoneData'!$A$3:$D$9995,2,FALSE)</f>
        <v>371</v>
      </c>
      <c r="C372" s="5">
        <f>VLOOKUP(A372,'ESO dumped ZoneData'!$A$3:$D$9995,3,FALSE)</f>
        <v>3</v>
      </c>
      <c r="D372" s="3" t="str">
        <f>VLOOKUP(A372,'ESO dumped ZoneData'!$A$3:$D$9995,4,FALSE)</f>
        <v>Themond Mine</v>
      </c>
      <c r="E372" s="3" t="str">
        <f t="array" ref="E372">IF(OR(EXACT(A372,'ESO Dungeon constants'!$D$3:$D$987)),"X","")</f>
        <v/>
      </c>
      <c r="F372" s="3" t="str">
        <f t="shared" si="20"/>
        <v/>
      </c>
      <c r="G372" s="3" t="str">
        <f t="shared" si="21"/>
        <v>Glenumbra</v>
      </c>
      <c r="H372" s="17">
        <f t="shared" si="22"/>
        <v>641</v>
      </c>
      <c r="I372" s="17">
        <f t="shared" si="23"/>
        <v>3</v>
      </c>
      <c r="J372">
        <v>0</v>
      </c>
      <c r="K372" s="3" t="str">
        <f>VLOOKUP(J372,'LibSets constants'!$A$4:$B$1000,2,FALSE)</f>
        <v>DLC_BASE_GAME</v>
      </c>
      <c r="L372" s="3" t="str">
        <f>VLOOKUP(J372,'LibSets constants'!$A$4:$C$1000,3,FALSE)</f>
        <v>Included in base game</v>
      </c>
    </row>
    <row r="373" spans="1:12" x14ac:dyDescent="0.25">
      <c r="A373" s="12">
        <v>642</v>
      </c>
      <c r="B373" s="5">
        <f>VLOOKUP(A373,'ESO dumped ZoneData'!$A$3:$D$9995,2,FALSE)</f>
        <v>372</v>
      </c>
      <c r="C373" s="5">
        <f>VLOOKUP(A373,'ESO dumped ZoneData'!$A$3:$D$9995,3,FALSE)</f>
        <v>642</v>
      </c>
      <c r="D373" s="3" t="str">
        <f>VLOOKUP(A373,'ESO dumped ZoneData'!$A$3:$D$9995,4,FALSE)</f>
        <v>The Earth Forge</v>
      </c>
      <c r="E373" s="3" t="str">
        <f t="array" ref="E373">IF(OR(EXACT(A373,'ESO Dungeon constants'!$D$3:$D$987)),"X","")</f>
        <v/>
      </c>
      <c r="F373" s="3" t="str">
        <f t="shared" si="20"/>
        <v>X</v>
      </c>
      <c r="G373" s="3" t="str">
        <f t="shared" si="21"/>
        <v/>
      </c>
      <c r="H373" s="17">
        <f t="shared" si="22"/>
        <v>642</v>
      </c>
      <c r="I373" s="17">
        <f t="shared" si="23"/>
        <v>642</v>
      </c>
      <c r="J373">
        <v>0</v>
      </c>
      <c r="K373" s="3" t="str">
        <f>VLOOKUP(J373,'LibSets constants'!$A$4:$B$1000,2,FALSE)</f>
        <v>DLC_BASE_GAME</v>
      </c>
      <c r="L373" s="3" t="str">
        <f>VLOOKUP(J373,'LibSets constants'!$A$4:$C$1000,3,FALSE)</f>
        <v>Included in base game</v>
      </c>
    </row>
    <row r="374" spans="1:12" x14ac:dyDescent="0.25">
      <c r="A374" s="12">
        <v>643</v>
      </c>
      <c r="B374" s="5">
        <f>VLOOKUP(A374,'ESO dumped ZoneData'!$A$3:$D$9995,2,FALSE)</f>
        <v>373</v>
      </c>
      <c r="C374" s="5">
        <f>VLOOKUP(A374,'ESO dumped ZoneData'!$A$3:$D$9995,3,FALSE)</f>
        <v>584</v>
      </c>
      <c r="D374" s="3" t="str">
        <f>VLOOKUP(A374,'ESO dumped ZoneData'!$A$3:$D$9995,4,FALSE)</f>
        <v>Imperial Sewers</v>
      </c>
      <c r="E374" s="3" t="str">
        <f t="array" ref="E374">IF(OR(EXACT(A374,'ESO Dungeon constants'!$D$3:$D$987)),"X","")</f>
        <v/>
      </c>
      <c r="F374" s="3" t="str">
        <f t="shared" si="20"/>
        <v/>
      </c>
      <c r="G374" s="3" t="str">
        <f t="shared" si="21"/>
        <v>Imperial City</v>
      </c>
      <c r="H374" s="17">
        <f t="shared" si="22"/>
        <v>643</v>
      </c>
      <c r="I374" s="17">
        <f t="shared" si="23"/>
        <v>584</v>
      </c>
      <c r="J374">
        <v>1</v>
      </c>
      <c r="K374" s="3" t="str">
        <f>VLOOKUP(J374,'LibSets constants'!$A$4:$B$1000,2,FALSE)</f>
        <v>DLC_IMPERIAL_CITY</v>
      </c>
      <c r="L374" s="3" t="str">
        <f>VLOOKUP(J374,'LibSets constants'!$A$4:$C$1000,3,FALSE)</f>
        <v>Imperial City</v>
      </c>
    </row>
    <row r="375" spans="1:12" x14ac:dyDescent="0.25">
      <c r="A375" s="12">
        <v>649</v>
      </c>
      <c r="B375" s="5">
        <f>VLOOKUP(A375,'ESO dumped ZoneData'!$A$3:$D$9995,2,FALSE)</f>
        <v>374</v>
      </c>
      <c r="C375" s="5">
        <f>VLOOKUP(A375,'ESO dumped ZoneData'!$A$3:$D$9995,3,FALSE)</f>
        <v>584</v>
      </c>
      <c r="D375" s="3" t="str">
        <f>VLOOKUP(A375,'ESO dumped ZoneData'!$A$3:$D$9995,4,FALSE)</f>
        <v>The Dragonfire Cathedral</v>
      </c>
      <c r="E375" s="3" t="str">
        <f t="array" ref="E375">IF(OR(EXACT(A375,'ESO Dungeon constants'!$D$3:$D$987)),"X","")</f>
        <v/>
      </c>
      <c r="F375" s="3" t="str">
        <f t="shared" si="20"/>
        <v/>
      </c>
      <c r="G375" s="3" t="str">
        <f t="shared" si="21"/>
        <v>Imperial City</v>
      </c>
      <c r="H375" s="17">
        <f t="shared" si="22"/>
        <v>649</v>
      </c>
      <c r="I375" s="17">
        <f t="shared" si="23"/>
        <v>584</v>
      </c>
      <c r="J375">
        <v>1</v>
      </c>
      <c r="K375" s="3" t="str">
        <f>VLOOKUP(J375,'LibSets constants'!$A$4:$B$1000,2,FALSE)</f>
        <v>DLC_IMPERIAL_CITY</v>
      </c>
      <c r="L375" s="3" t="str">
        <f>VLOOKUP(J375,'LibSets constants'!$A$4:$C$1000,3,FALSE)</f>
        <v>Imperial City</v>
      </c>
    </row>
    <row r="376" spans="1:12" x14ac:dyDescent="0.25">
      <c r="A376" s="12">
        <v>676</v>
      </c>
      <c r="B376" s="5">
        <f>VLOOKUP(A376,'ESO dumped ZoneData'!$A$3:$D$9995,2,FALSE)</f>
        <v>375</v>
      </c>
      <c r="C376" s="5">
        <f>VLOOKUP(A376,'ESO dumped ZoneData'!$A$3:$D$9995,3,FALSE)</f>
        <v>816</v>
      </c>
      <c r="D376" s="3" t="str">
        <f>VLOOKUP(A376,'ESO dumped ZoneData'!$A$3:$D$9995,4,FALSE)</f>
        <v>Shark's Teeth Grotto</v>
      </c>
      <c r="E376" s="3" t="str">
        <f t="array" ref="E376">IF(OR(EXACT(A376,'ESO Dungeon constants'!$D$3:$D$987)),"X","")</f>
        <v/>
      </c>
      <c r="F376" s="3" t="str">
        <f t="shared" si="20"/>
        <v/>
      </c>
      <c r="G376" s="3" t="str">
        <f t="shared" si="21"/>
        <v>Hew's Bane</v>
      </c>
      <c r="H376" s="17">
        <f t="shared" si="22"/>
        <v>676</v>
      </c>
      <c r="I376" s="17">
        <f t="shared" si="23"/>
        <v>816</v>
      </c>
      <c r="J376">
        <v>3</v>
      </c>
      <c r="K376" s="3" t="str">
        <f>VLOOKUP(J376,'LibSets constants'!$A$4:$B$1000,2,FALSE)</f>
        <v>DLC_THIEVES_GUILD</v>
      </c>
      <c r="L376" s="3" t="str">
        <f>VLOOKUP(J376,'LibSets constants'!$A$4:$C$1000,3,FALSE)</f>
        <v>Thieves Guild</v>
      </c>
    </row>
    <row r="377" spans="1:12" x14ac:dyDescent="0.25">
      <c r="A377" s="12">
        <v>677</v>
      </c>
      <c r="B377" s="5">
        <f>VLOOKUP(A377,'ESO dumped ZoneData'!$A$3:$D$9995,2,FALSE)</f>
        <v>376</v>
      </c>
      <c r="C377" s="5">
        <f>VLOOKUP(A377,'ESO dumped ZoneData'!$A$3:$D$9995,3,FALSE)</f>
        <v>684</v>
      </c>
      <c r="D377" s="3" t="str">
        <f>VLOOKUP(A377,'ESO dumped ZoneData'!$A$3:$D$9995,4,FALSE)</f>
        <v>Maelstrom Arena</v>
      </c>
      <c r="E377" s="3" t="str">
        <f t="array" ref="E377">IF(OR(EXACT(A377,'ESO Dungeon constants'!$D$3:$D$987)),"X","")</f>
        <v/>
      </c>
      <c r="F377" s="3" t="str">
        <f t="shared" si="20"/>
        <v/>
      </c>
      <c r="G377" s="3" t="str">
        <f t="shared" si="21"/>
        <v>Wrothgar</v>
      </c>
      <c r="H377" s="17">
        <f t="shared" si="22"/>
        <v>677</v>
      </c>
      <c r="I377" s="17">
        <f t="shared" si="23"/>
        <v>684</v>
      </c>
      <c r="J377">
        <v>2</v>
      </c>
      <c r="K377" s="3" t="str">
        <f>VLOOKUP(J377,'LibSets constants'!$A$4:$B$1000,2,FALSE)</f>
        <v>DLC_ORSINIUM</v>
      </c>
      <c r="L377" s="3" t="str">
        <f>VLOOKUP(J377,'LibSets constants'!$A$4:$C$1000,3,FALSE)</f>
        <v>Orsinium</v>
      </c>
    </row>
    <row r="378" spans="1:12" x14ac:dyDescent="0.25">
      <c r="A378" s="12">
        <v>678</v>
      </c>
      <c r="B378" s="5">
        <f>VLOOKUP(A378,'ESO dumped ZoneData'!$A$3:$D$9995,2,FALSE)</f>
        <v>377</v>
      </c>
      <c r="C378" s="5">
        <f>VLOOKUP(A378,'ESO dumped ZoneData'!$A$3:$D$9995,3,FALSE)</f>
        <v>584</v>
      </c>
      <c r="D378" s="3" t="str">
        <f>VLOOKUP(A378,'ESO dumped ZoneData'!$A$3:$D$9995,4,FALSE)</f>
        <v>Imperial City Prison</v>
      </c>
      <c r="E378" s="3" t="str">
        <f t="array" ref="E378">IF(OR(EXACT(A378,'ESO Dungeon constants'!$D$3:$D$987)),"X","")</f>
        <v>X</v>
      </c>
      <c r="F378" s="3" t="str">
        <f t="shared" si="20"/>
        <v/>
      </c>
      <c r="G378" s="3" t="str">
        <f t="shared" si="21"/>
        <v>Imperial City</v>
      </c>
      <c r="H378" s="17">
        <f t="shared" si="22"/>
        <v>678</v>
      </c>
      <c r="I378" s="17">
        <f t="shared" si="23"/>
        <v>584</v>
      </c>
      <c r="J378">
        <v>1</v>
      </c>
      <c r="K378" s="3" t="str">
        <f>VLOOKUP(J378,'LibSets constants'!$A$4:$B$1000,2,FALSE)</f>
        <v>DLC_IMPERIAL_CITY</v>
      </c>
      <c r="L378" s="3" t="str">
        <f>VLOOKUP(J378,'LibSets constants'!$A$4:$C$1000,3,FALSE)</f>
        <v>Imperial City</v>
      </c>
    </row>
    <row r="379" spans="1:12" x14ac:dyDescent="0.25">
      <c r="A379" s="12">
        <v>681</v>
      </c>
      <c r="B379" s="5">
        <f>VLOOKUP(A379,'ESO dumped ZoneData'!$A$3:$D$9995,2,FALSE)</f>
        <v>378</v>
      </c>
      <c r="C379" s="5">
        <f>VLOOKUP(A379,'ESO dumped ZoneData'!$A$3:$D$9995,3,FALSE)</f>
        <v>108</v>
      </c>
      <c r="D379" s="3" t="str">
        <f>VLOOKUP(A379,'ESO dumped ZoneData'!$A$3:$D$9995,4,FALSE)</f>
        <v>City of Ash II</v>
      </c>
      <c r="E379" s="3" t="str">
        <f t="array" ref="E379">IF(OR(EXACT(A379,'ESO Dungeon constants'!$D$3:$D$987)),"X","")</f>
        <v>X</v>
      </c>
      <c r="F379" s="3" t="str">
        <f t="shared" si="20"/>
        <v/>
      </c>
      <c r="G379" s="3" t="str">
        <f t="shared" si="21"/>
        <v>Greenshade</v>
      </c>
      <c r="H379" s="17">
        <f t="shared" si="22"/>
        <v>681</v>
      </c>
      <c r="I379" s="17">
        <f t="shared" si="23"/>
        <v>108</v>
      </c>
      <c r="J379">
        <v>0</v>
      </c>
      <c r="K379" s="3" t="str">
        <f>VLOOKUP(J379,'LibSets constants'!$A$4:$B$1000,2,FALSE)</f>
        <v>DLC_BASE_GAME</v>
      </c>
      <c r="L379" s="3" t="str">
        <f>VLOOKUP(J379,'LibSets constants'!$A$4:$C$1000,3,FALSE)</f>
        <v>Included in base game</v>
      </c>
    </row>
    <row r="380" spans="1:12" x14ac:dyDescent="0.25">
      <c r="A380" s="12">
        <v>684</v>
      </c>
      <c r="B380" s="5">
        <f>VLOOKUP(A380,'ESO dumped ZoneData'!$A$3:$D$9995,2,FALSE)</f>
        <v>379</v>
      </c>
      <c r="C380" s="5">
        <f>VLOOKUP(A380,'ESO dumped ZoneData'!$A$3:$D$9995,3,FALSE)</f>
        <v>684</v>
      </c>
      <c r="D380" s="3" t="str">
        <f>VLOOKUP(A380,'ESO dumped ZoneData'!$A$3:$D$9995,4,FALSE)</f>
        <v>Wrothgar</v>
      </c>
      <c r="E380" s="3" t="str">
        <f t="array" ref="E380">IF(OR(EXACT(A380,'ESO Dungeon constants'!$D$3:$D$987)),"X","")</f>
        <v/>
      </c>
      <c r="F380" s="3" t="str">
        <f t="shared" si="20"/>
        <v>X</v>
      </c>
      <c r="G380" s="3" t="str">
        <f t="shared" si="21"/>
        <v/>
      </c>
      <c r="H380" s="17">
        <f t="shared" si="22"/>
        <v>684</v>
      </c>
      <c r="I380" s="17">
        <f t="shared" si="23"/>
        <v>684</v>
      </c>
      <c r="J380">
        <v>2</v>
      </c>
      <c r="K380" s="3" t="str">
        <f>VLOOKUP(J380,'LibSets constants'!$A$4:$B$1000,2,FALSE)</f>
        <v>DLC_ORSINIUM</v>
      </c>
      <c r="L380" s="3" t="str">
        <f>VLOOKUP(J380,'LibSets constants'!$A$4:$C$1000,3,FALSE)</f>
        <v>Orsinium</v>
      </c>
    </row>
    <row r="381" spans="1:12" x14ac:dyDescent="0.25">
      <c r="A381" s="12">
        <v>688</v>
      </c>
      <c r="B381" s="5">
        <f>VLOOKUP(A381,'ESO dumped ZoneData'!$A$3:$D$9995,2,FALSE)</f>
        <v>380</v>
      </c>
      <c r="C381" s="5">
        <f>VLOOKUP(A381,'ESO dumped ZoneData'!$A$3:$D$9995,3,FALSE)</f>
        <v>584</v>
      </c>
      <c r="D381" s="3" t="str">
        <f>VLOOKUP(A381,'ESO dumped ZoneData'!$A$3:$D$9995,4,FALSE)</f>
        <v>White-Gold Tower</v>
      </c>
      <c r="E381" s="3" t="str">
        <f t="array" ref="E381">IF(OR(EXACT(A381,'ESO Dungeon constants'!$D$3:$D$987)),"X","")</f>
        <v>X</v>
      </c>
      <c r="F381" s="3" t="str">
        <f t="shared" si="20"/>
        <v/>
      </c>
      <c r="G381" s="3" t="str">
        <f t="shared" si="21"/>
        <v>Imperial City</v>
      </c>
      <c r="H381" s="17">
        <f t="shared" si="22"/>
        <v>688</v>
      </c>
      <c r="I381" s="17">
        <f t="shared" si="23"/>
        <v>584</v>
      </c>
      <c r="J381">
        <v>1</v>
      </c>
      <c r="K381" s="3" t="str">
        <f>VLOOKUP(J381,'LibSets constants'!$A$4:$B$1000,2,FALSE)</f>
        <v>DLC_IMPERIAL_CITY</v>
      </c>
      <c r="L381" s="3" t="str">
        <f>VLOOKUP(J381,'LibSets constants'!$A$4:$C$1000,3,FALSE)</f>
        <v>Imperial City</v>
      </c>
    </row>
    <row r="382" spans="1:12" x14ac:dyDescent="0.25">
      <c r="A382" s="12">
        <v>689</v>
      </c>
      <c r="B382" s="5">
        <f>VLOOKUP(A382,'ESO dumped ZoneData'!$A$3:$D$9995,2,FALSE)</f>
        <v>381</v>
      </c>
      <c r="C382" s="5">
        <f>VLOOKUP(A382,'ESO dumped ZoneData'!$A$3:$D$9995,3,FALSE)</f>
        <v>684</v>
      </c>
      <c r="D382" s="3" t="str">
        <f>VLOOKUP(A382,'ESO dumped ZoneData'!$A$3:$D$9995,4,FALSE)</f>
        <v>Nikolvara's Kennel</v>
      </c>
      <c r="E382" s="3" t="str">
        <f t="array" ref="E382">IF(OR(EXACT(A382,'ESO Dungeon constants'!$D$3:$D$987)),"X","")</f>
        <v/>
      </c>
      <c r="F382" s="3" t="str">
        <f t="shared" si="20"/>
        <v/>
      </c>
      <c r="G382" s="3" t="str">
        <f t="shared" si="21"/>
        <v>Wrothgar</v>
      </c>
      <c r="H382" s="17">
        <f t="shared" si="22"/>
        <v>689</v>
      </c>
      <c r="I382" s="17">
        <f t="shared" si="23"/>
        <v>684</v>
      </c>
      <c r="J382">
        <v>2</v>
      </c>
      <c r="K382" s="3" t="str">
        <f>VLOOKUP(J382,'LibSets constants'!$A$4:$B$1000,2,FALSE)</f>
        <v>DLC_ORSINIUM</v>
      </c>
      <c r="L382" s="3" t="str">
        <f>VLOOKUP(J382,'LibSets constants'!$A$4:$C$1000,3,FALSE)</f>
        <v>Orsinium</v>
      </c>
    </row>
    <row r="383" spans="1:12" x14ac:dyDescent="0.25">
      <c r="A383" s="12">
        <v>691</v>
      </c>
      <c r="B383" s="5">
        <f>VLOOKUP(A383,'ESO dumped ZoneData'!$A$3:$D$9995,2,FALSE)</f>
        <v>382</v>
      </c>
      <c r="C383" s="5">
        <f>VLOOKUP(A383,'ESO dumped ZoneData'!$A$3:$D$9995,3,FALSE)</f>
        <v>684</v>
      </c>
      <c r="D383" s="3" t="str">
        <f>VLOOKUP(A383,'ESO dumped ZoneData'!$A$3:$D$9995,4,FALSE)</f>
        <v>Thukhozod's Sanctum</v>
      </c>
      <c r="E383" s="3" t="str">
        <f t="array" ref="E383">IF(OR(EXACT(A383,'ESO Dungeon constants'!$D$3:$D$987)),"X","")</f>
        <v/>
      </c>
      <c r="F383" s="3" t="str">
        <f t="shared" si="20"/>
        <v/>
      </c>
      <c r="G383" s="3" t="str">
        <f t="shared" si="21"/>
        <v>Wrothgar</v>
      </c>
      <c r="H383" s="17">
        <f t="shared" si="22"/>
        <v>691</v>
      </c>
      <c r="I383" s="17">
        <f t="shared" si="23"/>
        <v>684</v>
      </c>
      <c r="J383">
        <v>2</v>
      </c>
      <c r="K383" s="3" t="str">
        <f>VLOOKUP(J383,'LibSets constants'!$A$4:$B$1000,2,FALSE)</f>
        <v>DLC_ORSINIUM</v>
      </c>
      <c r="L383" s="3" t="str">
        <f>VLOOKUP(J383,'LibSets constants'!$A$4:$C$1000,3,FALSE)</f>
        <v>Orsinium</v>
      </c>
    </row>
    <row r="384" spans="1:12" x14ac:dyDescent="0.25">
      <c r="A384" s="12">
        <v>692</v>
      </c>
      <c r="B384" s="5">
        <f>VLOOKUP(A384,'ESO dumped ZoneData'!$A$3:$D$9995,2,FALSE)</f>
        <v>383</v>
      </c>
      <c r="C384" s="5">
        <f>VLOOKUP(A384,'ESO dumped ZoneData'!$A$3:$D$9995,3,FALSE)</f>
        <v>684</v>
      </c>
      <c r="D384" s="3" t="str">
        <f>VLOOKUP(A384,'ESO dumped ZoneData'!$A$3:$D$9995,4,FALSE)</f>
        <v>Watcher's Hold</v>
      </c>
      <c r="E384" s="3" t="str">
        <f t="array" ref="E384">IF(OR(EXACT(A384,'ESO Dungeon constants'!$D$3:$D$987)),"X","")</f>
        <v/>
      </c>
      <c r="F384" s="3" t="str">
        <f t="shared" si="20"/>
        <v/>
      </c>
      <c r="G384" s="3" t="str">
        <f t="shared" si="21"/>
        <v>Wrothgar</v>
      </c>
      <c r="H384" s="17">
        <f t="shared" si="22"/>
        <v>692</v>
      </c>
      <c r="I384" s="17">
        <f t="shared" si="23"/>
        <v>684</v>
      </c>
      <c r="J384">
        <v>2</v>
      </c>
      <c r="K384" s="3" t="str">
        <f>VLOOKUP(J384,'LibSets constants'!$A$4:$B$1000,2,FALSE)</f>
        <v>DLC_ORSINIUM</v>
      </c>
      <c r="L384" s="3" t="str">
        <f>VLOOKUP(J384,'LibSets constants'!$A$4:$C$1000,3,FALSE)</f>
        <v>Orsinium</v>
      </c>
    </row>
    <row r="385" spans="1:12" x14ac:dyDescent="0.25">
      <c r="A385" s="12">
        <v>693</v>
      </c>
      <c r="B385" s="5">
        <f>VLOOKUP(A385,'ESO dumped ZoneData'!$A$3:$D$9995,2,FALSE)</f>
        <v>384</v>
      </c>
      <c r="C385" s="5">
        <f>VLOOKUP(A385,'ESO dumped ZoneData'!$A$3:$D$9995,3,FALSE)</f>
        <v>684</v>
      </c>
      <c r="D385" s="3" t="str">
        <f>VLOOKUP(A385,'ESO dumped ZoneData'!$A$3:$D$9995,4,FALSE)</f>
        <v>Coldperch Cavern</v>
      </c>
      <c r="E385" s="3" t="str">
        <f t="array" ref="E385">IF(OR(EXACT(A385,'ESO Dungeon constants'!$D$3:$D$987)),"X","")</f>
        <v/>
      </c>
      <c r="F385" s="3" t="str">
        <f t="shared" si="20"/>
        <v/>
      </c>
      <c r="G385" s="3" t="str">
        <f t="shared" si="21"/>
        <v>Wrothgar</v>
      </c>
      <c r="H385" s="17">
        <f t="shared" si="22"/>
        <v>693</v>
      </c>
      <c r="I385" s="17">
        <f t="shared" si="23"/>
        <v>684</v>
      </c>
      <c r="J385">
        <v>2</v>
      </c>
      <c r="K385" s="3" t="str">
        <f>VLOOKUP(J385,'LibSets constants'!$A$4:$B$1000,2,FALSE)</f>
        <v>DLC_ORSINIUM</v>
      </c>
      <c r="L385" s="3" t="str">
        <f>VLOOKUP(J385,'LibSets constants'!$A$4:$C$1000,3,FALSE)</f>
        <v>Orsinium</v>
      </c>
    </row>
    <row r="386" spans="1:12" x14ac:dyDescent="0.25">
      <c r="A386" s="12">
        <v>694</v>
      </c>
      <c r="B386" s="5">
        <f>VLOOKUP(A386,'ESO dumped ZoneData'!$A$3:$D$9995,2,FALSE)</f>
        <v>385</v>
      </c>
      <c r="C386" s="5">
        <f>VLOOKUP(A386,'ESO dumped ZoneData'!$A$3:$D$9995,3,FALSE)</f>
        <v>684</v>
      </c>
      <c r="D386" s="3" t="str">
        <f>VLOOKUP(A386,'ESO dumped ZoneData'!$A$3:$D$9995,4,FALSE)</f>
        <v>Argent Mine</v>
      </c>
      <c r="E386" s="3" t="str">
        <f t="array" ref="E386">IF(OR(EXACT(A386,'ESO Dungeon constants'!$D$3:$D$987)),"X","")</f>
        <v/>
      </c>
      <c r="F386" s="3" t="str">
        <f t="shared" ref="F386:F449" si="24">IF(EXACT(A386,C386),"X","")</f>
        <v/>
      </c>
      <c r="G386" s="3" t="str">
        <f t="shared" ref="G386:G449" si="25">IF(A386&lt;&gt;C386,VLOOKUP(C386,$A$2:$D$9949,4,FALSE),"")</f>
        <v>Wrothgar</v>
      </c>
      <c r="H386" s="17">
        <f t="shared" ref="H386:H449" si="26">A386</f>
        <v>694</v>
      </c>
      <c r="I386" s="17">
        <f t="shared" ref="I386:I449" si="27">C386</f>
        <v>684</v>
      </c>
      <c r="J386">
        <v>2</v>
      </c>
      <c r="K386" s="3" t="str">
        <f>VLOOKUP(J386,'LibSets constants'!$A$4:$B$1000,2,FALSE)</f>
        <v>DLC_ORSINIUM</v>
      </c>
      <c r="L386" s="3" t="str">
        <f>VLOOKUP(J386,'LibSets constants'!$A$4:$C$1000,3,FALSE)</f>
        <v>Orsinium</v>
      </c>
    </row>
    <row r="387" spans="1:12" x14ac:dyDescent="0.25">
      <c r="A387" s="12">
        <v>695</v>
      </c>
      <c r="B387" s="5">
        <f>VLOOKUP(A387,'ESO dumped ZoneData'!$A$3:$D$9995,2,FALSE)</f>
        <v>386</v>
      </c>
      <c r="C387" s="5">
        <f>VLOOKUP(A387,'ESO dumped ZoneData'!$A$3:$D$9995,3,FALSE)</f>
        <v>684</v>
      </c>
      <c r="D387" s="3" t="str">
        <f>VLOOKUP(A387,'ESO dumped ZoneData'!$A$3:$D$9995,4,FALSE)</f>
        <v>Coldwind's Den</v>
      </c>
      <c r="E387" s="3" t="str">
        <f t="array" ref="E387">IF(OR(EXACT(A387,'ESO Dungeon constants'!$D$3:$D$987)),"X","")</f>
        <v/>
      </c>
      <c r="F387" s="3" t="str">
        <f t="shared" si="24"/>
        <v/>
      </c>
      <c r="G387" s="3" t="str">
        <f t="shared" si="25"/>
        <v>Wrothgar</v>
      </c>
      <c r="H387" s="17">
        <f t="shared" si="26"/>
        <v>695</v>
      </c>
      <c r="I387" s="17">
        <f t="shared" si="27"/>
        <v>684</v>
      </c>
      <c r="J387">
        <v>2</v>
      </c>
      <c r="K387" s="3" t="str">
        <f>VLOOKUP(J387,'LibSets constants'!$A$4:$B$1000,2,FALSE)</f>
        <v>DLC_ORSINIUM</v>
      </c>
      <c r="L387" s="3" t="str">
        <f>VLOOKUP(J387,'LibSets constants'!$A$4:$C$1000,3,FALSE)</f>
        <v>Orsinium</v>
      </c>
    </row>
    <row r="388" spans="1:12" x14ac:dyDescent="0.25">
      <c r="A388" s="12">
        <v>697</v>
      </c>
      <c r="B388" s="5">
        <f>VLOOKUP(A388,'ESO dumped ZoneData'!$A$3:$D$9995,2,FALSE)</f>
        <v>387</v>
      </c>
      <c r="C388" s="5">
        <f>VLOOKUP(A388,'ESO dumped ZoneData'!$A$3:$D$9995,3,FALSE)</f>
        <v>684</v>
      </c>
      <c r="D388" s="3" t="str">
        <f>VLOOKUP(A388,'ESO dumped ZoneData'!$A$3:$D$9995,4,FALSE)</f>
        <v>Zthenganaz</v>
      </c>
      <c r="E388" s="3" t="str">
        <f t="array" ref="E388">IF(OR(EXACT(A388,'ESO Dungeon constants'!$D$3:$D$987)),"X","")</f>
        <v/>
      </c>
      <c r="F388" s="3" t="str">
        <f t="shared" si="24"/>
        <v/>
      </c>
      <c r="G388" s="3" t="str">
        <f t="shared" si="25"/>
        <v>Wrothgar</v>
      </c>
      <c r="H388" s="17">
        <f t="shared" si="26"/>
        <v>697</v>
      </c>
      <c r="I388" s="17">
        <f t="shared" si="27"/>
        <v>684</v>
      </c>
      <c r="J388">
        <v>2</v>
      </c>
      <c r="K388" s="3" t="str">
        <f>VLOOKUP(J388,'LibSets constants'!$A$4:$B$1000,2,FALSE)</f>
        <v>DLC_ORSINIUM</v>
      </c>
      <c r="L388" s="3" t="str">
        <f>VLOOKUP(J388,'LibSets constants'!$A$4:$C$1000,3,FALSE)</f>
        <v>Orsinium</v>
      </c>
    </row>
    <row r="389" spans="1:12" x14ac:dyDescent="0.25">
      <c r="A389" s="12">
        <v>698</v>
      </c>
      <c r="B389" s="5">
        <f>VLOOKUP(A389,'ESO dumped ZoneData'!$A$3:$D$9995,2,FALSE)</f>
        <v>388</v>
      </c>
      <c r="C389" s="5">
        <f>VLOOKUP(A389,'ESO dumped ZoneData'!$A$3:$D$9995,3,FALSE)</f>
        <v>684</v>
      </c>
      <c r="D389" s="3" t="str">
        <f>VLOOKUP(A389,'ESO dumped ZoneData'!$A$3:$D$9995,4,FALSE)</f>
        <v>Morkul Descent</v>
      </c>
      <c r="E389" s="3" t="str">
        <f t="array" ref="E389">IF(OR(EXACT(A389,'ESO Dungeon constants'!$D$3:$D$987)),"X","")</f>
        <v/>
      </c>
      <c r="F389" s="3" t="str">
        <f t="shared" si="24"/>
        <v/>
      </c>
      <c r="G389" s="3" t="str">
        <f t="shared" si="25"/>
        <v>Wrothgar</v>
      </c>
      <c r="H389" s="17">
        <f t="shared" si="26"/>
        <v>698</v>
      </c>
      <c r="I389" s="17">
        <f t="shared" si="27"/>
        <v>684</v>
      </c>
      <c r="J389">
        <v>2</v>
      </c>
      <c r="K389" s="3" t="str">
        <f>VLOOKUP(J389,'LibSets constants'!$A$4:$B$1000,2,FALSE)</f>
        <v>DLC_ORSINIUM</v>
      </c>
      <c r="L389" s="3" t="str">
        <f>VLOOKUP(J389,'LibSets constants'!$A$4:$C$1000,3,FALSE)</f>
        <v>Orsinium</v>
      </c>
    </row>
    <row r="390" spans="1:12" x14ac:dyDescent="0.25">
      <c r="A390" s="12">
        <v>699</v>
      </c>
      <c r="B390" s="5">
        <f>VLOOKUP(A390,'ESO dumped ZoneData'!$A$3:$D$9995,2,FALSE)</f>
        <v>389</v>
      </c>
      <c r="C390" s="5">
        <f>VLOOKUP(A390,'ESO dumped ZoneData'!$A$3:$D$9995,3,FALSE)</f>
        <v>684</v>
      </c>
      <c r="D390" s="3" t="str">
        <f>VLOOKUP(A390,'ESO dumped ZoneData'!$A$3:$D$9995,4,FALSE)</f>
        <v>Honor's Rest</v>
      </c>
      <c r="E390" s="3" t="str">
        <f t="array" ref="E390">IF(OR(EXACT(A390,'ESO Dungeon constants'!$D$3:$D$987)),"X","")</f>
        <v/>
      </c>
      <c r="F390" s="3" t="str">
        <f t="shared" si="24"/>
        <v/>
      </c>
      <c r="G390" s="3" t="str">
        <f t="shared" si="25"/>
        <v>Wrothgar</v>
      </c>
      <c r="H390" s="17">
        <f t="shared" si="26"/>
        <v>699</v>
      </c>
      <c r="I390" s="17">
        <f t="shared" si="27"/>
        <v>684</v>
      </c>
      <c r="J390">
        <v>2</v>
      </c>
      <c r="K390" s="3" t="str">
        <f>VLOOKUP(J390,'LibSets constants'!$A$4:$B$1000,2,FALSE)</f>
        <v>DLC_ORSINIUM</v>
      </c>
      <c r="L390" s="3" t="str">
        <f>VLOOKUP(J390,'LibSets constants'!$A$4:$C$1000,3,FALSE)</f>
        <v>Orsinium</v>
      </c>
    </row>
    <row r="391" spans="1:12" x14ac:dyDescent="0.25">
      <c r="A391" s="12">
        <v>700</v>
      </c>
      <c r="B391" s="5">
        <f>VLOOKUP(A391,'ESO dumped ZoneData'!$A$3:$D$9995,2,FALSE)</f>
        <v>390</v>
      </c>
      <c r="C391" s="5">
        <f>VLOOKUP(A391,'ESO dumped ZoneData'!$A$3:$D$9995,3,FALSE)</f>
        <v>684</v>
      </c>
      <c r="D391" s="3" t="str">
        <f>VLOOKUP(A391,'ESO dumped ZoneData'!$A$3:$D$9995,4,FALSE)</f>
        <v>Exile's Barrow</v>
      </c>
      <c r="E391" s="3" t="str">
        <f t="array" ref="E391">IF(OR(EXACT(A391,'ESO Dungeon constants'!$D$3:$D$987)),"X","")</f>
        <v/>
      </c>
      <c r="F391" s="3" t="str">
        <f t="shared" si="24"/>
        <v/>
      </c>
      <c r="G391" s="3" t="str">
        <f t="shared" si="25"/>
        <v>Wrothgar</v>
      </c>
      <c r="H391" s="17">
        <f t="shared" si="26"/>
        <v>700</v>
      </c>
      <c r="I391" s="17">
        <f t="shared" si="27"/>
        <v>684</v>
      </c>
      <c r="J391">
        <v>2</v>
      </c>
      <c r="K391" s="3" t="str">
        <f>VLOOKUP(J391,'LibSets constants'!$A$4:$B$1000,2,FALSE)</f>
        <v>DLC_ORSINIUM</v>
      </c>
      <c r="L391" s="3" t="str">
        <f>VLOOKUP(J391,'LibSets constants'!$A$4:$C$1000,3,FALSE)</f>
        <v>Orsinium</v>
      </c>
    </row>
    <row r="392" spans="1:12" x14ac:dyDescent="0.25">
      <c r="A392" s="12">
        <v>701</v>
      </c>
      <c r="B392" s="5">
        <f>VLOOKUP(A392,'ESO dumped ZoneData'!$A$3:$D$9995,2,FALSE)</f>
        <v>391</v>
      </c>
      <c r="C392" s="5">
        <f>VLOOKUP(A392,'ESO dumped ZoneData'!$A$3:$D$9995,3,FALSE)</f>
        <v>684</v>
      </c>
      <c r="D392" s="3" t="str">
        <f>VLOOKUP(A392,'ESO dumped ZoneData'!$A$3:$D$9995,4,FALSE)</f>
        <v>Graystone Quarry Depths</v>
      </c>
      <c r="E392" s="3" t="str">
        <f t="array" ref="E392">IF(OR(EXACT(A392,'ESO Dungeon constants'!$D$3:$D$987)),"X","")</f>
        <v/>
      </c>
      <c r="F392" s="3" t="str">
        <f t="shared" si="24"/>
        <v/>
      </c>
      <c r="G392" s="3" t="str">
        <f t="shared" si="25"/>
        <v>Wrothgar</v>
      </c>
      <c r="H392" s="17">
        <f t="shared" si="26"/>
        <v>701</v>
      </c>
      <c r="I392" s="17">
        <f t="shared" si="27"/>
        <v>684</v>
      </c>
      <c r="J392">
        <v>2</v>
      </c>
      <c r="K392" s="3" t="str">
        <f>VLOOKUP(J392,'LibSets constants'!$A$4:$B$1000,2,FALSE)</f>
        <v>DLC_ORSINIUM</v>
      </c>
      <c r="L392" s="3" t="str">
        <f>VLOOKUP(J392,'LibSets constants'!$A$4:$C$1000,3,FALSE)</f>
        <v>Orsinium</v>
      </c>
    </row>
    <row r="393" spans="1:12" x14ac:dyDescent="0.25">
      <c r="A393" s="12">
        <v>702</v>
      </c>
      <c r="B393" s="5">
        <f>VLOOKUP(A393,'ESO dumped ZoneData'!$A$3:$D$9995,2,FALSE)</f>
        <v>392</v>
      </c>
      <c r="C393" s="5">
        <f>VLOOKUP(A393,'ESO dumped ZoneData'!$A$3:$D$9995,3,FALSE)</f>
        <v>684</v>
      </c>
      <c r="D393" s="3" t="str">
        <f>VLOOKUP(A393,'ESO dumped ZoneData'!$A$3:$D$9995,4,FALSE)</f>
        <v>Frostbreak Fortress</v>
      </c>
      <c r="E393" s="3" t="str">
        <f t="array" ref="E393">IF(OR(EXACT(A393,'ESO Dungeon constants'!$D$3:$D$987)),"X","")</f>
        <v/>
      </c>
      <c r="F393" s="3" t="str">
        <f t="shared" si="24"/>
        <v/>
      </c>
      <c r="G393" s="3" t="str">
        <f t="shared" si="25"/>
        <v>Wrothgar</v>
      </c>
      <c r="H393" s="17">
        <f t="shared" si="26"/>
        <v>702</v>
      </c>
      <c r="I393" s="17">
        <f t="shared" si="27"/>
        <v>684</v>
      </c>
      <c r="J393">
        <v>2</v>
      </c>
      <c r="K393" s="3" t="str">
        <f>VLOOKUP(J393,'LibSets constants'!$A$4:$B$1000,2,FALSE)</f>
        <v>DLC_ORSINIUM</v>
      </c>
      <c r="L393" s="3" t="str">
        <f>VLOOKUP(J393,'LibSets constants'!$A$4:$C$1000,3,FALSE)</f>
        <v>Orsinium</v>
      </c>
    </row>
    <row r="394" spans="1:12" x14ac:dyDescent="0.25">
      <c r="A394" s="12">
        <v>703</v>
      </c>
      <c r="B394" s="5">
        <f>VLOOKUP(A394,'ESO dumped ZoneData'!$A$3:$D$9995,2,FALSE)</f>
        <v>393</v>
      </c>
      <c r="C394" s="5">
        <f>VLOOKUP(A394,'ESO dumped ZoneData'!$A$3:$D$9995,3,FALSE)</f>
        <v>684</v>
      </c>
      <c r="D394" s="3" t="str">
        <f>VLOOKUP(A394,'ESO dumped ZoneData'!$A$3:$D$9995,4,FALSE)</f>
        <v>Paragon's Remembrance</v>
      </c>
      <c r="E394" s="3" t="str">
        <f t="array" ref="E394">IF(OR(EXACT(A394,'ESO Dungeon constants'!$D$3:$D$987)),"X","")</f>
        <v/>
      </c>
      <c r="F394" s="3" t="str">
        <f t="shared" si="24"/>
        <v/>
      </c>
      <c r="G394" s="3" t="str">
        <f t="shared" si="25"/>
        <v>Wrothgar</v>
      </c>
      <c r="H394" s="17">
        <f t="shared" si="26"/>
        <v>703</v>
      </c>
      <c r="I394" s="17">
        <f t="shared" si="27"/>
        <v>684</v>
      </c>
      <c r="J394">
        <v>2</v>
      </c>
      <c r="K394" s="3" t="str">
        <f>VLOOKUP(J394,'LibSets constants'!$A$4:$B$1000,2,FALSE)</f>
        <v>DLC_ORSINIUM</v>
      </c>
      <c r="L394" s="3" t="str">
        <f>VLOOKUP(J394,'LibSets constants'!$A$4:$C$1000,3,FALSE)</f>
        <v>Orsinium</v>
      </c>
    </row>
    <row r="395" spans="1:12" x14ac:dyDescent="0.25">
      <c r="A395" s="12">
        <v>704</v>
      </c>
      <c r="B395" s="5">
        <f>VLOOKUP(A395,'ESO dumped ZoneData'!$A$3:$D$9995,2,FALSE)</f>
        <v>394</v>
      </c>
      <c r="C395" s="5">
        <f>VLOOKUP(A395,'ESO dumped ZoneData'!$A$3:$D$9995,3,FALSE)</f>
        <v>684</v>
      </c>
      <c r="D395" s="3" t="str">
        <f>VLOOKUP(A395,'ESO dumped ZoneData'!$A$3:$D$9995,4,FALSE)</f>
        <v>Bonerock Cavern</v>
      </c>
      <c r="E395" s="3" t="str">
        <f t="array" ref="E395">IF(OR(EXACT(A395,'ESO Dungeon constants'!$D$3:$D$987)),"X","")</f>
        <v/>
      </c>
      <c r="F395" s="3" t="str">
        <f t="shared" si="24"/>
        <v/>
      </c>
      <c r="G395" s="3" t="str">
        <f t="shared" si="25"/>
        <v>Wrothgar</v>
      </c>
      <c r="H395" s="17">
        <f t="shared" si="26"/>
        <v>704</v>
      </c>
      <c r="I395" s="17">
        <f t="shared" si="27"/>
        <v>684</v>
      </c>
      <c r="J395">
        <v>2</v>
      </c>
      <c r="K395" s="3" t="str">
        <f>VLOOKUP(J395,'LibSets constants'!$A$4:$B$1000,2,FALSE)</f>
        <v>DLC_ORSINIUM</v>
      </c>
      <c r="L395" s="3" t="str">
        <f>VLOOKUP(J395,'LibSets constants'!$A$4:$C$1000,3,FALSE)</f>
        <v>Orsinium</v>
      </c>
    </row>
    <row r="396" spans="1:12" x14ac:dyDescent="0.25">
      <c r="A396" s="12">
        <v>705</v>
      </c>
      <c r="B396" s="5">
        <f>VLOOKUP(A396,'ESO dumped ZoneData'!$A$3:$D$9995,2,FALSE)</f>
        <v>395</v>
      </c>
      <c r="C396" s="5">
        <f>VLOOKUP(A396,'ESO dumped ZoneData'!$A$3:$D$9995,3,FALSE)</f>
        <v>684</v>
      </c>
      <c r="D396" s="3" t="str">
        <f>VLOOKUP(A396,'ESO dumped ZoneData'!$A$3:$D$9995,4,FALSE)</f>
        <v>Rkindaleft</v>
      </c>
      <c r="E396" s="3" t="str">
        <f t="array" ref="E396">IF(OR(EXACT(A396,'ESO Dungeon constants'!$D$3:$D$987)),"X","")</f>
        <v/>
      </c>
      <c r="F396" s="3" t="str">
        <f t="shared" si="24"/>
        <v/>
      </c>
      <c r="G396" s="3" t="str">
        <f t="shared" si="25"/>
        <v>Wrothgar</v>
      </c>
      <c r="H396" s="17">
        <f t="shared" si="26"/>
        <v>705</v>
      </c>
      <c r="I396" s="17">
        <f t="shared" si="27"/>
        <v>684</v>
      </c>
      <c r="J396">
        <v>2</v>
      </c>
      <c r="K396" s="3" t="str">
        <f>VLOOKUP(J396,'LibSets constants'!$A$4:$B$1000,2,FALSE)</f>
        <v>DLC_ORSINIUM</v>
      </c>
      <c r="L396" s="3" t="str">
        <f>VLOOKUP(J396,'LibSets constants'!$A$4:$C$1000,3,FALSE)</f>
        <v>Orsinium</v>
      </c>
    </row>
    <row r="397" spans="1:12" x14ac:dyDescent="0.25">
      <c r="A397" s="12">
        <v>706</v>
      </c>
      <c r="B397" s="5">
        <f>VLOOKUP(A397,'ESO dumped ZoneData'!$A$3:$D$9995,2,FALSE)</f>
        <v>396</v>
      </c>
      <c r="C397" s="5">
        <f>VLOOKUP(A397,'ESO dumped ZoneData'!$A$3:$D$9995,3,FALSE)</f>
        <v>684</v>
      </c>
      <c r="D397" s="3" t="str">
        <f>VLOOKUP(A397,'ESO dumped ZoneData'!$A$3:$D$9995,4,FALSE)</f>
        <v>Old Orsinium</v>
      </c>
      <c r="E397" s="3" t="str">
        <f t="array" ref="E397">IF(OR(EXACT(A397,'ESO Dungeon constants'!$D$3:$D$987)),"X","")</f>
        <v/>
      </c>
      <c r="F397" s="3" t="str">
        <f t="shared" si="24"/>
        <v/>
      </c>
      <c r="G397" s="3" t="str">
        <f t="shared" si="25"/>
        <v>Wrothgar</v>
      </c>
      <c r="H397" s="17">
        <f t="shared" si="26"/>
        <v>706</v>
      </c>
      <c r="I397" s="17">
        <f t="shared" si="27"/>
        <v>684</v>
      </c>
      <c r="J397">
        <v>2</v>
      </c>
      <c r="K397" s="3" t="str">
        <f>VLOOKUP(J397,'LibSets constants'!$A$4:$B$1000,2,FALSE)</f>
        <v>DLC_ORSINIUM</v>
      </c>
      <c r="L397" s="3" t="str">
        <f>VLOOKUP(J397,'LibSets constants'!$A$4:$C$1000,3,FALSE)</f>
        <v>Orsinium</v>
      </c>
    </row>
    <row r="398" spans="1:12" x14ac:dyDescent="0.25">
      <c r="A398" s="12">
        <v>707</v>
      </c>
      <c r="B398" s="5">
        <f>VLOOKUP(A398,'ESO dumped ZoneData'!$A$3:$D$9995,2,FALSE)</f>
        <v>397</v>
      </c>
      <c r="C398" s="5">
        <f>VLOOKUP(A398,'ESO dumped ZoneData'!$A$3:$D$9995,3,FALSE)</f>
        <v>684</v>
      </c>
      <c r="D398" s="3" t="str">
        <f>VLOOKUP(A398,'ESO dumped ZoneData'!$A$3:$D$9995,4,FALSE)</f>
        <v>Ice-Heart's Lair</v>
      </c>
      <c r="E398" s="3" t="str">
        <f t="array" ref="E398">IF(OR(EXACT(A398,'ESO Dungeon constants'!$D$3:$D$987)),"X","")</f>
        <v/>
      </c>
      <c r="F398" s="3" t="str">
        <f t="shared" si="24"/>
        <v/>
      </c>
      <c r="G398" s="3" t="str">
        <f t="shared" si="25"/>
        <v>Wrothgar</v>
      </c>
      <c r="H398" s="17">
        <f t="shared" si="26"/>
        <v>707</v>
      </c>
      <c r="I398" s="17">
        <f t="shared" si="27"/>
        <v>684</v>
      </c>
      <c r="J398">
        <v>2</v>
      </c>
      <c r="K398" s="3" t="str">
        <f>VLOOKUP(J398,'LibSets constants'!$A$4:$B$1000,2,FALSE)</f>
        <v>DLC_ORSINIUM</v>
      </c>
      <c r="L398" s="3" t="str">
        <f>VLOOKUP(J398,'LibSets constants'!$A$4:$C$1000,3,FALSE)</f>
        <v>Orsinium</v>
      </c>
    </row>
    <row r="399" spans="1:12" x14ac:dyDescent="0.25">
      <c r="A399" s="12">
        <v>708</v>
      </c>
      <c r="B399" s="5">
        <f>VLOOKUP(A399,'ESO dumped ZoneData'!$A$3:$D$9995,2,FALSE)</f>
        <v>398</v>
      </c>
      <c r="C399" s="5">
        <f>VLOOKUP(A399,'ESO dumped ZoneData'!$A$3:$D$9995,3,FALSE)</f>
        <v>684</v>
      </c>
      <c r="D399" s="3" t="str">
        <f>VLOOKUP(A399,'ESO dumped ZoneData'!$A$3:$D$9995,4,FALSE)</f>
        <v>Temple Library</v>
      </c>
      <c r="E399" s="3" t="str">
        <f t="array" ref="E399">IF(OR(EXACT(A399,'ESO Dungeon constants'!$D$3:$D$987)),"X","")</f>
        <v/>
      </c>
      <c r="F399" s="3" t="str">
        <f t="shared" si="24"/>
        <v/>
      </c>
      <c r="G399" s="3" t="str">
        <f t="shared" si="25"/>
        <v>Wrothgar</v>
      </c>
      <c r="H399" s="17">
        <f t="shared" si="26"/>
        <v>708</v>
      </c>
      <c r="I399" s="17">
        <f t="shared" si="27"/>
        <v>684</v>
      </c>
      <c r="J399">
        <v>2</v>
      </c>
      <c r="K399" s="3" t="str">
        <f>VLOOKUP(J399,'LibSets constants'!$A$4:$B$1000,2,FALSE)</f>
        <v>DLC_ORSINIUM</v>
      </c>
      <c r="L399" s="3" t="str">
        <f>VLOOKUP(J399,'LibSets constants'!$A$4:$C$1000,3,FALSE)</f>
        <v>Orsinium</v>
      </c>
    </row>
    <row r="400" spans="1:12" x14ac:dyDescent="0.25">
      <c r="A400" s="12">
        <v>710</v>
      </c>
      <c r="B400" s="5">
        <f>VLOOKUP(A400,'ESO dumped ZoneData'!$A$3:$D$9995,2,FALSE)</f>
        <v>399</v>
      </c>
      <c r="C400" s="5">
        <f>VLOOKUP(A400,'ESO dumped ZoneData'!$A$3:$D$9995,3,FALSE)</f>
        <v>684</v>
      </c>
      <c r="D400" s="3" t="str">
        <f>VLOOKUP(A400,'ESO dumped ZoneData'!$A$3:$D$9995,4,FALSE)</f>
        <v>Fharun Prison</v>
      </c>
      <c r="E400" s="3" t="str">
        <f t="array" ref="E400">IF(OR(EXACT(A400,'ESO Dungeon constants'!$D$3:$D$987)),"X","")</f>
        <v/>
      </c>
      <c r="F400" s="3" t="str">
        <f t="shared" si="24"/>
        <v/>
      </c>
      <c r="G400" s="3" t="str">
        <f t="shared" si="25"/>
        <v>Wrothgar</v>
      </c>
      <c r="H400" s="17">
        <f t="shared" si="26"/>
        <v>710</v>
      </c>
      <c r="I400" s="17">
        <f t="shared" si="27"/>
        <v>684</v>
      </c>
      <c r="J400">
        <v>2</v>
      </c>
      <c r="K400" s="3" t="str">
        <f>VLOOKUP(J400,'LibSets constants'!$A$4:$B$1000,2,FALSE)</f>
        <v>DLC_ORSINIUM</v>
      </c>
      <c r="L400" s="3" t="str">
        <f>VLOOKUP(J400,'LibSets constants'!$A$4:$C$1000,3,FALSE)</f>
        <v>Orsinium</v>
      </c>
    </row>
    <row r="401" spans="1:12" x14ac:dyDescent="0.25">
      <c r="A401" s="12">
        <v>711</v>
      </c>
      <c r="B401" s="5">
        <f>VLOOKUP(A401,'ESO dumped ZoneData'!$A$3:$D$9995,2,FALSE)</f>
        <v>400</v>
      </c>
      <c r="C401" s="5">
        <f>VLOOKUP(A401,'ESO dumped ZoneData'!$A$3:$D$9995,3,FALSE)</f>
        <v>684</v>
      </c>
      <c r="D401" s="3" t="str">
        <f>VLOOKUP(A401,'ESO dumped ZoneData'!$A$3:$D$9995,4,FALSE)</f>
        <v>Temple Rectory</v>
      </c>
      <c r="E401" s="3" t="str">
        <f t="array" ref="E401">IF(OR(EXACT(A401,'ESO Dungeon constants'!$D$3:$D$987)),"X","")</f>
        <v/>
      </c>
      <c r="F401" s="3" t="str">
        <f t="shared" si="24"/>
        <v/>
      </c>
      <c r="G401" s="3" t="str">
        <f t="shared" si="25"/>
        <v>Wrothgar</v>
      </c>
      <c r="H401" s="17">
        <f t="shared" si="26"/>
        <v>711</v>
      </c>
      <c r="I401" s="17">
        <f t="shared" si="27"/>
        <v>684</v>
      </c>
      <c r="J401">
        <v>2</v>
      </c>
      <c r="K401" s="3" t="str">
        <f>VLOOKUP(J401,'LibSets constants'!$A$4:$B$1000,2,FALSE)</f>
        <v>DLC_ORSINIUM</v>
      </c>
      <c r="L401" s="3" t="str">
        <f>VLOOKUP(J401,'LibSets constants'!$A$4:$C$1000,3,FALSE)</f>
        <v>Orsinium</v>
      </c>
    </row>
    <row r="402" spans="1:12" x14ac:dyDescent="0.25">
      <c r="A402" s="12">
        <v>712</v>
      </c>
      <c r="B402" s="5">
        <f>VLOOKUP(A402,'ESO dumped ZoneData'!$A$3:$D$9995,2,FALSE)</f>
        <v>401</v>
      </c>
      <c r="C402" s="5">
        <f>VLOOKUP(A402,'ESO dumped ZoneData'!$A$3:$D$9995,3,FALSE)</f>
        <v>684</v>
      </c>
      <c r="D402" s="3" t="str">
        <f>VLOOKUP(A402,'ESO dumped ZoneData'!$A$3:$D$9995,4,FALSE)</f>
        <v>Chambers of Loyalty</v>
      </c>
      <c r="E402" s="3" t="str">
        <f t="array" ref="E402">IF(OR(EXACT(A402,'ESO Dungeon constants'!$D$3:$D$987)),"X","")</f>
        <v/>
      </c>
      <c r="F402" s="3" t="str">
        <f t="shared" si="24"/>
        <v/>
      </c>
      <c r="G402" s="3" t="str">
        <f t="shared" si="25"/>
        <v>Wrothgar</v>
      </c>
      <c r="H402" s="17">
        <f t="shared" si="26"/>
        <v>712</v>
      </c>
      <c r="I402" s="17">
        <f t="shared" si="27"/>
        <v>684</v>
      </c>
      <c r="J402">
        <v>2</v>
      </c>
      <c r="K402" s="3" t="str">
        <f>VLOOKUP(J402,'LibSets constants'!$A$4:$B$1000,2,FALSE)</f>
        <v>DLC_ORSINIUM</v>
      </c>
      <c r="L402" s="3" t="str">
        <f>VLOOKUP(J402,'LibSets constants'!$A$4:$C$1000,3,FALSE)</f>
        <v>Orsinium</v>
      </c>
    </row>
    <row r="403" spans="1:12" x14ac:dyDescent="0.25">
      <c r="A403" s="12">
        <v>715</v>
      </c>
      <c r="B403" s="5">
        <f>VLOOKUP(A403,'ESO dumped ZoneData'!$A$3:$D$9995,2,FALSE)</f>
        <v>402</v>
      </c>
      <c r="C403" s="5">
        <f>VLOOKUP(A403,'ESO dumped ZoneData'!$A$3:$D$9995,3,FALSE)</f>
        <v>684</v>
      </c>
      <c r="D403" s="3" t="str">
        <f>VLOOKUP(A403,'ESO dumped ZoneData'!$A$3:$D$9995,4,FALSE)</f>
        <v>Sanctum of Prowess</v>
      </c>
      <c r="E403" s="3" t="str">
        <f t="array" ref="E403">IF(OR(EXACT(A403,'ESO Dungeon constants'!$D$3:$D$987)),"X","")</f>
        <v/>
      </c>
      <c r="F403" s="3" t="str">
        <f t="shared" si="24"/>
        <v/>
      </c>
      <c r="G403" s="3" t="str">
        <f t="shared" si="25"/>
        <v>Wrothgar</v>
      </c>
      <c r="H403" s="17">
        <f t="shared" si="26"/>
        <v>715</v>
      </c>
      <c r="I403" s="17">
        <f t="shared" si="27"/>
        <v>684</v>
      </c>
      <c r="J403">
        <v>2</v>
      </c>
      <c r="K403" s="3" t="str">
        <f>VLOOKUP(J403,'LibSets constants'!$A$4:$B$1000,2,FALSE)</f>
        <v>DLC_ORSINIUM</v>
      </c>
      <c r="L403" s="3" t="str">
        <f>VLOOKUP(J403,'LibSets constants'!$A$4:$C$1000,3,FALSE)</f>
        <v>Orsinium</v>
      </c>
    </row>
    <row r="404" spans="1:12" x14ac:dyDescent="0.25">
      <c r="A404" s="12">
        <v>719</v>
      </c>
      <c r="B404" s="5">
        <f>VLOOKUP(A404,'ESO dumped ZoneData'!$A$3:$D$9995,2,FALSE)</f>
        <v>403</v>
      </c>
      <c r="C404" s="5">
        <f>VLOOKUP(A404,'ESO dumped ZoneData'!$A$3:$D$9995,3,FALSE)</f>
        <v>1011</v>
      </c>
      <c r="D404" s="3" t="str">
        <f>VLOOKUP(A404,'ESO dumped ZoneData'!$A$3:$D$9995,4,FALSE)</f>
        <v>Time-Lost Throne Room</v>
      </c>
      <c r="E404" s="3" t="str">
        <f t="array" ref="E404">IF(OR(EXACT(A404,'ESO Dungeon constants'!$D$3:$D$987)),"X","")</f>
        <v/>
      </c>
      <c r="F404" s="3" t="str">
        <f t="shared" si="24"/>
        <v/>
      </c>
      <c r="G404" s="3" t="str">
        <f t="shared" si="25"/>
        <v>Summerset</v>
      </c>
      <c r="H404" s="17">
        <f t="shared" si="26"/>
        <v>719</v>
      </c>
      <c r="I404" s="17">
        <f t="shared" si="27"/>
        <v>1011</v>
      </c>
      <c r="J404">
        <v>10</v>
      </c>
      <c r="K404" s="3" t="str">
        <f>VLOOKUP(J404,'LibSets constants'!$A$4:$B$1000,2,FALSE)</f>
        <v>DLC_SUMMERSET</v>
      </c>
      <c r="L404" s="3" t="str">
        <f>VLOOKUP(J404,'LibSets constants'!$A$4:$C$1000,3,FALSE)</f>
        <v>Summerset</v>
      </c>
    </row>
    <row r="405" spans="1:12" x14ac:dyDescent="0.25">
      <c r="A405" s="12">
        <v>723</v>
      </c>
      <c r="B405" s="5">
        <f>VLOOKUP(A405,'ESO dumped ZoneData'!$A$3:$D$9995,2,FALSE)</f>
        <v>404</v>
      </c>
      <c r="C405" s="5">
        <f>VLOOKUP(A405,'ESO dumped ZoneData'!$A$3:$D$9995,3,FALSE)</f>
        <v>199</v>
      </c>
      <c r="D405" s="3" t="str">
        <f>VLOOKUP(A405,'ESO dumped ZoneData'!$A$3:$D$9995,4,FALSE)</f>
        <v>Heart's Grief</v>
      </c>
      <c r="E405" s="3" t="str">
        <f t="array" ref="E405">IF(OR(EXACT(A405,'ESO Dungeon constants'!$D$3:$D$987)),"X","")</f>
        <v/>
      </c>
      <c r="F405" s="3" t="str">
        <f t="shared" si="24"/>
        <v/>
      </c>
      <c r="G405" s="3" t="str">
        <f t="shared" si="25"/>
        <v>The Harborage</v>
      </c>
      <c r="H405" s="17">
        <f t="shared" si="26"/>
        <v>723</v>
      </c>
      <c r="I405" s="17">
        <f t="shared" si="27"/>
        <v>199</v>
      </c>
      <c r="J405">
        <v>0</v>
      </c>
      <c r="K405" s="3" t="str">
        <f>VLOOKUP(J405,'LibSets constants'!$A$4:$B$1000,2,FALSE)</f>
        <v>DLC_BASE_GAME</v>
      </c>
      <c r="L405" s="3" t="str">
        <f>VLOOKUP(J405,'LibSets constants'!$A$4:$C$1000,3,FALSE)</f>
        <v>Included in base game</v>
      </c>
    </row>
    <row r="406" spans="1:12" x14ac:dyDescent="0.25">
      <c r="A406" s="12">
        <v>724</v>
      </c>
      <c r="B406" s="5">
        <f>VLOOKUP(A406,'ESO dumped ZoneData'!$A$3:$D$9995,2,FALSE)</f>
        <v>405</v>
      </c>
      <c r="C406" s="5">
        <f>VLOOKUP(A406,'ESO dumped ZoneData'!$A$3:$D$9995,3,FALSE)</f>
        <v>684</v>
      </c>
      <c r="D406" s="3" t="str">
        <f>VLOOKUP(A406,'ESO dumped ZoneData'!$A$3:$D$9995,4,FALSE)</f>
        <v>Sorrow</v>
      </c>
      <c r="E406" s="3" t="str">
        <f t="array" ref="E406">IF(OR(EXACT(A406,'ESO Dungeon constants'!$D$3:$D$987)),"X","")</f>
        <v/>
      </c>
      <c r="F406" s="3" t="str">
        <f t="shared" si="24"/>
        <v/>
      </c>
      <c r="G406" s="3" t="str">
        <f t="shared" si="25"/>
        <v>Wrothgar</v>
      </c>
      <c r="H406" s="17">
        <f t="shared" si="26"/>
        <v>724</v>
      </c>
      <c r="I406" s="17">
        <f t="shared" si="27"/>
        <v>684</v>
      </c>
      <c r="J406">
        <v>2</v>
      </c>
      <c r="K406" s="3" t="str">
        <f>VLOOKUP(J406,'LibSets constants'!$A$4:$B$1000,2,FALSE)</f>
        <v>DLC_ORSINIUM</v>
      </c>
      <c r="L406" s="3" t="str">
        <f>VLOOKUP(J406,'LibSets constants'!$A$4:$C$1000,3,FALSE)</f>
        <v>Orsinium</v>
      </c>
    </row>
    <row r="407" spans="1:12" x14ac:dyDescent="0.25">
      <c r="A407" s="12">
        <v>725</v>
      </c>
      <c r="B407" s="5">
        <f>VLOOKUP(A407,'ESO dumped ZoneData'!$A$3:$D$9995,2,FALSE)</f>
        <v>406</v>
      </c>
      <c r="C407" s="5">
        <f>VLOOKUP(A407,'ESO dumped ZoneData'!$A$3:$D$9995,3,FALSE)</f>
        <v>816</v>
      </c>
      <c r="D407" s="3" t="str">
        <f>VLOOKUP(A407,'ESO dumped ZoneData'!$A$3:$D$9995,4,FALSE)</f>
        <v>Maw of Lorkhaj</v>
      </c>
      <c r="E407" s="3" t="str">
        <f t="array" ref="E407">IF(OR(EXACT(A407,'ESO Dungeon constants'!$D$3:$D$987)),"X","")</f>
        <v>X</v>
      </c>
      <c r="F407" s="3" t="str">
        <f t="shared" si="24"/>
        <v/>
      </c>
      <c r="G407" s="3" t="str">
        <f t="shared" si="25"/>
        <v>Hew's Bane</v>
      </c>
      <c r="H407" s="17">
        <f t="shared" si="26"/>
        <v>725</v>
      </c>
      <c r="I407" s="17">
        <f t="shared" si="27"/>
        <v>816</v>
      </c>
      <c r="J407">
        <v>3</v>
      </c>
      <c r="K407" s="3" t="str">
        <f>VLOOKUP(J407,'LibSets constants'!$A$4:$B$1000,2,FALSE)</f>
        <v>DLC_THIEVES_GUILD</v>
      </c>
      <c r="L407" s="3" t="str">
        <f>VLOOKUP(J407,'LibSets constants'!$A$4:$C$1000,3,FALSE)</f>
        <v>Thieves Guild</v>
      </c>
    </row>
    <row r="408" spans="1:12" x14ac:dyDescent="0.25">
      <c r="A408" s="12">
        <v>726</v>
      </c>
      <c r="B408" s="5">
        <f>VLOOKUP(A408,'ESO dumped ZoneData'!$A$3:$D$9995,2,FALSE)</f>
        <v>407</v>
      </c>
      <c r="C408" s="5">
        <f>VLOOKUP(A408,'ESO dumped ZoneData'!$A$3:$D$9995,3,FALSE)</f>
        <v>726</v>
      </c>
      <c r="D408" s="3" t="str">
        <f>VLOOKUP(A408,'ESO dumped ZoneData'!$A$3:$D$9995,4,FALSE)</f>
        <v>Murkmire</v>
      </c>
      <c r="E408" s="3" t="str">
        <f t="array" ref="E408">IF(OR(EXACT(A408,'ESO Dungeon constants'!$D$3:$D$987)),"X","")</f>
        <v/>
      </c>
      <c r="F408" s="3" t="str">
        <f t="shared" si="24"/>
        <v>X</v>
      </c>
      <c r="G408" s="3" t="str">
        <f t="shared" si="25"/>
        <v/>
      </c>
      <c r="H408" s="17">
        <f t="shared" si="26"/>
        <v>726</v>
      </c>
      <c r="I408" s="17">
        <f t="shared" si="27"/>
        <v>726</v>
      </c>
      <c r="J408">
        <v>12</v>
      </c>
      <c r="K408" s="3" t="str">
        <f>VLOOKUP(J408,'LibSets constants'!$A$4:$B$1000,2,FALSE)</f>
        <v>DLC_MURKMIRE</v>
      </c>
      <c r="L408" s="3" t="str">
        <f>VLOOKUP(J408,'LibSets constants'!$A$4:$C$1000,3,FALSE)</f>
        <v>Murkmire</v>
      </c>
    </row>
    <row r="409" spans="1:12" x14ac:dyDescent="0.25">
      <c r="A409" s="12">
        <v>745</v>
      </c>
      <c r="B409" s="5">
        <f>VLOOKUP(A409,'ESO dumped ZoneData'!$A$3:$D$9995,2,FALSE)</f>
        <v>408</v>
      </c>
      <c r="C409" s="5">
        <f>VLOOKUP(A409,'ESO dumped ZoneData'!$A$3:$D$9995,3,FALSE)</f>
        <v>41</v>
      </c>
      <c r="D409" s="3" t="str">
        <f>VLOOKUP(A409,'ESO dumped ZoneData'!$A$3:$D$9995,4,FALSE)</f>
        <v>Charred Ridge</v>
      </c>
      <c r="E409" s="3" t="str">
        <f t="array" ref="E409">IF(OR(EXACT(A409,'ESO Dungeon constants'!$D$3:$D$987)),"X","")</f>
        <v/>
      </c>
      <c r="F409" s="3" t="str">
        <f t="shared" si="24"/>
        <v/>
      </c>
      <c r="G409" s="3" t="str">
        <f t="shared" si="25"/>
        <v>Stonefalls</v>
      </c>
      <c r="H409" s="17">
        <f t="shared" si="26"/>
        <v>745</v>
      </c>
      <c r="I409" s="17">
        <f t="shared" si="27"/>
        <v>41</v>
      </c>
      <c r="J409">
        <v>0</v>
      </c>
      <c r="K409" s="3" t="str">
        <f>VLOOKUP(J409,'LibSets constants'!$A$4:$B$1000,2,FALSE)</f>
        <v>DLC_BASE_GAME</v>
      </c>
      <c r="L409" s="3" t="str">
        <f>VLOOKUP(J409,'LibSets constants'!$A$4:$C$1000,3,FALSE)</f>
        <v>Included in base game</v>
      </c>
    </row>
    <row r="410" spans="1:12" x14ac:dyDescent="0.25">
      <c r="A410" s="12">
        <v>746</v>
      </c>
      <c r="B410" s="5">
        <f>VLOOKUP(A410,'ESO dumped ZoneData'!$A$3:$D$9995,2,FALSE)</f>
        <v>409</v>
      </c>
      <c r="C410" s="5">
        <f>VLOOKUP(A410,'ESO dumped ZoneData'!$A$3:$D$9995,3,FALSE)</f>
        <v>381</v>
      </c>
      <c r="D410" s="3" t="str">
        <f>VLOOKUP(A410,'ESO dumped ZoneData'!$A$3:$D$9995,4,FALSE)</f>
        <v>Vulkhel Guard Outlaws Refuge</v>
      </c>
      <c r="E410" s="3" t="str">
        <f t="array" ref="E410">IF(OR(EXACT(A410,'ESO Dungeon constants'!$D$3:$D$987)),"X","")</f>
        <v/>
      </c>
      <c r="F410" s="3" t="str">
        <f t="shared" si="24"/>
        <v/>
      </c>
      <c r="G410" s="3" t="str">
        <f t="shared" si="25"/>
        <v>Auridon</v>
      </c>
      <c r="H410" s="17">
        <f t="shared" si="26"/>
        <v>746</v>
      </c>
      <c r="I410" s="17">
        <f t="shared" si="27"/>
        <v>381</v>
      </c>
      <c r="J410">
        <v>0</v>
      </c>
      <c r="K410" s="3" t="str">
        <f>VLOOKUP(J410,'LibSets constants'!$A$4:$B$1000,2,FALSE)</f>
        <v>DLC_BASE_GAME</v>
      </c>
      <c r="L410" s="3" t="str">
        <f>VLOOKUP(J410,'LibSets constants'!$A$4:$C$1000,3,FALSE)</f>
        <v>Included in base game</v>
      </c>
    </row>
    <row r="411" spans="1:12" x14ac:dyDescent="0.25">
      <c r="A411" s="12">
        <v>747</v>
      </c>
      <c r="B411" s="5">
        <f>VLOOKUP(A411,'ESO dumped ZoneData'!$A$3:$D$9995,2,FALSE)</f>
        <v>410</v>
      </c>
      <c r="C411" s="5">
        <f>VLOOKUP(A411,'ESO dumped ZoneData'!$A$3:$D$9995,3,FALSE)</f>
        <v>383</v>
      </c>
      <c r="D411" s="3" t="str">
        <f>VLOOKUP(A411,'ESO dumped ZoneData'!$A$3:$D$9995,4,FALSE)</f>
        <v>Elden Root Outlaws Refuge</v>
      </c>
      <c r="E411" s="3" t="str">
        <f t="array" ref="E411">IF(OR(EXACT(A411,'ESO Dungeon constants'!$D$3:$D$987)),"X","")</f>
        <v/>
      </c>
      <c r="F411" s="3" t="str">
        <f t="shared" si="24"/>
        <v/>
      </c>
      <c r="G411" s="3" t="str">
        <f t="shared" si="25"/>
        <v>Grahtwood</v>
      </c>
      <c r="H411" s="17">
        <f t="shared" si="26"/>
        <v>747</v>
      </c>
      <c r="I411" s="17">
        <f t="shared" si="27"/>
        <v>383</v>
      </c>
      <c r="J411">
        <v>0</v>
      </c>
      <c r="K411" s="3" t="str">
        <f>VLOOKUP(J411,'LibSets constants'!$A$4:$B$1000,2,FALSE)</f>
        <v>DLC_BASE_GAME</v>
      </c>
      <c r="L411" s="3" t="str">
        <f>VLOOKUP(J411,'LibSets constants'!$A$4:$C$1000,3,FALSE)</f>
        <v>Included in base game</v>
      </c>
    </row>
    <row r="412" spans="1:12" x14ac:dyDescent="0.25">
      <c r="A412" s="12">
        <v>748</v>
      </c>
      <c r="B412" s="5">
        <f>VLOOKUP(A412,'ESO dumped ZoneData'!$A$3:$D$9995,2,FALSE)</f>
        <v>411</v>
      </c>
      <c r="C412" s="5">
        <f>VLOOKUP(A412,'ESO dumped ZoneData'!$A$3:$D$9995,3,FALSE)</f>
        <v>108</v>
      </c>
      <c r="D412" s="3" t="str">
        <f>VLOOKUP(A412,'ESO dumped ZoneData'!$A$3:$D$9995,4,FALSE)</f>
        <v>Marbruk Outlaws Refuge</v>
      </c>
      <c r="E412" s="3" t="str">
        <f t="array" ref="E412">IF(OR(EXACT(A412,'ESO Dungeon constants'!$D$3:$D$987)),"X","")</f>
        <v/>
      </c>
      <c r="F412" s="3" t="str">
        <f t="shared" si="24"/>
        <v/>
      </c>
      <c r="G412" s="3" t="str">
        <f t="shared" si="25"/>
        <v>Greenshade</v>
      </c>
      <c r="H412" s="17">
        <f t="shared" si="26"/>
        <v>748</v>
      </c>
      <c r="I412" s="17">
        <f t="shared" si="27"/>
        <v>108</v>
      </c>
      <c r="J412">
        <v>0</v>
      </c>
      <c r="K412" s="3" t="str">
        <f>VLOOKUP(J412,'LibSets constants'!$A$4:$B$1000,2,FALSE)</f>
        <v>DLC_BASE_GAME</v>
      </c>
      <c r="L412" s="3" t="str">
        <f>VLOOKUP(J412,'LibSets constants'!$A$4:$C$1000,3,FALSE)</f>
        <v>Included in base game</v>
      </c>
    </row>
    <row r="413" spans="1:12" x14ac:dyDescent="0.25">
      <c r="A413" s="12">
        <v>749</v>
      </c>
      <c r="B413" s="5">
        <f>VLOOKUP(A413,'ESO dumped ZoneData'!$A$3:$D$9995,2,FALSE)</f>
        <v>412</v>
      </c>
      <c r="C413" s="5">
        <f>VLOOKUP(A413,'ESO dumped ZoneData'!$A$3:$D$9995,3,FALSE)</f>
        <v>58</v>
      </c>
      <c r="D413" s="3" t="str">
        <f>VLOOKUP(A413,'ESO dumped ZoneData'!$A$3:$D$9995,4,FALSE)</f>
        <v>Velyn Harbor Outlaws Refuge</v>
      </c>
      <c r="E413" s="3" t="str">
        <f t="array" ref="E413">IF(OR(EXACT(A413,'ESO Dungeon constants'!$D$3:$D$987)),"X","")</f>
        <v/>
      </c>
      <c r="F413" s="3" t="str">
        <f t="shared" si="24"/>
        <v/>
      </c>
      <c r="G413" s="3" t="str">
        <f t="shared" si="25"/>
        <v>Malabal Tor</v>
      </c>
      <c r="H413" s="17">
        <f t="shared" si="26"/>
        <v>749</v>
      </c>
      <c r="I413" s="17">
        <f t="shared" si="27"/>
        <v>58</v>
      </c>
      <c r="J413">
        <v>0</v>
      </c>
      <c r="K413" s="3" t="str">
        <f>VLOOKUP(J413,'LibSets constants'!$A$4:$B$1000,2,FALSE)</f>
        <v>DLC_BASE_GAME</v>
      </c>
      <c r="L413" s="3" t="str">
        <f>VLOOKUP(J413,'LibSets constants'!$A$4:$C$1000,3,FALSE)</f>
        <v>Included in base game</v>
      </c>
    </row>
    <row r="414" spans="1:12" x14ac:dyDescent="0.25">
      <c r="A414" s="12">
        <v>750</v>
      </c>
      <c r="B414" s="5">
        <f>VLOOKUP(A414,'ESO dumped ZoneData'!$A$3:$D$9995,2,FALSE)</f>
        <v>413</v>
      </c>
      <c r="C414" s="5">
        <f>VLOOKUP(A414,'ESO dumped ZoneData'!$A$3:$D$9995,3,FALSE)</f>
        <v>382</v>
      </c>
      <c r="D414" s="3" t="str">
        <f>VLOOKUP(A414,'ESO dumped ZoneData'!$A$3:$D$9995,4,FALSE)</f>
        <v>Rawl'kha Outlaws Refuge</v>
      </c>
      <c r="E414" s="3" t="str">
        <f t="array" ref="E414">IF(OR(EXACT(A414,'ESO Dungeon constants'!$D$3:$D$987)),"X","")</f>
        <v/>
      </c>
      <c r="F414" s="3" t="str">
        <f t="shared" si="24"/>
        <v/>
      </c>
      <c r="G414" s="3" t="str">
        <f t="shared" si="25"/>
        <v>Reaper's March</v>
      </c>
      <c r="H414" s="17">
        <f t="shared" si="26"/>
        <v>750</v>
      </c>
      <c r="I414" s="17">
        <f t="shared" si="27"/>
        <v>382</v>
      </c>
      <c r="J414">
        <v>0</v>
      </c>
      <c r="K414" s="3" t="str">
        <f>VLOOKUP(J414,'LibSets constants'!$A$4:$B$1000,2,FALSE)</f>
        <v>DLC_BASE_GAME</v>
      </c>
      <c r="L414" s="3" t="str">
        <f>VLOOKUP(J414,'LibSets constants'!$A$4:$C$1000,3,FALSE)</f>
        <v>Included in base game</v>
      </c>
    </row>
    <row r="415" spans="1:12" x14ac:dyDescent="0.25">
      <c r="A415" s="12">
        <v>751</v>
      </c>
      <c r="B415" s="5">
        <f>VLOOKUP(A415,'ESO dumped ZoneData'!$A$3:$D$9995,2,FALSE)</f>
        <v>414</v>
      </c>
      <c r="C415" s="5">
        <f>VLOOKUP(A415,'ESO dumped ZoneData'!$A$3:$D$9995,3,FALSE)</f>
        <v>888</v>
      </c>
      <c r="D415" s="3" t="str">
        <f>VLOOKUP(A415,'ESO dumped ZoneData'!$A$3:$D$9995,4,FALSE)</f>
        <v>Belkarth Outlaws Refuge</v>
      </c>
      <c r="E415" s="3" t="str">
        <f t="array" ref="E415">IF(OR(EXACT(A415,'ESO Dungeon constants'!$D$3:$D$987)),"X","")</f>
        <v/>
      </c>
      <c r="F415" s="3" t="str">
        <f t="shared" si="24"/>
        <v/>
      </c>
      <c r="G415" s="3" t="str">
        <f t="shared" si="25"/>
        <v>Craglorn</v>
      </c>
      <c r="H415" s="17">
        <f t="shared" si="26"/>
        <v>751</v>
      </c>
      <c r="I415" s="17">
        <f t="shared" si="27"/>
        <v>888</v>
      </c>
      <c r="J415">
        <v>0</v>
      </c>
      <c r="K415" s="3" t="str">
        <f>VLOOKUP(J415,'LibSets constants'!$A$4:$B$1000,2,FALSE)</f>
        <v>DLC_BASE_GAME</v>
      </c>
      <c r="L415" s="3" t="str">
        <f>VLOOKUP(J415,'LibSets constants'!$A$4:$C$1000,3,FALSE)</f>
        <v>Included in base game</v>
      </c>
    </row>
    <row r="416" spans="1:12" x14ac:dyDescent="0.25">
      <c r="A416" s="12">
        <v>752</v>
      </c>
      <c r="B416" s="5">
        <f>VLOOKUP(A416,'ESO dumped ZoneData'!$A$3:$D$9995,2,FALSE)</f>
        <v>415</v>
      </c>
      <c r="C416" s="5">
        <f>VLOOKUP(A416,'ESO dumped ZoneData'!$A$3:$D$9995,3,FALSE)</f>
        <v>19</v>
      </c>
      <c r="D416" s="3" t="str">
        <f>VLOOKUP(A416,'ESO dumped ZoneData'!$A$3:$D$9995,4,FALSE)</f>
        <v>Wayrest Outlaws Refuge</v>
      </c>
      <c r="E416" s="3" t="str">
        <f t="array" ref="E416">IF(OR(EXACT(A416,'ESO Dungeon constants'!$D$3:$D$987)),"X","")</f>
        <v/>
      </c>
      <c r="F416" s="3" t="str">
        <f t="shared" si="24"/>
        <v/>
      </c>
      <c r="G416" s="3" t="str">
        <f t="shared" si="25"/>
        <v>Stormhaven</v>
      </c>
      <c r="H416" s="17">
        <f t="shared" si="26"/>
        <v>752</v>
      </c>
      <c r="I416" s="17">
        <f t="shared" si="27"/>
        <v>19</v>
      </c>
      <c r="J416">
        <v>0</v>
      </c>
      <c r="K416" s="3" t="str">
        <f>VLOOKUP(J416,'LibSets constants'!$A$4:$B$1000,2,FALSE)</f>
        <v>DLC_BASE_GAME</v>
      </c>
      <c r="L416" s="3" t="str">
        <f>VLOOKUP(J416,'LibSets constants'!$A$4:$C$1000,3,FALSE)</f>
        <v>Included in base game</v>
      </c>
    </row>
    <row r="417" spans="1:12" x14ac:dyDescent="0.25">
      <c r="A417" s="12">
        <v>753</v>
      </c>
      <c r="B417" s="5">
        <f>VLOOKUP(A417,'ESO dumped ZoneData'!$A$3:$D$9995,2,FALSE)</f>
        <v>416</v>
      </c>
      <c r="C417" s="5">
        <f>VLOOKUP(A417,'ESO dumped ZoneData'!$A$3:$D$9995,3,FALSE)</f>
        <v>3</v>
      </c>
      <c r="D417" s="3" t="str">
        <f>VLOOKUP(A417,'ESO dumped ZoneData'!$A$3:$D$9995,4,FALSE)</f>
        <v>Daggerfall Outlaws Refuge</v>
      </c>
      <c r="E417" s="3" t="str">
        <f t="array" ref="E417">IF(OR(EXACT(A417,'ESO Dungeon constants'!$D$3:$D$987)),"X","")</f>
        <v/>
      </c>
      <c r="F417" s="3" t="str">
        <f t="shared" si="24"/>
        <v/>
      </c>
      <c r="G417" s="3" t="str">
        <f t="shared" si="25"/>
        <v>Glenumbra</v>
      </c>
      <c r="H417" s="17">
        <f t="shared" si="26"/>
        <v>753</v>
      </c>
      <c r="I417" s="17">
        <f t="shared" si="27"/>
        <v>3</v>
      </c>
      <c r="J417">
        <v>0</v>
      </c>
      <c r="K417" s="3" t="str">
        <f>VLOOKUP(J417,'LibSets constants'!$A$4:$B$1000,2,FALSE)</f>
        <v>DLC_BASE_GAME</v>
      </c>
      <c r="L417" s="3" t="str">
        <f>VLOOKUP(J417,'LibSets constants'!$A$4:$C$1000,3,FALSE)</f>
        <v>Included in base game</v>
      </c>
    </row>
    <row r="418" spans="1:12" x14ac:dyDescent="0.25">
      <c r="A418" s="12">
        <v>754</v>
      </c>
      <c r="B418" s="5">
        <f>VLOOKUP(A418,'ESO dumped ZoneData'!$A$3:$D$9995,2,FALSE)</f>
        <v>417</v>
      </c>
      <c r="C418" s="5">
        <f>VLOOKUP(A418,'ESO dumped ZoneData'!$A$3:$D$9995,3,FALSE)</f>
        <v>92</v>
      </c>
      <c r="D418" s="3" t="str">
        <f>VLOOKUP(A418,'ESO dumped ZoneData'!$A$3:$D$9995,4,FALSE)</f>
        <v>Evermore Outlaws Refuge</v>
      </c>
      <c r="E418" s="3" t="str">
        <f t="array" ref="E418">IF(OR(EXACT(A418,'ESO Dungeon constants'!$D$3:$D$987)),"X","")</f>
        <v/>
      </c>
      <c r="F418" s="3" t="str">
        <f t="shared" si="24"/>
        <v/>
      </c>
      <c r="G418" s="3" t="str">
        <f t="shared" si="25"/>
        <v>Bangkorai</v>
      </c>
      <c r="H418" s="17">
        <f t="shared" si="26"/>
        <v>754</v>
      </c>
      <c r="I418" s="17">
        <f t="shared" si="27"/>
        <v>92</v>
      </c>
      <c r="J418">
        <v>0</v>
      </c>
      <c r="K418" s="3" t="str">
        <f>VLOOKUP(J418,'LibSets constants'!$A$4:$B$1000,2,FALSE)</f>
        <v>DLC_BASE_GAME</v>
      </c>
      <c r="L418" s="3" t="str">
        <f>VLOOKUP(J418,'LibSets constants'!$A$4:$C$1000,3,FALSE)</f>
        <v>Included in base game</v>
      </c>
    </row>
    <row r="419" spans="1:12" x14ac:dyDescent="0.25">
      <c r="A419" s="12">
        <v>755</v>
      </c>
      <c r="B419" s="5">
        <f>VLOOKUP(A419,'ESO dumped ZoneData'!$A$3:$D$9995,2,FALSE)</f>
        <v>418</v>
      </c>
      <c r="C419" s="5">
        <f>VLOOKUP(A419,'ESO dumped ZoneData'!$A$3:$D$9995,3,FALSE)</f>
        <v>20</v>
      </c>
      <c r="D419" s="3" t="str">
        <f>VLOOKUP(A419,'ESO dumped ZoneData'!$A$3:$D$9995,4,FALSE)</f>
        <v>Shornhelm Outlaws Refuge</v>
      </c>
      <c r="E419" s="3" t="str">
        <f t="array" ref="E419">IF(OR(EXACT(A419,'ESO Dungeon constants'!$D$3:$D$987)),"X","")</f>
        <v/>
      </c>
      <c r="F419" s="3" t="str">
        <f t="shared" si="24"/>
        <v/>
      </c>
      <c r="G419" s="3" t="str">
        <f t="shared" si="25"/>
        <v>Rivenspire</v>
      </c>
      <c r="H419" s="17">
        <f t="shared" si="26"/>
        <v>755</v>
      </c>
      <c r="I419" s="17">
        <f t="shared" si="27"/>
        <v>20</v>
      </c>
      <c r="J419">
        <v>0</v>
      </c>
      <c r="K419" s="3" t="str">
        <f>VLOOKUP(J419,'LibSets constants'!$A$4:$B$1000,2,FALSE)</f>
        <v>DLC_BASE_GAME</v>
      </c>
      <c r="L419" s="3" t="str">
        <f>VLOOKUP(J419,'LibSets constants'!$A$4:$C$1000,3,FALSE)</f>
        <v>Included in base game</v>
      </c>
    </row>
    <row r="420" spans="1:12" x14ac:dyDescent="0.25">
      <c r="A420" s="12">
        <v>756</v>
      </c>
      <c r="B420" s="5">
        <f>VLOOKUP(A420,'ESO dumped ZoneData'!$A$3:$D$9995,2,FALSE)</f>
        <v>419</v>
      </c>
      <c r="C420" s="5">
        <f>VLOOKUP(A420,'ESO dumped ZoneData'!$A$3:$D$9995,3,FALSE)</f>
        <v>104</v>
      </c>
      <c r="D420" s="3" t="str">
        <f>VLOOKUP(A420,'ESO dumped ZoneData'!$A$3:$D$9995,4,FALSE)</f>
        <v>Sentinel Outlaws Refuge</v>
      </c>
      <c r="E420" s="3" t="str">
        <f t="array" ref="E420">IF(OR(EXACT(A420,'ESO Dungeon constants'!$D$3:$D$987)),"X","")</f>
        <v/>
      </c>
      <c r="F420" s="3" t="str">
        <f t="shared" si="24"/>
        <v/>
      </c>
      <c r="G420" s="3" t="str">
        <f t="shared" si="25"/>
        <v>Alik'r Desert</v>
      </c>
      <c r="H420" s="17">
        <f t="shared" si="26"/>
        <v>756</v>
      </c>
      <c r="I420" s="17">
        <f t="shared" si="27"/>
        <v>104</v>
      </c>
      <c r="J420">
        <v>0</v>
      </c>
      <c r="K420" s="3" t="str">
        <f>VLOOKUP(J420,'LibSets constants'!$A$4:$B$1000,2,FALSE)</f>
        <v>DLC_BASE_GAME</v>
      </c>
      <c r="L420" s="3" t="str">
        <f>VLOOKUP(J420,'LibSets constants'!$A$4:$C$1000,3,FALSE)</f>
        <v>Included in base game</v>
      </c>
    </row>
    <row r="421" spans="1:12" x14ac:dyDescent="0.25">
      <c r="A421" s="12">
        <v>757</v>
      </c>
      <c r="B421" s="5">
        <f>VLOOKUP(A421,'ESO dumped ZoneData'!$A$3:$D$9995,2,FALSE)</f>
        <v>420</v>
      </c>
      <c r="C421" s="5">
        <f>VLOOKUP(A421,'ESO dumped ZoneData'!$A$3:$D$9995,3,FALSE)</f>
        <v>41</v>
      </c>
      <c r="D421" s="3" t="str">
        <f>VLOOKUP(A421,'ESO dumped ZoneData'!$A$3:$D$9995,4,FALSE)</f>
        <v>Davon's Watch Outlaws Refuge</v>
      </c>
      <c r="E421" s="3" t="str">
        <f t="array" ref="E421">IF(OR(EXACT(A421,'ESO Dungeon constants'!$D$3:$D$987)),"X","")</f>
        <v/>
      </c>
      <c r="F421" s="3" t="str">
        <f t="shared" si="24"/>
        <v/>
      </c>
      <c r="G421" s="3" t="str">
        <f t="shared" si="25"/>
        <v>Stonefalls</v>
      </c>
      <c r="H421" s="17">
        <f t="shared" si="26"/>
        <v>757</v>
      </c>
      <c r="I421" s="17">
        <f t="shared" si="27"/>
        <v>41</v>
      </c>
      <c r="J421">
        <v>0</v>
      </c>
      <c r="K421" s="3" t="str">
        <f>VLOOKUP(J421,'LibSets constants'!$A$4:$B$1000,2,FALSE)</f>
        <v>DLC_BASE_GAME</v>
      </c>
      <c r="L421" s="3" t="str">
        <f>VLOOKUP(J421,'LibSets constants'!$A$4:$C$1000,3,FALSE)</f>
        <v>Included in base game</v>
      </c>
    </row>
    <row r="422" spans="1:12" x14ac:dyDescent="0.25">
      <c r="A422" s="12">
        <v>758</v>
      </c>
      <c r="B422" s="5">
        <f>VLOOKUP(A422,'ESO dumped ZoneData'!$A$3:$D$9995,2,FALSE)</f>
        <v>421</v>
      </c>
      <c r="C422" s="5">
        <f>VLOOKUP(A422,'ESO dumped ZoneData'!$A$3:$D$9995,3,FALSE)</f>
        <v>101</v>
      </c>
      <c r="D422" s="3" t="str">
        <f>VLOOKUP(A422,'ESO dumped ZoneData'!$A$3:$D$9995,4,FALSE)</f>
        <v>Windhelm Outlaws Refuge</v>
      </c>
      <c r="E422" s="3" t="str">
        <f t="array" ref="E422">IF(OR(EXACT(A422,'ESO Dungeon constants'!$D$3:$D$987)),"X","")</f>
        <v/>
      </c>
      <c r="F422" s="3" t="str">
        <f t="shared" si="24"/>
        <v/>
      </c>
      <c r="G422" s="3" t="str">
        <f t="shared" si="25"/>
        <v>Eastmarch</v>
      </c>
      <c r="H422" s="17">
        <f t="shared" si="26"/>
        <v>758</v>
      </c>
      <c r="I422" s="17">
        <f t="shared" si="27"/>
        <v>101</v>
      </c>
      <c r="J422">
        <v>0</v>
      </c>
      <c r="K422" s="3" t="str">
        <f>VLOOKUP(J422,'LibSets constants'!$A$4:$B$1000,2,FALSE)</f>
        <v>DLC_BASE_GAME</v>
      </c>
      <c r="L422" s="3" t="str">
        <f>VLOOKUP(J422,'LibSets constants'!$A$4:$C$1000,3,FALSE)</f>
        <v>Included in base game</v>
      </c>
    </row>
    <row r="423" spans="1:12" x14ac:dyDescent="0.25">
      <c r="A423" s="12">
        <v>759</v>
      </c>
      <c r="B423" s="5">
        <f>VLOOKUP(A423,'ESO dumped ZoneData'!$A$3:$D$9995,2,FALSE)</f>
        <v>422</v>
      </c>
      <c r="C423" s="5">
        <f>VLOOKUP(A423,'ESO dumped ZoneData'!$A$3:$D$9995,3,FALSE)</f>
        <v>117</v>
      </c>
      <c r="D423" s="3" t="str">
        <f>VLOOKUP(A423,'ESO dumped ZoneData'!$A$3:$D$9995,4,FALSE)</f>
        <v>Stormhold Outlaws Refuge</v>
      </c>
      <c r="E423" s="3" t="str">
        <f t="array" ref="E423">IF(OR(EXACT(A423,'ESO Dungeon constants'!$D$3:$D$987)),"X","")</f>
        <v/>
      </c>
      <c r="F423" s="3" t="str">
        <f t="shared" si="24"/>
        <v/>
      </c>
      <c r="G423" s="3" t="str">
        <f t="shared" si="25"/>
        <v>Shadowfen</v>
      </c>
      <c r="H423" s="17">
        <f t="shared" si="26"/>
        <v>759</v>
      </c>
      <c r="I423" s="17">
        <f t="shared" si="27"/>
        <v>117</v>
      </c>
      <c r="J423">
        <v>0</v>
      </c>
      <c r="K423" s="3" t="str">
        <f>VLOOKUP(J423,'LibSets constants'!$A$4:$B$1000,2,FALSE)</f>
        <v>DLC_BASE_GAME</v>
      </c>
      <c r="L423" s="3" t="str">
        <f>VLOOKUP(J423,'LibSets constants'!$A$4:$C$1000,3,FALSE)</f>
        <v>Included in base game</v>
      </c>
    </row>
    <row r="424" spans="1:12" x14ac:dyDescent="0.25">
      <c r="A424" s="12">
        <v>760</v>
      </c>
      <c r="B424" s="5">
        <f>VLOOKUP(A424,'ESO dumped ZoneData'!$A$3:$D$9995,2,FALSE)</f>
        <v>423</v>
      </c>
      <c r="C424" s="5">
        <f>VLOOKUP(A424,'ESO dumped ZoneData'!$A$3:$D$9995,3,FALSE)</f>
        <v>57</v>
      </c>
      <c r="D424" s="3" t="str">
        <f>VLOOKUP(A424,'ESO dumped ZoneData'!$A$3:$D$9995,4,FALSE)</f>
        <v>Mournhold Outlaws Refuge</v>
      </c>
      <c r="E424" s="3" t="str">
        <f t="array" ref="E424">IF(OR(EXACT(A424,'ESO Dungeon constants'!$D$3:$D$987)),"X","")</f>
        <v/>
      </c>
      <c r="F424" s="3" t="str">
        <f t="shared" si="24"/>
        <v/>
      </c>
      <c r="G424" s="3" t="str">
        <f t="shared" si="25"/>
        <v>Deshaan</v>
      </c>
      <c r="H424" s="17">
        <f t="shared" si="26"/>
        <v>760</v>
      </c>
      <c r="I424" s="17">
        <f t="shared" si="27"/>
        <v>57</v>
      </c>
      <c r="J424">
        <v>0</v>
      </c>
      <c r="K424" s="3" t="str">
        <f>VLOOKUP(J424,'LibSets constants'!$A$4:$B$1000,2,FALSE)</f>
        <v>DLC_BASE_GAME</v>
      </c>
      <c r="L424" s="3" t="str">
        <f>VLOOKUP(J424,'LibSets constants'!$A$4:$C$1000,3,FALSE)</f>
        <v>Included in base game</v>
      </c>
    </row>
    <row r="425" spans="1:12" x14ac:dyDescent="0.25">
      <c r="A425" s="12">
        <v>761</v>
      </c>
      <c r="B425" s="5">
        <f>VLOOKUP(A425,'ESO dumped ZoneData'!$A$3:$D$9995,2,FALSE)</f>
        <v>424</v>
      </c>
      <c r="C425" s="5">
        <f>VLOOKUP(A425,'ESO dumped ZoneData'!$A$3:$D$9995,3,FALSE)</f>
        <v>103</v>
      </c>
      <c r="D425" s="3" t="str">
        <f>VLOOKUP(A425,'ESO dumped ZoneData'!$A$3:$D$9995,4,FALSE)</f>
        <v>Riften Outlaws Refuge</v>
      </c>
      <c r="E425" s="3" t="str">
        <f t="array" ref="E425">IF(OR(EXACT(A425,'ESO Dungeon constants'!$D$3:$D$987)),"X","")</f>
        <v/>
      </c>
      <c r="F425" s="3" t="str">
        <f t="shared" si="24"/>
        <v/>
      </c>
      <c r="G425" s="3" t="str">
        <f t="shared" si="25"/>
        <v>The Rift</v>
      </c>
      <c r="H425" s="17">
        <f t="shared" si="26"/>
        <v>761</v>
      </c>
      <c r="I425" s="17">
        <f t="shared" si="27"/>
        <v>103</v>
      </c>
      <c r="J425">
        <v>0</v>
      </c>
      <c r="K425" s="3" t="str">
        <f>VLOOKUP(J425,'LibSets constants'!$A$4:$B$1000,2,FALSE)</f>
        <v>DLC_BASE_GAME</v>
      </c>
      <c r="L425" s="3" t="str">
        <f>VLOOKUP(J425,'LibSets constants'!$A$4:$C$1000,3,FALSE)</f>
        <v>Included in base game</v>
      </c>
    </row>
    <row r="426" spans="1:12" x14ac:dyDescent="0.25">
      <c r="A426" s="12">
        <v>763</v>
      </c>
      <c r="B426" s="5">
        <f>VLOOKUP(A426,'ESO dumped ZoneData'!$A$3:$D$9995,2,FALSE)</f>
        <v>425</v>
      </c>
      <c r="C426" s="5">
        <f>VLOOKUP(A426,'ESO dumped ZoneData'!$A$3:$D$9995,3,FALSE)</f>
        <v>816</v>
      </c>
      <c r="D426" s="3" t="str">
        <f>VLOOKUP(A426,'ESO dumped ZoneData'!$A$3:$D$9995,4,FALSE)</f>
        <v>Secluded Sewers</v>
      </c>
      <c r="E426" s="3" t="str">
        <f t="array" ref="E426">IF(OR(EXACT(A426,'ESO Dungeon constants'!$D$3:$D$987)),"X","")</f>
        <v/>
      </c>
      <c r="F426" s="3" t="str">
        <f t="shared" si="24"/>
        <v/>
      </c>
      <c r="G426" s="3" t="str">
        <f t="shared" si="25"/>
        <v>Hew's Bane</v>
      </c>
      <c r="H426" s="17">
        <f t="shared" si="26"/>
        <v>763</v>
      </c>
      <c r="I426" s="17">
        <f t="shared" si="27"/>
        <v>816</v>
      </c>
      <c r="J426">
        <v>3</v>
      </c>
      <c r="K426" s="3" t="str">
        <f>VLOOKUP(J426,'LibSets constants'!$A$4:$B$1000,2,FALSE)</f>
        <v>DLC_THIEVES_GUILD</v>
      </c>
      <c r="L426" s="3" t="str">
        <f>VLOOKUP(J426,'LibSets constants'!$A$4:$C$1000,3,FALSE)</f>
        <v>Thieves Guild</v>
      </c>
    </row>
    <row r="427" spans="1:12" x14ac:dyDescent="0.25">
      <c r="A427" s="12">
        <v>764</v>
      </c>
      <c r="B427" s="5">
        <f>VLOOKUP(A427,'ESO dumped ZoneData'!$A$3:$D$9995,2,FALSE)</f>
        <v>426</v>
      </c>
      <c r="C427" s="5">
        <f>VLOOKUP(A427,'ESO dumped ZoneData'!$A$3:$D$9995,3,FALSE)</f>
        <v>816</v>
      </c>
      <c r="D427" s="3" t="str">
        <f>VLOOKUP(A427,'ESO dumped ZoneData'!$A$3:$D$9995,4,FALSE)</f>
        <v>Underground Sepulcher</v>
      </c>
      <c r="E427" s="3" t="str">
        <f t="array" ref="E427">IF(OR(EXACT(A427,'ESO Dungeon constants'!$D$3:$D$987)),"X","")</f>
        <v/>
      </c>
      <c r="F427" s="3" t="str">
        <f t="shared" si="24"/>
        <v/>
      </c>
      <c r="G427" s="3" t="str">
        <f t="shared" si="25"/>
        <v>Hew's Bane</v>
      </c>
      <c r="H427" s="17">
        <f t="shared" si="26"/>
        <v>764</v>
      </c>
      <c r="I427" s="17">
        <f t="shared" si="27"/>
        <v>816</v>
      </c>
      <c r="J427">
        <v>3</v>
      </c>
      <c r="K427" s="3" t="str">
        <f>VLOOKUP(J427,'LibSets constants'!$A$4:$B$1000,2,FALSE)</f>
        <v>DLC_THIEVES_GUILD</v>
      </c>
      <c r="L427" s="3" t="str">
        <f>VLOOKUP(J427,'LibSets constants'!$A$4:$C$1000,3,FALSE)</f>
        <v>Thieves Guild</v>
      </c>
    </row>
    <row r="428" spans="1:12" x14ac:dyDescent="0.25">
      <c r="A428" s="12">
        <v>765</v>
      </c>
      <c r="B428" s="5">
        <f>VLOOKUP(A428,'ESO dumped ZoneData'!$A$3:$D$9995,2,FALSE)</f>
        <v>427</v>
      </c>
      <c r="C428" s="5">
        <f>VLOOKUP(A428,'ESO dumped ZoneData'!$A$3:$D$9995,3,FALSE)</f>
        <v>823</v>
      </c>
      <c r="D428" s="3" t="str">
        <f>VLOOKUP(A428,'ESO dumped ZoneData'!$A$3:$D$9995,4,FALSE)</f>
        <v>Smuggler's Den</v>
      </c>
      <c r="E428" s="3" t="str">
        <f t="array" ref="E428">IF(OR(EXACT(A428,'ESO Dungeon constants'!$D$3:$D$987)),"X","")</f>
        <v/>
      </c>
      <c r="F428" s="3" t="str">
        <f t="shared" si="24"/>
        <v/>
      </c>
      <c r="G428" s="3" t="str">
        <f t="shared" si="25"/>
        <v>Gold Coast</v>
      </c>
      <c r="H428" s="17">
        <f t="shared" si="26"/>
        <v>765</v>
      </c>
      <c r="I428" s="17">
        <f t="shared" si="27"/>
        <v>823</v>
      </c>
      <c r="J428">
        <v>4</v>
      </c>
      <c r="K428" s="3" t="str">
        <f>VLOOKUP(J428,'LibSets constants'!$A$4:$B$1000,2,FALSE)</f>
        <v>DLC_DARK_BROTHERHOOD</v>
      </c>
      <c r="L428" s="3" t="str">
        <f>VLOOKUP(J428,'LibSets constants'!$A$4:$C$1000,3,FALSE)</f>
        <v>Dark Brotherhood</v>
      </c>
    </row>
    <row r="429" spans="1:12" x14ac:dyDescent="0.25">
      <c r="A429" s="12">
        <v>766</v>
      </c>
      <c r="B429" s="5">
        <f>VLOOKUP(A429,'ESO dumped ZoneData'!$A$3:$D$9995,2,FALSE)</f>
        <v>428</v>
      </c>
      <c r="C429" s="5">
        <f>VLOOKUP(A429,'ESO dumped ZoneData'!$A$3:$D$9995,3,FALSE)</f>
        <v>823</v>
      </c>
      <c r="D429" s="3" t="str">
        <f>VLOOKUP(A429,'ESO dumped ZoneData'!$A$3:$D$9995,4,FALSE)</f>
        <v>Trader's Cove</v>
      </c>
      <c r="E429" s="3" t="str">
        <f t="array" ref="E429">IF(OR(EXACT(A429,'ESO Dungeon constants'!$D$3:$D$987)),"X","")</f>
        <v/>
      </c>
      <c r="F429" s="3" t="str">
        <f t="shared" si="24"/>
        <v/>
      </c>
      <c r="G429" s="3" t="str">
        <f t="shared" si="25"/>
        <v>Gold Coast</v>
      </c>
      <c r="H429" s="17">
        <f t="shared" si="26"/>
        <v>766</v>
      </c>
      <c r="I429" s="17">
        <f t="shared" si="27"/>
        <v>823</v>
      </c>
      <c r="J429">
        <v>4</v>
      </c>
      <c r="K429" s="3" t="str">
        <f>VLOOKUP(J429,'LibSets constants'!$A$4:$B$1000,2,FALSE)</f>
        <v>DLC_DARK_BROTHERHOOD</v>
      </c>
      <c r="L429" s="3" t="str">
        <f>VLOOKUP(J429,'LibSets constants'!$A$4:$C$1000,3,FALSE)</f>
        <v>Dark Brotherhood</v>
      </c>
    </row>
    <row r="430" spans="1:12" x14ac:dyDescent="0.25">
      <c r="A430" s="12">
        <v>767</v>
      </c>
      <c r="B430" s="5">
        <f>VLOOKUP(A430,'ESO dumped ZoneData'!$A$3:$D$9995,2,FALSE)</f>
        <v>429</v>
      </c>
      <c r="C430" s="5">
        <f>VLOOKUP(A430,'ESO dumped ZoneData'!$A$3:$D$9995,3,FALSE)</f>
        <v>816</v>
      </c>
      <c r="D430" s="3" t="str">
        <f>VLOOKUP(A430,'ESO dumped ZoneData'!$A$3:$D$9995,4,FALSE)</f>
        <v>Deadhollow Halls</v>
      </c>
      <c r="E430" s="3" t="str">
        <f t="array" ref="E430">IF(OR(EXACT(A430,'ESO Dungeon constants'!$D$3:$D$987)),"X","")</f>
        <v/>
      </c>
      <c r="F430" s="3" t="str">
        <f t="shared" si="24"/>
        <v/>
      </c>
      <c r="G430" s="3" t="str">
        <f t="shared" si="25"/>
        <v>Hew's Bane</v>
      </c>
      <c r="H430" s="17">
        <f t="shared" si="26"/>
        <v>767</v>
      </c>
      <c r="I430" s="17">
        <f t="shared" si="27"/>
        <v>816</v>
      </c>
      <c r="J430">
        <v>3</v>
      </c>
      <c r="K430" s="3" t="str">
        <f>VLOOKUP(J430,'LibSets constants'!$A$4:$B$1000,2,FALSE)</f>
        <v>DLC_THIEVES_GUILD</v>
      </c>
      <c r="L430" s="3" t="str">
        <f>VLOOKUP(J430,'LibSets constants'!$A$4:$C$1000,3,FALSE)</f>
        <v>Thieves Guild</v>
      </c>
    </row>
    <row r="431" spans="1:12" x14ac:dyDescent="0.25">
      <c r="A431" s="12">
        <v>769</v>
      </c>
      <c r="B431" s="5">
        <f>VLOOKUP(A431,'ESO dumped ZoneData'!$A$3:$D$9995,2,FALSE)</f>
        <v>430</v>
      </c>
      <c r="C431" s="5">
        <f>VLOOKUP(A431,'ESO dumped ZoneData'!$A$3:$D$9995,3,FALSE)</f>
        <v>823</v>
      </c>
      <c r="D431" s="3" t="str">
        <f>VLOOKUP(A431,'ESO dumped ZoneData'!$A$3:$D$9995,4,FALSE)</f>
        <v>Sewer Tenement</v>
      </c>
      <c r="E431" s="3" t="str">
        <f t="array" ref="E431">IF(OR(EXACT(A431,'ESO Dungeon constants'!$D$3:$D$987)),"X","")</f>
        <v/>
      </c>
      <c r="F431" s="3" t="str">
        <f t="shared" si="24"/>
        <v/>
      </c>
      <c r="G431" s="3" t="str">
        <f t="shared" si="25"/>
        <v>Gold Coast</v>
      </c>
      <c r="H431" s="17">
        <f t="shared" si="26"/>
        <v>769</v>
      </c>
      <c r="I431" s="17">
        <f t="shared" si="27"/>
        <v>823</v>
      </c>
      <c r="J431">
        <v>4</v>
      </c>
      <c r="K431" s="3" t="str">
        <f>VLOOKUP(J431,'LibSets constants'!$A$4:$B$1000,2,FALSE)</f>
        <v>DLC_DARK_BROTHERHOOD</v>
      </c>
      <c r="L431" s="3" t="str">
        <f>VLOOKUP(J431,'LibSets constants'!$A$4:$C$1000,3,FALSE)</f>
        <v>Dark Brotherhood</v>
      </c>
    </row>
    <row r="432" spans="1:12" x14ac:dyDescent="0.25">
      <c r="A432" s="12">
        <v>770</v>
      </c>
      <c r="B432" s="5">
        <f>VLOOKUP(A432,'ESO dumped ZoneData'!$A$3:$D$9995,2,FALSE)</f>
        <v>431</v>
      </c>
      <c r="C432" s="5">
        <f>VLOOKUP(A432,'ESO dumped ZoneData'!$A$3:$D$9995,3,FALSE)</f>
        <v>816</v>
      </c>
      <c r="D432" s="3" t="str">
        <f>VLOOKUP(A432,'ESO dumped ZoneData'!$A$3:$D$9995,4,FALSE)</f>
        <v>The Hideaway</v>
      </c>
      <c r="E432" s="3" t="str">
        <f t="array" ref="E432">IF(OR(EXACT(A432,'ESO Dungeon constants'!$D$3:$D$987)),"X","")</f>
        <v/>
      </c>
      <c r="F432" s="3" t="str">
        <f t="shared" si="24"/>
        <v/>
      </c>
      <c r="G432" s="3" t="str">
        <f t="shared" si="25"/>
        <v>Hew's Bane</v>
      </c>
      <c r="H432" s="17">
        <f t="shared" si="26"/>
        <v>770</v>
      </c>
      <c r="I432" s="17">
        <f t="shared" si="27"/>
        <v>816</v>
      </c>
      <c r="J432">
        <v>3</v>
      </c>
      <c r="K432" s="3" t="str">
        <f>VLOOKUP(J432,'LibSets constants'!$A$4:$B$1000,2,FALSE)</f>
        <v>DLC_THIEVES_GUILD</v>
      </c>
      <c r="L432" s="3" t="str">
        <f>VLOOKUP(J432,'LibSets constants'!$A$4:$C$1000,3,FALSE)</f>
        <v>Thieves Guild</v>
      </c>
    </row>
    <row r="433" spans="1:12" x14ac:dyDescent="0.25">
      <c r="A433" s="12">
        <v>771</v>
      </c>
      <c r="B433" s="5">
        <f>VLOOKUP(A433,'ESO dumped ZoneData'!$A$3:$D$9995,2,FALSE)</f>
        <v>432</v>
      </c>
      <c r="C433" s="5">
        <f>VLOOKUP(A433,'ESO dumped ZoneData'!$A$3:$D$9995,3,FALSE)</f>
        <v>816</v>
      </c>
      <c r="D433" s="3" t="str">
        <f>VLOOKUP(A433,'ESO dumped ZoneData'!$A$3:$D$9995,4,FALSE)</f>
        <v>Glittering Grotto</v>
      </c>
      <c r="E433" s="3" t="str">
        <f t="array" ref="E433">IF(OR(EXACT(A433,'ESO Dungeon constants'!$D$3:$D$987)),"X","")</f>
        <v/>
      </c>
      <c r="F433" s="3" t="str">
        <f t="shared" si="24"/>
        <v/>
      </c>
      <c r="G433" s="3" t="str">
        <f t="shared" si="25"/>
        <v>Hew's Bane</v>
      </c>
      <c r="H433" s="17">
        <f t="shared" si="26"/>
        <v>771</v>
      </c>
      <c r="I433" s="17">
        <f t="shared" si="27"/>
        <v>816</v>
      </c>
      <c r="J433">
        <v>3</v>
      </c>
      <c r="K433" s="3" t="str">
        <f>VLOOKUP(J433,'LibSets constants'!$A$4:$B$1000,2,FALSE)</f>
        <v>DLC_THIEVES_GUILD</v>
      </c>
      <c r="L433" s="3" t="str">
        <f>VLOOKUP(J433,'LibSets constants'!$A$4:$C$1000,3,FALSE)</f>
        <v>Thieves Guild</v>
      </c>
    </row>
    <row r="434" spans="1:12" x14ac:dyDescent="0.25">
      <c r="A434" s="12">
        <v>773</v>
      </c>
      <c r="B434" s="5">
        <f>VLOOKUP(A434,'ESO dumped ZoneData'!$A$3:$D$9995,2,FALSE)</f>
        <v>433</v>
      </c>
      <c r="C434" s="5">
        <f>VLOOKUP(A434,'ESO dumped ZoneData'!$A$3:$D$9995,3,FALSE)</f>
        <v>117</v>
      </c>
      <c r="D434" s="3" t="str">
        <f>VLOOKUP(A434,'ESO dumped ZoneData'!$A$3:$D$9995,4,FALSE)</f>
        <v>Cold-Blood Cavern</v>
      </c>
      <c r="E434" s="3" t="str">
        <f t="array" ref="E434">IF(OR(EXACT(A434,'ESO Dungeon constants'!$D$3:$D$987)),"X","")</f>
        <v/>
      </c>
      <c r="F434" s="3" t="str">
        <f t="shared" si="24"/>
        <v/>
      </c>
      <c r="G434" s="3" t="str">
        <f t="shared" si="25"/>
        <v>Shadowfen</v>
      </c>
      <c r="H434" s="17">
        <f t="shared" si="26"/>
        <v>773</v>
      </c>
      <c r="I434" s="17">
        <f t="shared" si="27"/>
        <v>117</v>
      </c>
      <c r="J434">
        <v>0</v>
      </c>
      <c r="K434" s="3" t="str">
        <f>VLOOKUP(J434,'LibSets constants'!$A$4:$B$1000,2,FALSE)</f>
        <v>DLC_BASE_GAME</v>
      </c>
      <c r="L434" s="3" t="str">
        <f>VLOOKUP(J434,'LibSets constants'!$A$4:$C$1000,3,FALSE)</f>
        <v>Included in base game</v>
      </c>
    </row>
    <row r="435" spans="1:12" x14ac:dyDescent="0.25">
      <c r="A435" s="12">
        <v>774</v>
      </c>
      <c r="B435" s="5">
        <f>VLOOKUP(A435,'ESO dumped ZoneData'!$A$3:$D$9995,2,FALSE)</f>
        <v>434</v>
      </c>
      <c r="C435" s="5">
        <f>VLOOKUP(A435,'ESO dumped ZoneData'!$A$3:$D$9995,3,FALSE)</f>
        <v>1086</v>
      </c>
      <c r="D435" s="3" t="str">
        <f>VLOOKUP(A435,'ESO dumped ZoneData'!$A$3:$D$9995,4,FALSE)</f>
        <v>Sugar-Slinger's Den</v>
      </c>
      <c r="E435" s="3" t="str">
        <f t="array" ref="E435">IF(OR(EXACT(A435,'ESO Dungeon constants'!$D$3:$D$987)),"X","")</f>
        <v/>
      </c>
      <c r="F435" s="3" t="str">
        <f t="shared" si="24"/>
        <v/>
      </c>
      <c r="G435" s="3" t="str">
        <f t="shared" si="25"/>
        <v>Northern Elsweyr</v>
      </c>
      <c r="H435" s="17">
        <f t="shared" si="26"/>
        <v>774</v>
      </c>
      <c r="I435" s="17">
        <f t="shared" si="27"/>
        <v>1086</v>
      </c>
      <c r="J435">
        <v>14</v>
      </c>
      <c r="K435" s="3" t="str">
        <f>VLOOKUP(J435,'LibSets constants'!$A$4:$B$1000,2,FALSE)</f>
        <v>DLC_ELSWEYR</v>
      </c>
      <c r="L435" s="3" t="str">
        <f>VLOOKUP(J435,'LibSets constants'!$A$4:$C$1000,3,FALSE)</f>
        <v>Elsweyr</v>
      </c>
    </row>
    <row r="436" spans="1:12" x14ac:dyDescent="0.25">
      <c r="A436" s="12">
        <v>780</v>
      </c>
      <c r="B436" s="5">
        <f>VLOOKUP(A436,'ESO dumped ZoneData'!$A$3:$D$9995,2,FALSE)</f>
        <v>435</v>
      </c>
      <c r="C436" s="5">
        <f>VLOOKUP(A436,'ESO dumped ZoneData'!$A$3:$D$9995,3,FALSE)</f>
        <v>684</v>
      </c>
      <c r="D436" s="3" t="str">
        <f>VLOOKUP(A436,'ESO dumped ZoneData'!$A$3:$D$9995,4,FALSE)</f>
        <v>Orsinium Outlaws Refuge</v>
      </c>
      <c r="E436" s="3" t="str">
        <f t="array" ref="E436">IF(OR(EXACT(A436,'ESO Dungeon constants'!$D$3:$D$987)),"X","")</f>
        <v/>
      </c>
      <c r="F436" s="3" t="str">
        <f t="shared" si="24"/>
        <v/>
      </c>
      <c r="G436" s="3" t="str">
        <f t="shared" si="25"/>
        <v>Wrothgar</v>
      </c>
      <c r="H436" s="17">
        <f t="shared" si="26"/>
        <v>780</v>
      </c>
      <c r="I436" s="17">
        <f t="shared" si="27"/>
        <v>684</v>
      </c>
      <c r="J436">
        <v>2</v>
      </c>
      <c r="K436" s="3" t="str">
        <f>VLOOKUP(J436,'LibSets constants'!$A$4:$B$1000,2,FALSE)</f>
        <v>DLC_ORSINIUM</v>
      </c>
      <c r="L436" s="3" t="str">
        <f>VLOOKUP(J436,'LibSets constants'!$A$4:$C$1000,3,FALSE)</f>
        <v>Orsinium</v>
      </c>
    </row>
    <row r="437" spans="1:12" x14ac:dyDescent="0.25">
      <c r="A437" s="12">
        <v>809</v>
      </c>
      <c r="B437" s="5">
        <f>VLOOKUP(A437,'ESO dumped ZoneData'!$A$3:$D$9995,2,FALSE)</f>
        <v>437</v>
      </c>
      <c r="C437" s="5">
        <f>VLOOKUP(A437,'ESO dumped ZoneData'!$A$3:$D$9995,3,FALSE)</f>
        <v>199</v>
      </c>
      <c r="D437" s="3" t="str">
        <f>VLOOKUP(A437,'ESO dumped ZoneData'!$A$3:$D$9995,4,FALSE)</f>
        <v>The Wailing Prison</v>
      </c>
      <c r="E437" s="3" t="str">
        <f t="array" ref="E437">IF(OR(EXACT(A437,'ESO Dungeon constants'!$D$3:$D$987)),"X","")</f>
        <v/>
      </c>
      <c r="F437" s="3" t="str">
        <f t="shared" si="24"/>
        <v/>
      </c>
      <c r="G437" s="3" t="str">
        <f t="shared" si="25"/>
        <v>The Harborage</v>
      </c>
      <c r="H437" s="17">
        <f t="shared" si="26"/>
        <v>809</v>
      </c>
      <c r="I437" s="17">
        <f t="shared" si="27"/>
        <v>199</v>
      </c>
      <c r="J437">
        <v>0</v>
      </c>
      <c r="K437" s="3" t="str">
        <f>VLOOKUP(J437,'LibSets constants'!$A$4:$B$1000,2,FALSE)</f>
        <v>DLC_BASE_GAME</v>
      </c>
      <c r="L437" s="3" t="str">
        <f>VLOOKUP(J437,'LibSets constants'!$A$4:$C$1000,3,FALSE)</f>
        <v>Included in base game</v>
      </c>
    </row>
    <row r="438" spans="1:12" x14ac:dyDescent="0.25">
      <c r="A438" s="12">
        <v>810</v>
      </c>
      <c r="B438" s="5">
        <f>VLOOKUP(A438,'ESO dumped ZoneData'!$A$3:$D$9995,2,FALSE)</f>
        <v>438</v>
      </c>
      <c r="C438" s="5">
        <f>VLOOKUP(A438,'ESO dumped ZoneData'!$A$3:$D$9995,3,FALSE)</f>
        <v>381</v>
      </c>
      <c r="D438" s="3" t="str">
        <f>VLOOKUP(A438,'ESO dumped ZoneData'!$A$3:$D$9995,4,FALSE)</f>
        <v>Smuggler's Tunnel</v>
      </c>
      <c r="E438" s="3" t="str">
        <f t="array" ref="E438">IF(OR(EXACT(A438,'ESO Dungeon constants'!$D$3:$D$987)),"X","")</f>
        <v/>
      </c>
      <c r="F438" s="3" t="str">
        <f t="shared" si="24"/>
        <v/>
      </c>
      <c r="G438" s="3" t="str">
        <f t="shared" si="25"/>
        <v>Auridon</v>
      </c>
      <c r="H438" s="17">
        <f t="shared" si="26"/>
        <v>810</v>
      </c>
      <c r="I438" s="17">
        <f t="shared" si="27"/>
        <v>381</v>
      </c>
      <c r="J438">
        <v>0</v>
      </c>
      <c r="K438" s="3" t="str">
        <f>VLOOKUP(J438,'LibSets constants'!$A$4:$B$1000,2,FALSE)</f>
        <v>DLC_BASE_GAME</v>
      </c>
      <c r="L438" s="3" t="str">
        <f>VLOOKUP(J438,'LibSets constants'!$A$4:$C$1000,3,FALSE)</f>
        <v>Included in base game</v>
      </c>
    </row>
    <row r="439" spans="1:12" x14ac:dyDescent="0.25">
      <c r="A439" s="12">
        <v>811</v>
      </c>
      <c r="B439" s="5">
        <f>VLOOKUP(A439,'ESO dumped ZoneData'!$A$3:$D$9995,2,FALSE)</f>
        <v>439</v>
      </c>
      <c r="C439" s="5">
        <f>VLOOKUP(A439,'ESO dumped ZoneData'!$A$3:$D$9995,3,FALSE)</f>
        <v>535</v>
      </c>
      <c r="D439" s="3" t="str">
        <f>VLOOKUP(A439,'ESO dumped ZoneData'!$A$3:$D$9995,4,FALSE)</f>
        <v>Ancient Carzog's Demise</v>
      </c>
      <c r="E439" s="3" t="str">
        <f t="array" ref="E439">IF(OR(EXACT(A439,'ESO Dungeon constants'!$D$3:$D$987)),"X","")</f>
        <v/>
      </c>
      <c r="F439" s="3" t="str">
        <f t="shared" si="24"/>
        <v/>
      </c>
      <c r="G439" s="3" t="str">
        <f t="shared" si="25"/>
        <v>Betnikh</v>
      </c>
      <c r="H439" s="17">
        <f t="shared" si="26"/>
        <v>811</v>
      </c>
      <c r="I439" s="17">
        <f t="shared" si="27"/>
        <v>535</v>
      </c>
      <c r="J439">
        <v>0</v>
      </c>
      <c r="K439" s="3" t="str">
        <f>VLOOKUP(J439,'LibSets constants'!$A$4:$B$1000,2,FALSE)</f>
        <v>DLC_BASE_GAME</v>
      </c>
      <c r="L439" s="3" t="str">
        <f>VLOOKUP(J439,'LibSets constants'!$A$4:$C$1000,3,FALSE)</f>
        <v>Included in base game</v>
      </c>
    </row>
    <row r="440" spans="1:12" x14ac:dyDescent="0.25">
      <c r="A440" s="12">
        <v>814</v>
      </c>
      <c r="B440" s="5">
        <f>VLOOKUP(A440,'ESO dumped ZoneData'!$A$3:$D$9995,2,FALSE)</f>
        <v>440</v>
      </c>
      <c r="C440" s="5">
        <f>VLOOKUP(A440,'ESO dumped ZoneData'!$A$3:$D$9995,3,FALSE)</f>
        <v>684</v>
      </c>
      <c r="D440" s="3" t="str">
        <f>VLOOKUP(A440,'ESO dumped ZoneData'!$A$3:$D$9995,4,FALSE)</f>
        <v>Temple of Ire</v>
      </c>
      <c r="E440" s="3" t="str">
        <f t="array" ref="E440">IF(OR(EXACT(A440,'ESO Dungeon constants'!$D$3:$D$987)),"X","")</f>
        <v/>
      </c>
      <c r="F440" s="3" t="str">
        <f t="shared" si="24"/>
        <v/>
      </c>
      <c r="G440" s="3" t="str">
        <f t="shared" si="25"/>
        <v>Wrothgar</v>
      </c>
      <c r="H440" s="17">
        <f t="shared" si="26"/>
        <v>814</v>
      </c>
      <c r="I440" s="17">
        <f t="shared" si="27"/>
        <v>684</v>
      </c>
      <c r="J440">
        <v>2</v>
      </c>
      <c r="K440" s="3" t="str">
        <f>VLOOKUP(J440,'LibSets constants'!$A$4:$B$1000,2,FALSE)</f>
        <v>DLC_ORSINIUM</v>
      </c>
      <c r="L440" s="3" t="str">
        <f>VLOOKUP(J440,'LibSets constants'!$A$4:$C$1000,3,FALSE)</f>
        <v>Orsinium</v>
      </c>
    </row>
    <row r="441" spans="1:12" x14ac:dyDescent="0.25">
      <c r="A441" s="12">
        <v>815</v>
      </c>
      <c r="B441" s="5">
        <f>VLOOKUP(A441,'ESO dumped ZoneData'!$A$3:$D$9995,2,FALSE)</f>
        <v>441</v>
      </c>
      <c r="C441" s="5">
        <f>VLOOKUP(A441,'ESO dumped ZoneData'!$A$3:$D$9995,3,FALSE)</f>
        <v>684</v>
      </c>
      <c r="D441" s="3" t="str">
        <f>VLOOKUP(A441,'ESO dumped ZoneData'!$A$3:$D$9995,4,FALSE)</f>
        <v>Scarp Keep</v>
      </c>
      <c r="E441" s="3" t="str">
        <f t="array" ref="E441">IF(OR(EXACT(A441,'ESO Dungeon constants'!$D$3:$D$987)),"X","")</f>
        <v/>
      </c>
      <c r="F441" s="3" t="str">
        <f t="shared" si="24"/>
        <v/>
      </c>
      <c r="G441" s="3" t="str">
        <f t="shared" si="25"/>
        <v>Wrothgar</v>
      </c>
      <c r="H441" s="17">
        <f t="shared" si="26"/>
        <v>815</v>
      </c>
      <c r="I441" s="17">
        <f t="shared" si="27"/>
        <v>684</v>
      </c>
      <c r="J441">
        <v>2</v>
      </c>
      <c r="K441" s="3" t="str">
        <f>VLOOKUP(J441,'LibSets constants'!$A$4:$B$1000,2,FALSE)</f>
        <v>DLC_ORSINIUM</v>
      </c>
      <c r="L441" s="3" t="str">
        <f>VLOOKUP(J441,'LibSets constants'!$A$4:$C$1000,3,FALSE)</f>
        <v>Orsinium</v>
      </c>
    </row>
    <row r="442" spans="1:12" x14ac:dyDescent="0.25">
      <c r="A442" s="12">
        <v>816</v>
      </c>
      <c r="B442" s="5">
        <f>VLOOKUP(A442,'ESO dumped ZoneData'!$A$3:$D$9995,2,FALSE)</f>
        <v>442</v>
      </c>
      <c r="C442" s="5">
        <f>VLOOKUP(A442,'ESO dumped ZoneData'!$A$3:$D$9995,3,FALSE)</f>
        <v>816</v>
      </c>
      <c r="D442" s="3" t="str">
        <f>VLOOKUP(A442,'ESO dumped ZoneData'!$A$3:$D$9995,4,FALSE)</f>
        <v>Hew's Bane</v>
      </c>
      <c r="E442" s="3" t="str">
        <f t="array" ref="E442">IF(OR(EXACT(A442,'ESO Dungeon constants'!$D$3:$D$987)),"X","")</f>
        <v/>
      </c>
      <c r="F442" s="3" t="str">
        <f t="shared" si="24"/>
        <v>X</v>
      </c>
      <c r="G442" s="3" t="str">
        <f t="shared" si="25"/>
        <v/>
      </c>
      <c r="H442" s="17">
        <f t="shared" si="26"/>
        <v>816</v>
      </c>
      <c r="I442" s="17">
        <f t="shared" si="27"/>
        <v>816</v>
      </c>
      <c r="J442">
        <v>3</v>
      </c>
      <c r="K442" s="3" t="str">
        <f>VLOOKUP(J442,'LibSets constants'!$A$4:$B$1000,2,FALSE)</f>
        <v>DLC_THIEVES_GUILD</v>
      </c>
      <c r="L442" s="3" t="str">
        <f>VLOOKUP(J442,'LibSets constants'!$A$4:$C$1000,3,FALSE)</f>
        <v>Thieves Guild</v>
      </c>
    </row>
    <row r="443" spans="1:12" x14ac:dyDescent="0.25">
      <c r="A443" s="12">
        <v>817</v>
      </c>
      <c r="B443" s="5">
        <f>VLOOKUP(A443,'ESO dumped ZoneData'!$A$3:$D$9995,2,FALSE)</f>
        <v>443</v>
      </c>
      <c r="C443" s="5">
        <f>VLOOKUP(A443,'ESO dumped ZoneData'!$A$3:$D$9995,3,FALSE)</f>
        <v>816</v>
      </c>
      <c r="D443" s="3" t="str">
        <f>VLOOKUP(A443,'ESO dumped ZoneData'!$A$3:$D$9995,4,FALSE)</f>
        <v>Bahraha's Gloom</v>
      </c>
      <c r="E443" s="3" t="str">
        <f t="array" ref="E443">IF(OR(EXACT(A443,'ESO Dungeon constants'!$D$3:$D$987)),"X","")</f>
        <v/>
      </c>
      <c r="F443" s="3" t="str">
        <f t="shared" si="24"/>
        <v/>
      </c>
      <c r="G443" s="3" t="str">
        <f t="shared" si="25"/>
        <v>Hew's Bane</v>
      </c>
      <c r="H443" s="17">
        <f t="shared" si="26"/>
        <v>817</v>
      </c>
      <c r="I443" s="17">
        <f t="shared" si="27"/>
        <v>816</v>
      </c>
      <c r="J443">
        <v>3</v>
      </c>
      <c r="K443" s="3" t="str">
        <f>VLOOKUP(J443,'LibSets constants'!$A$4:$B$1000,2,FALSE)</f>
        <v>DLC_THIEVES_GUILD</v>
      </c>
      <c r="L443" s="3" t="str">
        <f>VLOOKUP(J443,'LibSets constants'!$A$4:$C$1000,3,FALSE)</f>
        <v>Thieves Guild</v>
      </c>
    </row>
    <row r="444" spans="1:12" x14ac:dyDescent="0.25">
      <c r="A444" s="12">
        <v>818</v>
      </c>
      <c r="B444" s="5">
        <f>VLOOKUP(A444,'ESO dumped ZoneData'!$A$3:$D$9995,2,FALSE)</f>
        <v>444</v>
      </c>
      <c r="C444" s="5">
        <f>VLOOKUP(A444,'ESO dumped ZoneData'!$A$3:$D$9995,3,FALSE)</f>
        <v>816</v>
      </c>
      <c r="D444" s="3" t="str">
        <f>VLOOKUP(A444,'ESO dumped ZoneData'!$A$3:$D$9995,4,FALSE)</f>
        <v>Iron Wheel Headquarters</v>
      </c>
      <c r="E444" s="3" t="str">
        <f t="array" ref="E444">IF(OR(EXACT(A444,'ESO Dungeon constants'!$D$3:$D$987)),"X","")</f>
        <v/>
      </c>
      <c r="F444" s="3" t="str">
        <f t="shared" si="24"/>
        <v/>
      </c>
      <c r="G444" s="3" t="str">
        <f t="shared" si="25"/>
        <v>Hew's Bane</v>
      </c>
      <c r="H444" s="17">
        <f t="shared" si="26"/>
        <v>818</v>
      </c>
      <c r="I444" s="17">
        <f t="shared" si="27"/>
        <v>816</v>
      </c>
      <c r="J444">
        <v>3</v>
      </c>
      <c r="K444" s="3" t="str">
        <f>VLOOKUP(J444,'LibSets constants'!$A$4:$B$1000,2,FALSE)</f>
        <v>DLC_THIEVES_GUILD</v>
      </c>
      <c r="L444" s="3" t="str">
        <f>VLOOKUP(J444,'LibSets constants'!$A$4:$C$1000,3,FALSE)</f>
        <v>Thieves Guild</v>
      </c>
    </row>
    <row r="445" spans="1:12" x14ac:dyDescent="0.25">
      <c r="A445" s="12">
        <v>819</v>
      </c>
      <c r="B445" s="5">
        <f>VLOOKUP(A445,'ESO dumped ZoneData'!$A$3:$D$9995,2,FALSE)</f>
        <v>445</v>
      </c>
      <c r="C445" s="5">
        <f>VLOOKUP(A445,'ESO dumped ZoneData'!$A$3:$D$9995,3,FALSE)</f>
        <v>816</v>
      </c>
      <c r="D445" s="3" t="str">
        <f>VLOOKUP(A445,'ESO dumped ZoneData'!$A$3:$D$9995,4,FALSE)</f>
        <v>Al-Danobia Tomb</v>
      </c>
      <c r="E445" s="3" t="str">
        <f t="array" ref="E445">IF(OR(EXACT(A445,'ESO Dungeon constants'!$D$3:$D$987)),"X","")</f>
        <v/>
      </c>
      <c r="F445" s="3" t="str">
        <f t="shared" si="24"/>
        <v/>
      </c>
      <c r="G445" s="3" t="str">
        <f t="shared" si="25"/>
        <v>Hew's Bane</v>
      </c>
      <c r="H445" s="17">
        <f t="shared" si="26"/>
        <v>819</v>
      </c>
      <c r="I445" s="17">
        <f t="shared" si="27"/>
        <v>816</v>
      </c>
      <c r="J445">
        <v>3</v>
      </c>
      <c r="K445" s="3" t="str">
        <f>VLOOKUP(J445,'LibSets constants'!$A$4:$B$1000,2,FALSE)</f>
        <v>DLC_THIEVES_GUILD</v>
      </c>
      <c r="L445" s="3" t="str">
        <f>VLOOKUP(J445,'LibSets constants'!$A$4:$C$1000,3,FALSE)</f>
        <v>Thieves Guild</v>
      </c>
    </row>
    <row r="446" spans="1:12" x14ac:dyDescent="0.25">
      <c r="A446" s="12">
        <v>820</v>
      </c>
      <c r="B446" s="5">
        <f>VLOOKUP(A446,'ESO dumped ZoneData'!$A$3:$D$9995,2,FALSE)</f>
        <v>446</v>
      </c>
      <c r="C446" s="5">
        <f>VLOOKUP(A446,'ESO dumped ZoneData'!$A$3:$D$9995,3,FALSE)</f>
        <v>816</v>
      </c>
      <c r="D446" s="3" t="str">
        <f>VLOOKUP(A446,'ESO dumped ZoneData'!$A$3:$D$9995,4,FALSE)</f>
        <v>Hubalajad Palace</v>
      </c>
      <c r="E446" s="3" t="str">
        <f t="array" ref="E446">IF(OR(EXACT(A446,'ESO Dungeon constants'!$D$3:$D$987)),"X","")</f>
        <v/>
      </c>
      <c r="F446" s="3" t="str">
        <f t="shared" si="24"/>
        <v/>
      </c>
      <c r="G446" s="3" t="str">
        <f t="shared" si="25"/>
        <v>Hew's Bane</v>
      </c>
      <c r="H446" s="17">
        <f t="shared" si="26"/>
        <v>820</v>
      </c>
      <c r="I446" s="17">
        <f t="shared" si="27"/>
        <v>816</v>
      </c>
      <c r="J446">
        <v>3</v>
      </c>
      <c r="K446" s="3" t="str">
        <f>VLOOKUP(J446,'LibSets constants'!$A$4:$B$1000,2,FALSE)</f>
        <v>DLC_THIEVES_GUILD</v>
      </c>
      <c r="L446" s="3" t="str">
        <f>VLOOKUP(J446,'LibSets constants'!$A$4:$C$1000,3,FALSE)</f>
        <v>Thieves Guild</v>
      </c>
    </row>
    <row r="447" spans="1:12" x14ac:dyDescent="0.25">
      <c r="A447" s="12">
        <v>821</v>
      </c>
      <c r="B447" s="5">
        <f>VLOOKUP(A447,'ESO dumped ZoneData'!$A$3:$D$9995,2,FALSE)</f>
        <v>447</v>
      </c>
      <c r="C447" s="5">
        <f>VLOOKUP(A447,'ESO dumped ZoneData'!$A$3:$D$9995,3,FALSE)</f>
        <v>816</v>
      </c>
      <c r="D447" s="3" t="str">
        <f>VLOOKUP(A447,'ESO dumped ZoneData'!$A$3:$D$9995,4,FALSE)</f>
        <v>Thieves Den</v>
      </c>
      <c r="E447" s="3" t="str">
        <f t="array" ref="E447">IF(OR(EXACT(A447,'ESO Dungeon constants'!$D$3:$D$987)),"X","")</f>
        <v/>
      </c>
      <c r="F447" s="3" t="str">
        <f t="shared" si="24"/>
        <v/>
      </c>
      <c r="G447" s="3" t="str">
        <f t="shared" si="25"/>
        <v>Hew's Bane</v>
      </c>
      <c r="H447" s="17">
        <f t="shared" si="26"/>
        <v>821</v>
      </c>
      <c r="I447" s="17">
        <f t="shared" si="27"/>
        <v>816</v>
      </c>
      <c r="J447">
        <v>3</v>
      </c>
      <c r="K447" s="3" t="str">
        <f>VLOOKUP(J447,'LibSets constants'!$A$4:$B$1000,2,FALSE)</f>
        <v>DLC_THIEVES_GUILD</v>
      </c>
      <c r="L447" s="3" t="str">
        <f>VLOOKUP(J447,'LibSets constants'!$A$4:$C$1000,3,FALSE)</f>
        <v>Thieves Guild</v>
      </c>
    </row>
    <row r="448" spans="1:12" x14ac:dyDescent="0.25">
      <c r="A448" s="12">
        <v>823</v>
      </c>
      <c r="B448" s="5">
        <f>VLOOKUP(A448,'ESO dumped ZoneData'!$A$3:$D$9995,2,FALSE)</f>
        <v>448</v>
      </c>
      <c r="C448" s="5">
        <f>VLOOKUP(A448,'ESO dumped ZoneData'!$A$3:$D$9995,3,FALSE)</f>
        <v>823</v>
      </c>
      <c r="D448" s="3" t="str">
        <f>VLOOKUP(A448,'ESO dumped ZoneData'!$A$3:$D$9995,4,FALSE)</f>
        <v>Gold Coast</v>
      </c>
      <c r="E448" s="3" t="str">
        <f t="array" ref="E448">IF(OR(EXACT(A448,'ESO Dungeon constants'!$D$3:$D$987)),"X","")</f>
        <v/>
      </c>
      <c r="F448" s="3" t="str">
        <f t="shared" si="24"/>
        <v>X</v>
      </c>
      <c r="G448" s="3" t="str">
        <f t="shared" si="25"/>
        <v/>
      </c>
      <c r="H448" s="17">
        <f t="shared" si="26"/>
        <v>823</v>
      </c>
      <c r="I448" s="17">
        <f t="shared" si="27"/>
        <v>823</v>
      </c>
      <c r="J448">
        <v>4</v>
      </c>
      <c r="K448" s="3" t="str">
        <f>VLOOKUP(J448,'LibSets constants'!$A$4:$B$1000,2,FALSE)</f>
        <v>DLC_DARK_BROTHERHOOD</v>
      </c>
      <c r="L448" s="3" t="str">
        <f>VLOOKUP(J448,'LibSets constants'!$A$4:$C$1000,3,FALSE)</f>
        <v>Dark Brotherhood</v>
      </c>
    </row>
    <row r="449" spans="1:12" x14ac:dyDescent="0.25">
      <c r="A449" s="12">
        <v>824</v>
      </c>
      <c r="B449" s="5">
        <f>VLOOKUP(A449,'ESO dumped ZoneData'!$A$3:$D$9995,2,FALSE)</f>
        <v>449</v>
      </c>
      <c r="C449" s="5">
        <f>VLOOKUP(A449,'ESO dumped ZoneData'!$A$3:$D$9995,3,FALSE)</f>
        <v>823</v>
      </c>
      <c r="D449" s="3" t="str">
        <f>VLOOKUP(A449,'ESO dumped ZoneData'!$A$3:$D$9995,4,FALSE)</f>
        <v>Hrota Cave</v>
      </c>
      <c r="E449" s="3" t="str">
        <f t="array" ref="E449">IF(OR(EXACT(A449,'ESO Dungeon constants'!$D$3:$D$987)),"X","")</f>
        <v/>
      </c>
      <c r="F449" s="3" t="str">
        <f t="shared" si="24"/>
        <v/>
      </c>
      <c r="G449" s="3" t="str">
        <f t="shared" si="25"/>
        <v>Gold Coast</v>
      </c>
      <c r="H449" s="17">
        <f t="shared" si="26"/>
        <v>824</v>
      </c>
      <c r="I449" s="17">
        <f t="shared" si="27"/>
        <v>823</v>
      </c>
      <c r="J449">
        <v>4</v>
      </c>
      <c r="K449" s="3" t="str">
        <f>VLOOKUP(J449,'LibSets constants'!$A$4:$B$1000,2,FALSE)</f>
        <v>DLC_DARK_BROTHERHOOD</v>
      </c>
      <c r="L449" s="3" t="str">
        <f>VLOOKUP(J449,'LibSets constants'!$A$4:$C$1000,3,FALSE)</f>
        <v>Dark Brotherhood</v>
      </c>
    </row>
    <row r="450" spans="1:12" x14ac:dyDescent="0.25">
      <c r="A450" s="12">
        <v>825</v>
      </c>
      <c r="B450" s="5">
        <f>VLOOKUP(A450,'ESO dumped ZoneData'!$A$3:$D$9995,2,FALSE)</f>
        <v>450</v>
      </c>
      <c r="C450" s="5">
        <f>VLOOKUP(A450,'ESO dumped ZoneData'!$A$3:$D$9995,3,FALSE)</f>
        <v>823</v>
      </c>
      <c r="D450" s="3" t="str">
        <f>VLOOKUP(A450,'ESO dumped ZoneData'!$A$3:$D$9995,4,FALSE)</f>
        <v>Garlas Agea</v>
      </c>
      <c r="E450" s="3" t="str">
        <f t="array" ref="E450">IF(OR(EXACT(A450,'ESO Dungeon constants'!$D$3:$D$987)),"X","")</f>
        <v/>
      </c>
      <c r="F450" s="3" t="str">
        <f t="shared" ref="F450:F513" si="28">IF(EXACT(A450,C450),"X","")</f>
        <v/>
      </c>
      <c r="G450" s="3" t="str">
        <f t="shared" ref="G450:G513" si="29">IF(A450&lt;&gt;C450,VLOOKUP(C450,$A$2:$D$9949,4,FALSE),"")</f>
        <v>Gold Coast</v>
      </c>
      <c r="H450" s="17">
        <f t="shared" ref="H450:H513" si="30">A450</f>
        <v>825</v>
      </c>
      <c r="I450" s="17">
        <f t="shared" ref="I450:I513" si="31">C450</f>
        <v>823</v>
      </c>
      <c r="J450">
        <v>4</v>
      </c>
      <c r="K450" s="3" t="str">
        <f>VLOOKUP(J450,'LibSets constants'!$A$4:$B$1000,2,FALSE)</f>
        <v>DLC_DARK_BROTHERHOOD</v>
      </c>
      <c r="L450" s="3" t="str">
        <f>VLOOKUP(J450,'LibSets constants'!$A$4:$C$1000,3,FALSE)</f>
        <v>Dark Brotherhood</v>
      </c>
    </row>
    <row r="451" spans="1:12" x14ac:dyDescent="0.25">
      <c r="A451" s="12">
        <v>826</v>
      </c>
      <c r="B451" s="5">
        <f>VLOOKUP(A451,'ESO dumped ZoneData'!$A$3:$D$9995,2,FALSE)</f>
        <v>451</v>
      </c>
      <c r="C451" s="5">
        <f>VLOOKUP(A451,'ESO dumped ZoneData'!$A$3:$D$9995,3,FALSE)</f>
        <v>823</v>
      </c>
      <c r="D451" s="3" t="str">
        <f>VLOOKUP(A451,'ESO dumped ZoneData'!$A$3:$D$9995,4,FALSE)</f>
        <v>Dark Brotherhood Sanctuary</v>
      </c>
      <c r="E451" s="3" t="str">
        <f t="array" ref="E451">IF(OR(EXACT(A451,'ESO Dungeon constants'!$D$3:$D$987)),"X","")</f>
        <v/>
      </c>
      <c r="F451" s="3" t="str">
        <f t="shared" si="28"/>
        <v/>
      </c>
      <c r="G451" s="3" t="str">
        <f t="shared" si="29"/>
        <v>Gold Coast</v>
      </c>
      <c r="H451" s="17">
        <f t="shared" si="30"/>
        <v>826</v>
      </c>
      <c r="I451" s="17">
        <f t="shared" si="31"/>
        <v>823</v>
      </c>
      <c r="J451">
        <v>4</v>
      </c>
      <c r="K451" s="3" t="str">
        <f>VLOOKUP(J451,'LibSets constants'!$A$4:$B$1000,2,FALSE)</f>
        <v>DLC_DARK_BROTHERHOOD</v>
      </c>
      <c r="L451" s="3" t="str">
        <f>VLOOKUP(J451,'LibSets constants'!$A$4:$C$1000,3,FALSE)</f>
        <v>Dark Brotherhood</v>
      </c>
    </row>
    <row r="452" spans="1:12" x14ac:dyDescent="0.25">
      <c r="A452" s="12">
        <v>827</v>
      </c>
      <c r="B452" s="5">
        <f>VLOOKUP(A452,'ESO dumped ZoneData'!$A$3:$D$9995,2,FALSE)</f>
        <v>452</v>
      </c>
      <c r="C452" s="5">
        <f>VLOOKUP(A452,'ESO dumped ZoneData'!$A$3:$D$9995,3,FALSE)</f>
        <v>823</v>
      </c>
      <c r="D452" s="3" t="str">
        <f>VLOOKUP(A452,'ESO dumped ZoneData'!$A$3:$D$9995,4,FALSE)</f>
        <v>Jarol Estate</v>
      </c>
      <c r="E452" s="3" t="str">
        <f t="array" ref="E452">IF(OR(EXACT(A452,'ESO Dungeon constants'!$D$3:$D$987)),"X","")</f>
        <v/>
      </c>
      <c r="F452" s="3" t="str">
        <f t="shared" si="28"/>
        <v/>
      </c>
      <c r="G452" s="3" t="str">
        <f t="shared" si="29"/>
        <v>Gold Coast</v>
      </c>
      <c r="H452" s="17">
        <f t="shared" si="30"/>
        <v>827</v>
      </c>
      <c r="I452" s="17">
        <f t="shared" si="31"/>
        <v>823</v>
      </c>
      <c r="J452">
        <v>4</v>
      </c>
      <c r="K452" s="3" t="str">
        <f>VLOOKUP(J452,'LibSets constants'!$A$4:$B$1000,2,FALSE)</f>
        <v>DLC_DARK_BROTHERHOOD</v>
      </c>
      <c r="L452" s="3" t="str">
        <f>VLOOKUP(J452,'LibSets constants'!$A$4:$C$1000,3,FALSE)</f>
        <v>Dark Brotherhood</v>
      </c>
    </row>
    <row r="453" spans="1:12" x14ac:dyDescent="0.25">
      <c r="A453" s="12">
        <v>828</v>
      </c>
      <c r="B453" s="5">
        <f>VLOOKUP(A453,'ESO dumped ZoneData'!$A$3:$D$9995,2,FALSE)</f>
        <v>453</v>
      </c>
      <c r="C453" s="5">
        <f>VLOOKUP(A453,'ESO dumped ZoneData'!$A$3:$D$9995,3,FALSE)</f>
        <v>823</v>
      </c>
      <c r="D453" s="3" t="str">
        <f>VLOOKUP(A453,'ESO dumped ZoneData'!$A$3:$D$9995,4,FALSE)</f>
        <v>At-Himah Estate</v>
      </c>
      <c r="E453" s="3" t="str">
        <f t="array" ref="E453">IF(OR(EXACT(A453,'ESO Dungeon constants'!$D$3:$D$987)),"X","")</f>
        <v/>
      </c>
      <c r="F453" s="3" t="str">
        <f t="shared" si="28"/>
        <v/>
      </c>
      <c r="G453" s="3" t="str">
        <f t="shared" si="29"/>
        <v>Gold Coast</v>
      </c>
      <c r="H453" s="17">
        <f t="shared" si="30"/>
        <v>828</v>
      </c>
      <c r="I453" s="17">
        <f t="shared" si="31"/>
        <v>823</v>
      </c>
      <c r="J453">
        <v>4</v>
      </c>
      <c r="K453" s="3" t="str">
        <f>VLOOKUP(J453,'LibSets constants'!$A$4:$B$1000,2,FALSE)</f>
        <v>DLC_DARK_BROTHERHOOD</v>
      </c>
      <c r="L453" s="3" t="str">
        <f>VLOOKUP(J453,'LibSets constants'!$A$4:$C$1000,3,FALSE)</f>
        <v>Dark Brotherhood</v>
      </c>
    </row>
    <row r="454" spans="1:12" x14ac:dyDescent="0.25">
      <c r="A454" s="12">
        <v>829</v>
      </c>
      <c r="B454" s="5">
        <f>VLOOKUP(A454,'ESO dumped ZoneData'!$A$3:$D$9995,2,FALSE)</f>
        <v>454</v>
      </c>
      <c r="C454" s="5">
        <f>VLOOKUP(A454,'ESO dumped ZoneData'!$A$3:$D$9995,3,FALSE)</f>
        <v>823</v>
      </c>
      <c r="D454" s="3" t="str">
        <f>VLOOKUP(A454,'ESO dumped ZoneData'!$A$3:$D$9995,4,FALSE)</f>
        <v>Knightsgrave</v>
      </c>
      <c r="E454" s="3" t="str">
        <f t="array" ref="E454">IF(OR(EXACT(A454,'ESO Dungeon constants'!$D$3:$D$987)),"X","")</f>
        <v/>
      </c>
      <c r="F454" s="3" t="str">
        <f t="shared" si="28"/>
        <v/>
      </c>
      <c r="G454" s="3" t="str">
        <f t="shared" si="29"/>
        <v>Gold Coast</v>
      </c>
      <c r="H454" s="17">
        <f t="shared" si="30"/>
        <v>829</v>
      </c>
      <c r="I454" s="17">
        <f t="shared" si="31"/>
        <v>823</v>
      </c>
      <c r="J454">
        <v>4</v>
      </c>
      <c r="K454" s="3" t="str">
        <f>VLOOKUP(J454,'LibSets constants'!$A$4:$B$1000,2,FALSE)</f>
        <v>DLC_DARK_BROTHERHOOD</v>
      </c>
      <c r="L454" s="3" t="str">
        <f>VLOOKUP(J454,'LibSets constants'!$A$4:$C$1000,3,FALSE)</f>
        <v>Dark Brotherhood</v>
      </c>
    </row>
    <row r="455" spans="1:12" x14ac:dyDescent="0.25">
      <c r="A455" s="12">
        <v>831</v>
      </c>
      <c r="B455" s="5">
        <f>VLOOKUP(A455,'ESO dumped ZoneData'!$A$3:$D$9995,2,FALSE)</f>
        <v>455</v>
      </c>
      <c r="C455" s="5">
        <f>VLOOKUP(A455,'ESO dumped ZoneData'!$A$3:$D$9995,3,FALSE)</f>
        <v>823</v>
      </c>
      <c r="D455" s="3" t="str">
        <f>VLOOKUP(A455,'ESO dumped ZoneData'!$A$3:$D$9995,4,FALSE)</f>
        <v>Anvil Castle</v>
      </c>
      <c r="E455" s="3" t="str">
        <f t="array" ref="E455">IF(OR(EXACT(A455,'ESO Dungeon constants'!$D$3:$D$987)),"X","")</f>
        <v/>
      </c>
      <c r="F455" s="3" t="str">
        <f t="shared" si="28"/>
        <v/>
      </c>
      <c r="G455" s="3" t="str">
        <f t="shared" si="29"/>
        <v>Gold Coast</v>
      </c>
      <c r="H455" s="17">
        <f t="shared" si="30"/>
        <v>831</v>
      </c>
      <c r="I455" s="17">
        <f t="shared" si="31"/>
        <v>823</v>
      </c>
      <c r="J455">
        <v>4</v>
      </c>
      <c r="K455" s="3" t="str">
        <f>VLOOKUP(J455,'LibSets constants'!$A$4:$B$1000,2,FALSE)</f>
        <v>DLC_DARK_BROTHERHOOD</v>
      </c>
      <c r="L455" s="3" t="str">
        <f>VLOOKUP(J455,'LibSets constants'!$A$4:$C$1000,3,FALSE)</f>
        <v>Dark Brotherhood</v>
      </c>
    </row>
    <row r="456" spans="1:12" x14ac:dyDescent="0.25">
      <c r="A456" s="12">
        <v>832</v>
      </c>
      <c r="B456" s="5">
        <f>VLOOKUP(A456,'ESO dumped ZoneData'!$A$3:$D$9995,2,FALSE)</f>
        <v>456</v>
      </c>
      <c r="C456" s="5">
        <f>VLOOKUP(A456,'ESO dumped ZoneData'!$A$3:$D$9995,3,FALSE)</f>
        <v>823</v>
      </c>
      <c r="D456" s="3" t="str">
        <f>VLOOKUP(A456,'ESO dumped ZoneData'!$A$3:$D$9995,4,FALSE)</f>
        <v>Castle Kvatch</v>
      </c>
      <c r="E456" s="3" t="str">
        <f t="array" ref="E456">IF(OR(EXACT(A456,'ESO Dungeon constants'!$D$3:$D$987)),"X","")</f>
        <v/>
      </c>
      <c r="F456" s="3" t="str">
        <f t="shared" si="28"/>
        <v/>
      </c>
      <c r="G456" s="3" t="str">
        <f t="shared" si="29"/>
        <v>Gold Coast</v>
      </c>
      <c r="H456" s="17">
        <f t="shared" si="30"/>
        <v>832</v>
      </c>
      <c r="I456" s="17">
        <f t="shared" si="31"/>
        <v>823</v>
      </c>
      <c r="J456">
        <v>4</v>
      </c>
      <c r="K456" s="3" t="str">
        <f>VLOOKUP(J456,'LibSets constants'!$A$4:$B$1000,2,FALSE)</f>
        <v>DLC_DARK_BROTHERHOOD</v>
      </c>
      <c r="L456" s="3" t="str">
        <f>VLOOKUP(J456,'LibSets constants'!$A$4:$C$1000,3,FALSE)</f>
        <v>Dark Brotherhood</v>
      </c>
    </row>
    <row r="457" spans="1:12" x14ac:dyDescent="0.25">
      <c r="A457" s="12">
        <v>833</v>
      </c>
      <c r="B457" s="5">
        <f>VLOOKUP(A457,'ESO dumped ZoneData'!$A$3:$D$9995,2,FALSE)</f>
        <v>457</v>
      </c>
      <c r="C457" s="5">
        <f>VLOOKUP(A457,'ESO dumped ZoneData'!$A$3:$D$9995,3,FALSE)</f>
        <v>823</v>
      </c>
      <c r="D457" s="3" t="str">
        <f>VLOOKUP(A457,'ESO dumped ZoneData'!$A$3:$D$9995,4,FALSE)</f>
        <v>Enclave of the Hourglass</v>
      </c>
      <c r="E457" s="3" t="str">
        <f t="array" ref="E457">IF(OR(EXACT(A457,'ESO Dungeon constants'!$D$3:$D$987)),"X","")</f>
        <v/>
      </c>
      <c r="F457" s="3" t="str">
        <f t="shared" si="28"/>
        <v/>
      </c>
      <c r="G457" s="3" t="str">
        <f t="shared" si="29"/>
        <v>Gold Coast</v>
      </c>
      <c r="H457" s="17">
        <f t="shared" si="30"/>
        <v>833</v>
      </c>
      <c r="I457" s="17">
        <f t="shared" si="31"/>
        <v>823</v>
      </c>
      <c r="J457">
        <v>4</v>
      </c>
      <c r="K457" s="3" t="str">
        <f>VLOOKUP(J457,'LibSets constants'!$A$4:$B$1000,2,FALSE)</f>
        <v>DLC_DARK_BROTHERHOOD</v>
      </c>
      <c r="L457" s="3" t="str">
        <f>VLOOKUP(J457,'LibSets constants'!$A$4:$C$1000,3,FALSE)</f>
        <v>Dark Brotherhood</v>
      </c>
    </row>
    <row r="458" spans="1:12" x14ac:dyDescent="0.25">
      <c r="A458" s="12">
        <v>834</v>
      </c>
      <c r="B458" s="5">
        <f>VLOOKUP(A458,'ESO dumped ZoneData'!$A$3:$D$9995,2,FALSE)</f>
        <v>458</v>
      </c>
      <c r="C458" s="5">
        <f>VLOOKUP(A458,'ESO dumped ZoneData'!$A$3:$D$9995,3,FALSE)</f>
        <v>816</v>
      </c>
      <c r="D458" s="3" t="str">
        <f>VLOOKUP(A458,'ESO dumped ZoneData'!$A$3:$D$9995,4,FALSE)</f>
        <v>Fulstrom Homestead</v>
      </c>
      <c r="E458" s="3" t="str">
        <f t="array" ref="E458">IF(OR(EXACT(A458,'ESO Dungeon constants'!$D$3:$D$987)),"X","")</f>
        <v/>
      </c>
      <c r="F458" s="3" t="str">
        <f t="shared" si="28"/>
        <v/>
      </c>
      <c r="G458" s="3" t="str">
        <f t="shared" si="29"/>
        <v>Hew's Bane</v>
      </c>
      <c r="H458" s="17">
        <f t="shared" si="30"/>
        <v>834</v>
      </c>
      <c r="I458" s="17">
        <f t="shared" si="31"/>
        <v>816</v>
      </c>
      <c r="J458">
        <v>3</v>
      </c>
      <c r="K458" s="3" t="str">
        <f>VLOOKUP(J458,'LibSets constants'!$A$4:$B$1000,2,FALSE)</f>
        <v>DLC_THIEVES_GUILD</v>
      </c>
      <c r="L458" s="3" t="str">
        <f>VLOOKUP(J458,'LibSets constants'!$A$4:$C$1000,3,FALSE)</f>
        <v>Thieves Guild</v>
      </c>
    </row>
    <row r="459" spans="1:12" x14ac:dyDescent="0.25">
      <c r="A459" s="12">
        <v>836</v>
      </c>
      <c r="B459" s="5">
        <f>VLOOKUP(A459,'ESO dumped ZoneData'!$A$3:$D$9995,2,FALSE)</f>
        <v>459</v>
      </c>
      <c r="C459" s="5">
        <f>VLOOKUP(A459,'ESO dumped ZoneData'!$A$3:$D$9995,3,FALSE)</f>
        <v>823</v>
      </c>
      <c r="D459" s="3" t="str">
        <f>VLOOKUP(A459,'ESO dumped ZoneData'!$A$3:$D$9995,4,FALSE)</f>
        <v>Cathedral of Akatosh</v>
      </c>
      <c r="E459" s="3" t="str">
        <f t="array" ref="E459">IF(OR(EXACT(A459,'ESO Dungeon constants'!$D$3:$D$987)),"X","")</f>
        <v/>
      </c>
      <c r="F459" s="3" t="str">
        <f t="shared" si="28"/>
        <v/>
      </c>
      <c r="G459" s="3" t="str">
        <f t="shared" si="29"/>
        <v>Gold Coast</v>
      </c>
      <c r="H459" s="17">
        <f t="shared" si="30"/>
        <v>836</v>
      </c>
      <c r="I459" s="17">
        <f t="shared" si="31"/>
        <v>823</v>
      </c>
      <c r="J459">
        <v>4</v>
      </c>
      <c r="K459" s="3" t="str">
        <f>VLOOKUP(J459,'LibSets constants'!$A$4:$B$1000,2,FALSE)</f>
        <v>DLC_DARK_BROTHERHOOD</v>
      </c>
      <c r="L459" s="3" t="str">
        <f>VLOOKUP(J459,'LibSets constants'!$A$4:$C$1000,3,FALSE)</f>
        <v>Dark Brotherhood</v>
      </c>
    </row>
    <row r="460" spans="1:12" x14ac:dyDescent="0.25">
      <c r="A460" s="12">
        <v>837</v>
      </c>
      <c r="B460" s="5">
        <f>VLOOKUP(A460,'ESO dumped ZoneData'!$A$3:$D$9995,2,FALSE)</f>
        <v>460</v>
      </c>
      <c r="C460" s="5">
        <f>VLOOKUP(A460,'ESO dumped ZoneData'!$A$3:$D$9995,3,FALSE)</f>
        <v>823</v>
      </c>
      <c r="D460" s="3" t="str">
        <f>VLOOKUP(A460,'ESO dumped ZoneData'!$A$3:$D$9995,4,FALSE)</f>
        <v>Anvil Outlaws Refuge</v>
      </c>
      <c r="E460" s="3" t="str">
        <f t="array" ref="E460">IF(OR(EXACT(A460,'ESO Dungeon constants'!$D$3:$D$987)),"X","")</f>
        <v/>
      </c>
      <c r="F460" s="3" t="str">
        <f t="shared" si="28"/>
        <v/>
      </c>
      <c r="G460" s="3" t="str">
        <f t="shared" si="29"/>
        <v>Gold Coast</v>
      </c>
      <c r="H460" s="17">
        <f t="shared" si="30"/>
        <v>837</v>
      </c>
      <c r="I460" s="17">
        <f t="shared" si="31"/>
        <v>823</v>
      </c>
      <c r="J460">
        <v>4</v>
      </c>
      <c r="K460" s="3" t="str">
        <f>VLOOKUP(J460,'LibSets constants'!$A$4:$B$1000,2,FALSE)</f>
        <v>DLC_DARK_BROTHERHOOD</v>
      </c>
      <c r="L460" s="3" t="str">
        <f>VLOOKUP(J460,'LibSets constants'!$A$4:$C$1000,3,FALSE)</f>
        <v>Dark Brotherhood</v>
      </c>
    </row>
    <row r="461" spans="1:12" x14ac:dyDescent="0.25">
      <c r="A461" s="12">
        <v>841</v>
      </c>
      <c r="B461" s="5">
        <f>VLOOKUP(A461,'ESO dumped ZoneData'!$A$3:$D$9995,2,FALSE)</f>
        <v>461</v>
      </c>
      <c r="C461" s="5">
        <f>VLOOKUP(A461,'ESO dumped ZoneData'!$A$3:$D$9995,3,FALSE)</f>
        <v>823</v>
      </c>
      <c r="D461" s="3" t="str">
        <f>VLOOKUP(A461,'ESO dumped ZoneData'!$A$3:$D$9995,4,FALSE)</f>
        <v>Jerall Mountains Logging Track</v>
      </c>
      <c r="E461" s="3" t="str">
        <f t="array" ref="E461">IF(OR(EXACT(A461,'ESO Dungeon constants'!$D$3:$D$987)),"X","")</f>
        <v/>
      </c>
      <c r="F461" s="3" t="str">
        <f t="shared" si="28"/>
        <v/>
      </c>
      <c r="G461" s="3" t="str">
        <f t="shared" si="29"/>
        <v>Gold Coast</v>
      </c>
      <c r="H461" s="17">
        <f t="shared" si="30"/>
        <v>841</v>
      </c>
      <c r="I461" s="17">
        <f t="shared" si="31"/>
        <v>823</v>
      </c>
      <c r="J461">
        <v>4</v>
      </c>
      <c r="K461" s="3" t="str">
        <f>VLOOKUP(J461,'LibSets constants'!$A$4:$B$1000,2,FALSE)</f>
        <v>DLC_DARK_BROTHERHOOD</v>
      </c>
      <c r="L461" s="3" t="str">
        <f>VLOOKUP(J461,'LibSets constants'!$A$4:$C$1000,3,FALSE)</f>
        <v>Dark Brotherhood</v>
      </c>
    </row>
    <row r="462" spans="1:12" x14ac:dyDescent="0.25">
      <c r="A462" s="12">
        <v>842</v>
      </c>
      <c r="B462" s="5">
        <f>VLOOKUP(A462,'ESO dumped ZoneData'!$A$3:$D$9995,2,FALSE)</f>
        <v>462</v>
      </c>
      <c r="C462" s="5">
        <f>VLOOKUP(A462,'ESO dumped ZoneData'!$A$3:$D$9995,3,FALSE)</f>
        <v>823</v>
      </c>
      <c r="D462" s="3" t="str">
        <f>VLOOKUP(A462,'ESO dumped ZoneData'!$A$3:$D$9995,4,FALSE)</f>
        <v>Blackwood Borderlands</v>
      </c>
      <c r="E462" s="3" t="str">
        <f t="array" ref="E462">IF(OR(EXACT(A462,'ESO Dungeon constants'!$D$3:$D$987)),"X","")</f>
        <v/>
      </c>
      <c r="F462" s="3" t="str">
        <f t="shared" si="28"/>
        <v/>
      </c>
      <c r="G462" s="3" t="str">
        <f t="shared" si="29"/>
        <v>Gold Coast</v>
      </c>
      <c r="H462" s="17">
        <f t="shared" si="30"/>
        <v>842</v>
      </c>
      <c r="I462" s="17">
        <f t="shared" si="31"/>
        <v>823</v>
      </c>
      <c r="J462">
        <v>4</v>
      </c>
      <c r="K462" s="3" t="str">
        <f>VLOOKUP(J462,'LibSets constants'!$A$4:$B$1000,2,FALSE)</f>
        <v>DLC_DARK_BROTHERHOOD</v>
      </c>
      <c r="L462" s="3" t="str">
        <f>VLOOKUP(J462,'LibSets constants'!$A$4:$C$1000,3,FALSE)</f>
        <v>Dark Brotherhood</v>
      </c>
    </row>
    <row r="463" spans="1:12" x14ac:dyDescent="0.25">
      <c r="A463" s="12">
        <v>843</v>
      </c>
      <c r="B463" s="5">
        <f>VLOOKUP(A463,'ESO dumped ZoneData'!$A$3:$D$9995,2,FALSE)</f>
        <v>463</v>
      </c>
      <c r="C463" s="5">
        <f>VLOOKUP(A463,'ESO dumped ZoneData'!$A$3:$D$9995,3,FALSE)</f>
        <v>117</v>
      </c>
      <c r="D463" s="3" t="str">
        <f>VLOOKUP(A463,'ESO dumped ZoneData'!$A$3:$D$9995,4,FALSE)</f>
        <v>Ruins of Mazzatun</v>
      </c>
      <c r="E463" s="3" t="str">
        <f t="array" ref="E463">IF(OR(EXACT(A463,'ESO Dungeon constants'!$D$3:$D$987)),"X","")</f>
        <v>X</v>
      </c>
      <c r="F463" s="3" t="str">
        <f t="shared" si="28"/>
        <v/>
      </c>
      <c r="G463" s="3" t="str">
        <f t="shared" si="29"/>
        <v>Shadowfen</v>
      </c>
      <c r="H463" s="17">
        <f t="shared" si="30"/>
        <v>843</v>
      </c>
      <c r="I463" s="17">
        <f t="shared" si="31"/>
        <v>117</v>
      </c>
      <c r="J463">
        <v>0</v>
      </c>
      <c r="K463" s="3" t="str">
        <f>VLOOKUP(J463,'LibSets constants'!$A$4:$B$1000,2,FALSE)</f>
        <v>DLC_BASE_GAME</v>
      </c>
      <c r="L463" s="3" t="str">
        <f>VLOOKUP(J463,'LibSets constants'!$A$4:$C$1000,3,FALSE)</f>
        <v>Included in base game</v>
      </c>
    </row>
    <row r="464" spans="1:12" x14ac:dyDescent="0.25">
      <c r="A464" s="12">
        <v>844</v>
      </c>
      <c r="B464" s="5">
        <f>VLOOKUP(A464,'ESO dumped ZoneData'!$A$3:$D$9995,2,FALSE)</f>
        <v>464</v>
      </c>
      <c r="C464" s="5">
        <f>VLOOKUP(A464,'ESO dumped ZoneData'!$A$3:$D$9995,3,FALSE)</f>
        <v>816</v>
      </c>
      <c r="D464" s="3" t="str">
        <f>VLOOKUP(A464,'ESO dumped ZoneData'!$A$3:$D$9995,4,FALSE)</f>
        <v>Sulima Mansion</v>
      </c>
      <c r="E464" s="3" t="str">
        <f t="array" ref="E464">IF(OR(EXACT(A464,'ESO Dungeon constants'!$D$3:$D$987)),"X","")</f>
        <v/>
      </c>
      <c r="F464" s="3" t="str">
        <f t="shared" si="28"/>
        <v/>
      </c>
      <c r="G464" s="3" t="str">
        <f t="shared" si="29"/>
        <v>Hew's Bane</v>
      </c>
      <c r="H464" s="17">
        <f t="shared" si="30"/>
        <v>844</v>
      </c>
      <c r="I464" s="17">
        <f t="shared" si="31"/>
        <v>816</v>
      </c>
      <c r="J464">
        <v>3</v>
      </c>
      <c r="K464" s="3" t="str">
        <f>VLOOKUP(J464,'LibSets constants'!$A$4:$B$1000,2,FALSE)</f>
        <v>DLC_THIEVES_GUILD</v>
      </c>
      <c r="L464" s="3" t="str">
        <f>VLOOKUP(J464,'LibSets constants'!$A$4:$C$1000,3,FALSE)</f>
        <v>Thieves Guild</v>
      </c>
    </row>
    <row r="465" spans="1:12" x14ac:dyDescent="0.25">
      <c r="A465" s="12">
        <v>845</v>
      </c>
      <c r="B465" s="5">
        <f>VLOOKUP(A465,'ESO dumped ZoneData'!$A$3:$D$9995,2,FALSE)</f>
        <v>465</v>
      </c>
      <c r="C465" s="5">
        <f>VLOOKUP(A465,'ESO dumped ZoneData'!$A$3:$D$9995,3,FALSE)</f>
        <v>816</v>
      </c>
      <c r="D465" s="3" t="str">
        <f>VLOOKUP(A465,'ESO dumped ZoneData'!$A$3:$D$9995,4,FALSE)</f>
        <v>Velmont Mansion</v>
      </c>
      <c r="E465" s="3" t="str">
        <f t="array" ref="E465">IF(OR(EXACT(A465,'ESO Dungeon constants'!$D$3:$D$987)),"X","")</f>
        <v/>
      </c>
      <c r="F465" s="3" t="str">
        <f t="shared" si="28"/>
        <v/>
      </c>
      <c r="G465" s="3" t="str">
        <f t="shared" si="29"/>
        <v>Hew's Bane</v>
      </c>
      <c r="H465" s="17">
        <f t="shared" si="30"/>
        <v>845</v>
      </c>
      <c r="I465" s="17">
        <f t="shared" si="31"/>
        <v>816</v>
      </c>
      <c r="J465">
        <v>3</v>
      </c>
      <c r="K465" s="3" t="str">
        <f>VLOOKUP(J465,'LibSets constants'!$A$4:$B$1000,2,FALSE)</f>
        <v>DLC_THIEVES_GUILD</v>
      </c>
      <c r="L465" s="3" t="str">
        <f>VLOOKUP(J465,'LibSets constants'!$A$4:$C$1000,3,FALSE)</f>
        <v>Thieves Guild</v>
      </c>
    </row>
    <row r="466" spans="1:12" x14ac:dyDescent="0.25">
      <c r="A466" s="12">
        <v>848</v>
      </c>
      <c r="B466" s="5">
        <f>VLOOKUP(A466,'ESO dumped ZoneData'!$A$3:$D$9995,2,FALSE)</f>
        <v>466</v>
      </c>
      <c r="C466" s="5">
        <f>VLOOKUP(A466,'ESO dumped ZoneData'!$A$3:$D$9995,3,FALSE)</f>
        <v>117</v>
      </c>
      <c r="D466" s="3" t="str">
        <f>VLOOKUP(A466,'ESO dumped ZoneData'!$A$3:$D$9995,4,FALSE)</f>
        <v>Cradle of Shadows</v>
      </c>
      <c r="E466" s="3" t="str">
        <f t="array" ref="E466">IF(OR(EXACT(A466,'ESO Dungeon constants'!$D$3:$D$987)),"X","")</f>
        <v>X</v>
      </c>
      <c r="F466" s="3" t="str">
        <f t="shared" si="28"/>
        <v/>
      </c>
      <c r="G466" s="3" t="str">
        <f t="shared" si="29"/>
        <v>Shadowfen</v>
      </c>
      <c r="H466" s="17">
        <f t="shared" si="30"/>
        <v>848</v>
      </c>
      <c r="I466" s="17">
        <f t="shared" si="31"/>
        <v>117</v>
      </c>
      <c r="J466">
        <v>0</v>
      </c>
      <c r="K466" s="3" t="str">
        <f>VLOOKUP(J466,'LibSets constants'!$A$4:$B$1000,2,FALSE)</f>
        <v>DLC_BASE_GAME</v>
      </c>
      <c r="L466" s="3" t="str">
        <f>VLOOKUP(J466,'LibSets constants'!$A$4:$C$1000,3,FALSE)</f>
        <v>Included in base game</v>
      </c>
    </row>
    <row r="467" spans="1:12" x14ac:dyDescent="0.25">
      <c r="A467" s="12">
        <v>849</v>
      </c>
      <c r="B467" s="5">
        <f>VLOOKUP(A467,'ESO dumped ZoneData'!$A$3:$D$9995,2,FALSE)</f>
        <v>467</v>
      </c>
      <c r="C467" s="5">
        <f>VLOOKUP(A467,'ESO dumped ZoneData'!$A$3:$D$9995,3,FALSE)</f>
        <v>849</v>
      </c>
      <c r="D467" s="3" t="str">
        <f>VLOOKUP(A467,'ESO dumped ZoneData'!$A$3:$D$9995,4,FALSE)</f>
        <v>Vvardenfell</v>
      </c>
      <c r="E467" s="3" t="str">
        <f t="array" ref="E467">IF(OR(EXACT(A467,'ESO Dungeon constants'!$D$3:$D$987)),"X","")</f>
        <v/>
      </c>
      <c r="F467" s="3" t="str">
        <f t="shared" si="28"/>
        <v>X</v>
      </c>
      <c r="G467" s="3" t="str">
        <f t="shared" si="29"/>
        <v/>
      </c>
      <c r="H467" s="17">
        <f t="shared" si="30"/>
        <v>849</v>
      </c>
      <c r="I467" s="17">
        <f t="shared" si="31"/>
        <v>849</v>
      </c>
      <c r="J467">
        <v>6</v>
      </c>
      <c r="K467" s="3" t="str">
        <f>VLOOKUP(J467,'LibSets constants'!$A$4:$B$1000,2,FALSE)</f>
        <v>DLC_MORROWIND</v>
      </c>
      <c r="L467" s="3" t="str">
        <f>VLOOKUP(J467,'LibSets constants'!$A$4:$C$1000,3,FALSE)</f>
        <v>Morrowind</v>
      </c>
    </row>
    <row r="468" spans="1:12" x14ac:dyDescent="0.25">
      <c r="A468" s="12">
        <v>852</v>
      </c>
      <c r="B468" s="5">
        <f>VLOOKUP(A468,'ESO dumped ZoneData'!$A$3:$D$9995,2,FALSE)</f>
        <v>468</v>
      </c>
      <c r="C468" s="5">
        <f>VLOOKUP(A468,'ESO dumped ZoneData'!$A$3:$D$9995,3,FALSE)</f>
        <v>3</v>
      </c>
      <c r="D468" s="3" t="str">
        <f>VLOOKUP(A468,'ESO dumped ZoneData'!$A$3:$D$9995,4,FALSE)</f>
        <v>Captain Margaux's Place</v>
      </c>
      <c r="E468" s="3" t="str">
        <f t="array" ref="E468">IF(OR(EXACT(A468,'ESO Dungeon constants'!$D$3:$D$987)),"X","")</f>
        <v/>
      </c>
      <c r="F468" s="3" t="str">
        <f t="shared" si="28"/>
        <v/>
      </c>
      <c r="G468" s="3" t="str">
        <f t="shared" si="29"/>
        <v>Glenumbra</v>
      </c>
      <c r="H468" s="17">
        <f t="shared" si="30"/>
        <v>852</v>
      </c>
      <c r="I468" s="17">
        <f t="shared" si="31"/>
        <v>3</v>
      </c>
      <c r="J468">
        <v>0</v>
      </c>
      <c r="K468" s="3" t="str">
        <f>VLOOKUP(J468,'LibSets constants'!$A$4:$B$1000,2,FALSE)</f>
        <v>DLC_BASE_GAME</v>
      </c>
      <c r="L468" s="3" t="str">
        <f>VLOOKUP(J468,'LibSets constants'!$A$4:$C$1000,3,FALSE)</f>
        <v>Included in base game</v>
      </c>
    </row>
    <row r="469" spans="1:12" x14ac:dyDescent="0.25">
      <c r="A469" s="12">
        <v>853</v>
      </c>
      <c r="B469" s="5">
        <f>VLOOKUP(A469,'ESO dumped ZoneData'!$A$3:$D$9995,2,FALSE)</f>
        <v>469</v>
      </c>
      <c r="C469" s="5">
        <f>VLOOKUP(A469,'ESO dumped ZoneData'!$A$3:$D$9995,3,FALSE)</f>
        <v>20</v>
      </c>
      <c r="D469" s="3" t="str">
        <f>VLOOKUP(A469,'ESO dumped ZoneData'!$A$3:$D$9995,4,FALSE)</f>
        <v>Ravenhurst</v>
      </c>
      <c r="E469" s="3" t="str">
        <f t="array" ref="E469">IF(OR(EXACT(A469,'ESO Dungeon constants'!$D$3:$D$987)),"X","")</f>
        <v/>
      </c>
      <c r="F469" s="3" t="str">
        <f t="shared" si="28"/>
        <v/>
      </c>
      <c r="G469" s="3" t="str">
        <f t="shared" si="29"/>
        <v>Rivenspire</v>
      </c>
      <c r="H469" s="17">
        <f t="shared" si="30"/>
        <v>853</v>
      </c>
      <c r="I469" s="17">
        <f t="shared" si="31"/>
        <v>20</v>
      </c>
      <c r="J469">
        <v>0</v>
      </c>
      <c r="K469" s="3" t="str">
        <f>VLOOKUP(J469,'LibSets constants'!$A$4:$B$1000,2,FALSE)</f>
        <v>DLC_BASE_GAME</v>
      </c>
      <c r="L469" s="3" t="str">
        <f>VLOOKUP(J469,'LibSets constants'!$A$4:$C$1000,3,FALSE)</f>
        <v>Included in base game</v>
      </c>
    </row>
    <row r="470" spans="1:12" x14ac:dyDescent="0.25">
      <c r="A470" s="12">
        <v>854</v>
      </c>
      <c r="B470" s="5">
        <f>VLOOKUP(A470,'ESO dumped ZoneData'!$A$3:$D$9995,2,FALSE)</f>
        <v>470</v>
      </c>
      <c r="C470" s="5">
        <f>VLOOKUP(A470,'ESO dumped ZoneData'!$A$3:$D$9995,3,FALSE)</f>
        <v>92</v>
      </c>
      <c r="D470" s="3" t="str">
        <f>VLOOKUP(A470,'ESO dumped ZoneData'!$A$3:$D$9995,4,FALSE)</f>
        <v>Mournoth Keep</v>
      </c>
      <c r="E470" s="3" t="str">
        <f t="array" ref="E470">IF(OR(EXACT(A470,'ESO Dungeon constants'!$D$3:$D$987)),"X","")</f>
        <v/>
      </c>
      <c r="F470" s="3" t="str">
        <f t="shared" si="28"/>
        <v/>
      </c>
      <c r="G470" s="3" t="str">
        <f t="shared" si="29"/>
        <v>Bangkorai</v>
      </c>
      <c r="H470" s="17">
        <f t="shared" si="30"/>
        <v>854</v>
      </c>
      <c r="I470" s="17">
        <f t="shared" si="31"/>
        <v>92</v>
      </c>
      <c r="J470">
        <v>0</v>
      </c>
      <c r="K470" s="3" t="str">
        <f>VLOOKUP(J470,'LibSets constants'!$A$4:$B$1000,2,FALSE)</f>
        <v>DLC_BASE_GAME</v>
      </c>
      <c r="L470" s="3" t="str">
        <f>VLOOKUP(J470,'LibSets constants'!$A$4:$C$1000,3,FALSE)</f>
        <v>Included in base game</v>
      </c>
    </row>
    <row r="471" spans="1:12" x14ac:dyDescent="0.25">
      <c r="A471" s="12">
        <v>855</v>
      </c>
      <c r="B471" s="5">
        <f>VLOOKUP(A471,'ESO dumped ZoneData'!$A$3:$D$9995,2,FALSE)</f>
        <v>471</v>
      </c>
      <c r="C471" s="5">
        <f>VLOOKUP(A471,'ESO dumped ZoneData'!$A$3:$D$9995,3,FALSE)</f>
        <v>19</v>
      </c>
      <c r="D471" s="3" t="str">
        <f>VLOOKUP(A471,'ESO dumped ZoneData'!$A$3:$D$9995,4,FALSE)</f>
        <v>Hammerdeath Bungalow</v>
      </c>
      <c r="E471" s="3" t="str">
        <f t="array" ref="E471">IF(OR(EXACT(A471,'ESO Dungeon constants'!$D$3:$D$987)),"X","")</f>
        <v/>
      </c>
      <c r="F471" s="3" t="str">
        <f t="shared" si="28"/>
        <v/>
      </c>
      <c r="G471" s="3" t="str">
        <f t="shared" si="29"/>
        <v>Stormhaven</v>
      </c>
      <c r="H471" s="17">
        <f t="shared" si="30"/>
        <v>855</v>
      </c>
      <c r="I471" s="17">
        <f t="shared" si="31"/>
        <v>19</v>
      </c>
      <c r="J471">
        <v>0</v>
      </c>
      <c r="K471" s="3" t="str">
        <f>VLOOKUP(J471,'LibSets constants'!$A$4:$B$1000,2,FALSE)</f>
        <v>DLC_BASE_GAME</v>
      </c>
      <c r="L471" s="3" t="str">
        <f>VLOOKUP(J471,'LibSets constants'!$A$4:$C$1000,3,FALSE)</f>
        <v>Included in base game</v>
      </c>
    </row>
    <row r="472" spans="1:12" x14ac:dyDescent="0.25">
      <c r="A472" s="12">
        <v>856</v>
      </c>
      <c r="B472" s="5">
        <f>VLOOKUP(A472,'ESO dumped ZoneData'!$A$3:$D$9995,2,FALSE)</f>
        <v>472</v>
      </c>
      <c r="C472" s="5">
        <f>VLOOKUP(A472,'ESO dumped ZoneData'!$A$3:$D$9995,3,FALSE)</f>
        <v>92</v>
      </c>
      <c r="D472" s="3" t="str">
        <f>VLOOKUP(A472,'ESO dumped ZoneData'!$A$3:$D$9995,4,FALSE)</f>
        <v>Twin Arches</v>
      </c>
      <c r="E472" s="3" t="str">
        <f t="array" ref="E472">IF(OR(EXACT(A472,'ESO Dungeon constants'!$D$3:$D$987)),"X","")</f>
        <v/>
      </c>
      <c r="F472" s="3" t="str">
        <f t="shared" si="28"/>
        <v/>
      </c>
      <c r="G472" s="3" t="str">
        <f t="shared" si="29"/>
        <v>Bangkorai</v>
      </c>
      <c r="H472" s="17">
        <f t="shared" si="30"/>
        <v>856</v>
      </c>
      <c r="I472" s="17">
        <f t="shared" si="31"/>
        <v>92</v>
      </c>
      <c r="J472">
        <v>0</v>
      </c>
      <c r="K472" s="3" t="str">
        <f>VLOOKUP(J472,'LibSets constants'!$A$4:$B$1000,2,FALSE)</f>
        <v>DLC_BASE_GAME</v>
      </c>
      <c r="L472" s="3" t="str">
        <f>VLOOKUP(J472,'LibSets constants'!$A$4:$C$1000,3,FALSE)</f>
        <v>Included in base game</v>
      </c>
    </row>
    <row r="473" spans="1:12" x14ac:dyDescent="0.25">
      <c r="A473" s="12">
        <v>857</v>
      </c>
      <c r="B473" s="5">
        <f>VLOOKUP(A473,'ESO dumped ZoneData'!$A$3:$D$9995,2,FALSE)</f>
        <v>473</v>
      </c>
      <c r="C473" s="5">
        <f>VLOOKUP(A473,'ESO dumped ZoneData'!$A$3:$D$9995,3,FALSE)</f>
        <v>104</v>
      </c>
      <c r="D473" s="3" t="str">
        <f>VLOOKUP(A473,'ESO dumped ZoneData'!$A$3:$D$9995,4,FALSE)</f>
        <v>House of the Silent Magnifico</v>
      </c>
      <c r="E473" s="3" t="str">
        <f t="array" ref="E473">IF(OR(EXACT(A473,'ESO Dungeon constants'!$D$3:$D$987)),"X","")</f>
        <v/>
      </c>
      <c r="F473" s="3" t="str">
        <f t="shared" si="28"/>
        <v/>
      </c>
      <c r="G473" s="3" t="str">
        <f t="shared" si="29"/>
        <v>Alik'r Desert</v>
      </c>
      <c r="H473" s="17">
        <f t="shared" si="30"/>
        <v>857</v>
      </c>
      <c r="I473" s="17">
        <f t="shared" si="31"/>
        <v>104</v>
      </c>
      <c r="J473">
        <v>0</v>
      </c>
      <c r="K473" s="3" t="str">
        <f>VLOOKUP(J473,'LibSets constants'!$A$4:$B$1000,2,FALSE)</f>
        <v>DLC_BASE_GAME</v>
      </c>
      <c r="L473" s="3" t="str">
        <f>VLOOKUP(J473,'LibSets constants'!$A$4:$C$1000,3,FALSE)</f>
        <v>Included in base game</v>
      </c>
    </row>
    <row r="474" spans="1:12" x14ac:dyDescent="0.25">
      <c r="A474" s="12">
        <v>858</v>
      </c>
      <c r="B474" s="5">
        <f>VLOOKUP(A474,'ESO dumped ZoneData'!$A$3:$D$9995,2,FALSE)</f>
        <v>474</v>
      </c>
      <c r="C474" s="5">
        <f>VLOOKUP(A474,'ESO dumped ZoneData'!$A$3:$D$9995,3,FALSE)</f>
        <v>108</v>
      </c>
      <c r="D474" s="3" t="str">
        <f>VLOOKUP(A474,'ESO dumped ZoneData'!$A$3:$D$9995,4,FALSE)</f>
        <v>Cliffshade</v>
      </c>
      <c r="E474" s="3" t="str">
        <f t="array" ref="E474">IF(OR(EXACT(A474,'ESO Dungeon constants'!$D$3:$D$987)),"X","")</f>
        <v/>
      </c>
      <c r="F474" s="3" t="str">
        <f t="shared" si="28"/>
        <v/>
      </c>
      <c r="G474" s="3" t="str">
        <f t="shared" si="29"/>
        <v>Greenshade</v>
      </c>
      <c r="H474" s="17">
        <f t="shared" si="30"/>
        <v>858</v>
      </c>
      <c r="I474" s="17">
        <f t="shared" si="31"/>
        <v>108</v>
      </c>
      <c r="J474">
        <v>0</v>
      </c>
      <c r="K474" s="3" t="str">
        <f>VLOOKUP(J474,'LibSets constants'!$A$4:$B$1000,2,FALSE)</f>
        <v>DLC_BASE_GAME</v>
      </c>
      <c r="L474" s="3" t="str">
        <f>VLOOKUP(J474,'LibSets constants'!$A$4:$C$1000,3,FALSE)</f>
        <v>Included in base game</v>
      </c>
    </row>
    <row r="475" spans="1:12" x14ac:dyDescent="0.25">
      <c r="A475" s="12">
        <v>859</v>
      </c>
      <c r="B475" s="5">
        <f>VLOOKUP(A475,'ESO dumped ZoneData'!$A$3:$D$9995,2,FALSE)</f>
        <v>475</v>
      </c>
      <c r="C475" s="5">
        <f>VLOOKUP(A475,'ESO dumped ZoneData'!$A$3:$D$9995,3,FALSE)</f>
        <v>58</v>
      </c>
      <c r="D475" s="3" t="str">
        <f>VLOOKUP(A475,'ESO dumped ZoneData'!$A$3:$D$9995,4,FALSE)</f>
        <v>Black Vine Villa</v>
      </c>
      <c r="E475" s="3" t="str">
        <f t="array" ref="E475">IF(OR(EXACT(A475,'ESO Dungeon constants'!$D$3:$D$987)),"X","")</f>
        <v/>
      </c>
      <c r="F475" s="3" t="str">
        <f t="shared" si="28"/>
        <v/>
      </c>
      <c r="G475" s="3" t="str">
        <f t="shared" si="29"/>
        <v>Malabal Tor</v>
      </c>
      <c r="H475" s="17">
        <f t="shared" si="30"/>
        <v>859</v>
      </c>
      <c r="I475" s="17">
        <f t="shared" si="31"/>
        <v>58</v>
      </c>
      <c r="J475">
        <v>0</v>
      </c>
      <c r="K475" s="3" t="str">
        <f>VLOOKUP(J475,'LibSets constants'!$A$4:$B$1000,2,FALSE)</f>
        <v>DLC_BASE_GAME</v>
      </c>
      <c r="L475" s="3" t="str">
        <f>VLOOKUP(J475,'LibSets constants'!$A$4:$C$1000,3,FALSE)</f>
        <v>Included in base game</v>
      </c>
    </row>
    <row r="476" spans="1:12" x14ac:dyDescent="0.25">
      <c r="A476" s="12">
        <v>860</v>
      </c>
      <c r="B476" s="5">
        <f>VLOOKUP(A476,'ESO dumped ZoneData'!$A$3:$D$9995,2,FALSE)</f>
        <v>476</v>
      </c>
      <c r="C476" s="5">
        <f>VLOOKUP(A476,'ESO dumped ZoneData'!$A$3:$D$9995,3,FALSE)</f>
        <v>383</v>
      </c>
      <c r="D476" s="3" t="str">
        <f>VLOOKUP(A476,'ESO dumped ZoneData'!$A$3:$D$9995,4,FALSE)</f>
        <v>Snugpod</v>
      </c>
      <c r="E476" s="3" t="str">
        <f t="array" ref="E476">IF(OR(EXACT(A476,'ESO Dungeon constants'!$D$3:$D$987)),"X","")</f>
        <v/>
      </c>
      <c r="F476" s="3" t="str">
        <f t="shared" si="28"/>
        <v/>
      </c>
      <c r="G476" s="3" t="str">
        <f t="shared" si="29"/>
        <v>Grahtwood</v>
      </c>
      <c r="H476" s="17">
        <f t="shared" si="30"/>
        <v>860</v>
      </c>
      <c r="I476" s="17">
        <f t="shared" si="31"/>
        <v>383</v>
      </c>
      <c r="J476">
        <v>0</v>
      </c>
      <c r="K476" s="3" t="str">
        <f>VLOOKUP(J476,'LibSets constants'!$A$4:$B$1000,2,FALSE)</f>
        <v>DLC_BASE_GAME</v>
      </c>
      <c r="L476" s="3" t="str">
        <f>VLOOKUP(J476,'LibSets constants'!$A$4:$C$1000,3,FALSE)</f>
        <v>Included in base game</v>
      </c>
    </row>
    <row r="477" spans="1:12" x14ac:dyDescent="0.25">
      <c r="A477" s="12">
        <v>861</v>
      </c>
      <c r="B477" s="5">
        <f>VLOOKUP(A477,'ESO dumped ZoneData'!$A$3:$D$9995,2,FALSE)</f>
        <v>477</v>
      </c>
      <c r="C477" s="5">
        <f>VLOOKUP(A477,'ESO dumped ZoneData'!$A$3:$D$9995,3,FALSE)</f>
        <v>108</v>
      </c>
      <c r="D477" s="3" t="str">
        <f>VLOOKUP(A477,'ESO dumped ZoneData'!$A$3:$D$9995,4,FALSE)</f>
        <v>Bouldertree Refuge</v>
      </c>
      <c r="E477" s="3" t="str">
        <f t="array" ref="E477">IF(OR(EXACT(A477,'ESO Dungeon constants'!$D$3:$D$987)),"X","")</f>
        <v/>
      </c>
      <c r="F477" s="3" t="str">
        <f t="shared" si="28"/>
        <v/>
      </c>
      <c r="G477" s="3" t="str">
        <f t="shared" si="29"/>
        <v>Greenshade</v>
      </c>
      <c r="H477" s="17">
        <f t="shared" si="30"/>
        <v>861</v>
      </c>
      <c r="I477" s="17">
        <f t="shared" si="31"/>
        <v>108</v>
      </c>
      <c r="J477">
        <v>0</v>
      </c>
      <c r="K477" s="3" t="str">
        <f>VLOOKUP(J477,'LibSets constants'!$A$4:$B$1000,2,FALSE)</f>
        <v>DLC_BASE_GAME</v>
      </c>
      <c r="L477" s="3" t="str">
        <f>VLOOKUP(J477,'LibSets constants'!$A$4:$C$1000,3,FALSE)</f>
        <v>Included in base game</v>
      </c>
    </row>
    <row r="478" spans="1:12" x14ac:dyDescent="0.25">
      <c r="A478" s="12">
        <v>862</v>
      </c>
      <c r="B478" s="5">
        <f>VLOOKUP(A478,'ESO dumped ZoneData'!$A$3:$D$9995,2,FALSE)</f>
        <v>478</v>
      </c>
      <c r="C478" s="5">
        <f>VLOOKUP(A478,'ESO dumped ZoneData'!$A$3:$D$9995,3,FALSE)</f>
        <v>382</v>
      </c>
      <c r="D478" s="3" t="str">
        <f>VLOOKUP(A478,'ESO dumped ZoneData'!$A$3:$D$9995,4,FALSE)</f>
        <v>Sleek Creek House</v>
      </c>
      <c r="E478" s="3" t="str">
        <f t="array" ref="E478">IF(OR(EXACT(A478,'ESO Dungeon constants'!$D$3:$D$987)),"X","")</f>
        <v/>
      </c>
      <c r="F478" s="3" t="str">
        <f t="shared" si="28"/>
        <v/>
      </c>
      <c r="G478" s="3" t="str">
        <f t="shared" si="29"/>
        <v>Reaper's March</v>
      </c>
      <c r="H478" s="17">
        <f t="shared" si="30"/>
        <v>862</v>
      </c>
      <c r="I478" s="17">
        <f t="shared" si="31"/>
        <v>382</v>
      </c>
      <c r="J478">
        <v>0</v>
      </c>
      <c r="K478" s="3" t="str">
        <f>VLOOKUP(J478,'LibSets constants'!$A$4:$B$1000,2,FALSE)</f>
        <v>DLC_BASE_GAME</v>
      </c>
      <c r="L478" s="3" t="str">
        <f>VLOOKUP(J478,'LibSets constants'!$A$4:$C$1000,3,FALSE)</f>
        <v>Included in base game</v>
      </c>
    </row>
    <row r="479" spans="1:12" x14ac:dyDescent="0.25">
      <c r="A479" s="12">
        <v>863</v>
      </c>
      <c r="B479" s="5">
        <f>VLOOKUP(A479,'ESO dumped ZoneData'!$A$3:$D$9995,2,FALSE)</f>
        <v>479</v>
      </c>
      <c r="C479" s="5">
        <f>VLOOKUP(A479,'ESO dumped ZoneData'!$A$3:$D$9995,3,FALSE)</f>
        <v>537</v>
      </c>
      <c r="D479" s="3" t="str">
        <f>VLOOKUP(A479,'ESO dumped ZoneData'!$A$3:$D$9995,4,FALSE)</f>
        <v>Moonmirth House</v>
      </c>
      <c r="E479" s="3" t="str">
        <f t="array" ref="E479">IF(OR(EXACT(A479,'ESO Dungeon constants'!$D$3:$D$987)),"X","")</f>
        <v/>
      </c>
      <c r="F479" s="3" t="str">
        <f t="shared" si="28"/>
        <v/>
      </c>
      <c r="G479" s="3" t="str">
        <f t="shared" si="29"/>
        <v>Khenarthi's Roost</v>
      </c>
      <c r="H479" s="17">
        <f t="shared" si="30"/>
        <v>863</v>
      </c>
      <c r="I479" s="17">
        <f t="shared" si="31"/>
        <v>537</v>
      </c>
      <c r="J479">
        <v>0</v>
      </c>
      <c r="K479" s="3" t="str">
        <f>VLOOKUP(J479,'LibSets constants'!$A$4:$B$1000,2,FALSE)</f>
        <v>DLC_BASE_GAME</v>
      </c>
      <c r="L479" s="3" t="str">
        <f>VLOOKUP(J479,'LibSets constants'!$A$4:$C$1000,3,FALSE)</f>
        <v>Included in base game</v>
      </c>
    </row>
    <row r="480" spans="1:12" x14ac:dyDescent="0.25">
      <c r="A480" s="12">
        <v>864</v>
      </c>
      <c r="B480" s="5">
        <f>VLOOKUP(A480,'ESO dumped ZoneData'!$A$3:$D$9995,2,FALSE)</f>
        <v>480</v>
      </c>
      <c r="C480" s="5">
        <f>VLOOKUP(A480,'ESO dumped ZoneData'!$A$3:$D$9995,3,FALSE)</f>
        <v>103</v>
      </c>
      <c r="D480" s="3" t="str">
        <f>VLOOKUP(A480,'ESO dumped ZoneData'!$A$3:$D$9995,4,FALSE)</f>
        <v>Autumn's-Gate</v>
      </c>
      <c r="E480" s="3" t="str">
        <f t="array" ref="E480">IF(OR(EXACT(A480,'ESO Dungeon constants'!$D$3:$D$987)),"X","")</f>
        <v/>
      </c>
      <c r="F480" s="3" t="str">
        <f t="shared" si="28"/>
        <v/>
      </c>
      <c r="G480" s="3" t="str">
        <f t="shared" si="29"/>
        <v>The Rift</v>
      </c>
      <c r="H480" s="17">
        <f t="shared" si="30"/>
        <v>864</v>
      </c>
      <c r="I480" s="17">
        <f t="shared" si="31"/>
        <v>103</v>
      </c>
      <c r="J480">
        <v>0</v>
      </c>
      <c r="K480" s="3" t="str">
        <f>VLOOKUP(J480,'LibSets constants'!$A$4:$B$1000,2,FALSE)</f>
        <v>DLC_BASE_GAME</v>
      </c>
      <c r="L480" s="3" t="str">
        <f>VLOOKUP(J480,'LibSets constants'!$A$4:$C$1000,3,FALSE)</f>
        <v>Included in base game</v>
      </c>
    </row>
    <row r="481" spans="1:12" x14ac:dyDescent="0.25">
      <c r="A481" s="12">
        <v>865</v>
      </c>
      <c r="B481" s="5">
        <f>VLOOKUP(A481,'ESO dumped ZoneData'!$A$3:$D$9995,2,FALSE)</f>
        <v>481</v>
      </c>
      <c r="C481" s="5">
        <f>VLOOKUP(A481,'ESO dumped ZoneData'!$A$3:$D$9995,3,FALSE)</f>
        <v>101</v>
      </c>
      <c r="D481" s="3" t="str">
        <f>VLOOKUP(A481,'ESO dumped ZoneData'!$A$3:$D$9995,4,FALSE)</f>
        <v>Grymharth's Woe</v>
      </c>
      <c r="E481" s="3" t="str">
        <f t="array" ref="E481">IF(OR(EXACT(A481,'ESO Dungeon constants'!$D$3:$D$987)),"X","")</f>
        <v/>
      </c>
      <c r="F481" s="3" t="str">
        <f t="shared" si="28"/>
        <v/>
      </c>
      <c r="G481" s="3" t="str">
        <f t="shared" si="29"/>
        <v>Eastmarch</v>
      </c>
      <c r="H481" s="17">
        <f t="shared" si="30"/>
        <v>865</v>
      </c>
      <c r="I481" s="17">
        <f t="shared" si="31"/>
        <v>101</v>
      </c>
      <c r="J481">
        <v>0</v>
      </c>
      <c r="K481" s="3" t="str">
        <f>VLOOKUP(J481,'LibSets constants'!$A$4:$B$1000,2,FALSE)</f>
        <v>DLC_BASE_GAME</v>
      </c>
      <c r="L481" s="3" t="str">
        <f>VLOOKUP(J481,'LibSets constants'!$A$4:$C$1000,3,FALSE)</f>
        <v>Included in base game</v>
      </c>
    </row>
    <row r="482" spans="1:12" x14ac:dyDescent="0.25">
      <c r="A482" s="12">
        <v>866</v>
      </c>
      <c r="B482" s="5">
        <f>VLOOKUP(A482,'ESO dumped ZoneData'!$A$3:$D$9995,2,FALSE)</f>
        <v>482</v>
      </c>
      <c r="C482" s="5">
        <f>VLOOKUP(A482,'ESO dumped ZoneData'!$A$3:$D$9995,3,FALSE)</f>
        <v>57</v>
      </c>
      <c r="D482" s="3" t="str">
        <f>VLOOKUP(A482,'ESO dumped ZoneData'!$A$3:$D$9995,4,FALSE)</f>
        <v>Velothi Reverie</v>
      </c>
      <c r="E482" s="3" t="str">
        <f t="array" ref="E482">IF(OR(EXACT(A482,'ESO Dungeon constants'!$D$3:$D$987)),"X","")</f>
        <v/>
      </c>
      <c r="F482" s="3" t="str">
        <f t="shared" si="28"/>
        <v/>
      </c>
      <c r="G482" s="3" t="str">
        <f t="shared" si="29"/>
        <v>Deshaan</v>
      </c>
      <c r="H482" s="17">
        <f t="shared" si="30"/>
        <v>866</v>
      </c>
      <c r="I482" s="17">
        <f t="shared" si="31"/>
        <v>57</v>
      </c>
      <c r="J482">
        <v>0</v>
      </c>
      <c r="K482" s="3" t="str">
        <f>VLOOKUP(J482,'LibSets constants'!$A$4:$B$1000,2,FALSE)</f>
        <v>DLC_BASE_GAME</v>
      </c>
      <c r="L482" s="3" t="str">
        <f>VLOOKUP(J482,'LibSets constants'!$A$4:$C$1000,3,FALSE)</f>
        <v>Included in base game</v>
      </c>
    </row>
    <row r="483" spans="1:12" x14ac:dyDescent="0.25">
      <c r="A483" s="12">
        <v>867</v>
      </c>
      <c r="B483" s="5">
        <f>VLOOKUP(A483,'ESO dumped ZoneData'!$A$3:$D$9995,2,FALSE)</f>
        <v>483</v>
      </c>
      <c r="C483" s="5">
        <f>VLOOKUP(A483,'ESO dumped ZoneData'!$A$3:$D$9995,3,FALSE)</f>
        <v>41</v>
      </c>
      <c r="D483" s="3" t="str">
        <f>VLOOKUP(A483,'ESO dumped ZoneData'!$A$3:$D$9995,4,FALSE)</f>
        <v>Kragenhome</v>
      </c>
      <c r="E483" s="3" t="str">
        <f t="array" ref="E483">IF(OR(EXACT(A483,'ESO Dungeon constants'!$D$3:$D$987)),"X","")</f>
        <v/>
      </c>
      <c r="F483" s="3" t="str">
        <f t="shared" si="28"/>
        <v/>
      </c>
      <c r="G483" s="3" t="str">
        <f t="shared" si="29"/>
        <v>Stonefalls</v>
      </c>
      <c r="H483" s="17">
        <f t="shared" si="30"/>
        <v>867</v>
      </c>
      <c r="I483" s="17">
        <f t="shared" si="31"/>
        <v>41</v>
      </c>
      <c r="J483">
        <v>0</v>
      </c>
      <c r="K483" s="3" t="str">
        <f>VLOOKUP(J483,'LibSets constants'!$A$4:$B$1000,2,FALSE)</f>
        <v>DLC_BASE_GAME</v>
      </c>
      <c r="L483" s="3" t="str">
        <f>VLOOKUP(J483,'LibSets constants'!$A$4:$C$1000,3,FALSE)</f>
        <v>Included in base game</v>
      </c>
    </row>
    <row r="484" spans="1:12" x14ac:dyDescent="0.25">
      <c r="A484" s="12">
        <v>868</v>
      </c>
      <c r="B484" s="5">
        <f>VLOOKUP(A484,'ESO dumped ZoneData'!$A$3:$D$9995,2,FALSE)</f>
        <v>484</v>
      </c>
      <c r="C484" s="5">
        <f>VLOOKUP(A484,'ESO dumped ZoneData'!$A$3:$D$9995,3,FALSE)</f>
        <v>281</v>
      </c>
      <c r="D484" s="3" t="str">
        <f>VLOOKUP(A484,'ESO dumped ZoneData'!$A$3:$D$9995,4,FALSE)</f>
        <v>Humblemud</v>
      </c>
      <c r="E484" s="3" t="str">
        <f t="array" ref="E484">IF(OR(EXACT(A484,'ESO Dungeon constants'!$D$3:$D$987)),"X","")</f>
        <v/>
      </c>
      <c r="F484" s="3" t="str">
        <f t="shared" si="28"/>
        <v/>
      </c>
      <c r="G484" s="3" t="str">
        <f t="shared" si="29"/>
        <v>Bal Foyen</v>
      </c>
      <c r="H484" s="17">
        <f t="shared" si="30"/>
        <v>868</v>
      </c>
      <c r="I484" s="17">
        <f t="shared" si="31"/>
        <v>281</v>
      </c>
      <c r="J484">
        <v>0</v>
      </c>
      <c r="K484" s="3" t="str">
        <f>VLOOKUP(J484,'LibSets constants'!$A$4:$B$1000,2,FALSE)</f>
        <v>DLC_BASE_GAME</v>
      </c>
      <c r="L484" s="3" t="str">
        <f>VLOOKUP(J484,'LibSets constants'!$A$4:$C$1000,3,FALSE)</f>
        <v>Included in base game</v>
      </c>
    </row>
    <row r="485" spans="1:12" x14ac:dyDescent="0.25">
      <c r="A485" s="12">
        <v>869</v>
      </c>
      <c r="B485" s="5">
        <f>VLOOKUP(A485,'ESO dumped ZoneData'!$A$3:$D$9995,2,FALSE)</f>
        <v>485</v>
      </c>
      <c r="C485" s="5">
        <f>VLOOKUP(A485,'ESO dumped ZoneData'!$A$3:$D$9995,3,FALSE)</f>
        <v>117</v>
      </c>
      <c r="D485" s="3" t="str">
        <f>VLOOKUP(A485,'ESO dumped ZoneData'!$A$3:$D$9995,4,FALSE)</f>
        <v>The Ample Domicile</v>
      </c>
      <c r="E485" s="3" t="str">
        <f t="array" ref="E485">IF(OR(EXACT(A485,'ESO Dungeon constants'!$D$3:$D$987)),"X","")</f>
        <v/>
      </c>
      <c r="F485" s="3" t="str">
        <f t="shared" si="28"/>
        <v/>
      </c>
      <c r="G485" s="3" t="str">
        <f t="shared" si="29"/>
        <v>Shadowfen</v>
      </c>
      <c r="H485" s="17">
        <f t="shared" si="30"/>
        <v>869</v>
      </c>
      <c r="I485" s="17">
        <f t="shared" si="31"/>
        <v>117</v>
      </c>
      <c r="J485">
        <v>0</v>
      </c>
      <c r="K485" s="3" t="str">
        <f>VLOOKUP(J485,'LibSets constants'!$A$4:$B$1000,2,FALSE)</f>
        <v>DLC_BASE_GAME</v>
      </c>
      <c r="L485" s="3" t="str">
        <f>VLOOKUP(J485,'LibSets constants'!$A$4:$C$1000,3,FALSE)</f>
        <v>Included in base game</v>
      </c>
    </row>
    <row r="486" spans="1:12" x14ac:dyDescent="0.25">
      <c r="A486" s="12">
        <v>870</v>
      </c>
      <c r="B486" s="5">
        <f>VLOOKUP(A486,'ESO dumped ZoneData'!$A$3:$D$9995,2,FALSE)</f>
        <v>486</v>
      </c>
      <c r="C486" s="5">
        <f>VLOOKUP(A486,'ESO dumped ZoneData'!$A$3:$D$9995,3,FALSE)</f>
        <v>888</v>
      </c>
      <c r="D486" s="3" t="str">
        <f>VLOOKUP(A486,'ESO dumped ZoneData'!$A$3:$D$9995,4,FALSE)</f>
        <v>Domus Phrasticus</v>
      </c>
      <c r="E486" s="3" t="str">
        <f t="array" ref="E486">IF(OR(EXACT(A486,'ESO Dungeon constants'!$D$3:$D$987)),"X","")</f>
        <v/>
      </c>
      <c r="F486" s="3" t="str">
        <f t="shared" si="28"/>
        <v/>
      </c>
      <c r="G486" s="3" t="str">
        <f t="shared" si="29"/>
        <v>Craglorn</v>
      </c>
      <c r="H486" s="17">
        <f t="shared" si="30"/>
        <v>870</v>
      </c>
      <c r="I486" s="17">
        <f t="shared" si="31"/>
        <v>888</v>
      </c>
      <c r="J486">
        <v>0</v>
      </c>
      <c r="K486" s="3" t="str">
        <f>VLOOKUP(J486,'LibSets constants'!$A$4:$B$1000,2,FALSE)</f>
        <v>DLC_BASE_GAME</v>
      </c>
      <c r="L486" s="3" t="str">
        <f>VLOOKUP(J486,'LibSets constants'!$A$4:$C$1000,3,FALSE)</f>
        <v>Included in base game</v>
      </c>
    </row>
    <row r="487" spans="1:12" x14ac:dyDescent="0.25">
      <c r="A487" s="12">
        <v>871</v>
      </c>
      <c r="B487" s="5">
        <f>VLOOKUP(A487,'ESO dumped ZoneData'!$A$3:$D$9995,2,FALSE)</f>
        <v>487</v>
      </c>
      <c r="C487" s="5">
        <f>VLOOKUP(A487,'ESO dumped ZoneData'!$A$3:$D$9995,3,FALSE)</f>
        <v>58</v>
      </c>
      <c r="D487" s="3" t="str">
        <f>VLOOKUP(A487,'ESO dumped ZoneData'!$A$3:$D$9995,4,FALSE)</f>
        <v>Cyrodilic Jungle House</v>
      </c>
      <c r="E487" s="3" t="str">
        <f t="array" ref="E487">IF(OR(EXACT(A487,'ESO Dungeon constants'!$D$3:$D$987)),"X","")</f>
        <v/>
      </c>
      <c r="F487" s="3" t="str">
        <f t="shared" si="28"/>
        <v/>
      </c>
      <c r="G487" s="3" t="str">
        <f t="shared" si="29"/>
        <v>Malabal Tor</v>
      </c>
      <c r="H487" s="17">
        <f t="shared" si="30"/>
        <v>871</v>
      </c>
      <c r="I487" s="17">
        <f t="shared" si="31"/>
        <v>58</v>
      </c>
      <c r="J487">
        <v>0</v>
      </c>
      <c r="K487" s="3" t="str">
        <f>VLOOKUP(J487,'LibSets constants'!$A$4:$B$1000,2,FALSE)</f>
        <v>DLC_BASE_GAME</v>
      </c>
      <c r="L487" s="3" t="str">
        <f>VLOOKUP(J487,'LibSets constants'!$A$4:$C$1000,3,FALSE)</f>
        <v>Included in base game</v>
      </c>
    </row>
    <row r="488" spans="1:12" x14ac:dyDescent="0.25">
      <c r="A488" s="12">
        <v>872</v>
      </c>
      <c r="B488" s="5">
        <f>VLOOKUP(A488,'ESO dumped ZoneData'!$A$3:$D$9995,2,FALSE)</f>
        <v>488</v>
      </c>
      <c r="C488" s="5">
        <f>VLOOKUP(A488,'ESO dumped ZoneData'!$A$3:$D$9995,3,FALSE)</f>
        <v>382</v>
      </c>
      <c r="D488" s="3" t="str">
        <f>VLOOKUP(A488,'ESO dumped ZoneData'!$A$3:$D$9995,4,FALSE)</f>
        <v>Strident Springs Demesne</v>
      </c>
      <c r="E488" s="3" t="str">
        <f t="array" ref="E488">IF(OR(EXACT(A488,'ESO Dungeon constants'!$D$3:$D$987)),"X","")</f>
        <v/>
      </c>
      <c r="F488" s="3" t="str">
        <f t="shared" si="28"/>
        <v/>
      </c>
      <c r="G488" s="3" t="str">
        <f t="shared" si="29"/>
        <v>Reaper's March</v>
      </c>
      <c r="H488" s="17">
        <f t="shared" si="30"/>
        <v>872</v>
      </c>
      <c r="I488" s="17">
        <f t="shared" si="31"/>
        <v>382</v>
      </c>
      <c r="J488">
        <v>0</v>
      </c>
      <c r="K488" s="3" t="str">
        <f>VLOOKUP(J488,'LibSets constants'!$A$4:$B$1000,2,FALSE)</f>
        <v>DLC_BASE_GAME</v>
      </c>
      <c r="L488" s="3" t="str">
        <f>VLOOKUP(J488,'LibSets constants'!$A$4:$C$1000,3,FALSE)</f>
        <v>Included in base game</v>
      </c>
    </row>
    <row r="489" spans="1:12" x14ac:dyDescent="0.25">
      <c r="A489" s="12">
        <v>873</v>
      </c>
      <c r="B489" s="5">
        <f>VLOOKUP(A489,'ESO dumped ZoneData'!$A$3:$D$9995,2,FALSE)</f>
        <v>489</v>
      </c>
      <c r="C489" s="5">
        <f>VLOOKUP(A489,'ESO dumped ZoneData'!$A$3:$D$9995,3,FALSE)</f>
        <v>117</v>
      </c>
      <c r="D489" s="3" t="str">
        <f>VLOOKUP(A489,'ESO dumped ZoneData'!$A$3:$D$9995,4,FALSE)</f>
        <v>Stay-Moist Mansion</v>
      </c>
      <c r="E489" s="3" t="str">
        <f t="array" ref="E489">IF(OR(EXACT(A489,'ESO Dungeon constants'!$D$3:$D$987)),"X","")</f>
        <v/>
      </c>
      <c r="F489" s="3" t="str">
        <f t="shared" si="28"/>
        <v/>
      </c>
      <c r="G489" s="3" t="str">
        <f t="shared" si="29"/>
        <v>Shadowfen</v>
      </c>
      <c r="H489" s="17">
        <f t="shared" si="30"/>
        <v>873</v>
      </c>
      <c r="I489" s="17">
        <f t="shared" si="31"/>
        <v>117</v>
      </c>
      <c r="J489">
        <v>0</v>
      </c>
      <c r="K489" s="3" t="str">
        <f>VLOOKUP(J489,'LibSets constants'!$A$4:$B$1000,2,FALSE)</f>
        <v>DLC_BASE_GAME</v>
      </c>
      <c r="L489" s="3" t="str">
        <f>VLOOKUP(J489,'LibSets constants'!$A$4:$C$1000,3,FALSE)</f>
        <v>Included in base game</v>
      </c>
    </row>
    <row r="490" spans="1:12" x14ac:dyDescent="0.25">
      <c r="A490" s="12">
        <v>874</v>
      </c>
      <c r="B490" s="5">
        <f>VLOOKUP(A490,'ESO dumped ZoneData'!$A$3:$D$9995,2,FALSE)</f>
        <v>490</v>
      </c>
      <c r="C490" s="5">
        <f>VLOOKUP(A490,'ESO dumped ZoneData'!$A$3:$D$9995,3,FALSE)</f>
        <v>57</v>
      </c>
      <c r="D490" s="3" t="str">
        <f>VLOOKUP(A490,'ESO dumped ZoneData'!$A$3:$D$9995,4,FALSE)</f>
        <v>Quondam Indorilia</v>
      </c>
      <c r="E490" s="3" t="str">
        <f t="array" ref="E490">IF(OR(EXACT(A490,'ESO Dungeon constants'!$D$3:$D$987)),"X","")</f>
        <v/>
      </c>
      <c r="F490" s="3" t="str">
        <f t="shared" si="28"/>
        <v/>
      </c>
      <c r="G490" s="3" t="str">
        <f t="shared" si="29"/>
        <v>Deshaan</v>
      </c>
      <c r="H490" s="17">
        <f t="shared" si="30"/>
        <v>874</v>
      </c>
      <c r="I490" s="17">
        <f t="shared" si="31"/>
        <v>57</v>
      </c>
      <c r="J490">
        <v>0</v>
      </c>
      <c r="K490" s="3" t="str">
        <f>VLOOKUP(J490,'LibSets constants'!$A$4:$B$1000,2,FALSE)</f>
        <v>DLC_BASE_GAME</v>
      </c>
      <c r="L490" s="3" t="str">
        <f>VLOOKUP(J490,'LibSets constants'!$A$4:$C$1000,3,FALSE)</f>
        <v>Included in base game</v>
      </c>
    </row>
    <row r="491" spans="1:12" x14ac:dyDescent="0.25">
      <c r="A491" s="12">
        <v>875</v>
      </c>
      <c r="B491" s="5">
        <f>VLOOKUP(A491,'ESO dumped ZoneData'!$A$3:$D$9995,2,FALSE)</f>
        <v>491</v>
      </c>
      <c r="C491" s="5">
        <f>VLOOKUP(A491,'ESO dumped ZoneData'!$A$3:$D$9995,3,FALSE)</f>
        <v>103</v>
      </c>
      <c r="D491" s="3" t="str">
        <f>VLOOKUP(A491,'ESO dumped ZoneData'!$A$3:$D$9995,4,FALSE)</f>
        <v>Old Mistveil Manor</v>
      </c>
      <c r="E491" s="3" t="str">
        <f t="array" ref="E491">IF(OR(EXACT(A491,'ESO Dungeon constants'!$D$3:$D$987)),"X","")</f>
        <v/>
      </c>
      <c r="F491" s="3" t="str">
        <f t="shared" si="28"/>
        <v/>
      </c>
      <c r="G491" s="3" t="str">
        <f t="shared" si="29"/>
        <v>The Rift</v>
      </c>
      <c r="H491" s="17">
        <f t="shared" si="30"/>
        <v>875</v>
      </c>
      <c r="I491" s="17">
        <f t="shared" si="31"/>
        <v>103</v>
      </c>
      <c r="J491">
        <v>0</v>
      </c>
      <c r="K491" s="3" t="str">
        <f>VLOOKUP(J491,'LibSets constants'!$A$4:$B$1000,2,FALSE)</f>
        <v>DLC_BASE_GAME</v>
      </c>
      <c r="L491" s="3" t="str">
        <f>VLOOKUP(J491,'LibSets constants'!$A$4:$C$1000,3,FALSE)</f>
        <v>Included in base game</v>
      </c>
    </row>
    <row r="492" spans="1:12" x14ac:dyDescent="0.25">
      <c r="A492" s="12">
        <v>876</v>
      </c>
      <c r="B492" s="5">
        <f>VLOOKUP(A492,'ESO dumped ZoneData'!$A$3:$D$9995,2,FALSE)</f>
        <v>492</v>
      </c>
      <c r="C492" s="5">
        <f>VLOOKUP(A492,'ESO dumped ZoneData'!$A$3:$D$9995,3,FALSE)</f>
        <v>382</v>
      </c>
      <c r="D492" s="3" t="str">
        <f>VLOOKUP(A492,'ESO dumped ZoneData'!$A$3:$D$9995,4,FALSE)</f>
        <v>Dawnshadow</v>
      </c>
      <c r="E492" s="3" t="str">
        <f t="array" ref="E492">IF(OR(EXACT(A492,'ESO Dungeon constants'!$D$3:$D$987)),"X","")</f>
        <v/>
      </c>
      <c r="F492" s="3" t="str">
        <f t="shared" si="28"/>
        <v/>
      </c>
      <c r="G492" s="3" t="str">
        <f t="shared" si="29"/>
        <v>Reaper's March</v>
      </c>
      <c r="H492" s="17">
        <f t="shared" si="30"/>
        <v>876</v>
      </c>
      <c r="I492" s="17">
        <f t="shared" si="31"/>
        <v>382</v>
      </c>
      <c r="J492">
        <v>0</v>
      </c>
      <c r="K492" s="3" t="str">
        <f>VLOOKUP(J492,'LibSets constants'!$A$4:$B$1000,2,FALSE)</f>
        <v>DLC_BASE_GAME</v>
      </c>
      <c r="L492" s="3" t="str">
        <f>VLOOKUP(J492,'LibSets constants'!$A$4:$C$1000,3,FALSE)</f>
        <v>Included in base game</v>
      </c>
    </row>
    <row r="493" spans="1:12" x14ac:dyDescent="0.25">
      <c r="A493" s="12">
        <v>877</v>
      </c>
      <c r="B493" s="5">
        <f>VLOOKUP(A493,'ESO dumped ZoneData'!$A$3:$D$9995,2,FALSE)</f>
        <v>493</v>
      </c>
      <c r="C493" s="5">
        <f>VLOOKUP(A493,'ESO dumped ZoneData'!$A$3:$D$9995,3,FALSE)</f>
        <v>383</v>
      </c>
      <c r="D493" s="3" t="str">
        <f>VLOOKUP(A493,'ESO dumped ZoneData'!$A$3:$D$9995,4,FALSE)</f>
        <v>The Gorinir Estate</v>
      </c>
      <c r="E493" s="3" t="str">
        <f t="array" ref="E493">IF(OR(EXACT(A493,'ESO Dungeon constants'!$D$3:$D$987)),"X","")</f>
        <v/>
      </c>
      <c r="F493" s="3" t="str">
        <f t="shared" si="28"/>
        <v/>
      </c>
      <c r="G493" s="3" t="str">
        <f t="shared" si="29"/>
        <v>Grahtwood</v>
      </c>
      <c r="H493" s="17">
        <f t="shared" si="30"/>
        <v>877</v>
      </c>
      <c r="I493" s="17">
        <f t="shared" si="31"/>
        <v>383</v>
      </c>
      <c r="J493">
        <v>0</v>
      </c>
      <c r="K493" s="3" t="str">
        <f>VLOOKUP(J493,'LibSets constants'!$A$4:$B$1000,2,FALSE)</f>
        <v>DLC_BASE_GAME</v>
      </c>
      <c r="L493" s="3" t="str">
        <f>VLOOKUP(J493,'LibSets constants'!$A$4:$C$1000,3,FALSE)</f>
        <v>Included in base game</v>
      </c>
    </row>
    <row r="494" spans="1:12" x14ac:dyDescent="0.25">
      <c r="A494" s="12">
        <v>878</v>
      </c>
      <c r="B494" s="5">
        <f>VLOOKUP(A494,'ESO dumped ZoneData'!$A$3:$D$9995,2,FALSE)</f>
        <v>494</v>
      </c>
      <c r="C494" s="5">
        <f>VLOOKUP(A494,'ESO dumped ZoneData'!$A$3:$D$9995,3,FALSE)</f>
        <v>381</v>
      </c>
      <c r="D494" s="3" t="str">
        <f>VLOOKUP(A494,'ESO dumped ZoneData'!$A$3:$D$9995,4,FALSE)</f>
        <v>Mathiisen Manor</v>
      </c>
      <c r="E494" s="3" t="str">
        <f t="array" ref="E494">IF(OR(EXACT(A494,'ESO Dungeon constants'!$D$3:$D$987)),"X","")</f>
        <v/>
      </c>
      <c r="F494" s="3" t="str">
        <f t="shared" si="28"/>
        <v/>
      </c>
      <c r="G494" s="3" t="str">
        <f t="shared" si="29"/>
        <v>Auridon</v>
      </c>
      <c r="H494" s="17">
        <f t="shared" si="30"/>
        <v>878</v>
      </c>
      <c r="I494" s="17">
        <f t="shared" si="31"/>
        <v>381</v>
      </c>
      <c r="J494">
        <v>0</v>
      </c>
      <c r="K494" s="3" t="str">
        <f>VLOOKUP(J494,'LibSets constants'!$A$4:$B$1000,2,FALSE)</f>
        <v>DLC_BASE_GAME</v>
      </c>
      <c r="L494" s="3" t="str">
        <f>VLOOKUP(J494,'LibSets constants'!$A$4:$C$1000,3,FALSE)</f>
        <v>Included in base game</v>
      </c>
    </row>
    <row r="495" spans="1:12" x14ac:dyDescent="0.25">
      <c r="A495" s="12">
        <v>879</v>
      </c>
      <c r="B495" s="5">
        <f>VLOOKUP(A495,'ESO dumped ZoneData'!$A$3:$D$9995,2,FALSE)</f>
        <v>495</v>
      </c>
      <c r="C495" s="5">
        <f>VLOOKUP(A495,'ESO dumped ZoneData'!$A$3:$D$9995,3,FALSE)</f>
        <v>534</v>
      </c>
      <c r="D495" s="3" t="str">
        <f>VLOOKUP(A495,'ESO dumped ZoneData'!$A$3:$D$9995,4,FALSE)</f>
        <v>Hunding's Palatial Hall</v>
      </c>
      <c r="E495" s="3" t="str">
        <f t="array" ref="E495">IF(OR(EXACT(A495,'ESO Dungeon constants'!$D$3:$D$987)),"X","")</f>
        <v/>
      </c>
      <c r="F495" s="3" t="str">
        <f t="shared" si="28"/>
        <v/>
      </c>
      <c r="G495" s="3" t="str">
        <f t="shared" si="29"/>
        <v>Stros M'Kai</v>
      </c>
      <c r="H495" s="17">
        <f t="shared" si="30"/>
        <v>879</v>
      </c>
      <c r="I495" s="17">
        <f t="shared" si="31"/>
        <v>534</v>
      </c>
      <c r="J495">
        <v>0</v>
      </c>
      <c r="K495" s="3" t="str">
        <f>VLOOKUP(J495,'LibSets constants'!$A$4:$B$1000,2,FALSE)</f>
        <v>DLC_BASE_GAME</v>
      </c>
      <c r="L495" s="3" t="str">
        <f>VLOOKUP(J495,'LibSets constants'!$A$4:$C$1000,3,FALSE)</f>
        <v>Included in base game</v>
      </c>
    </row>
    <row r="496" spans="1:12" x14ac:dyDescent="0.25">
      <c r="A496" s="12">
        <v>880</v>
      </c>
      <c r="B496" s="5">
        <f>VLOOKUP(A496,'ESO dumped ZoneData'!$A$3:$D$9995,2,FALSE)</f>
        <v>496</v>
      </c>
      <c r="C496" s="5">
        <f>VLOOKUP(A496,'ESO dumped ZoneData'!$A$3:$D$9995,3,FALSE)</f>
        <v>92</v>
      </c>
      <c r="D496" s="3" t="str">
        <f>VLOOKUP(A496,'ESO dumped ZoneData'!$A$3:$D$9995,4,FALSE)</f>
        <v>Forsaken Stronghold</v>
      </c>
      <c r="E496" s="3" t="str">
        <f t="array" ref="E496">IF(OR(EXACT(A496,'ESO Dungeon constants'!$D$3:$D$987)),"X","")</f>
        <v/>
      </c>
      <c r="F496" s="3" t="str">
        <f t="shared" si="28"/>
        <v/>
      </c>
      <c r="G496" s="3" t="str">
        <f t="shared" si="29"/>
        <v>Bangkorai</v>
      </c>
      <c r="H496" s="17">
        <f t="shared" si="30"/>
        <v>880</v>
      </c>
      <c r="I496" s="17">
        <f t="shared" si="31"/>
        <v>92</v>
      </c>
      <c r="J496">
        <v>0</v>
      </c>
      <c r="K496" s="3" t="str">
        <f>VLOOKUP(J496,'LibSets constants'!$A$4:$B$1000,2,FALSE)</f>
        <v>DLC_BASE_GAME</v>
      </c>
      <c r="L496" s="3" t="str">
        <f>VLOOKUP(J496,'LibSets constants'!$A$4:$C$1000,3,FALSE)</f>
        <v>Included in base game</v>
      </c>
    </row>
    <row r="497" spans="1:12" x14ac:dyDescent="0.25">
      <c r="A497" s="12">
        <v>881</v>
      </c>
      <c r="B497" s="5">
        <f>VLOOKUP(A497,'ESO dumped ZoneData'!$A$3:$D$9995,2,FALSE)</f>
        <v>497</v>
      </c>
      <c r="C497" s="5">
        <f>VLOOKUP(A497,'ESO dumped ZoneData'!$A$3:$D$9995,3,FALSE)</f>
        <v>19</v>
      </c>
      <c r="D497" s="3" t="str">
        <f>VLOOKUP(A497,'ESO dumped ZoneData'!$A$3:$D$9995,4,FALSE)</f>
        <v>Gardner House</v>
      </c>
      <c r="E497" s="3" t="str">
        <f t="array" ref="E497">IF(OR(EXACT(A497,'ESO Dungeon constants'!$D$3:$D$987)),"X","")</f>
        <v/>
      </c>
      <c r="F497" s="3" t="str">
        <f t="shared" si="28"/>
        <v/>
      </c>
      <c r="G497" s="3" t="str">
        <f t="shared" si="29"/>
        <v>Stormhaven</v>
      </c>
      <c r="H497" s="17">
        <f t="shared" si="30"/>
        <v>881</v>
      </c>
      <c r="I497" s="17">
        <f t="shared" si="31"/>
        <v>19</v>
      </c>
      <c r="J497">
        <v>0</v>
      </c>
      <c r="K497" s="3" t="str">
        <f>VLOOKUP(J497,'LibSets constants'!$A$4:$B$1000,2,FALSE)</f>
        <v>DLC_BASE_GAME</v>
      </c>
      <c r="L497" s="3" t="str">
        <f>VLOOKUP(J497,'LibSets constants'!$A$4:$C$1000,3,FALSE)</f>
        <v>Included in base game</v>
      </c>
    </row>
    <row r="498" spans="1:12" x14ac:dyDescent="0.25">
      <c r="A498" s="12">
        <v>882</v>
      </c>
      <c r="B498" s="5">
        <f>VLOOKUP(A498,'ESO dumped ZoneData'!$A$3:$D$9995,2,FALSE)</f>
        <v>498</v>
      </c>
      <c r="C498" s="5">
        <f>VLOOKUP(A498,'ESO dumped ZoneData'!$A$3:$D$9995,3,FALSE)</f>
        <v>383</v>
      </c>
      <c r="D498" s="3" t="str">
        <f>VLOOKUP(A498,'ESO dumped ZoneData'!$A$3:$D$9995,4,FALSE)</f>
        <v>Grand Topal Hideaway</v>
      </c>
      <c r="E498" s="3" t="str">
        <f t="array" ref="E498">IF(OR(EXACT(A498,'ESO Dungeon constants'!$D$3:$D$987)),"X","")</f>
        <v/>
      </c>
      <c r="F498" s="3" t="str">
        <f t="shared" si="28"/>
        <v/>
      </c>
      <c r="G498" s="3" t="str">
        <f t="shared" si="29"/>
        <v>Grahtwood</v>
      </c>
      <c r="H498" s="17">
        <f t="shared" si="30"/>
        <v>882</v>
      </c>
      <c r="I498" s="17">
        <f t="shared" si="31"/>
        <v>383</v>
      </c>
      <c r="J498">
        <v>0</v>
      </c>
      <c r="K498" s="3" t="str">
        <f>VLOOKUP(J498,'LibSets constants'!$A$4:$B$1000,2,FALSE)</f>
        <v>DLC_BASE_GAME</v>
      </c>
      <c r="L498" s="3" t="str">
        <f>VLOOKUP(J498,'LibSets constants'!$A$4:$C$1000,3,FALSE)</f>
        <v>Included in base game</v>
      </c>
    </row>
    <row r="499" spans="1:12" x14ac:dyDescent="0.25">
      <c r="A499" s="12">
        <v>883</v>
      </c>
      <c r="B499" s="5">
        <f>VLOOKUP(A499,'ESO dumped ZoneData'!$A$3:$D$9995,2,FALSE)</f>
        <v>499</v>
      </c>
      <c r="C499" s="5">
        <f>VLOOKUP(A499,'ESO dumped ZoneData'!$A$3:$D$9995,3,FALSE)</f>
        <v>888</v>
      </c>
      <c r="D499" s="3" t="str">
        <f>VLOOKUP(A499,'ESO dumped ZoneData'!$A$3:$D$9995,4,FALSE)</f>
        <v>Earthtear Cavern</v>
      </c>
      <c r="E499" s="3" t="str">
        <f t="array" ref="E499">IF(OR(EXACT(A499,'ESO Dungeon constants'!$D$3:$D$987)),"X","")</f>
        <v/>
      </c>
      <c r="F499" s="3" t="str">
        <f t="shared" si="28"/>
        <v/>
      </c>
      <c r="G499" s="3" t="str">
        <f t="shared" si="29"/>
        <v>Craglorn</v>
      </c>
      <c r="H499" s="17">
        <f t="shared" si="30"/>
        <v>883</v>
      </c>
      <c r="I499" s="17">
        <f t="shared" si="31"/>
        <v>888</v>
      </c>
      <c r="J499">
        <v>0</v>
      </c>
      <c r="K499" s="3" t="str">
        <f>VLOOKUP(J499,'LibSets constants'!$A$4:$B$1000,2,FALSE)</f>
        <v>DLC_BASE_GAME</v>
      </c>
      <c r="L499" s="3" t="str">
        <f>VLOOKUP(J499,'LibSets constants'!$A$4:$C$1000,3,FALSE)</f>
        <v>Included in base game</v>
      </c>
    </row>
    <row r="500" spans="1:12" x14ac:dyDescent="0.25">
      <c r="A500" s="12">
        <v>888</v>
      </c>
      <c r="B500" s="5">
        <f>VLOOKUP(A500,'ESO dumped ZoneData'!$A$3:$D$9995,2,FALSE)</f>
        <v>500</v>
      </c>
      <c r="C500" s="5">
        <f>VLOOKUP(A500,'ESO dumped ZoneData'!$A$3:$D$9995,3,FALSE)</f>
        <v>888</v>
      </c>
      <c r="D500" s="3" t="str">
        <f>VLOOKUP(A500,'ESO dumped ZoneData'!$A$3:$D$9995,4,FALSE)</f>
        <v>Craglorn</v>
      </c>
      <c r="E500" s="3" t="str">
        <f t="array" ref="E500">IF(OR(EXACT(A500,'ESO Dungeon constants'!$D$3:$D$987)),"X","")</f>
        <v/>
      </c>
      <c r="F500" s="3" t="str">
        <f t="shared" si="28"/>
        <v>X</v>
      </c>
      <c r="G500" s="3" t="str">
        <f t="shared" si="29"/>
        <v/>
      </c>
      <c r="H500" s="17">
        <f t="shared" si="30"/>
        <v>888</v>
      </c>
      <c r="I500" s="17">
        <f t="shared" si="31"/>
        <v>888</v>
      </c>
      <c r="J500">
        <v>0</v>
      </c>
      <c r="K500" s="3" t="str">
        <f>VLOOKUP(J500,'LibSets constants'!$A$4:$B$1000,2,FALSE)</f>
        <v>DLC_BASE_GAME</v>
      </c>
      <c r="L500" s="3" t="str">
        <f>VLOOKUP(J500,'LibSets constants'!$A$4:$C$1000,3,FALSE)</f>
        <v>Included in base game</v>
      </c>
    </row>
    <row r="501" spans="1:12" x14ac:dyDescent="0.25">
      <c r="A501" s="12">
        <v>889</v>
      </c>
      <c r="B501" s="5">
        <f>VLOOKUP(A501,'ESO dumped ZoneData'!$A$3:$D$9995,2,FALSE)</f>
        <v>501</v>
      </c>
      <c r="C501" s="5">
        <f>VLOOKUP(A501,'ESO dumped ZoneData'!$A$3:$D$9995,3,FALSE)</f>
        <v>888</v>
      </c>
      <c r="D501" s="3" t="str">
        <f>VLOOKUP(A501,'ESO dumped ZoneData'!$A$3:$D$9995,4,FALSE)</f>
        <v>Molavar</v>
      </c>
      <c r="E501" s="3" t="str">
        <f t="array" ref="E501">IF(OR(EXACT(A501,'ESO Dungeon constants'!$D$3:$D$987)),"X","")</f>
        <v/>
      </c>
      <c r="F501" s="3" t="str">
        <f t="shared" si="28"/>
        <v/>
      </c>
      <c r="G501" s="3" t="str">
        <f t="shared" si="29"/>
        <v>Craglorn</v>
      </c>
      <c r="H501" s="17">
        <f t="shared" si="30"/>
        <v>889</v>
      </c>
      <c r="I501" s="17">
        <f t="shared" si="31"/>
        <v>888</v>
      </c>
      <c r="J501">
        <v>0</v>
      </c>
      <c r="K501" s="3" t="str">
        <f>VLOOKUP(J501,'LibSets constants'!$A$4:$B$1000,2,FALSE)</f>
        <v>DLC_BASE_GAME</v>
      </c>
      <c r="L501" s="3" t="str">
        <f>VLOOKUP(J501,'LibSets constants'!$A$4:$C$1000,3,FALSE)</f>
        <v>Included in base game</v>
      </c>
    </row>
    <row r="502" spans="1:12" x14ac:dyDescent="0.25">
      <c r="A502" s="12">
        <v>890</v>
      </c>
      <c r="B502" s="5">
        <f>VLOOKUP(A502,'ESO dumped ZoneData'!$A$3:$D$9995,2,FALSE)</f>
        <v>502</v>
      </c>
      <c r="C502" s="5">
        <f>VLOOKUP(A502,'ESO dumped ZoneData'!$A$3:$D$9995,3,FALSE)</f>
        <v>888</v>
      </c>
      <c r="D502" s="3" t="str">
        <f>VLOOKUP(A502,'ESO dumped ZoneData'!$A$3:$D$9995,4,FALSE)</f>
        <v>Rkundzelft</v>
      </c>
      <c r="E502" s="3" t="str">
        <f t="array" ref="E502">IF(OR(EXACT(A502,'ESO Dungeon constants'!$D$3:$D$987)),"X","")</f>
        <v/>
      </c>
      <c r="F502" s="3" t="str">
        <f t="shared" si="28"/>
        <v/>
      </c>
      <c r="G502" s="3" t="str">
        <f t="shared" si="29"/>
        <v>Craglorn</v>
      </c>
      <c r="H502" s="17">
        <f t="shared" si="30"/>
        <v>890</v>
      </c>
      <c r="I502" s="17">
        <f t="shared" si="31"/>
        <v>888</v>
      </c>
      <c r="J502">
        <v>0</v>
      </c>
      <c r="K502" s="3" t="str">
        <f>VLOOKUP(J502,'LibSets constants'!$A$4:$B$1000,2,FALSE)</f>
        <v>DLC_BASE_GAME</v>
      </c>
      <c r="L502" s="3" t="str">
        <f>VLOOKUP(J502,'LibSets constants'!$A$4:$C$1000,3,FALSE)</f>
        <v>Included in base game</v>
      </c>
    </row>
    <row r="503" spans="1:12" x14ac:dyDescent="0.25">
      <c r="A503" s="12">
        <v>891</v>
      </c>
      <c r="B503" s="5">
        <f>VLOOKUP(A503,'ESO dumped ZoneData'!$A$3:$D$9995,2,FALSE)</f>
        <v>503</v>
      </c>
      <c r="C503" s="5">
        <f>VLOOKUP(A503,'ESO dumped ZoneData'!$A$3:$D$9995,3,FALSE)</f>
        <v>888</v>
      </c>
      <c r="D503" s="3" t="str">
        <f>VLOOKUP(A503,'ESO dumped ZoneData'!$A$3:$D$9995,4,FALSE)</f>
        <v>Serpent's Nest</v>
      </c>
      <c r="E503" s="3" t="str">
        <f t="array" ref="E503">IF(OR(EXACT(A503,'ESO Dungeon constants'!$D$3:$D$987)),"X","")</f>
        <v/>
      </c>
      <c r="F503" s="3" t="str">
        <f t="shared" si="28"/>
        <v/>
      </c>
      <c r="G503" s="3" t="str">
        <f t="shared" si="29"/>
        <v>Craglorn</v>
      </c>
      <c r="H503" s="17">
        <f t="shared" si="30"/>
        <v>891</v>
      </c>
      <c r="I503" s="17">
        <f t="shared" si="31"/>
        <v>888</v>
      </c>
      <c r="J503">
        <v>0</v>
      </c>
      <c r="K503" s="3" t="str">
        <f>VLOOKUP(J503,'LibSets constants'!$A$4:$B$1000,2,FALSE)</f>
        <v>DLC_BASE_GAME</v>
      </c>
      <c r="L503" s="3" t="str">
        <f>VLOOKUP(J503,'LibSets constants'!$A$4:$C$1000,3,FALSE)</f>
        <v>Included in base game</v>
      </c>
    </row>
    <row r="504" spans="1:12" x14ac:dyDescent="0.25">
      <c r="A504" s="12">
        <v>892</v>
      </c>
      <c r="B504" s="5">
        <f>VLOOKUP(A504,'ESO dumped ZoneData'!$A$3:$D$9995,2,FALSE)</f>
        <v>504</v>
      </c>
      <c r="C504" s="5">
        <f>VLOOKUP(A504,'ESO dumped ZoneData'!$A$3:$D$9995,3,FALSE)</f>
        <v>888</v>
      </c>
      <c r="D504" s="3" t="str">
        <f>VLOOKUP(A504,'ESO dumped ZoneData'!$A$3:$D$9995,4,FALSE)</f>
        <v>Ilthag's Undertower</v>
      </c>
      <c r="E504" s="3" t="str">
        <f t="array" ref="E504">IF(OR(EXACT(A504,'ESO Dungeon constants'!$D$3:$D$987)),"X","")</f>
        <v/>
      </c>
      <c r="F504" s="3" t="str">
        <f t="shared" si="28"/>
        <v/>
      </c>
      <c r="G504" s="3" t="str">
        <f t="shared" si="29"/>
        <v>Craglorn</v>
      </c>
      <c r="H504" s="17">
        <f t="shared" si="30"/>
        <v>892</v>
      </c>
      <c r="I504" s="17">
        <f t="shared" si="31"/>
        <v>888</v>
      </c>
      <c r="J504">
        <v>0</v>
      </c>
      <c r="K504" s="3" t="str">
        <f>VLOOKUP(J504,'LibSets constants'!$A$4:$B$1000,2,FALSE)</f>
        <v>DLC_BASE_GAME</v>
      </c>
      <c r="L504" s="3" t="str">
        <f>VLOOKUP(J504,'LibSets constants'!$A$4:$C$1000,3,FALSE)</f>
        <v>Included in base game</v>
      </c>
    </row>
    <row r="505" spans="1:12" x14ac:dyDescent="0.25">
      <c r="A505" s="12">
        <v>893</v>
      </c>
      <c r="B505" s="5">
        <f>VLOOKUP(A505,'ESO dumped ZoneData'!$A$3:$D$9995,2,FALSE)</f>
        <v>505</v>
      </c>
      <c r="C505" s="5">
        <f>VLOOKUP(A505,'ESO dumped ZoneData'!$A$3:$D$9995,3,FALSE)</f>
        <v>888</v>
      </c>
      <c r="D505" s="3" t="str">
        <f>VLOOKUP(A505,'ESO dumped ZoneData'!$A$3:$D$9995,4,FALSE)</f>
        <v>Ruins of Kardala</v>
      </c>
      <c r="E505" s="3" t="str">
        <f t="array" ref="E505">IF(OR(EXACT(A505,'ESO Dungeon constants'!$D$3:$D$987)),"X","")</f>
        <v/>
      </c>
      <c r="F505" s="3" t="str">
        <f t="shared" si="28"/>
        <v/>
      </c>
      <c r="G505" s="3" t="str">
        <f t="shared" si="29"/>
        <v>Craglorn</v>
      </c>
      <c r="H505" s="17">
        <f t="shared" si="30"/>
        <v>893</v>
      </c>
      <c r="I505" s="17">
        <f t="shared" si="31"/>
        <v>888</v>
      </c>
      <c r="J505">
        <v>0</v>
      </c>
      <c r="K505" s="3" t="str">
        <f>VLOOKUP(J505,'LibSets constants'!$A$4:$B$1000,2,FALSE)</f>
        <v>DLC_BASE_GAME</v>
      </c>
      <c r="L505" s="3" t="str">
        <f>VLOOKUP(J505,'LibSets constants'!$A$4:$C$1000,3,FALSE)</f>
        <v>Included in base game</v>
      </c>
    </row>
    <row r="506" spans="1:12" x14ac:dyDescent="0.25">
      <c r="A506" s="12">
        <v>894</v>
      </c>
      <c r="B506" s="5">
        <f>VLOOKUP(A506,'ESO dumped ZoneData'!$A$3:$D$9995,2,FALSE)</f>
        <v>506</v>
      </c>
      <c r="C506" s="5">
        <f>VLOOKUP(A506,'ESO dumped ZoneData'!$A$3:$D$9995,3,FALSE)</f>
        <v>888</v>
      </c>
      <c r="D506" s="3" t="str">
        <f>VLOOKUP(A506,'ESO dumped ZoneData'!$A$3:$D$9995,4,FALSE)</f>
        <v>Loth'Na Caverns</v>
      </c>
      <c r="E506" s="3" t="str">
        <f t="array" ref="E506">IF(OR(EXACT(A506,'ESO Dungeon constants'!$D$3:$D$987)),"X","")</f>
        <v/>
      </c>
      <c r="F506" s="3" t="str">
        <f t="shared" si="28"/>
        <v/>
      </c>
      <c r="G506" s="3" t="str">
        <f t="shared" si="29"/>
        <v>Craglorn</v>
      </c>
      <c r="H506" s="17">
        <f t="shared" si="30"/>
        <v>894</v>
      </c>
      <c r="I506" s="17">
        <f t="shared" si="31"/>
        <v>888</v>
      </c>
      <c r="J506">
        <v>0</v>
      </c>
      <c r="K506" s="3" t="str">
        <f>VLOOKUP(J506,'LibSets constants'!$A$4:$B$1000,2,FALSE)</f>
        <v>DLC_BASE_GAME</v>
      </c>
      <c r="L506" s="3" t="str">
        <f>VLOOKUP(J506,'LibSets constants'!$A$4:$C$1000,3,FALSE)</f>
        <v>Included in base game</v>
      </c>
    </row>
    <row r="507" spans="1:12" x14ac:dyDescent="0.25">
      <c r="A507" s="12">
        <v>895</v>
      </c>
      <c r="B507" s="5">
        <f>VLOOKUP(A507,'ESO dumped ZoneData'!$A$3:$D$9995,2,FALSE)</f>
        <v>507</v>
      </c>
      <c r="C507" s="5">
        <f>VLOOKUP(A507,'ESO dumped ZoneData'!$A$3:$D$9995,3,FALSE)</f>
        <v>888</v>
      </c>
      <c r="D507" s="3" t="str">
        <f>VLOOKUP(A507,'ESO dumped ZoneData'!$A$3:$D$9995,4,FALSE)</f>
        <v>Rkhardarhrk</v>
      </c>
      <c r="E507" s="3" t="str">
        <f t="array" ref="E507">IF(OR(EXACT(A507,'ESO Dungeon constants'!$D$3:$D$987)),"X","")</f>
        <v/>
      </c>
      <c r="F507" s="3" t="str">
        <f t="shared" si="28"/>
        <v/>
      </c>
      <c r="G507" s="3" t="str">
        <f t="shared" si="29"/>
        <v>Craglorn</v>
      </c>
      <c r="H507" s="17">
        <f t="shared" si="30"/>
        <v>895</v>
      </c>
      <c r="I507" s="17">
        <f t="shared" si="31"/>
        <v>888</v>
      </c>
      <c r="J507">
        <v>0</v>
      </c>
      <c r="K507" s="3" t="str">
        <f>VLOOKUP(J507,'LibSets constants'!$A$4:$B$1000,2,FALSE)</f>
        <v>DLC_BASE_GAME</v>
      </c>
      <c r="L507" s="3" t="str">
        <f>VLOOKUP(J507,'LibSets constants'!$A$4:$C$1000,3,FALSE)</f>
        <v>Included in base game</v>
      </c>
    </row>
    <row r="508" spans="1:12" x14ac:dyDescent="0.25">
      <c r="A508" s="12">
        <v>896</v>
      </c>
      <c r="B508" s="5">
        <f>VLOOKUP(A508,'ESO dumped ZoneData'!$A$3:$D$9995,2,FALSE)</f>
        <v>508</v>
      </c>
      <c r="C508" s="5">
        <f>VLOOKUP(A508,'ESO dumped ZoneData'!$A$3:$D$9995,3,FALSE)</f>
        <v>888</v>
      </c>
      <c r="D508" s="3" t="str">
        <f>VLOOKUP(A508,'ESO dumped ZoneData'!$A$3:$D$9995,4,FALSE)</f>
        <v>Haddock's Market</v>
      </c>
      <c r="E508" s="3" t="str">
        <f t="array" ref="E508">IF(OR(EXACT(A508,'ESO Dungeon constants'!$D$3:$D$987)),"X","")</f>
        <v/>
      </c>
      <c r="F508" s="3" t="str">
        <f t="shared" si="28"/>
        <v/>
      </c>
      <c r="G508" s="3" t="str">
        <f t="shared" si="29"/>
        <v>Craglorn</v>
      </c>
      <c r="H508" s="17">
        <f t="shared" si="30"/>
        <v>896</v>
      </c>
      <c r="I508" s="17">
        <f t="shared" si="31"/>
        <v>888</v>
      </c>
      <c r="J508">
        <v>0</v>
      </c>
      <c r="K508" s="3" t="str">
        <f>VLOOKUP(J508,'LibSets constants'!$A$4:$B$1000,2,FALSE)</f>
        <v>DLC_BASE_GAME</v>
      </c>
      <c r="L508" s="3" t="str">
        <f>VLOOKUP(J508,'LibSets constants'!$A$4:$C$1000,3,FALSE)</f>
        <v>Included in base game</v>
      </c>
    </row>
    <row r="509" spans="1:12" x14ac:dyDescent="0.25">
      <c r="A509" s="12">
        <v>897</v>
      </c>
      <c r="B509" s="5">
        <f>VLOOKUP(A509,'ESO dumped ZoneData'!$A$3:$D$9995,2,FALSE)</f>
        <v>509</v>
      </c>
      <c r="C509" s="5">
        <f>VLOOKUP(A509,'ESO dumped ZoneData'!$A$3:$D$9995,3,FALSE)</f>
        <v>888</v>
      </c>
      <c r="D509" s="3" t="str">
        <f>VLOOKUP(A509,'ESO dumped ZoneData'!$A$3:$D$9995,4,FALSE)</f>
        <v>Chiselshriek Mine</v>
      </c>
      <c r="E509" s="3" t="str">
        <f t="array" ref="E509">IF(OR(EXACT(A509,'ESO Dungeon constants'!$D$3:$D$987)),"X","")</f>
        <v/>
      </c>
      <c r="F509" s="3" t="str">
        <f t="shared" si="28"/>
        <v/>
      </c>
      <c r="G509" s="3" t="str">
        <f t="shared" si="29"/>
        <v>Craglorn</v>
      </c>
      <c r="H509" s="17">
        <f t="shared" si="30"/>
        <v>897</v>
      </c>
      <c r="I509" s="17">
        <f t="shared" si="31"/>
        <v>888</v>
      </c>
      <c r="J509">
        <v>0</v>
      </c>
      <c r="K509" s="3" t="str">
        <f>VLOOKUP(J509,'LibSets constants'!$A$4:$B$1000,2,FALSE)</f>
        <v>DLC_BASE_GAME</v>
      </c>
      <c r="L509" s="3" t="str">
        <f>VLOOKUP(J509,'LibSets constants'!$A$4:$C$1000,3,FALSE)</f>
        <v>Included in base game</v>
      </c>
    </row>
    <row r="510" spans="1:12" x14ac:dyDescent="0.25">
      <c r="A510" s="12">
        <v>898</v>
      </c>
      <c r="B510" s="5">
        <f>VLOOKUP(A510,'ESO dumped ZoneData'!$A$3:$D$9995,2,FALSE)</f>
        <v>510</v>
      </c>
      <c r="C510" s="5">
        <f>VLOOKUP(A510,'ESO dumped ZoneData'!$A$3:$D$9995,3,FALSE)</f>
        <v>888</v>
      </c>
      <c r="D510" s="3" t="str">
        <f>VLOOKUP(A510,'ESO dumped ZoneData'!$A$3:$D$9995,4,FALSE)</f>
        <v>Buried Sands</v>
      </c>
      <c r="E510" s="3" t="str">
        <f t="array" ref="E510">IF(OR(EXACT(A510,'ESO Dungeon constants'!$D$3:$D$987)),"X","")</f>
        <v/>
      </c>
      <c r="F510" s="3" t="str">
        <f t="shared" si="28"/>
        <v/>
      </c>
      <c r="G510" s="3" t="str">
        <f t="shared" si="29"/>
        <v>Craglorn</v>
      </c>
      <c r="H510" s="17">
        <f t="shared" si="30"/>
        <v>898</v>
      </c>
      <c r="I510" s="17">
        <f t="shared" si="31"/>
        <v>888</v>
      </c>
      <c r="J510">
        <v>0</v>
      </c>
      <c r="K510" s="3" t="str">
        <f>VLOOKUP(J510,'LibSets constants'!$A$4:$B$1000,2,FALSE)</f>
        <v>DLC_BASE_GAME</v>
      </c>
      <c r="L510" s="3" t="str">
        <f>VLOOKUP(J510,'LibSets constants'!$A$4:$C$1000,3,FALSE)</f>
        <v>Included in base game</v>
      </c>
    </row>
    <row r="511" spans="1:12" x14ac:dyDescent="0.25">
      <c r="A511" s="12">
        <v>899</v>
      </c>
      <c r="B511" s="5">
        <f>VLOOKUP(A511,'ESO dumped ZoneData'!$A$3:$D$9995,2,FALSE)</f>
        <v>511</v>
      </c>
      <c r="C511" s="5">
        <f>VLOOKUP(A511,'ESO dumped ZoneData'!$A$3:$D$9995,3,FALSE)</f>
        <v>888</v>
      </c>
      <c r="D511" s="3" t="str">
        <f>VLOOKUP(A511,'ESO dumped ZoneData'!$A$3:$D$9995,4,FALSE)</f>
        <v>Mtharnaz</v>
      </c>
      <c r="E511" s="3" t="str">
        <f t="array" ref="E511">IF(OR(EXACT(A511,'ESO Dungeon constants'!$D$3:$D$987)),"X","")</f>
        <v/>
      </c>
      <c r="F511" s="3" t="str">
        <f t="shared" si="28"/>
        <v/>
      </c>
      <c r="G511" s="3" t="str">
        <f t="shared" si="29"/>
        <v>Craglorn</v>
      </c>
      <c r="H511" s="17">
        <f t="shared" si="30"/>
        <v>899</v>
      </c>
      <c r="I511" s="17">
        <f t="shared" si="31"/>
        <v>888</v>
      </c>
      <c r="J511">
        <v>0</v>
      </c>
      <c r="K511" s="3" t="str">
        <f>VLOOKUP(J511,'LibSets constants'!$A$4:$B$1000,2,FALSE)</f>
        <v>DLC_BASE_GAME</v>
      </c>
      <c r="L511" s="3" t="str">
        <f>VLOOKUP(J511,'LibSets constants'!$A$4:$C$1000,3,FALSE)</f>
        <v>Included in base game</v>
      </c>
    </row>
    <row r="512" spans="1:12" x14ac:dyDescent="0.25">
      <c r="A512" s="12">
        <v>900</v>
      </c>
      <c r="B512" s="5">
        <f>VLOOKUP(A512,'ESO dumped ZoneData'!$A$3:$D$9995,2,FALSE)</f>
        <v>512</v>
      </c>
      <c r="C512" s="5">
        <f>VLOOKUP(A512,'ESO dumped ZoneData'!$A$3:$D$9995,3,FALSE)</f>
        <v>888</v>
      </c>
      <c r="D512" s="3" t="str">
        <f>VLOOKUP(A512,'ESO dumped ZoneData'!$A$3:$D$9995,4,FALSE)</f>
        <v>The Howling Sepulchers</v>
      </c>
      <c r="E512" s="3" t="str">
        <f t="array" ref="E512">IF(OR(EXACT(A512,'ESO Dungeon constants'!$D$3:$D$987)),"X","")</f>
        <v/>
      </c>
      <c r="F512" s="3" t="str">
        <f t="shared" si="28"/>
        <v/>
      </c>
      <c r="G512" s="3" t="str">
        <f t="shared" si="29"/>
        <v>Craglorn</v>
      </c>
      <c r="H512" s="17">
        <f t="shared" si="30"/>
        <v>900</v>
      </c>
      <c r="I512" s="17">
        <f t="shared" si="31"/>
        <v>888</v>
      </c>
      <c r="J512">
        <v>0</v>
      </c>
      <c r="K512" s="3" t="str">
        <f>VLOOKUP(J512,'LibSets constants'!$A$4:$B$1000,2,FALSE)</f>
        <v>DLC_BASE_GAME</v>
      </c>
      <c r="L512" s="3" t="str">
        <f>VLOOKUP(J512,'LibSets constants'!$A$4:$C$1000,3,FALSE)</f>
        <v>Included in base game</v>
      </c>
    </row>
    <row r="513" spans="1:12" x14ac:dyDescent="0.25">
      <c r="A513" s="12">
        <v>901</v>
      </c>
      <c r="B513" s="5">
        <f>VLOOKUP(A513,'ESO dumped ZoneData'!$A$3:$D$9995,2,FALSE)</f>
        <v>513</v>
      </c>
      <c r="C513" s="5">
        <f>VLOOKUP(A513,'ESO dumped ZoneData'!$A$3:$D$9995,3,FALSE)</f>
        <v>888</v>
      </c>
      <c r="D513" s="3" t="str">
        <f>VLOOKUP(A513,'ESO dumped ZoneData'!$A$3:$D$9995,4,FALSE)</f>
        <v>Balamath</v>
      </c>
      <c r="E513" s="3" t="str">
        <f t="array" ref="E513">IF(OR(EXACT(A513,'ESO Dungeon constants'!$D$3:$D$987)),"X","")</f>
        <v/>
      </c>
      <c r="F513" s="3" t="str">
        <f t="shared" si="28"/>
        <v/>
      </c>
      <c r="G513" s="3" t="str">
        <f t="shared" si="29"/>
        <v>Craglorn</v>
      </c>
      <c r="H513" s="17">
        <f t="shared" si="30"/>
        <v>901</v>
      </c>
      <c r="I513" s="17">
        <f t="shared" si="31"/>
        <v>888</v>
      </c>
      <c r="J513">
        <v>0</v>
      </c>
      <c r="K513" s="3" t="str">
        <f>VLOOKUP(J513,'LibSets constants'!$A$4:$B$1000,2,FALSE)</f>
        <v>DLC_BASE_GAME</v>
      </c>
      <c r="L513" s="3" t="str">
        <f>VLOOKUP(J513,'LibSets constants'!$A$4:$C$1000,3,FALSE)</f>
        <v>Included in base game</v>
      </c>
    </row>
    <row r="514" spans="1:12" x14ac:dyDescent="0.25">
      <c r="A514" s="12">
        <v>902</v>
      </c>
      <c r="B514" s="5">
        <f>VLOOKUP(A514,'ESO dumped ZoneData'!$A$3:$D$9995,2,FALSE)</f>
        <v>514</v>
      </c>
      <c r="C514" s="5">
        <f>VLOOKUP(A514,'ESO dumped ZoneData'!$A$3:$D$9995,3,FALSE)</f>
        <v>888</v>
      </c>
      <c r="D514" s="3" t="str">
        <f>VLOOKUP(A514,'ESO dumped ZoneData'!$A$3:$D$9995,4,FALSE)</f>
        <v>Fearfangs Cavern</v>
      </c>
      <c r="E514" s="3" t="str">
        <f t="array" ref="E514">IF(OR(EXACT(A514,'ESO Dungeon constants'!$D$3:$D$987)),"X","")</f>
        <v/>
      </c>
      <c r="F514" s="3" t="str">
        <f t="shared" ref="F514:F577" si="32">IF(EXACT(A514,C514),"X","")</f>
        <v/>
      </c>
      <c r="G514" s="3" t="str">
        <f t="shared" ref="G514:G577" si="33">IF(A514&lt;&gt;C514,VLOOKUP(C514,$A$2:$D$9949,4,FALSE),"")</f>
        <v>Craglorn</v>
      </c>
      <c r="H514" s="17">
        <f t="shared" ref="H514:H577" si="34">A514</f>
        <v>902</v>
      </c>
      <c r="I514" s="17">
        <f t="shared" ref="I514:I577" si="35">C514</f>
        <v>888</v>
      </c>
      <c r="J514">
        <v>0</v>
      </c>
      <c r="K514" s="3" t="str">
        <f>VLOOKUP(J514,'LibSets constants'!$A$4:$B$1000,2,FALSE)</f>
        <v>DLC_BASE_GAME</v>
      </c>
      <c r="L514" s="3" t="str">
        <f>VLOOKUP(J514,'LibSets constants'!$A$4:$C$1000,3,FALSE)</f>
        <v>Included in base game</v>
      </c>
    </row>
    <row r="515" spans="1:12" x14ac:dyDescent="0.25">
      <c r="A515" s="12">
        <v>903</v>
      </c>
      <c r="B515" s="5">
        <f>VLOOKUP(A515,'ESO dumped ZoneData'!$A$3:$D$9995,2,FALSE)</f>
        <v>515</v>
      </c>
      <c r="C515" s="5">
        <f>VLOOKUP(A515,'ESO dumped ZoneData'!$A$3:$D$9995,3,FALSE)</f>
        <v>888</v>
      </c>
      <c r="D515" s="3" t="str">
        <f>VLOOKUP(A515,'ESO dumped ZoneData'!$A$3:$D$9995,4,FALSE)</f>
        <v>Exarch's Stronghold</v>
      </c>
      <c r="E515" s="3" t="str">
        <f t="array" ref="E515">IF(OR(EXACT(A515,'ESO Dungeon constants'!$D$3:$D$987)),"X","")</f>
        <v/>
      </c>
      <c r="F515" s="3" t="str">
        <f t="shared" si="32"/>
        <v/>
      </c>
      <c r="G515" s="3" t="str">
        <f t="shared" si="33"/>
        <v>Craglorn</v>
      </c>
      <c r="H515" s="17">
        <f t="shared" si="34"/>
        <v>903</v>
      </c>
      <c r="I515" s="17">
        <f t="shared" si="35"/>
        <v>888</v>
      </c>
      <c r="J515">
        <v>0</v>
      </c>
      <c r="K515" s="3" t="str">
        <f>VLOOKUP(J515,'LibSets constants'!$A$4:$B$1000,2,FALSE)</f>
        <v>DLC_BASE_GAME</v>
      </c>
      <c r="L515" s="3" t="str">
        <f>VLOOKUP(J515,'LibSets constants'!$A$4:$C$1000,3,FALSE)</f>
        <v>Included in base game</v>
      </c>
    </row>
    <row r="516" spans="1:12" x14ac:dyDescent="0.25">
      <c r="A516" s="12">
        <v>904</v>
      </c>
      <c r="B516" s="5">
        <f>VLOOKUP(A516,'ESO dumped ZoneData'!$A$3:$D$9995,2,FALSE)</f>
        <v>516</v>
      </c>
      <c r="C516" s="5">
        <f>VLOOKUP(A516,'ESO dumped ZoneData'!$A$3:$D$9995,3,FALSE)</f>
        <v>888</v>
      </c>
      <c r="D516" s="3" t="str">
        <f>VLOOKUP(A516,'ESO dumped ZoneData'!$A$3:$D$9995,4,FALSE)</f>
        <v>Zalgaz's Den</v>
      </c>
      <c r="E516" s="3" t="str">
        <f t="array" ref="E516">IF(OR(EXACT(A516,'ESO Dungeon constants'!$D$3:$D$987)),"X","")</f>
        <v/>
      </c>
      <c r="F516" s="3" t="str">
        <f t="shared" si="32"/>
        <v/>
      </c>
      <c r="G516" s="3" t="str">
        <f t="shared" si="33"/>
        <v>Craglorn</v>
      </c>
      <c r="H516" s="17">
        <f t="shared" si="34"/>
        <v>904</v>
      </c>
      <c r="I516" s="17">
        <f t="shared" si="35"/>
        <v>888</v>
      </c>
      <c r="J516">
        <v>0</v>
      </c>
      <c r="K516" s="3" t="str">
        <f>VLOOKUP(J516,'LibSets constants'!$A$4:$B$1000,2,FALSE)</f>
        <v>DLC_BASE_GAME</v>
      </c>
      <c r="L516" s="3" t="str">
        <f>VLOOKUP(J516,'LibSets constants'!$A$4:$C$1000,3,FALSE)</f>
        <v>Included in base game</v>
      </c>
    </row>
    <row r="517" spans="1:12" x14ac:dyDescent="0.25">
      <c r="A517" s="12">
        <v>905</v>
      </c>
      <c r="B517" s="5">
        <f>VLOOKUP(A517,'ESO dumped ZoneData'!$A$3:$D$9995,2,FALSE)</f>
        <v>517</v>
      </c>
      <c r="C517" s="5">
        <f>VLOOKUP(A517,'ESO dumped ZoneData'!$A$3:$D$9995,3,FALSE)</f>
        <v>888</v>
      </c>
      <c r="D517" s="3" t="str">
        <f>VLOOKUP(A517,'ESO dumped ZoneData'!$A$3:$D$9995,4,FALSE)</f>
        <v>Tombs of the Na-Totambu</v>
      </c>
      <c r="E517" s="3" t="str">
        <f t="array" ref="E517">IF(OR(EXACT(A517,'ESO Dungeon constants'!$D$3:$D$987)),"X","")</f>
        <v/>
      </c>
      <c r="F517" s="3" t="str">
        <f t="shared" si="32"/>
        <v/>
      </c>
      <c r="G517" s="3" t="str">
        <f t="shared" si="33"/>
        <v>Craglorn</v>
      </c>
      <c r="H517" s="17">
        <f t="shared" si="34"/>
        <v>905</v>
      </c>
      <c r="I517" s="17">
        <f t="shared" si="35"/>
        <v>888</v>
      </c>
      <c r="J517">
        <v>0</v>
      </c>
      <c r="K517" s="3" t="str">
        <f>VLOOKUP(J517,'LibSets constants'!$A$4:$B$1000,2,FALSE)</f>
        <v>DLC_BASE_GAME</v>
      </c>
      <c r="L517" s="3" t="str">
        <f>VLOOKUP(J517,'LibSets constants'!$A$4:$C$1000,3,FALSE)</f>
        <v>Included in base game</v>
      </c>
    </row>
    <row r="518" spans="1:12" x14ac:dyDescent="0.25">
      <c r="A518" s="12">
        <v>906</v>
      </c>
      <c r="B518" s="5">
        <f>VLOOKUP(A518,'ESO dumped ZoneData'!$A$3:$D$9995,2,FALSE)</f>
        <v>518</v>
      </c>
      <c r="C518" s="5">
        <f>VLOOKUP(A518,'ESO dumped ZoneData'!$A$3:$D$9995,3,FALSE)</f>
        <v>888</v>
      </c>
      <c r="D518" s="3" t="str">
        <f>VLOOKUP(A518,'ESO dumped ZoneData'!$A$3:$D$9995,4,FALSE)</f>
        <v>Hircine's Haunt</v>
      </c>
      <c r="E518" s="3" t="str">
        <f t="array" ref="E518">IF(OR(EXACT(A518,'ESO Dungeon constants'!$D$3:$D$987)),"X","")</f>
        <v/>
      </c>
      <c r="F518" s="3" t="str">
        <f t="shared" si="32"/>
        <v/>
      </c>
      <c r="G518" s="3" t="str">
        <f t="shared" si="33"/>
        <v>Craglorn</v>
      </c>
      <c r="H518" s="17">
        <f t="shared" si="34"/>
        <v>906</v>
      </c>
      <c r="I518" s="17">
        <f t="shared" si="35"/>
        <v>888</v>
      </c>
      <c r="J518">
        <v>0</v>
      </c>
      <c r="K518" s="3" t="str">
        <f>VLOOKUP(J518,'LibSets constants'!$A$4:$B$1000,2,FALSE)</f>
        <v>DLC_BASE_GAME</v>
      </c>
      <c r="L518" s="3" t="str">
        <f>VLOOKUP(J518,'LibSets constants'!$A$4:$C$1000,3,FALSE)</f>
        <v>Included in base game</v>
      </c>
    </row>
    <row r="519" spans="1:12" x14ac:dyDescent="0.25">
      <c r="A519" s="12">
        <v>907</v>
      </c>
      <c r="B519" s="5">
        <f>VLOOKUP(A519,'ESO dumped ZoneData'!$A$3:$D$9995,2,FALSE)</f>
        <v>519</v>
      </c>
      <c r="C519" s="5">
        <f>VLOOKUP(A519,'ESO dumped ZoneData'!$A$3:$D$9995,3,FALSE)</f>
        <v>888</v>
      </c>
      <c r="D519" s="3" t="str">
        <f>VLOOKUP(A519,'ESO dumped ZoneData'!$A$3:$D$9995,4,FALSE)</f>
        <v>Rahni'Za, School of Warriors</v>
      </c>
      <c r="E519" s="3" t="str">
        <f t="array" ref="E519">IF(OR(EXACT(A519,'ESO Dungeon constants'!$D$3:$D$987)),"X","")</f>
        <v/>
      </c>
      <c r="F519" s="3" t="str">
        <f t="shared" si="32"/>
        <v/>
      </c>
      <c r="G519" s="3" t="str">
        <f t="shared" si="33"/>
        <v>Craglorn</v>
      </c>
      <c r="H519" s="17">
        <f t="shared" si="34"/>
        <v>907</v>
      </c>
      <c r="I519" s="17">
        <f t="shared" si="35"/>
        <v>888</v>
      </c>
      <c r="J519">
        <v>0</v>
      </c>
      <c r="K519" s="3" t="str">
        <f>VLOOKUP(J519,'LibSets constants'!$A$4:$B$1000,2,FALSE)</f>
        <v>DLC_BASE_GAME</v>
      </c>
      <c r="L519" s="3" t="str">
        <f>VLOOKUP(J519,'LibSets constants'!$A$4:$C$1000,3,FALSE)</f>
        <v>Included in base game</v>
      </c>
    </row>
    <row r="520" spans="1:12" x14ac:dyDescent="0.25">
      <c r="A520" s="12">
        <v>908</v>
      </c>
      <c r="B520" s="5">
        <f>VLOOKUP(A520,'ESO dumped ZoneData'!$A$3:$D$9995,2,FALSE)</f>
        <v>520</v>
      </c>
      <c r="C520" s="5">
        <f>VLOOKUP(A520,'ESO dumped ZoneData'!$A$3:$D$9995,3,FALSE)</f>
        <v>888</v>
      </c>
      <c r="D520" s="3" t="str">
        <f>VLOOKUP(A520,'ESO dumped ZoneData'!$A$3:$D$9995,4,FALSE)</f>
        <v>Shada's Tear</v>
      </c>
      <c r="E520" s="3" t="str">
        <f t="array" ref="E520">IF(OR(EXACT(A520,'ESO Dungeon constants'!$D$3:$D$987)),"X","")</f>
        <v/>
      </c>
      <c r="F520" s="3" t="str">
        <f t="shared" si="32"/>
        <v/>
      </c>
      <c r="G520" s="3" t="str">
        <f t="shared" si="33"/>
        <v>Craglorn</v>
      </c>
      <c r="H520" s="17">
        <f t="shared" si="34"/>
        <v>908</v>
      </c>
      <c r="I520" s="17">
        <f t="shared" si="35"/>
        <v>888</v>
      </c>
      <c r="J520">
        <v>0</v>
      </c>
      <c r="K520" s="3" t="str">
        <f>VLOOKUP(J520,'LibSets constants'!$A$4:$B$1000,2,FALSE)</f>
        <v>DLC_BASE_GAME</v>
      </c>
      <c r="L520" s="3" t="str">
        <f>VLOOKUP(J520,'LibSets constants'!$A$4:$C$1000,3,FALSE)</f>
        <v>Included in base game</v>
      </c>
    </row>
    <row r="521" spans="1:12" x14ac:dyDescent="0.25">
      <c r="A521" s="12">
        <v>909</v>
      </c>
      <c r="B521" s="5">
        <f>VLOOKUP(A521,'ESO dumped ZoneData'!$A$3:$D$9995,2,FALSE)</f>
        <v>521</v>
      </c>
      <c r="C521" s="5">
        <f>VLOOKUP(A521,'ESO dumped ZoneData'!$A$3:$D$9995,3,FALSE)</f>
        <v>888</v>
      </c>
      <c r="D521" s="3" t="str">
        <f>VLOOKUP(A521,'ESO dumped ZoneData'!$A$3:$D$9995,4,FALSE)</f>
        <v>Seeker's Archive</v>
      </c>
      <c r="E521" s="3" t="str">
        <f t="array" ref="E521">IF(OR(EXACT(A521,'ESO Dungeon constants'!$D$3:$D$987)),"X","")</f>
        <v/>
      </c>
      <c r="F521" s="3" t="str">
        <f t="shared" si="32"/>
        <v/>
      </c>
      <c r="G521" s="3" t="str">
        <f t="shared" si="33"/>
        <v>Craglorn</v>
      </c>
      <c r="H521" s="17">
        <f t="shared" si="34"/>
        <v>909</v>
      </c>
      <c r="I521" s="17">
        <f t="shared" si="35"/>
        <v>888</v>
      </c>
      <c r="J521">
        <v>0</v>
      </c>
      <c r="K521" s="3" t="str">
        <f>VLOOKUP(J521,'LibSets constants'!$A$4:$B$1000,2,FALSE)</f>
        <v>DLC_BASE_GAME</v>
      </c>
      <c r="L521" s="3" t="str">
        <f>VLOOKUP(J521,'LibSets constants'!$A$4:$C$1000,3,FALSE)</f>
        <v>Included in base game</v>
      </c>
    </row>
    <row r="522" spans="1:12" x14ac:dyDescent="0.25">
      <c r="A522" s="12">
        <v>910</v>
      </c>
      <c r="B522" s="5">
        <f>VLOOKUP(A522,'ESO dumped ZoneData'!$A$3:$D$9995,2,FALSE)</f>
        <v>522</v>
      </c>
      <c r="C522" s="5">
        <f>VLOOKUP(A522,'ESO dumped ZoneData'!$A$3:$D$9995,3,FALSE)</f>
        <v>888</v>
      </c>
      <c r="D522" s="3" t="str">
        <f>VLOOKUP(A522,'ESO dumped ZoneData'!$A$3:$D$9995,4,FALSE)</f>
        <v>Elinhir Sewerworks</v>
      </c>
      <c r="E522" s="3" t="str">
        <f t="array" ref="E522">IF(OR(EXACT(A522,'ESO Dungeon constants'!$D$3:$D$987)),"X","")</f>
        <v/>
      </c>
      <c r="F522" s="3" t="str">
        <f t="shared" si="32"/>
        <v/>
      </c>
      <c r="G522" s="3" t="str">
        <f t="shared" si="33"/>
        <v>Craglorn</v>
      </c>
      <c r="H522" s="17">
        <f t="shared" si="34"/>
        <v>910</v>
      </c>
      <c r="I522" s="17">
        <f t="shared" si="35"/>
        <v>888</v>
      </c>
      <c r="J522">
        <v>0</v>
      </c>
      <c r="K522" s="3" t="str">
        <f>VLOOKUP(J522,'LibSets constants'!$A$4:$B$1000,2,FALSE)</f>
        <v>DLC_BASE_GAME</v>
      </c>
      <c r="L522" s="3" t="str">
        <f>VLOOKUP(J522,'LibSets constants'!$A$4:$C$1000,3,FALSE)</f>
        <v>Included in base game</v>
      </c>
    </row>
    <row r="523" spans="1:12" x14ac:dyDescent="0.25">
      <c r="A523" s="12">
        <v>911</v>
      </c>
      <c r="B523" s="5">
        <f>VLOOKUP(A523,'ESO dumped ZoneData'!$A$3:$D$9995,2,FALSE)</f>
        <v>523</v>
      </c>
      <c r="C523" s="5">
        <f>VLOOKUP(A523,'ESO dumped ZoneData'!$A$3:$D$9995,3,FALSE)</f>
        <v>888</v>
      </c>
      <c r="D523" s="3" t="str">
        <f>VLOOKUP(A523,'ESO dumped ZoneData'!$A$3:$D$9995,4,FALSE)</f>
        <v>Reinhold's Retreat</v>
      </c>
      <c r="E523" s="3" t="str">
        <f t="array" ref="E523">IF(OR(EXACT(A523,'ESO Dungeon constants'!$D$3:$D$987)),"X","")</f>
        <v/>
      </c>
      <c r="F523" s="3" t="str">
        <f t="shared" si="32"/>
        <v/>
      </c>
      <c r="G523" s="3" t="str">
        <f t="shared" si="33"/>
        <v>Craglorn</v>
      </c>
      <c r="H523" s="17">
        <f t="shared" si="34"/>
        <v>911</v>
      </c>
      <c r="I523" s="17">
        <f t="shared" si="35"/>
        <v>888</v>
      </c>
      <c r="J523">
        <v>0</v>
      </c>
      <c r="K523" s="3" t="str">
        <f>VLOOKUP(J523,'LibSets constants'!$A$4:$B$1000,2,FALSE)</f>
        <v>DLC_BASE_GAME</v>
      </c>
      <c r="L523" s="3" t="str">
        <f>VLOOKUP(J523,'LibSets constants'!$A$4:$C$1000,3,FALSE)</f>
        <v>Included in base game</v>
      </c>
    </row>
    <row r="524" spans="1:12" x14ac:dyDescent="0.25">
      <c r="A524" s="12">
        <v>913</v>
      </c>
      <c r="B524" s="5">
        <f>VLOOKUP(A524,'ESO dumped ZoneData'!$A$3:$D$9995,2,FALSE)</f>
        <v>524</v>
      </c>
      <c r="C524" s="5">
        <f>VLOOKUP(A524,'ESO dumped ZoneData'!$A$3:$D$9995,3,FALSE)</f>
        <v>888</v>
      </c>
      <c r="D524" s="3" t="str">
        <f>VLOOKUP(A524,'ESO dumped ZoneData'!$A$3:$D$9995,4,FALSE)</f>
        <v>The Mage's Staff</v>
      </c>
      <c r="E524" s="3" t="str">
        <f t="array" ref="E524">IF(OR(EXACT(A524,'ESO Dungeon constants'!$D$3:$D$987)),"X","")</f>
        <v/>
      </c>
      <c r="F524" s="3" t="str">
        <f t="shared" si="32"/>
        <v/>
      </c>
      <c r="G524" s="3" t="str">
        <f t="shared" si="33"/>
        <v>Craglorn</v>
      </c>
      <c r="H524" s="17">
        <f t="shared" si="34"/>
        <v>913</v>
      </c>
      <c r="I524" s="17">
        <f t="shared" si="35"/>
        <v>888</v>
      </c>
      <c r="J524">
        <v>0</v>
      </c>
      <c r="K524" s="3" t="str">
        <f>VLOOKUP(J524,'LibSets constants'!$A$4:$B$1000,2,FALSE)</f>
        <v>DLC_BASE_GAME</v>
      </c>
      <c r="L524" s="3" t="str">
        <f>VLOOKUP(J524,'LibSets constants'!$A$4:$C$1000,3,FALSE)</f>
        <v>Included in base game</v>
      </c>
    </row>
    <row r="525" spans="1:12" x14ac:dyDescent="0.25">
      <c r="A525" s="12">
        <v>914</v>
      </c>
      <c r="B525" s="5">
        <f>VLOOKUP(A525,'ESO dumped ZoneData'!$A$3:$D$9995,2,FALSE)</f>
        <v>525</v>
      </c>
      <c r="C525" s="5">
        <f>VLOOKUP(A525,'ESO dumped ZoneData'!$A$3:$D$9995,3,FALSE)</f>
        <v>888</v>
      </c>
      <c r="D525" s="3" t="str">
        <f>VLOOKUP(A525,'ESO dumped ZoneData'!$A$3:$D$9995,4,FALSE)</f>
        <v>Skyreach Catacombs</v>
      </c>
      <c r="E525" s="3" t="str">
        <f t="array" ref="E525">IF(OR(EXACT(A525,'ESO Dungeon constants'!$D$3:$D$987)),"X","")</f>
        <v/>
      </c>
      <c r="F525" s="3" t="str">
        <f t="shared" si="32"/>
        <v/>
      </c>
      <c r="G525" s="3" t="str">
        <f t="shared" si="33"/>
        <v>Craglorn</v>
      </c>
      <c r="H525" s="17">
        <f t="shared" si="34"/>
        <v>914</v>
      </c>
      <c r="I525" s="17">
        <f t="shared" si="35"/>
        <v>888</v>
      </c>
      <c r="J525">
        <v>0</v>
      </c>
      <c r="K525" s="3" t="str">
        <f>VLOOKUP(J525,'LibSets constants'!$A$4:$B$1000,2,FALSE)</f>
        <v>DLC_BASE_GAME</v>
      </c>
      <c r="L525" s="3" t="str">
        <f>VLOOKUP(J525,'LibSets constants'!$A$4:$C$1000,3,FALSE)</f>
        <v>Included in base game</v>
      </c>
    </row>
    <row r="526" spans="1:12" x14ac:dyDescent="0.25">
      <c r="A526" s="12">
        <v>915</v>
      </c>
      <c r="B526" s="5">
        <f>VLOOKUP(A526,'ESO dumped ZoneData'!$A$3:$D$9995,2,FALSE)</f>
        <v>526</v>
      </c>
      <c r="C526" s="5">
        <f>VLOOKUP(A526,'ESO dumped ZoneData'!$A$3:$D$9995,3,FALSE)</f>
        <v>888</v>
      </c>
      <c r="D526" s="3" t="str">
        <f>VLOOKUP(A526,'ESO dumped ZoneData'!$A$3:$D$9995,4,FALSE)</f>
        <v>Skyreach Temple</v>
      </c>
      <c r="E526" s="3" t="str">
        <f t="array" ref="E526">IF(OR(EXACT(A526,'ESO Dungeon constants'!$D$3:$D$987)),"X","")</f>
        <v/>
      </c>
      <c r="F526" s="3" t="str">
        <f t="shared" si="32"/>
        <v/>
      </c>
      <c r="G526" s="3" t="str">
        <f t="shared" si="33"/>
        <v>Craglorn</v>
      </c>
      <c r="H526" s="17">
        <f t="shared" si="34"/>
        <v>915</v>
      </c>
      <c r="I526" s="17">
        <f t="shared" si="35"/>
        <v>888</v>
      </c>
      <c r="J526">
        <v>0</v>
      </c>
      <c r="K526" s="3" t="str">
        <f>VLOOKUP(J526,'LibSets constants'!$A$4:$B$1000,2,FALSE)</f>
        <v>DLC_BASE_GAME</v>
      </c>
      <c r="L526" s="3" t="str">
        <f>VLOOKUP(J526,'LibSets constants'!$A$4:$C$1000,3,FALSE)</f>
        <v>Included in base game</v>
      </c>
    </row>
    <row r="527" spans="1:12" x14ac:dyDescent="0.25">
      <c r="A527" s="12">
        <v>916</v>
      </c>
      <c r="B527" s="5">
        <f>VLOOKUP(A527,'ESO dumped ZoneData'!$A$3:$D$9995,2,FALSE)</f>
        <v>527</v>
      </c>
      <c r="C527" s="5">
        <f>VLOOKUP(A527,'ESO dumped ZoneData'!$A$3:$D$9995,3,FALSE)</f>
        <v>888</v>
      </c>
      <c r="D527" s="3" t="str">
        <f>VLOOKUP(A527,'ESO dumped ZoneData'!$A$3:$D$9995,4,FALSE)</f>
        <v>Skyreach Pinnacle</v>
      </c>
      <c r="E527" s="3" t="str">
        <f t="array" ref="E527">IF(OR(EXACT(A527,'ESO Dungeon constants'!$D$3:$D$987)),"X","")</f>
        <v/>
      </c>
      <c r="F527" s="3" t="str">
        <f t="shared" si="32"/>
        <v/>
      </c>
      <c r="G527" s="3" t="str">
        <f t="shared" si="33"/>
        <v>Craglorn</v>
      </c>
      <c r="H527" s="17">
        <f t="shared" si="34"/>
        <v>916</v>
      </c>
      <c r="I527" s="17">
        <f t="shared" si="35"/>
        <v>888</v>
      </c>
      <c r="J527">
        <v>0</v>
      </c>
      <c r="K527" s="3" t="str">
        <f>VLOOKUP(J527,'LibSets constants'!$A$4:$B$1000,2,FALSE)</f>
        <v>DLC_BASE_GAME</v>
      </c>
      <c r="L527" s="3" t="str">
        <f>VLOOKUP(J527,'LibSets constants'!$A$4:$C$1000,3,FALSE)</f>
        <v>Included in base game</v>
      </c>
    </row>
    <row r="528" spans="1:12" x14ac:dyDescent="0.25">
      <c r="A528" s="12">
        <v>917</v>
      </c>
      <c r="B528" s="5">
        <f>VLOOKUP(A528,'ESO dumped ZoneData'!$A$3:$D$9995,2,FALSE)</f>
        <v>528</v>
      </c>
      <c r="C528" s="5">
        <f>VLOOKUP(A528,'ESO dumped ZoneData'!$A$3:$D$9995,3,FALSE)</f>
        <v>917</v>
      </c>
      <c r="D528" s="3" t="str">
        <f>VLOOKUP(A528,'ESO dumped ZoneData'!$A$3:$D$9995,4,FALSE)</f>
        <v>ZTestBarbershop</v>
      </c>
      <c r="E528" s="3" t="str">
        <f t="array" ref="E528">IF(OR(EXACT(A528,'ESO Dungeon constants'!$D$3:$D$987)),"X","")</f>
        <v/>
      </c>
      <c r="F528" s="3" t="str">
        <f t="shared" si="32"/>
        <v>X</v>
      </c>
      <c r="G528" s="3" t="str">
        <f t="shared" si="33"/>
        <v/>
      </c>
      <c r="H528" s="17">
        <f t="shared" si="34"/>
        <v>917</v>
      </c>
      <c r="I528" s="17">
        <f t="shared" si="35"/>
        <v>917</v>
      </c>
      <c r="J528">
        <v>0</v>
      </c>
      <c r="K528" s="3" t="str">
        <f>VLOOKUP(J528,'LibSets constants'!$A$4:$B$1000,2,FALSE)</f>
        <v>DLC_BASE_GAME</v>
      </c>
      <c r="L528" s="3" t="str">
        <f>VLOOKUP(J528,'LibSets constants'!$A$4:$C$1000,3,FALSE)</f>
        <v>Included in base game</v>
      </c>
    </row>
    <row r="529" spans="1:12" x14ac:dyDescent="0.25">
      <c r="A529" s="5">
        <v>918</v>
      </c>
      <c r="B529" s="5">
        <f>VLOOKUP(A529,'ESO dumped ZoneData'!$A$3:$D$9995,2,FALSE)</f>
        <v>529</v>
      </c>
      <c r="C529" s="5">
        <f>VLOOKUP(A529,'ESO dumped ZoneData'!$A$3:$D$9995,3,FALSE)</f>
        <v>849</v>
      </c>
      <c r="D529" s="3" t="str">
        <f>VLOOKUP(A529,'ESO dumped ZoneData'!$A$3:$D$9995,4,FALSE)</f>
        <v>Nchuleftingth</v>
      </c>
      <c r="E529" s="3" t="str">
        <f t="array" ref="E529">IF(OR(EXACT(A529,'ESO Dungeon constants'!$D$3:$D$987)),"X","")</f>
        <v/>
      </c>
      <c r="F529" s="3" t="str">
        <f t="shared" si="32"/>
        <v/>
      </c>
      <c r="G529" s="3" t="str">
        <f t="shared" si="33"/>
        <v>Vvardenfell</v>
      </c>
      <c r="H529" s="3">
        <f t="shared" si="34"/>
        <v>918</v>
      </c>
      <c r="I529" s="3">
        <f t="shared" si="35"/>
        <v>849</v>
      </c>
      <c r="J529">
        <v>6</v>
      </c>
      <c r="K529" s="3" t="str">
        <f>VLOOKUP(J529,'LibSets constants'!$A$4:$B$1000,2,FALSE)</f>
        <v>DLC_MORROWIND</v>
      </c>
      <c r="L529" s="3" t="str">
        <f>VLOOKUP(J529,'LibSets constants'!$A$4:$C$1000,3,FALSE)</f>
        <v>Morrowind</v>
      </c>
    </row>
    <row r="530" spans="1:12" x14ac:dyDescent="0.25">
      <c r="A530" s="12">
        <v>919</v>
      </c>
      <c r="B530" s="5">
        <f>VLOOKUP(A530,'ESO dumped ZoneData'!$A$3:$D$9995,2,FALSE)</f>
        <v>530</v>
      </c>
      <c r="C530" s="5">
        <f>VLOOKUP(A530,'ESO dumped ZoneData'!$A$3:$D$9995,3,FALSE)</f>
        <v>849</v>
      </c>
      <c r="D530" s="3" t="str">
        <f>VLOOKUP(A530,'ESO dumped ZoneData'!$A$3:$D$9995,4,FALSE)</f>
        <v>Forgotten Wastes</v>
      </c>
      <c r="E530" s="3" t="str">
        <f t="array" ref="E530">IF(OR(EXACT(A530,'ESO Dungeon constants'!$D$3:$D$987)),"X","")</f>
        <v/>
      </c>
      <c r="F530" s="3" t="str">
        <f t="shared" si="32"/>
        <v/>
      </c>
      <c r="G530" s="3" t="str">
        <f t="shared" si="33"/>
        <v>Vvardenfell</v>
      </c>
      <c r="H530" s="17">
        <f t="shared" si="34"/>
        <v>919</v>
      </c>
      <c r="I530" s="17">
        <f t="shared" si="35"/>
        <v>849</v>
      </c>
      <c r="J530">
        <v>6</v>
      </c>
      <c r="K530" s="3" t="str">
        <f>VLOOKUP(J530,'LibSets constants'!$A$4:$B$1000,2,FALSE)</f>
        <v>DLC_MORROWIND</v>
      </c>
      <c r="L530" s="3" t="str">
        <f>VLOOKUP(J530,'LibSets constants'!$A$4:$C$1000,3,FALSE)</f>
        <v>Morrowind</v>
      </c>
    </row>
    <row r="531" spans="1:12" x14ac:dyDescent="0.25">
      <c r="A531" s="12">
        <v>920</v>
      </c>
      <c r="B531" s="5">
        <f>VLOOKUP(A531,'ESO dumped ZoneData'!$A$3:$D$9995,2,FALSE)</f>
        <v>531</v>
      </c>
      <c r="C531" s="5">
        <f>VLOOKUP(A531,'ESO dumped ZoneData'!$A$3:$D$9995,3,FALSE)</f>
        <v>849</v>
      </c>
      <c r="D531" s="3" t="str">
        <f>VLOOKUP(A531,'ESO dumped ZoneData'!$A$3:$D$9995,4,FALSE)</f>
        <v>Inanius Egg Mine</v>
      </c>
      <c r="E531" s="3" t="str">
        <f t="array" ref="E531">IF(OR(EXACT(A531,'ESO Dungeon constants'!$D$3:$D$987)),"X","")</f>
        <v/>
      </c>
      <c r="F531" s="3" t="str">
        <f t="shared" si="32"/>
        <v/>
      </c>
      <c r="G531" s="3" t="str">
        <f t="shared" si="33"/>
        <v>Vvardenfell</v>
      </c>
      <c r="H531" s="17">
        <f t="shared" si="34"/>
        <v>920</v>
      </c>
      <c r="I531" s="17">
        <f t="shared" si="35"/>
        <v>849</v>
      </c>
      <c r="J531">
        <v>6</v>
      </c>
      <c r="K531" s="3" t="str">
        <f>VLOOKUP(J531,'LibSets constants'!$A$4:$B$1000,2,FALSE)</f>
        <v>DLC_MORROWIND</v>
      </c>
      <c r="L531" s="3" t="str">
        <f>VLOOKUP(J531,'LibSets constants'!$A$4:$C$1000,3,FALSE)</f>
        <v>Morrowind</v>
      </c>
    </row>
    <row r="532" spans="1:12" x14ac:dyDescent="0.25">
      <c r="A532" s="12">
        <v>921</v>
      </c>
      <c r="B532" s="5">
        <f>VLOOKUP(A532,'ESO dumped ZoneData'!$A$3:$D$9995,2,FALSE)</f>
        <v>532</v>
      </c>
      <c r="C532" s="5">
        <f>VLOOKUP(A532,'ESO dumped ZoneData'!$A$3:$D$9995,3,FALSE)</f>
        <v>849</v>
      </c>
      <c r="D532" s="3" t="str">
        <f>VLOOKUP(A532,'ESO dumped ZoneData'!$A$3:$D$9995,4,FALSE)</f>
        <v>Khartag Point</v>
      </c>
      <c r="E532" s="3" t="str">
        <f t="array" ref="E532">IF(OR(EXACT(A532,'ESO Dungeon constants'!$D$3:$D$987)),"X","")</f>
        <v/>
      </c>
      <c r="F532" s="3" t="str">
        <f t="shared" si="32"/>
        <v/>
      </c>
      <c r="G532" s="3" t="str">
        <f t="shared" si="33"/>
        <v>Vvardenfell</v>
      </c>
      <c r="H532" s="17">
        <f t="shared" si="34"/>
        <v>921</v>
      </c>
      <c r="I532" s="17">
        <f t="shared" si="35"/>
        <v>849</v>
      </c>
      <c r="J532">
        <v>6</v>
      </c>
      <c r="K532" s="3" t="str">
        <f>VLOOKUP(J532,'LibSets constants'!$A$4:$B$1000,2,FALSE)</f>
        <v>DLC_MORROWIND</v>
      </c>
      <c r="L532" s="3" t="str">
        <f>VLOOKUP(J532,'LibSets constants'!$A$4:$C$1000,3,FALSE)</f>
        <v>Morrowind</v>
      </c>
    </row>
    <row r="533" spans="1:12" x14ac:dyDescent="0.25">
      <c r="A533" s="12">
        <v>922</v>
      </c>
      <c r="B533" s="5">
        <f>VLOOKUP(A533,'ESO dumped ZoneData'!$A$3:$D$9995,2,FALSE)</f>
        <v>533</v>
      </c>
      <c r="C533" s="5">
        <f>VLOOKUP(A533,'ESO dumped ZoneData'!$A$3:$D$9995,3,FALSE)</f>
        <v>849</v>
      </c>
      <c r="D533" s="3" t="str">
        <f>VLOOKUP(A533,'ESO dumped ZoneData'!$A$3:$D$9995,4,FALSE)</f>
        <v>Zainsipilu</v>
      </c>
      <c r="E533" s="3" t="str">
        <f t="array" ref="E533">IF(OR(EXACT(A533,'ESO Dungeon constants'!$D$3:$D$987)),"X","")</f>
        <v/>
      </c>
      <c r="F533" s="3" t="str">
        <f t="shared" si="32"/>
        <v/>
      </c>
      <c r="G533" s="3" t="str">
        <f t="shared" si="33"/>
        <v>Vvardenfell</v>
      </c>
      <c r="H533" s="17">
        <f t="shared" si="34"/>
        <v>922</v>
      </c>
      <c r="I533" s="17">
        <f t="shared" si="35"/>
        <v>849</v>
      </c>
      <c r="J533">
        <v>6</v>
      </c>
      <c r="K533" s="3" t="str">
        <f>VLOOKUP(J533,'LibSets constants'!$A$4:$B$1000,2,FALSE)</f>
        <v>DLC_MORROWIND</v>
      </c>
      <c r="L533" s="3" t="str">
        <f>VLOOKUP(J533,'LibSets constants'!$A$4:$C$1000,3,FALSE)</f>
        <v>Morrowind</v>
      </c>
    </row>
    <row r="534" spans="1:12" x14ac:dyDescent="0.25">
      <c r="A534" s="12">
        <v>923</v>
      </c>
      <c r="B534" s="5">
        <f>VLOOKUP(A534,'ESO dumped ZoneData'!$A$3:$D$9995,2,FALSE)</f>
        <v>534</v>
      </c>
      <c r="C534" s="5">
        <f>VLOOKUP(A534,'ESO dumped ZoneData'!$A$3:$D$9995,3,FALSE)</f>
        <v>849</v>
      </c>
      <c r="D534" s="3" t="str">
        <f>VLOOKUP(A534,'ESO dumped ZoneData'!$A$3:$D$9995,4,FALSE)</f>
        <v>Matus-Akin Egg Mine</v>
      </c>
      <c r="E534" s="3" t="str">
        <f t="array" ref="E534">IF(OR(EXACT(A534,'ESO Dungeon constants'!$D$3:$D$987)),"X","")</f>
        <v/>
      </c>
      <c r="F534" s="3" t="str">
        <f t="shared" si="32"/>
        <v/>
      </c>
      <c r="G534" s="3" t="str">
        <f t="shared" si="33"/>
        <v>Vvardenfell</v>
      </c>
      <c r="H534" s="17">
        <f t="shared" si="34"/>
        <v>923</v>
      </c>
      <c r="I534" s="17">
        <f t="shared" si="35"/>
        <v>849</v>
      </c>
      <c r="J534">
        <v>6</v>
      </c>
      <c r="K534" s="3" t="str">
        <f>VLOOKUP(J534,'LibSets constants'!$A$4:$B$1000,2,FALSE)</f>
        <v>DLC_MORROWIND</v>
      </c>
      <c r="L534" s="3" t="str">
        <f>VLOOKUP(J534,'LibSets constants'!$A$4:$C$1000,3,FALSE)</f>
        <v>Morrowind</v>
      </c>
    </row>
    <row r="535" spans="1:12" x14ac:dyDescent="0.25">
      <c r="A535" s="12">
        <v>924</v>
      </c>
      <c r="B535" s="5">
        <f>VLOOKUP(A535,'ESO dumped ZoneData'!$A$3:$D$9995,2,FALSE)</f>
        <v>535</v>
      </c>
      <c r="C535" s="5">
        <f>VLOOKUP(A535,'ESO dumped ZoneData'!$A$3:$D$9995,3,FALSE)</f>
        <v>849</v>
      </c>
      <c r="D535" s="3" t="str">
        <f>VLOOKUP(A535,'ESO dumped ZoneData'!$A$3:$D$9995,4,FALSE)</f>
        <v>Pulk</v>
      </c>
      <c r="E535" s="3" t="str">
        <f t="array" ref="E535">IF(OR(EXACT(A535,'ESO Dungeon constants'!$D$3:$D$987)),"X","")</f>
        <v/>
      </c>
      <c r="F535" s="3" t="str">
        <f t="shared" si="32"/>
        <v/>
      </c>
      <c r="G535" s="3" t="str">
        <f t="shared" si="33"/>
        <v>Vvardenfell</v>
      </c>
      <c r="H535" s="17">
        <f t="shared" si="34"/>
        <v>924</v>
      </c>
      <c r="I535" s="17">
        <f t="shared" si="35"/>
        <v>849</v>
      </c>
      <c r="J535">
        <v>6</v>
      </c>
      <c r="K535" s="3" t="str">
        <f>VLOOKUP(J535,'LibSets constants'!$A$4:$B$1000,2,FALSE)</f>
        <v>DLC_MORROWIND</v>
      </c>
      <c r="L535" s="3" t="str">
        <f>VLOOKUP(J535,'LibSets constants'!$A$4:$C$1000,3,FALSE)</f>
        <v>Morrowind</v>
      </c>
    </row>
    <row r="536" spans="1:12" x14ac:dyDescent="0.25">
      <c r="A536" s="12">
        <v>925</v>
      </c>
      <c r="B536" s="5">
        <f>VLOOKUP(A536,'ESO dumped ZoneData'!$A$3:$D$9995,2,FALSE)</f>
        <v>536</v>
      </c>
      <c r="C536" s="5">
        <f>VLOOKUP(A536,'ESO dumped ZoneData'!$A$3:$D$9995,3,FALSE)</f>
        <v>849</v>
      </c>
      <c r="D536" s="3" t="str">
        <f>VLOOKUP(A536,'ESO dumped ZoneData'!$A$3:$D$9995,4,FALSE)</f>
        <v>Nchuleft</v>
      </c>
      <c r="E536" s="3" t="str">
        <f t="array" ref="E536">IF(OR(EXACT(A536,'ESO Dungeon constants'!$D$3:$D$987)),"X","")</f>
        <v/>
      </c>
      <c r="F536" s="3" t="str">
        <f t="shared" si="32"/>
        <v/>
      </c>
      <c r="G536" s="3" t="str">
        <f t="shared" si="33"/>
        <v>Vvardenfell</v>
      </c>
      <c r="H536" s="17">
        <f t="shared" si="34"/>
        <v>925</v>
      </c>
      <c r="I536" s="17">
        <f t="shared" si="35"/>
        <v>849</v>
      </c>
      <c r="J536">
        <v>6</v>
      </c>
      <c r="K536" s="3" t="str">
        <f>VLOOKUP(J536,'LibSets constants'!$A$4:$B$1000,2,FALSE)</f>
        <v>DLC_MORROWIND</v>
      </c>
      <c r="L536" s="3" t="str">
        <f>VLOOKUP(J536,'LibSets constants'!$A$4:$C$1000,3,FALSE)</f>
        <v>Morrowind</v>
      </c>
    </row>
    <row r="537" spans="1:12" x14ac:dyDescent="0.25">
      <c r="A537" s="12">
        <v>926</v>
      </c>
      <c r="B537" s="5">
        <f>VLOOKUP(A537,'ESO dumped ZoneData'!$A$3:$D$9995,2,FALSE)</f>
        <v>537</v>
      </c>
      <c r="C537" s="5">
        <f>VLOOKUP(A537,'ESO dumped ZoneData'!$A$3:$D$9995,3,FALSE)</f>
        <v>849</v>
      </c>
      <c r="D537" s="3" t="str">
        <f>VLOOKUP(A537,'ESO dumped ZoneData'!$A$3:$D$9995,4,FALSE)</f>
        <v>Pinsun</v>
      </c>
      <c r="E537" s="3" t="str">
        <f t="array" ref="E537">IF(OR(EXACT(A537,'ESO Dungeon constants'!$D$3:$D$987)),"X","")</f>
        <v/>
      </c>
      <c r="F537" s="3" t="str">
        <f t="shared" si="32"/>
        <v/>
      </c>
      <c r="G537" s="3" t="str">
        <f t="shared" si="33"/>
        <v>Vvardenfell</v>
      </c>
      <c r="H537" s="17">
        <f t="shared" si="34"/>
        <v>926</v>
      </c>
      <c r="I537" s="17">
        <f t="shared" si="35"/>
        <v>849</v>
      </c>
      <c r="J537">
        <v>6</v>
      </c>
      <c r="K537" s="3" t="str">
        <f>VLOOKUP(J537,'LibSets constants'!$A$4:$B$1000,2,FALSE)</f>
        <v>DLC_MORROWIND</v>
      </c>
      <c r="L537" s="3" t="str">
        <f>VLOOKUP(J537,'LibSets constants'!$A$4:$C$1000,3,FALSE)</f>
        <v>Morrowind</v>
      </c>
    </row>
    <row r="538" spans="1:12" x14ac:dyDescent="0.25">
      <c r="A538" s="12">
        <v>927</v>
      </c>
      <c r="B538" s="5">
        <f>VLOOKUP(A538,'ESO dumped ZoneData'!$A$3:$D$9995,2,FALSE)</f>
        <v>538</v>
      </c>
      <c r="C538" s="5">
        <f>VLOOKUP(A538,'ESO dumped ZoneData'!$A$3:$D$9995,3,FALSE)</f>
        <v>849</v>
      </c>
      <c r="D538" s="3" t="str">
        <f>VLOOKUP(A538,'ESO dumped ZoneData'!$A$3:$D$9995,4,FALSE)</f>
        <v>Vassir-Didanat Mine</v>
      </c>
      <c r="E538" s="3" t="str">
        <f t="array" ref="E538">IF(OR(EXACT(A538,'ESO Dungeon constants'!$D$3:$D$987)),"X","")</f>
        <v/>
      </c>
      <c r="F538" s="3" t="str">
        <f t="shared" si="32"/>
        <v/>
      </c>
      <c r="G538" s="3" t="str">
        <f t="shared" si="33"/>
        <v>Vvardenfell</v>
      </c>
      <c r="H538" s="17">
        <f t="shared" si="34"/>
        <v>927</v>
      </c>
      <c r="I538" s="17">
        <f t="shared" si="35"/>
        <v>849</v>
      </c>
      <c r="J538">
        <v>6</v>
      </c>
      <c r="K538" s="3" t="str">
        <f>VLOOKUP(J538,'LibSets constants'!$A$4:$B$1000,2,FALSE)</f>
        <v>DLC_MORROWIND</v>
      </c>
      <c r="L538" s="3" t="str">
        <f>VLOOKUP(J538,'LibSets constants'!$A$4:$C$1000,3,FALSE)</f>
        <v>Morrowind</v>
      </c>
    </row>
    <row r="539" spans="1:12" x14ac:dyDescent="0.25">
      <c r="A539" s="12">
        <v>928</v>
      </c>
      <c r="B539" s="5">
        <f>VLOOKUP(A539,'ESO dumped ZoneData'!$A$3:$D$9995,2,FALSE)</f>
        <v>539</v>
      </c>
      <c r="C539" s="5">
        <f>VLOOKUP(A539,'ESO dumped ZoneData'!$A$3:$D$9995,3,FALSE)</f>
        <v>849</v>
      </c>
      <c r="D539" s="3" t="str">
        <f>VLOOKUP(A539,'ESO dumped ZoneData'!$A$3:$D$9995,4,FALSE)</f>
        <v>Zalkin-Sul Egg Mine</v>
      </c>
      <c r="E539" s="3" t="str">
        <f t="array" ref="E539">IF(OR(EXACT(A539,'ESO Dungeon constants'!$D$3:$D$987)),"X","")</f>
        <v/>
      </c>
      <c r="F539" s="3" t="str">
        <f t="shared" si="32"/>
        <v/>
      </c>
      <c r="G539" s="3" t="str">
        <f t="shared" si="33"/>
        <v>Vvardenfell</v>
      </c>
      <c r="H539" s="17">
        <f t="shared" si="34"/>
        <v>928</v>
      </c>
      <c r="I539" s="17">
        <f t="shared" si="35"/>
        <v>849</v>
      </c>
      <c r="J539">
        <v>6</v>
      </c>
      <c r="K539" s="3" t="str">
        <f>VLOOKUP(J539,'LibSets constants'!$A$4:$B$1000,2,FALSE)</f>
        <v>DLC_MORROWIND</v>
      </c>
      <c r="L539" s="3" t="str">
        <f>VLOOKUP(J539,'LibSets constants'!$A$4:$C$1000,3,FALSE)</f>
        <v>Morrowind</v>
      </c>
    </row>
    <row r="540" spans="1:12" x14ac:dyDescent="0.25">
      <c r="A540" s="12">
        <v>929</v>
      </c>
      <c r="B540" s="5">
        <f>VLOOKUP(A540,'ESO dumped ZoneData'!$A$3:$D$9995,2,FALSE)</f>
        <v>540</v>
      </c>
      <c r="C540" s="5">
        <f>VLOOKUP(A540,'ESO dumped ZoneData'!$A$3:$D$9995,3,FALSE)</f>
        <v>849</v>
      </c>
      <c r="D540" s="3" t="str">
        <f>VLOOKUP(A540,'ESO dumped ZoneData'!$A$3:$D$9995,4,FALSE)</f>
        <v>Gnisis Egg Mine</v>
      </c>
      <c r="E540" s="3" t="str">
        <f t="array" ref="E540">IF(OR(EXACT(A540,'ESO Dungeon constants'!$D$3:$D$987)),"X","")</f>
        <v/>
      </c>
      <c r="F540" s="3" t="str">
        <f t="shared" si="32"/>
        <v/>
      </c>
      <c r="G540" s="3" t="str">
        <f t="shared" si="33"/>
        <v>Vvardenfell</v>
      </c>
      <c r="H540" s="17">
        <f t="shared" si="34"/>
        <v>929</v>
      </c>
      <c r="I540" s="17">
        <f t="shared" si="35"/>
        <v>849</v>
      </c>
      <c r="J540">
        <v>6</v>
      </c>
      <c r="K540" s="3" t="str">
        <f>VLOOKUP(J540,'LibSets constants'!$A$4:$B$1000,2,FALSE)</f>
        <v>DLC_MORROWIND</v>
      </c>
      <c r="L540" s="3" t="str">
        <f>VLOOKUP(J540,'LibSets constants'!$A$4:$C$1000,3,FALSE)</f>
        <v>Morrowind</v>
      </c>
    </row>
    <row r="541" spans="1:12" x14ac:dyDescent="0.25">
      <c r="A541" s="12">
        <v>930</v>
      </c>
      <c r="B541" s="5">
        <f>VLOOKUP(A541,'ESO dumped ZoneData'!$A$3:$D$9995,2,FALSE)</f>
        <v>541</v>
      </c>
      <c r="C541" s="5">
        <f>VLOOKUP(A541,'ESO dumped ZoneData'!$A$3:$D$9995,3,FALSE)</f>
        <v>57</v>
      </c>
      <c r="D541" s="3" t="str">
        <f>VLOOKUP(A541,'ESO dumped ZoneData'!$A$3:$D$9995,4,FALSE)</f>
        <v>Darkshade Caverns II</v>
      </c>
      <c r="E541" s="3" t="str">
        <f t="array" ref="E541">IF(OR(EXACT(A541,'ESO Dungeon constants'!$D$3:$D$987)),"X","")</f>
        <v>X</v>
      </c>
      <c r="F541" s="3" t="str">
        <f t="shared" si="32"/>
        <v/>
      </c>
      <c r="G541" s="3" t="str">
        <f t="shared" si="33"/>
        <v>Deshaan</v>
      </c>
      <c r="H541" s="17">
        <f t="shared" si="34"/>
        <v>930</v>
      </c>
      <c r="I541" s="17">
        <f t="shared" si="35"/>
        <v>57</v>
      </c>
      <c r="J541">
        <v>0</v>
      </c>
      <c r="K541" s="3" t="str">
        <f>VLOOKUP(J541,'LibSets constants'!$A$4:$B$1000,2,FALSE)</f>
        <v>DLC_BASE_GAME</v>
      </c>
      <c r="L541" s="3" t="str">
        <f>VLOOKUP(J541,'LibSets constants'!$A$4:$C$1000,3,FALSE)</f>
        <v>Included in base game</v>
      </c>
    </row>
    <row r="542" spans="1:12" x14ac:dyDescent="0.25">
      <c r="A542" s="12">
        <v>931</v>
      </c>
      <c r="B542" s="5">
        <f>VLOOKUP(A542,'ESO dumped ZoneData'!$A$3:$D$9995,2,FALSE)</f>
        <v>542</v>
      </c>
      <c r="C542" s="5">
        <f>VLOOKUP(A542,'ESO dumped ZoneData'!$A$3:$D$9995,3,FALSE)</f>
        <v>383</v>
      </c>
      <c r="D542" s="3" t="str">
        <f>VLOOKUP(A542,'ESO dumped ZoneData'!$A$3:$D$9995,4,FALSE)</f>
        <v>Elden Hollow II</v>
      </c>
      <c r="E542" s="3" t="str">
        <f t="array" ref="E542">IF(OR(EXACT(A542,'ESO Dungeon constants'!$D$3:$D$987)),"X","")</f>
        <v>X</v>
      </c>
      <c r="F542" s="3" t="str">
        <f t="shared" si="32"/>
        <v/>
      </c>
      <c r="G542" s="3" t="str">
        <f t="shared" si="33"/>
        <v>Grahtwood</v>
      </c>
      <c r="H542" s="17">
        <f t="shared" si="34"/>
        <v>931</v>
      </c>
      <c r="I542" s="17">
        <f t="shared" si="35"/>
        <v>383</v>
      </c>
      <c r="J542">
        <v>0</v>
      </c>
      <c r="K542" s="3" t="str">
        <f>VLOOKUP(J542,'LibSets constants'!$A$4:$B$1000,2,FALSE)</f>
        <v>DLC_BASE_GAME</v>
      </c>
      <c r="L542" s="3" t="str">
        <f>VLOOKUP(J542,'LibSets constants'!$A$4:$C$1000,3,FALSE)</f>
        <v>Included in base game</v>
      </c>
    </row>
    <row r="543" spans="1:12" x14ac:dyDescent="0.25">
      <c r="A543" s="12">
        <v>932</v>
      </c>
      <c r="B543" s="5">
        <f>VLOOKUP(A543,'ESO dumped ZoneData'!$A$3:$D$9995,2,FALSE)</f>
        <v>543</v>
      </c>
      <c r="C543" s="5">
        <f>VLOOKUP(A543,'ESO dumped ZoneData'!$A$3:$D$9995,3,FALSE)</f>
        <v>20</v>
      </c>
      <c r="D543" s="3" t="str">
        <f>VLOOKUP(A543,'ESO dumped ZoneData'!$A$3:$D$9995,4,FALSE)</f>
        <v>Crypt of Hearts II</v>
      </c>
      <c r="E543" s="3" t="str">
        <f t="array" ref="E543">IF(OR(EXACT(A543,'ESO Dungeon constants'!$D$3:$D$987)),"X","")</f>
        <v>X</v>
      </c>
      <c r="F543" s="3" t="str">
        <f t="shared" si="32"/>
        <v/>
      </c>
      <c r="G543" s="3" t="str">
        <f t="shared" si="33"/>
        <v>Rivenspire</v>
      </c>
      <c r="H543" s="17">
        <f t="shared" si="34"/>
        <v>932</v>
      </c>
      <c r="I543" s="17">
        <f t="shared" si="35"/>
        <v>20</v>
      </c>
      <c r="J543">
        <v>0</v>
      </c>
      <c r="K543" s="3" t="str">
        <f>VLOOKUP(J543,'LibSets constants'!$A$4:$B$1000,2,FALSE)</f>
        <v>DLC_BASE_GAME</v>
      </c>
      <c r="L543" s="3" t="str">
        <f>VLOOKUP(J543,'LibSets constants'!$A$4:$C$1000,3,FALSE)</f>
        <v>Included in base game</v>
      </c>
    </row>
    <row r="544" spans="1:12" x14ac:dyDescent="0.25">
      <c r="A544" s="12">
        <v>933</v>
      </c>
      <c r="B544" s="5">
        <f>VLOOKUP(A544,'ESO dumped ZoneData'!$A$3:$D$9995,2,FALSE)</f>
        <v>544</v>
      </c>
      <c r="C544" s="5">
        <f>VLOOKUP(A544,'ESO dumped ZoneData'!$A$3:$D$9995,3,FALSE)</f>
        <v>19</v>
      </c>
      <c r="D544" s="3" t="str">
        <f>VLOOKUP(A544,'ESO dumped ZoneData'!$A$3:$D$9995,4,FALSE)</f>
        <v>Wayrest Sewers II</v>
      </c>
      <c r="E544" s="3" t="str">
        <f t="array" ref="E544">IF(OR(EXACT(A544,'ESO Dungeon constants'!$D$3:$D$987)),"X","")</f>
        <v>X</v>
      </c>
      <c r="F544" s="3" t="str">
        <f t="shared" si="32"/>
        <v/>
      </c>
      <c r="G544" s="3" t="str">
        <f t="shared" si="33"/>
        <v>Stormhaven</v>
      </c>
      <c r="H544" s="17">
        <f t="shared" si="34"/>
        <v>933</v>
      </c>
      <c r="I544" s="17">
        <f t="shared" si="35"/>
        <v>19</v>
      </c>
      <c r="J544">
        <v>0</v>
      </c>
      <c r="K544" s="3" t="str">
        <f>VLOOKUP(J544,'LibSets constants'!$A$4:$B$1000,2,FALSE)</f>
        <v>DLC_BASE_GAME</v>
      </c>
      <c r="L544" s="3" t="str">
        <f>VLOOKUP(J544,'LibSets constants'!$A$4:$C$1000,3,FALSE)</f>
        <v>Included in base game</v>
      </c>
    </row>
    <row r="545" spans="1:12" x14ac:dyDescent="0.25">
      <c r="A545" s="12">
        <v>934</v>
      </c>
      <c r="B545" s="5">
        <f>VLOOKUP(A545,'ESO dumped ZoneData'!$A$3:$D$9995,2,FALSE)</f>
        <v>545</v>
      </c>
      <c r="C545" s="5">
        <f>VLOOKUP(A545,'ESO dumped ZoneData'!$A$3:$D$9995,3,FALSE)</f>
        <v>41</v>
      </c>
      <c r="D545" s="3" t="str">
        <f>VLOOKUP(A545,'ESO dumped ZoneData'!$A$3:$D$9995,4,FALSE)</f>
        <v>Fungal Grotto II</v>
      </c>
      <c r="E545" s="3" t="str">
        <f t="array" ref="E545">IF(OR(EXACT(A545,'ESO Dungeon constants'!$D$3:$D$987)),"X","")</f>
        <v>X</v>
      </c>
      <c r="F545" s="3" t="str">
        <f t="shared" si="32"/>
        <v/>
      </c>
      <c r="G545" s="3" t="str">
        <f t="shared" si="33"/>
        <v>Stonefalls</v>
      </c>
      <c r="H545" s="17">
        <f t="shared" si="34"/>
        <v>934</v>
      </c>
      <c r="I545" s="17">
        <f t="shared" si="35"/>
        <v>41</v>
      </c>
      <c r="J545">
        <v>0</v>
      </c>
      <c r="K545" s="3" t="str">
        <f>VLOOKUP(J545,'LibSets constants'!$A$4:$B$1000,2,FALSE)</f>
        <v>DLC_BASE_GAME</v>
      </c>
      <c r="L545" s="3" t="str">
        <f>VLOOKUP(J545,'LibSets constants'!$A$4:$C$1000,3,FALSE)</f>
        <v>Included in base game</v>
      </c>
    </row>
    <row r="546" spans="1:12" x14ac:dyDescent="0.25">
      <c r="A546" s="12">
        <v>935</v>
      </c>
      <c r="B546" s="5">
        <f>VLOOKUP(A546,'ESO dumped ZoneData'!$A$3:$D$9995,2,FALSE)</f>
        <v>546</v>
      </c>
      <c r="C546" s="5">
        <f>VLOOKUP(A546,'ESO dumped ZoneData'!$A$3:$D$9995,3,FALSE)</f>
        <v>381</v>
      </c>
      <c r="D546" s="3" t="str">
        <f>VLOOKUP(A546,'ESO dumped ZoneData'!$A$3:$D$9995,4,FALSE)</f>
        <v>The Banished Cells II</v>
      </c>
      <c r="E546" s="3" t="str">
        <f t="array" ref="E546">IF(OR(EXACT(A546,'ESO Dungeon constants'!$D$3:$D$987)),"X","")</f>
        <v>X</v>
      </c>
      <c r="F546" s="3" t="str">
        <f t="shared" si="32"/>
        <v/>
      </c>
      <c r="G546" s="3" t="str">
        <f t="shared" si="33"/>
        <v>Auridon</v>
      </c>
      <c r="H546" s="17">
        <f t="shared" si="34"/>
        <v>935</v>
      </c>
      <c r="I546" s="17">
        <f t="shared" si="35"/>
        <v>381</v>
      </c>
      <c r="J546">
        <v>0</v>
      </c>
      <c r="K546" s="3" t="str">
        <f>VLOOKUP(J546,'LibSets constants'!$A$4:$B$1000,2,FALSE)</f>
        <v>DLC_BASE_GAME</v>
      </c>
      <c r="L546" s="3" t="str">
        <f>VLOOKUP(J546,'LibSets constants'!$A$4:$C$1000,3,FALSE)</f>
        <v>Included in base game</v>
      </c>
    </row>
    <row r="547" spans="1:12" x14ac:dyDescent="0.25">
      <c r="A547" s="12">
        <v>936</v>
      </c>
      <c r="B547" s="5">
        <f>VLOOKUP(A547,'ESO dumped ZoneData'!$A$3:$D$9995,2,FALSE)</f>
        <v>547</v>
      </c>
      <c r="C547" s="5">
        <f>VLOOKUP(A547,'ESO dumped ZoneData'!$A$3:$D$9995,3,FALSE)</f>
        <v>3</v>
      </c>
      <c r="D547" s="3" t="str">
        <f>VLOOKUP(A547,'ESO dumped ZoneData'!$A$3:$D$9995,4,FALSE)</f>
        <v>Spindleclutch II</v>
      </c>
      <c r="E547" s="3" t="str">
        <f t="array" ref="E547">IF(OR(EXACT(A547,'ESO Dungeon constants'!$D$3:$D$987)),"X","")</f>
        <v>X</v>
      </c>
      <c r="F547" s="3" t="str">
        <f t="shared" si="32"/>
        <v/>
      </c>
      <c r="G547" s="3" t="str">
        <f t="shared" si="33"/>
        <v>Glenumbra</v>
      </c>
      <c r="H547" s="17">
        <f t="shared" si="34"/>
        <v>936</v>
      </c>
      <c r="I547" s="17">
        <f t="shared" si="35"/>
        <v>3</v>
      </c>
      <c r="J547">
        <v>0</v>
      </c>
      <c r="K547" s="3" t="str">
        <f>VLOOKUP(J547,'LibSets constants'!$A$4:$B$1000,2,FALSE)</f>
        <v>DLC_BASE_GAME</v>
      </c>
      <c r="L547" s="3" t="str">
        <f>VLOOKUP(J547,'LibSets constants'!$A$4:$C$1000,3,FALSE)</f>
        <v>Included in base game</v>
      </c>
    </row>
    <row r="548" spans="1:12" x14ac:dyDescent="0.25">
      <c r="A548" s="12">
        <v>937</v>
      </c>
      <c r="B548" s="5">
        <f>VLOOKUP(A548,'ESO dumped ZoneData'!$A$3:$D$9995,2,FALSE)</f>
        <v>548</v>
      </c>
      <c r="C548" s="5">
        <f>VLOOKUP(A548,'ESO dumped ZoneData'!$A$3:$D$9995,3,FALSE)</f>
        <v>57</v>
      </c>
      <c r="D548" s="3" t="str">
        <f>VLOOKUP(A548,'ESO dumped ZoneData'!$A$3:$D$9995,4,FALSE)</f>
        <v>Flaming Nix Deluxe Garret</v>
      </c>
      <c r="E548" s="3" t="str">
        <f t="array" ref="E548">IF(OR(EXACT(A548,'ESO Dungeon constants'!$D$3:$D$987)),"X","")</f>
        <v/>
      </c>
      <c r="F548" s="3" t="str">
        <f t="shared" si="32"/>
        <v/>
      </c>
      <c r="G548" s="3" t="str">
        <f t="shared" si="33"/>
        <v>Deshaan</v>
      </c>
      <c r="H548" s="17">
        <f t="shared" si="34"/>
        <v>937</v>
      </c>
      <c r="I548" s="17">
        <f t="shared" si="35"/>
        <v>57</v>
      </c>
      <c r="J548">
        <v>0</v>
      </c>
      <c r="K548" s="3" t="str">
        <f>VLOOKUP(J548,'LibSets constants'!$A$4:$B$1000,2,FALSE)</f>
        <v>DLC_BASE_GAME</v>
      </c>
      <c r="L548" s="3" t="str">
        <f>VLOOKUP(J548,'LibSets constants'!$A$4:$C$1000,3,FALSE)</f>
        <v>Included in base game</v>
      </c>
    </row>
    <row r="549" spans="1:12" x14ac:dyDescent="0.25">
      <c r="A549" s="12">
        <v>938</v>
      </c>
      <c r="B549" s="5">
        <f>VLOOKUP(A549,'ESO dumped ZoneData'!$A$3:$D$9995,2,FALSE)</f>
        <v>549</v>
      </c>
      <c r="C549" s="5">
        <f>VLOOKUP(A549,'ESO dumped ZoneData'!$A$3:$D$9995,3,FALSE)</f>
        <v>104</v>
      </c>
      <c r="D549" s="3" t="str">
        <f>VLOOKUP(A549,'ESO dumped ZoneData'!$A$3:$D$9995,4,FALSE)</f>
        <v>Sisters of the Sands Apartment</v>
      </c>
      <c r="E549" s="3" t="str">
        <f t="array" ref="E549">IF(OR(EXACT(A549,'ESO Dungeon constants'!$D$3:$D$987)),"X","")</f>
        <v/>
      </c>
      <c r="F549" s="3" t="str">
        <f t="shared" si="32"/>
        <v/>
      </c>
      <c r="G549" s="3" t="str">
        <f t="shared" si="33"/>
        <v>Alik'r Desert</v>
      </c>
      <c r="H549" s="17">
        <f t="shared" si="34"/>
        <v>938</v>
      </c>
      <c r="I549" s="17">
        <f t="shared" si="35"/>
        <v>104</v>
      </c>
      <c r="J549">
        <v>0</v>
      </c>
      <c r="K549" s="3" t="str">
        <f>VLOOKUP(J549,'LibSets constants'!$A$4:$B$1000,2,FALSE)</f>
        <v>DLC_BASE_GAME</v>
      </c>
      <c r="L549" s="3" t="str">
        <f>VLOOKUP(J549,'LibSets constants'!$A$4:$C$1000,3,FALSE)</f>
        <v>Included in base game</v>
      </c>
    </row>
    <row r="550" spans="1:12" x14ac:dyDescent="0.25">
      <c r="A550" s="12">
        <v>939</v>
      </c>
      <c r="B550" s="5">
        <f>VLOOKUP(A550,'ESO dumped ZoneData'!$A$3:$D$9995,2,FALSE)</f>
        <v>550</v>
      </c>
      <c r="C550" s="5">
        <f>VLOOKUP(A550,'ESO dumped ZoneData'!$A$3:$D$9995,3,FALSE)</f>
        <v>381</v>
      </c>
      <c r="D550" s="3" t="str">
        <f>VLOOKUP(A550,'ESO dumped ZoneData'!$A$3:$D$9995,4,FALSE)</f>
        <v>Barbed Hook Private Room</v>
      </c>
      <c r="E550" s="3" t="str">
        <f t="array" ref="E550">IF(OR(EXACT(A550,'ESO Dungeon constants'!$D$3:$D$987)),"X","")</f>
        <v/>
      </c>
      <c r="F550" s="3" t="str">
        <f t="shared" si="32"/>
        <v/>
      </c>
      <c r="G550" s="3" t="str">
        <f t="shared" si="33"/>
        <v>Auridon</v>
      </c>
      <c r="H550" s="17">
        <f t="shared" si="34"/>
        <v>939</v>
      </c>
      <c r="I550" s="17">
        <f t="shared" si="35"/>
        <v>381</v>
      </c>
      <c r="J550">
        <v>0</v>
      </c>
      <c r="K550" s="3" t="str">
        <f>VLOOKUP(J550,'LibSets constants'!$A$4:$B$1000,2,FALSE)</f>
        <v>DLC_BASE_GAME</v>
      </c>
      <c r="L550" s="3" t="str">
        <f>VLOOKUP(J550,'LibSets constants'!$A$4:$C$1000,3,FALSE)</f>
        <v>Included in base game</v>
      </c>
    </row>
    <row r="551" spans="1:12" x14ac:dyDescent="0.25">
      <c r="A551" s="12">
        <v>940</v>
      </c>
      <c r="B551" s="5">
        <f>VLOOKUP(A551,'ESO dumped ZoneData'!$A$3:$D$9995,2,FALSE)</f>
        <v>551</v>
      </c>
      <c r="C551" s="5">
        <f>VLOOKUP(A551,'ESO dumped ZoneData'!$A$3:$D$9995,3,FALSE)</f>
        <v>381</v>
      </c>
      <c r="D551" s="3" t="str">
        <f>VLOOKUP(A551,'ESO dumped ZoneData'!$A$3:$D$9995,4,FALSE)</f>
        <v>Mara's Kiss Public House</v>
      </c>
      <c r="E551" s="3" t="str">
        <f t="array" ref="E551">IF(OR(EXACT(A551,'ESO Dungeon constants'!$D$3:$D$987)),"X","")</f>
        <v/>
      </c>
      <c r="F551" s="3" t="str">
        <f t="shared" si="32"/>
        <v/>
      </c>
      <c r="G551" s="3" t="str">
        <f t="shared" si="33"/>
        <v>Auridon</v>
      </c>
      <c r="H551" s="17">
        <f t="shared" si="34"/>
        <v>940</v>
      </c>
      <c r="I551" s="17">
        <f t="shared" si="35"/>
        <v>381</v>
      </c>
      <c r="J551">
        <v>0</v>
      </c>
      <c r="K551" s="3" t="str">
        <f>VLOOKUP(J551,'LibSets constants'!$A$4:$B$1000,2,FALSE)</f>
        <v>DLC_BASE_GAME</v>
      </c>
      <c r="L551" s="3" t="str">
        <f>VLOOKUP(J551,'LibSets constants'!$A$4:$C$1000,3,FALSE)</f>
        <v>Included in base game</v>
      </c>
    </row>
    <row r="552" spans="1:12" x14ac:dyDescent="0.25">
      <c r="A552" s="12">
        <v>941</v>
      </c>
      <c r="B552" s="5">
        <f>VLOOKUP(A552,'ESO dumped ZoneData'!$A$3:$D$9995,2,FALSE)</f>
        <v>552</v>
      </c>
      <c r="C552" s="5">
        <f>VLOOKUP(A552,'ESO dumped ZoneData'!$A$3:$D$9995,3,FALSE)</f>
        <v>41</v>
      </c>
      <c r="D552" s="3" t="str">
        <f>VLOOKUP(A552,'ESO dumped ZoneData'!$A$3:$D$9995,4,FALSE)</f>
        <v>The Ebony Flask Inn Room</v>
      </c>
      <c r="E552" s="3" t="str">
        <f t="array" ref="E552">IF(OR(EXACT(A552,'ESO Dungeon constants'!$D$3:$D$987)),"X","")</f>
        <v/>
      </c>
      <c r="F552" s="3" t="str">
        <f t="shared" si="32"/>
        <v/>
      </c>
      <c r="G552" s="3" t="str">
        <f t="shared" si="33"/>
        <v>Stonefalls</v>
      </c>
      <c r="H552" s="17">
        <f t="shared" si="34"/>
        <v>941</v>
      </c>
      <c r="I552" s="17">
        <f t="shared" si="35"/>
        <v>41</v>
      </c>
      <c r="J552">
        <v>0</v>
      </c>
      <c r="K552" s="3" t="str">
        <f>VLOOKUP(J552,'LibSets constants'!$A$4:$B$1000,2,FALSE)</f>
        <v>DLC_BASE_GAME</v>
      </c>
      <c r="L552" s="3" t="str">
        <f>VLOOKUP(J552,'LibSets constants'!$A$4:$C$1000,3,FALSE)</f>
        <v>Included in base game</v>
      </c>
    </row>
    <row r="553" spans="1:12" x14ac:dyDescent="0.25">
      <c r="A553" s="12">
        <v>942</v>
      </c>
      <c r="B553" s="5">
        <f>VLOOKUP(A553,'ESO dumped ZoneData'!$A$3:$D$9995,2,FALSE)</f>
        <v>553</v>
      </c>
      <c r="C553" s="5">
        <f>VLOOKUP(A553,'ESO dumped ZoneData'!$A$3:$D$9995,3,FALSE)</f>
        <v>3</v>
      </c>
      <c r="D553" s="3" t="str">
        <f>VLOOKUP(A553,'ESO dumped ZoneData'!$A$3:$D$9995,4,FALSE)</f>
        <v>The Rosy Lion</v>
      </c>
      <c r="E553" s="3" t="str">
        <f t="array" ref="E553">IF(OR(EXACT(A553,'ESO Dungeon constants'!$D$3:$D$987)),"X","")</f>
        <v/>
      </c>
      <c r="F553" s="3" t="str">
        <f t="shared" si="32"/>
        <v/>
      </c>
      <c r="G553" s="3" t="str">
        <f t="shared" si="33"/>
        <v>Glenumbra</v>
      </c>
      <c r="H553" s="17">
        <f t="shared" si="34"/>
        <v>942</v>
      </c>
      <c r="I553" s="17">
        <f t="shared" si="35"/>
        <v>3</v>
      </c>
      <c r="J553">
        <v>0</v>
      </c>
      <c r="K553" s="3" t="str">
        <f>VLOOKUP(J553,'LibSets constants'!$A$4:$B$1000,2,FALSE)</f>
        <v>DLC_BASE_GAME</v>
      </c>
      <c r="L553" s="3" t="str">
        <f>VLOOKUP(J553,'LibSets constants'!$A$4:$C$1000,3,FALSE)</f>
        <v>Included in base game</v>
      </c>
    </row>
    <row r="554" spans="1:12" x14ac:dyDescent="0.25">
      <c r="A554" s="12">
        <v>943</v>
      </c>
      <c r="B554" s="5">
        <f>VLOOKUP(A554,'ESO dumped ZoneData'!$A$3:$D$9995,2,FALSE)</f>
        <v>554</v>
      </c>
      <c r="C554" s="5">
        <f>VLOOKUP(A554,'ESO dumped ZoneData'!$A$3:$D$9995,3,FALSE)</f>
        <v>3</v>
      </c>
      <c r="D554" s="3" t="str">
        <f>VLOOKUP(A554,'ESO dumped ZoneData'!$A$3:$D$9995,4,FALSE)</f>
        <v>Daggerfall Overlook</v>
      </c>
      <c r="E554" s="3" t="str">
        <f t="array" ref="E554">IF(OR(EXACT(A554,'ESO Dungeon constants'!$D$3:$D$987)),"X","")</f>
        <v/>
      </c>
      <c r="F554" s="3" t="str">
        <f t="shared" si="32"/>
        <v/>
      </c>
      <c r="G554" s="3" t="str">
        <f t="shared" si="33"/>
        <v>Glenumbra</v>
      </c>
      <c r="H554" s="17">
        <f t="shared" si="34"/>
        <v>943</v>
      </c>
      <c r="I554" s="17">
        <f t="shared" si="35"/>
        <v>3</v>
      </c>
      <c r="J554">
        <v>0</v>
      </c>
      <c r="K554" s="3" t="str">
        <f>VLOOKUP(J554,'LibSets constants'!$A$4:$B$1000,2,FALSE)</f>
        <v>DLC_BASE_GAME</v>
      </c>
      <c r="L554" s="3" t="str">
        <f>VLOOKUP(J554,'LibSets constants'!$A$4:$C$1000,3,FALSE)</f>
        <v>Included in base game</v>
      </c>
    </row>
    <row r="555" spans="1:12" x14ac:dyDescent="0.25">
      <c r="A555" s="12">
        <v>944</v>
      </c>
      <c r="B555" s="5">
        <f>VLOOKUP(A555,'ESO dumped ZoneData'!$A$3:$D$9995,2,FALSE)</f>
        <v>555</v>
      </c>
      <c r="C555" s="5">
        <f>VLOOKUP(A555,'ESO dumped ZoneData'!$A$3:$D$9995,3,FALSE)</f>
        <v>382</v>
      </c>
      <c r="D555" s="3" t="str">
        <f>VLOOKUP(A555,'ESO dumped ZoneData'!$A$3:$D$9995,4,FALSE)</f>
        <v>Serenity Falls Estate</v>
      </c>
      <c r="E555" s="3" t="str">
        <f t="array" ref="E555">IF(OR(EXACT(A555,'ESO Dungeon constants'!$D$3:$D$987)),"X","")</f>
        <v/>
      </c>
      <c r="F555" s="3" t="str">
        <f t="shared" si="32"/>
        <v/>
      </c>
      <c r="G555" s="3" t="str">
        <f t="shared" si="33"/>
        <v>Reaper's March</v>
      </c>
      <c r="H555" s="17">
        <f t="shared" si="34"/>
        <v>944</v>
      </c>
      <c r="I555" s="17">
        <f t="shared" si="35"/>
        <v>382</v>
      </c>
      <c r="J555">
        <v>0</v>
      </c>
      <c r="K555" s="3" t="str">
        <f>VLOOKUP(J555,'LibSets constants'!$A$4:$B$1000,2,FALSE)</f>
        <v>DLC_BASE_GAME</v>
      </c>
      <c r="L555" s="3" t="str">
        <f>VLOOKUP(J555,'LibSets constants'!$A$4:$C$1000,3,FALSE)</f>
        <v>Included in base game</v>
      </c>
    </row>
    <row r="556" spans="1:12" x14ac:dyDescent="0.25">
      <c r="A556" s="12">
        <v>945</v>
      </c>
      <c r="B556" s="5">
        <f>VLOOKUP(A556,'ESO dumped ZoneData'!$A$3:$D$9995,2,FALSE)</f>
        <v>556</v>
      </c>
      <c r="C556" s="5">
        <f>VLOOKUP(A556,'ESO dumped ZoneData'!$A$3:$D$9995,3,FALSE)</f>
        <v>41</v>
      </c>
      <c r="D556" s="3" t="str">
        <f>VLOOKUP(A556,'ESO dumped ZoneData'!$A$3:$D$9995,4,FALSE)</f>
        <v>Ebonheart Chateau</v>
      </c>
      <c r="E556" s="3" t="str">
        <f t="array" ref="E556">IF(OR(EXACT(A556,'ESO Dungeon constants'!$D$3:$D$987)),"X","")</f>
        <v/>
      </c>
      <c r="F556" s="3" t="str">
        <f t="shared" si="32"/>
        <v/>
      </c>
      <c r="G556" s="3" t="str">
        <f t="shared" si="33"/>
        <v>Stonefalls</v>
      </c>
      <c r="H556" s="17">
        <f t="shared" si="34"/>
        <v>945</v>
      </c>
      <c r="I556" s="17">
        <f t="shared" si="35"/>
        <v>41</v>
      </c>
      <c r="J556">
        <v>0</v>
      </c>
      <c r="K556" s="3" t="str">
        <f>VLOOKUP(J556,'LibSets constants'!$A$4:$B$1000,2,FALSE)</f>
        <v>DLC_BASE_GAME</v>
      </c>
      <c r="L556" s="3" t="str">
        <f>VLOOKUP(J556,'LibSets constants'!$A$4:$C$1000,3,FALSE)</f>
        <v>Included in base game</v>
      </c>
    </row>
    <row r="557" spans="1:12" x14ac:dyDescent="0.25">
      <c r="A557" s="12">
        <v>946</v>
      </c>
      <c r="B557" s="5">
        <f>VLOOKUP(A557,'ESO dumped ZoneData'!$A$3:$D$9995,2,FALSE)</f>
        <v>557</v>
      </c>
      <c r="C557" s="5">
        <f>VLOOKUP(A557,'ESO dumped ZoneData'!$A$3:$D$9995,3,FALSE)</f>
        <v>849</v>
      </c>
      <c r="D557" s="3" t="str">
        <f>VLOOKUP(A557,'ESO dumped ZoneData'!$A$3:$D$9995,4,FALSE)</f>
        <v>Bal Ur</v>
      </c>
      <c r="E557" s="3" t="str">
        <f t="array" ref="E557">IF(OR(EXACT(A557,'ESO Dungeon constants'!$D$3:$D$987)),"X","")</f>
        <v/>
      </c>
      <c r="F557" s="3" t="str">
        <f t="shared" si="32"/>
        <v/>
      </c>
      <c r="G557" s="3" t="str">
        <f t="shared" si="33"/>
        <v>Vvardenfell</v>
      </c>
      <c r="H557" s="17">
        <f t="shared" si="34"/>
        <v>946</v>
      </c>
      <c r="I557" s="17">
        <f t="shared" si="35"/>
        <v>849</v>
      </c>
      <c r="J557">
        <v>6</v>
      </c>
      <c r="K557" s="3" t="str">
        <f>VLOOKUP(J557,'LibSets constants'!$A$4:$B$1000,2,FALSE)</f>
        <v>DLC_MORROWIND</v>
      </c>
      <c r="L557" s="3" t="str">
        <f>VLOOKUP(J557,'LibSets constants'!$A$4:$C$1000,3,FALSE)</f>
        <v>Morrowind</v>
      </c>
    </row>
    <row r="558" spans="1:12" x14ac:dyDescent="0.25">
      <c r="A558" s="12">
        <v>947</v>
      </c>
      <c r="B558" s="5">
        <f>VLOOKUP(A558,'ESO dumped ZoneData'!$A$3:$D$9995,2,FALSE)</f>
        <v>558</v>
      </c>
      <c r="C558" s="5">
        <f>VLOOKUP(A558,'ESO dumped ZoneData'!$A$3:$D$9995,3,FALSE)</f>
        <v>849</v>
      </c>
      <c r="D558" s="3" t="str">
        <f>VLOOKUP(A558,'ESO dumped ZoneData'!$A$3:$D$9995,4,FALSE)</f>
        <v>Ramimilk</v>
      </c>
      <c r="E558" s="3" t="str">
        <f t="array" ref="E558">IF(OR(EXACT(A558,'ESO Dungeon constants'!$D$3:$D$987)),"X","")</f>
        <v/>
      </c>
      <c r="F558" s="3" t="str">
        <f t="shared" si="32"/>
        <v/>
      </c>
      <c r="G558" s="3" t="str">
        <f t="shared" si="33"/>
        <v>Vvardenfell</v>
      </c>
      <c r="H558" s="17">
        <f t="shared" si="34"/>
        <v>947</v>
      </c>
      <c r="I558" s="17">
        <f t="shared" si="35"/>
        <v>849</v>
      </c>
      <c r="J558">
        <v>6</v>
      </c>
      <c r="K558" s="3" t="str">
        <f>VLOOKUP(J558,'LibSets constants'!$A$4:$B$1000,2,FALSE)</f>
        <v>DLC_MORROWIND</v>
      </c>
      <c r="L558" s="3" t="str">
        <f>VLOOKUP(J558,'LibSets constants'!$A$4:$C$1000,3,FALSE)</f>
        <v>Morrowind</v>
      </c>
    </row>
    <row r="559" spans="1:12" x14ac:dyDescent="0.25">
      <c r="A559" s="12">
        <v>948</v>
      </c>
      <c r="B559" s="5">
        <f>VLOOKUP(A559,'ESO dumped ZoneData'!$A$3:$D$9995,2,FALSE)</f>
        <v>559</v>
      </c>
      <c r="C559" s="5">
        <f>VLOOKUP(A559,'ESO dumped ZoneData'!$A$3:$D$9995,3,FALSE)</f>
        <v>849</v>
      </c>
      <c r="D559" s="3" t="str">
        <f>VLOOKUP(A559,'ESO dumped ZoneData'!$A$3:$D$9995,4,FALSE)</f>
        <v>Tusenend</v>
      </c>
      <c r="E559" s="3" t="str">
        <f t="array" ref="E559">IF(OR(EXACT(A559,'ESO Dungeon constants'!$D$3:$D$987)),"X","")</f>
        <v/>
      </c>
      <c r="F559" s="3" t="str">
        <f t="shared" si="32"/>
        <v/>
      </c>
      <c r="G559" s="3" t="str">
        <f t="shared" si="33"/>
        <v>Vvardenfell</v>
      </c>
      <c r="H559" s="17">
        <f t="shared" si="34"/>
        <v>948</v>
      </c>
      <c r="I559" s="17">
        <f t="shared" si="35"/>
        <v>849</v>
      </c>
      <c r="J559">
        <v>6</v>
      </c>
      <c r="K559" s="3" t="str">
        <f>VLOOKUP(J559,'LibSets constants'!$A$4:$B$1000,2,FALSE)</f>
        <v>DLC_MORROWIND</v>
      </c>
      <c r="L559" s="3" t="str">
        <f>VLOOKUP(J559,'LibSets constants'!$A$4:$C$1000,3,FALSE)</f>
        <v>Morrowind</v>
      </c>
    </row>
    <row r="560" spans="1:12" x14ac:dyDescent="0.25">
      <c r="A560" s="12">
        <v>949</v>
      </c>
      <c r="B560" s="5">
        <f>VLOOKUP(A560,'ESO dumped ZoneData'!$A$3:$D$9995,2,FALSE)</f>
        <v>560</v>
      </c>
      <c r="C560" s="5">
        <f>VLOOKUP(A560,'ESO dumped ZoneData'!$A$3:$D$9995,3,FALSE)</f>
        <v>849</v>
      </c>
      <c r="D560" s="3" t="str">
        <f>VLOOKUP(A560,'ESO dumped ZoneData'!$A$3:$D$9995,4,FALSE)</f>
        <v>Dreudurai Glass Mine</v>
      </c>
      <c r="E560" s="3" t="str">
        <f t="array" ref="E560">IF(OR(EXACT(A560,'ESO Dungeon constants'!$D$3:$D$987)),"X","")</f>
        <v/>
      </c>
      <c r="F560" s="3" t="str">
        <f t="shared" si="32"/>
        <v/>
      </c>
      <c r="G560" s="3" t="str">
        <f t="shared" si="33"/>
        <v>Vvardenfell</v>
      </c>
      <c r="H560" s="17">
        <f t="shared" si="34"/>
        <v>949</v>
      </c>
      <c r="I560" s="17">
        <f t="shared" si="35"/>
        <v>849</v>
      </c>
      <c r="J560">
        <v>6</v>
      </c>
      <c r="K560" s="3" t="str">
        <f>VLOOKUP(J560,'LibSets constants'!$A$4:$B$1000,2,FALSE)</f>
        <v>DLC_MORROWIND</v>
      </c>
      <c r="L560" s="3" t="str">
        <f>VLOOKUP(J560,'LibSets constants'!$A$4:$C$1000,3,FALSE)</f>
        <v>Morrowind</v>
      </c>
    </row>
    <row r="561" spans="1:12" x14ac:dyDescent="0.25">
      <c r="A561" s="12">
        <v>950</v>
      </c>
      <c r="B561" s="5">
        <f>VLOOKUP(A561,'ESO dumped ZoneData'!$A$3:$D$9995,2,FALSE)</f>
        <v>561</v>
      </c>
      <c r="C561" s="5">
        <f>VLOOKUP(A561,'ESO dumped ZoneData'!$A$3:$D$9995,3,FALSE)</f>
        <v>849</v>
      </c>
      <c r="D561" s="3" t="str">
        <f>VLOOKUP(A561,'ESO dumped ZoneData'!$A$3:$D$9995,4,FALSE)</f>
        <v>Zaintiraris</v>
      </c>
      <c r="E561" s="3" t="str">
        <f t="array" ref="E561">IF(OR(EXACT(A561,'ESO Dungeon constants'!$D$3:$D$987)),"X","")</f>
        <v/>
      </c>
      <c r="F561" s="3" t="str">
        <f t="shared" si="32"/>
        <v/>
      </c>
      <c r="G561" s="3" t="str">
        <f t="shared" si="33"/>
        <v>Vvardenfell</v>
      </c>
      <c r="H561" s="17">
        <f t="shared" si="34"/>
        <v>950</v>
      </c>
      <c r="I561" s="17">
        <f t="shared" si="35"/>
        <v>849</v>
      </c>
      <c r="J561">
        <v>6</v>
      </c>
      <c r="K561" s="3" t="str">
        <f>VLOOKUP(J561,'LibSets constants'!$A$4:$B$1000,2,FALSE)</f>
        <v>DLC_MORROWIND</v>
      </c>
      <c r="L561" s="3" t="str">
        <f>VLOOKUP(J561,'LibSets constants'!$A$4:$C$1000,3,FALSE)</f>
        <v>Morrowind</v>
      </c>
    </row>
    <row r="562" spans="1:12" x14ac:dyDescent="0.25">
      <c r="A562" s="12">
        <v>951</v>
      </c>
      <c r="B562" s="5">
        <f>VLOOKUP(A562,'ESO dumped ZoneData'!$A$3:$D$9995,2,FALSE)</f>
        <v>562</v>
      </c>
      <c r="C562" s="5">
        <f>VLOOKUP(A562,'ESO dumped ZoneData'!$A$3:$D$9995,3,FALSE)</f>
        <v>849</v>
      </c>
      <c r="D562" s="3" t="str">
        <f>VLOOKUP(A562,'ESO dumped ZoneData'!$A$3:$D$9995,4,FALSE)</f>
        <v>Vassamsi Mine</v>
      </c>
      <c r="E562" s="3" t="str">
        <f t="array" ref="E562">IF(OR(EXACT(A562,'ESO Dungeon constants'!$D$3:$D$987)),"X","")</f>
        <v/>
      </c>
      <c r="F562" s="3" t="str">
        <f t="shared" si="32"/>
        <v/>
      </c>
      <c r="G562" s="3" t="str">
        <f t="shared" si="33"/>
        <v>Vvardenfell</v>
      </c>
      <c r="H562" s="17">
        <f t="shared" si="34"/>
        <v>951</v>
      </c>
      <c r="I562" s="17">
        <f t="shared" si="35"/>
        <v>849</v>
      </c>
      <c r="J562">
        <v>6</v>
      </c>
      <c r="K562" s="3" t="str">
        <f>VLOOKUP(J562,'LibSets constants'!$A$4:$B$1000,2,FALSE)</f>
        <v>DLC_MORROWIND</v>
      </c>
      <c r="L562" s="3" t="str">
        <f>VLOOKUP(J562,'LibSets constants'!$A$4:$C$1000,3,FALSE)</f>
        <v>Morrowind</v>
      </c>
    </row>
    <row r="563" spans="1:12" x14ac:dyDescent="0.25">
      <c r="A563" s="12">
        <v>952</v>
      </c>
      <c r="B563" s="5">
        <f>VLOOKUP(A563,'ESO dumped ZoneData'!$A$3:$D$9995,2,FALSE)</f>
        <v>563</v>
      </c>
      <c r="C563" s="5">
        <f>VLOOKUP(A563,'ESO dumped ZoneData'!$A$3:$D$9995,3,FALSE)</f>
        <v>849</v>
      </c>
      <c r="D563" s="3" t="str">
        <f>VLOOKUP(A563,'ESO dumped ZoneData'!$A$3:$D$9995,4,FALSE)</f>
        <v>Shulk Ore Mine</v>
      </c>
      <c r="E563" s="3" t="str">
        <f t="array" ref="E563">IF(OR(EXACT(A563,'ESO Dungeon constants'!$D$3:$D$987)),"X","")</f>
        <v/>
      </c>
      <c r="F563" s="3" t="str">
        <f t="shared" si="32"/>
        <v/>
      </c>
      <c r="G563" s="3" t="str">
        <f t="shared" si="33"/>
        <v>Vvardenfell</v>
      </c>
      <c r="H563" s="17">
        <f t="shared" si="34"/>
        <v>952</v>
      </c>
      <c r="I563" s="17">
        <f t="shared" si="35"/>
        <v>849</v>
      </c>
      <c r="J563">
        <v>6</v>
      </c>
      <c r="K563" s="3" t="str">
        <f>VLOOKUP(J563,'LibSets constants'!$A$4:$B$1000,2,FALSE)</f>
        <v>DLC_MORROWIND</v>
      </c>
      <c r="L563" s="3" t="str">
        <f>VLOOKUP(J563,'LibSets constants'!$A$4:$C$1000,3,FALSE)</f>
        <v>Morrowind</v>
      </c>
    </row>
    <row r="564" spans="1:12" x14ac:dyDescent="0.25">
      <c r="A564" s="12">
        <v>953</v>
      </c>
      <c r="B564" s="5">
        <f>VLOOKUP(A564,'ESO dumped ZoneData'!$A$3:$D$9995,2,FALSE)</f>
        <v>564</v>
      </c>
      <c r="C564" s="5">
        <f>VLOOKUP(A564,'ESO dumped ZoneData'!$A$3:$D$9995,3,FALSE)</f>
        <v>849</v>
      </c>
      <c r="D564" s="3" t="str">
        <f>VLOOKUP(A564,'ESO dumped ZoneData'!$A$3:$D$9995,4,FALSE)</f>
        <v>Arkngthunch-Sturdumz</v>
      </c>
      <c r="E564" s="3" t="str">
        <f t="array" ref="E564">IF(OR(EXACT(A564,'ESO Dungeon constants'!$D$3:$D$987)),"X","")</f>
        <v/>
      </c>
      <c r="F564" s="3" t="str">
        <f t="shared" si="32"/>
        <v/>
      </c>
      <c r="G564" s="3" t="str">
        <f t="shared" si="33"/>
        <v>Vvardenfell</v>
      </c>
      <c r="H564" s="17">
        <f t="shared" si="34"/>
        <v>953</v>
      </c>
      <c r="I564" s="17">
        <f t="shared" si="35"/>
        <v>849</v>
      </c>
      <c r="J564">
        <v>6</v>
      </c>
      <c r="K564" s="3" t="str">
        <f>VLOOKUP(J564,'LibSets constants'!$A$4:$B$1000,2,FALSE)</f>
        <v>DLC_MORROWIND</v>
      </c>
      <c r="L564" s="3" t="str">
        <f>VLOOKUP(J564,'LibSets constants'!$A$4:$C$1000,3,FALSE)</f>
        <v>Morrowind</v>
      </c>
    </row>
    <row r="565" spans="1:12" x14ac:dyDescent="0.25">
      <c r="A565" s="12">
        <v>954</v>
      </c>
      <c r="B565" s="5">
        <f>VLOOKUP(A565,'ESO dumped ZoneData'!$A$3:$D$9995,2,FALSE)</f>
        <v>565</v>
      </c>
      <c r="C565" s="5">
        <f>VLOOKUP(A565,'ESO dumped ZoneData'!$A$3:$D$9995,3,FALSE)</f>
        <v>849</v>
      </c>
      <c r="D565" s="3" t="str">
        <f>VLOOKUP(A565,'ESO dumped ZoneData'!$A$3:$D$9995,4,FALSE)</f>
        <v>Galom Daeus</v>
      </c>
      <c r="E565" s="3" t="str">
        <f t="array" ref="E565">IF(OR(EXACT(A565,'ESO Dungeon constants'!$D$3:$D$987)),"X","")</f>
        <v/>
      </c>
      <c r="F565" s="3" t="str">
        <f t="shared" si="32"/>
        <v/>
      </c>
      <c r="G565" s="3" t="str">
        <f t="shared" si="33"/>
        <v>Vvardenfell</v>
      </c>
      <c r="H565" s="17">
        <f t="shared" si="34"/>
        <v>954</v>
      </c>
      <c r="I565" s="17">
        <f t="shared" si="35"/>
        <v>849</v>
      </c>
      <c r="J565">
        <v>6</v>
      </c>
      <c r="K565" s="3" t="str">
        <f>VLOOKUP(J565,'LibSets constants'!$A$4:$B$1000,2,FALSE)</f>
        <v>DLC_MORROWIND</v>
      </c>
      <c r="L565" s="3" t="str">
        <f>VLOOKUP(J565,'LibSets constants'!$A$4:$C$1000,3,FALSE)</f>
        <v>Morrowind</v>
      </c>
    </row>
    <row r="566" spans="1:12" x14ac:dyDescent="0.25">
      <c r="A566" s="12">
        <v>955</v>
      </c>
      <c r="B566" s="5">
        <f>VLOOKUP(A566,'ESO dumped ZoneData'!$A$3:$D$9995,2,FALSE)</f>
        <v>566</v>
      </c>
      <c r="C566" s="5">
        <f>VLOOKUP(A566,'ESO dumped ZoneData'!$A$3:$D$9995,3,FALSE)</f>
        <v>849</v>
      </c>
      <c r="D566" s="3" t="str">
        <f>VLOOKUP(A566,'ESO dumped ZoneData'!$A$3:$D$9995,4,FALSE)</f>
        <v>Mallapi Cave</v>
      </c>
      <c r="E566" s="3" t="str">
        <f t="array" ref="E566">IF(OR(EXACT(A566,'ESO Dungeon constants'!$D$3:$D$987)),"X","")</f>
        <v/>
      </c>
      <c r="F566" s="3" t="str">
        <f t="shared" si="32"/>
        <v/>
      </c>
      <c r="G566" s="3" t="str">
        <f t="shared" si="33"/>
        <v>Vvardenfell</v>
      </c>
      <c r="H566" s="17">
        <f t="shared" si="34"/>
        <v>955</v>
      </c>
      <c r="I566" s="17">
        <f t="shared" si="35"/>
        <v>849</v>
      </c>
      <c r="J566">
        <v>6</v>
      </c>
      <c r="K566" s="3" t="str">
        <f>VLOOKUP(J566,'LibSets constants'!$A$4:$B$1000,2,FALSE)</f>
        <v>DLC_MORROWIND</v>
      </c>
      <c r="L566" s="3" t="str">
        <f>VLOOKUP(J566,'LibSets constants'!$A$4:$C$1000,3,FALSE)</f>
        <v>Morrowind</v>
      </c>
    </row>
    <row r="567" spans="1:12" x14ac:dyDescent="0.25">
      <c r="A567" s="12">
        <v>956</v>
      </c>
      <c r="B567" s="5">
        <f>VLOOKUP(A567,'ESO dumped ZoneData'!$A$3:$D$9995,2,FALSE)</f>
        <v>567</v>
      </c>
      <c r="C567" s="5">
        <f>VLOOKUP(A567,'ESO dumped ZoneData'!$A$3:$D$9995,3,FALSE)</f>
        <v>849</v>
      </c>
      <c r="D567" s="3" t="str">
        <f>VLOOKUP(A567,'ESO dumped ZoneData'!$A$3:$D$9995,4,FALSE)</f>
        <v>Kaushtarari</v>
      </c>
      <c r="E567" s="3" t="str">
        <f t="array" ref="E567">IF(OR(EXACT(A567,'ESO Dungeon constants'!$D$3:$D$987)),"X","")</f>
        <v/>
      </c>
      <c r="F567" s="3" t="str">
        <f t="shared" si="32"/>
        <v/>
      </c>
      <c r="G567" s="3" t="str">
        <f t="shared" si="33"/>
        <v>Vvardenfell</v>
      </c>
      <c r="H567" s="17">
        <f t="shared" si="34"/>
        <v>956</v>
      </c>
      <c r="I567" s="17">
        <f t="shared" si="35"/>
        <v>849</v>
      </c>
      <c r="J567">
        <v>6</v>
      </c>
      <c r="K567" s="3" t="str">
        <f>VLOOKUP(J567,'LibSets constants'!$A$4:$B$1000,2,FALSE)</f>
        <v>DLC_MORROWIND</v>
      </c>
      <c r="L567" s="3" t="str">
        <f>VLOOKUP(J567,'LibSets constants'!$A$4:$C$1000,3,FALSE)</f>
        <v>Morrowind</v>
      </c>
    </row>
    <row r="568" spans="1:12" x14ac:dyDescent="0.25">
      <c r="A568" s="12">
        <v>957</v>
      </c>
      <c r="B568" s="5">
        <f>VLOOKUP(A568,'ESO dumped ZoneData'!$A$3:$D$9995,2,FALSE)</f>
        <v>568</v>
      </c>
      <c r="C568" s="5">
        <f>VLOOKUP(A568,'ESO dumped ZoneData'!$A$3:$D$9995,3,FALSE)</f>
        <v>849</v>
      </c>
      <c r="D568" s="3" t="str">
        <f>VLOOKUP(A568,'ESO dumped ZoneData'!$A$3:$D$9995,4,FALSE)</f>
        <v>Dreloth Ancestral Tomb</v>
      </c>
      <c r="E568" s="3" t="str">
        <f t="array" ref="E568">IF(OR(EXACT(A568,'ESO Dungeon constants'!$D$3:$D$987)),"X","")</f>
        <v/>
      </c>
      <c r="F568" s="3" t="str">
        <f t="shared" si="32"/>
        <v/>
      </c>
      <c r="G568" s="3" t="str">
        <f t="shared" si="33"/>
        <v>Vvardenfell</v>
      </c>
      <c r="H568" s="17">
        <f t="shared" si="34"/>
        <v>957</v>
      </c>
      <c r="I568" s="17">
        <f t="shared" si="35"/>
        <v>849</v>
      </c>
      <c r="J568">
        <v>6</v>
      </c>
      <c r="K568" s="3" t="str">
        <f>VLOOKUP(J568,'LibSets constants'!$A$4:$B$1000,2,FALSE)</f>
        <v>DLC_MORROWIND</v>
      </c>
      <c r="L568" s="3" t="str">
        <f>VLOOKUP(J568,'LibSets constants'!$A$4:$C$1000,3,FALSE)</f>
        <v>Morrowind</v>
      </c>
    </row>
    <row r="569" spans="1:12" x14ac:dyDescent="0.25">
      <c r="A569" s="12">
        <v>958</v>
      </c>
      <c r="B569" s="5">
        <f>VLOOKUP(A569,'ESO dumped ZoneData'!$A$3:$D$9995,2,FALSE)</f>
        <v>569</v>
      </c>
      <c r="C569" s="5">
        <f>VLOOKUP(A569,'ESO dumped ZoneData'!$A$3:$D$9995,3,FALSE)</f>
        <v>849</v>
      </c>
      <c r="D569" s="3" t="str">
        <f>VLOOKUP(A569,'ESO dumped ZoneData'!$A$3:$D$9995,4,FALSE)</f>
        <v>Veloth Ancestral Tomb</v>
      </c>
      <c r="E569" s="3" t="str">
        <f t="array" ref="E569">IF(OR(EXACT(A569,'ESO Dungeon constants'!$D$3:$D$987)),"X","")</f>
        <v/>
      </c>
      <c r="F569" s="3" t="str">
        <f t="shared" si="32"/>
        <v/>
      </c>
      <c r="G569" s="3" t="str">
        <f t="shared" si="33"/>
        <v>Vvardenfell</v>
      </c>
      <c r="H569" s="17">
        <f t="shared" si="34"/>
        <v>958</v>
      </c>
      <c r="I569" s="17">
        <f t="shared" si="35"/>
        <v>849</v>
      </c>
      <c r="J569">
        <v>6</v>
      </c>
      <c r="K569" s="3" t="str">
        <f>VLOOKUP(J569,'LibSets constants'!$A$4:$B$1000,2,FALSE)</f>
        <v>DLC_MORROWIND</v>
      </c>
      <c r="L569" s="3" t="str">
        <f>VLOOKUP(J569,'LibSets constants'!$A$4:$C$1000,3,FALSE)</f>
        <v>Morrowind</v>
      </c>
    </row>
    <row r="570" spans="1:12" x14ac:dyDescent="0.25">
      <c r="A570" s="12">
        <v>959</v>
      </c>
      <c r="B570" s="5">
        <f>VLOOKUP(A570,'ESO dumped ZoneData'!$A$3:$D$9995,2,FALSE)</f>
        <v>570</v>
      </c>
      <c r="C570" s="5">
        <f>VLOOKUP(A570,'ESO dumped ZoneData'!$A$3:$D$9995,3,FALSE)</f>
        <v>849</v>
      </c>
      <c r="D570" s="3" t="str">
        <f>VLOOKUP(A570,'ESO dumped ZoneData'!$A$3:$D$9995,4,FALSE)</f>
        <v>Andrano Ancestral Tomb</v>
      </c>
      <c r="E570" s="3" t="str">
        <f t="array" ref="E570">IF(OR(EXACT(A570,'ESO Dungeon constants'!$D$3:$D$987)),"X","")</f>
        <v/>
      </c>
      <c r="F570" s="3" t="str">
        <f t="shared" si="32"/>
        <v/>
      </c>
      <c r="G570" s="3" t="str">
        <f t="shared" si="33"/>
        <v>Vvardenfell</v>
      </c>
      <c r="H570" s="17">
        <f t="shared" si="34"/>
        <v>959</v>
      </c>
      <c r="I570" s="17">
        <f t="shared" si="35"/>
        <v>849</v>
      </c>
      <c r="J570">
        <v>6</v>
      </c>
      <c r="K570" s="3" t="str">
        <f>VLOOKUP(J570,'LibSets constants'!$A$4:$B$1000,2,FALSE)</f>
        <v>DLC_MORROWIND</v>
      </c>
      <c r="L570" s="3" t="str">
        <f>VLOOKUP(J570,'LibSets constants'!$A$4:$C$1000,3,FALSE)</f>
        <v>Morrowind</v>
      </c>
    </row>
    <row r="571" spans="1:12" x14ac:dyDescent="0.25">
      <c r="A571" s="12">
        <v>960</v>
      </c>
      <c r="B571" s="5">
        <f>VLOOKUP(A571,'ESO dumped ZoneData'!$A$3:$D$9995,2,FALSE)</f>
        <v>571</v>
      </c>
      <c r="C571" s="5">
        <f>VLOOKUP(A571,'ESO dumped ZoneData'!$A$3:$D$9995,3,FALSE)</f>
        <v>849</v>
      </c>
      <c r="D571" s="3" t="str">
        <f>VLOOKUP(A571,'ESO dumped ZoneData'!$A$3:$D$9995,4,FALSE)</f>
        <v>Hleran Ancestral Tomb</v>
      </c>
      <c r="E571" s="3" t="str">
        <f t="array" ref="E571">IF(OR(EXACT(A571,'ESO Dungeon constants'!$D$3:$D$987)),"X","")</f>
        <v/>
      </c>
      <c r="F571" s="3" t="str">
        <f t="shared" si="32"/>
        <v/>
      </c>
      <c r="G571" s="3" t="str">
        <f t="shared" si="33"/>
        <v>Vvardenfell</v>
      </c>
      <c r="H571" s="17">
        <f t="shared" si="34"/>
        <v>960</v>
      </c>
      <c r="I571" s="17">
        <f t="shared" si="35"/>
        <v>849</v>
      </c>
      <c r="J571">
        <v>6</v>
      </c>
      <c r="K571" s="3" t="str">
        <f>VLOOKUP(J571,'LibSets constants'!$A$4:$B$1000,2,FALSE)</f>
        <v>DLC_MORROWIND</v>
      </c>
      <c r="L571" s="3" t="str">
        <f>VLOOKUP(J571,'LibSets constants'!$A$4:$C$1000,3,FALSE)</f>
        <v>Morrowind</v>
      </c>
    </row>
    <row r="572" spans="1:12" x14ac:dyDescent="0.25">
      <c r="A572" s="12">
        <v>961</v>
      </c>
      <c r="B572" s="5">
        <f>VLOOKUP(A572,'ESO dumped ZoneData'!$A$3:$D$9995,2,FALSE)</f>
        <v>572</v>
      </c>
      <c r="C572" s="5">
        <f>VLOOKUP(A572,'ESO dumped ZoneData'!$A$3:$D$9995,3,FALSE)</f>
        <v>849</v>
      </c>
      <c r="D572" s="3" t="str">
        <f>VLOOKUP(A572,'ESO dumped ZoneData'!$A$3:$D$9995,4,FALSE)</f>
        <v>Ashalmawia</v>
      </c>
      <c r="E572" s="3" t="str">
        <f t="array" ref="E572">IF(OR(EXACT(A572,'ESO Dungeon constants'!$D$3:$D$987)),"X","")</f>
        <v/>
      </c>
      <c r="F572" s="3" t="str">
        <f t="shared" si="32"/>
        <v/>
      </c>
      <c r="G572" s="3" t="str">
        <f t="shared" si="33"/>
        <v>Vvardenfell</v>
      </c>
      <c r="H572" s="17">
        <f t="shared" si="34"/>
        <v>961</v>
      </c>
      <c r="I572" s="17">
        <f t="shared" si="35"/>
        <v>849</v>
      </c>
      <c r="J572">
        <v>6</v>
      </c>
      <c r="K572" s="3" t="str">
        <f>VLOOKUP(J572,'LibSets constants'!$A$4:$B$1000,2,FALSE)</f>
        <v>DLC_MORROWIND</v>
      </c>
      <c r="L572" s="3" t="str">
        <f>VLOOKUP(J572,'LibSets constants'!$A$4:$C$1000,3,FALSE)</f>
        <v>Morrowind</v>
      </c>
    </row>
    <row r="573" spans="1:12" x14ac:dyDescent="0.25">
      <c r="A573" s="12">
        <v>962</v>
      </c>
      <c r="B573" s="5">
        <f>VLOOKUP(A573,'ESO dumped ZoneData'!$A$3:$D$9995,2,FALSE)</f>
        <v>573</v>
      </c>
      <c r="C573" s="5">
        <f>VLOOKUP(A573,'ESO dumped ZoneData'!$A$3:$D$9995,3,FALSE)</f>
        <v>849</v>
      </c>
      <c r="D573" s="3" t="str">
        <f>VLOOKUP(A573,'ESO dumped ZoneData'!$A$3:$D$9995,4,FALSE)</f>
        <v>Library of Andule</v>
      </c>
      <c r="E573" s="3" t="str">
        <f t="array" ref="E573">IF(OR(EXACT(A573,'ESO Dungeon constants'!$D$3:$D$987)),"X","")</f>
        <v/>
      </c>
      <c r="F573" s="3" t="str">
        <f t="shared" si="32"/>
        <v/>
      </c>
      <c r="G573" s="3" t="str">
        <f t="shared" si="33"/>
        <v>Vvardenfell</v>
      </c>
      <c r="H573" s="17">
        <f t="shared" si="34"/>
        <v>962</v>
      </c>
      <c r="I573" s="17">
        <f t="shared" si="35"/>
        <v>849</v>
      </c>
      <c r="J573">
        <v>6</v>
      </c>
      <c r="K573" s="3" t="str">
        <f>VLOOKUP(J573,'LibSets constants'!$A$4:$B$1000,2,FALSE)</f>
        <v>DLC_MORROWIND</v>
      </c>
      <c r="L573" s="3" t="str">
        <f>VLOOKUP(J573,'LibSets constants'!$A$4:$C$1000,3,FALSE)</f>
        <v>Morrowind</v>
      </c>
    </row>
    <row r="574" spans="1:12" x14ac:dyDescent="0.25">
      <c r="A574" s="12">
        <v>963</v>
      </c>
      <c r="B574" s="5">
        <f>VLOOKUP(A574,'ESO dumped ZoneData'!$A$3:$D$9995,2,FALSE)</f>
        <v>574</v>
      </c>
      <c r="C574" s="5">
        <f>VLOOKUP(A574,'ESO dumped ZoneData'!$A$3:$D$9995,3,FALSE)</f>
        <v>849</v>
      </c>
      <c r="D574" s="3" t="str">
        <f>VLOOKUP(A574,'ESO dumped ZoneData'!$A$3:$D$9995,4,FALSE)</f>
        <v>Barilzar's Tower</v>
      </c>
      <c r="E574" s="3" t="str">
        <f t="array" ref="E574">IF(OR(EXACT(A574,'ESO Dungeon constants'!$D$3:$D$987)),"X","")</f>
        <v/>
      </c>
      <c r="F574" s="3" t="str">
        <f t="shared" si="32"/>
        <v/>
      </c>
      <c r="G574" s="3" t="str">
        <f t="shared" si="33"/>
        <v>Vvardenfell</v>
      </c>
      <c r="H574" s="17">
        <f t="shared" si="34"/>
        <v>963</v>
      </c>
      <c r="I574" s="17">
        <f t="shared" si="35"/>
        <v>849</v>
      </c>
      <c r="J574">
        <v>6</v>
      </c>
      <c r="K574" s="3" t="str">
        <f>VLOOKUP(J574,'LibSets constants'!$A$4:$B$1000,2,FALSE)</f>
        <v>DLC_MORROWIND</v>
      </c>
      <c r="L574" s="3" t="str">
        <f>VLOOKUP(J574,'LibSets constants'!$A$4:$C$1000,3,FALSE)</f>
        <v>Morrowind</v>
      </c>
    </row>
    <row r="575" spans="1:12" x14ac:dyDescent="0.25">
      <c r="A575" s="12">
        <v>964</v>
      </c>
      <c r="B575" s="5">
        <f>VLOOKUP(A575,'ESO dumped ZoneData'!$A$3:$D$9995,2,FALSE)</f>
        <v>575</v>
      </c>
      <c r="C575" s="5">
        <f>VLOOKUP(A575,'ESO dumped ZoneData'!$A$3:$D$9995,3,FALSE)</f>
        <v>849</v>
      </c>
      <c r="D575" s="3" t="str">
        <f>VLOOKUP(A575,'ESO dumped ZoneData'!$A$3:$D$9995,4,FALSE)</f>
        <v>Ashimanu Cave</v>
      </c>
      <c r="E575" s="3" t="str">
        <f t="array" ref="E575">IF(OR(EXACT(A575,'ESO Dungeon constants'!$D$3:$D$987)),"X","")</f>
        <v/>
      </c>
      <c r="F575" s="3" t="str">
        <f t="shared" si="32"/>
        <v/>
      </c>
      <c r="G575" s="3" t="str">
        <f t="shared" si="33"/>
        <v>Vvardenfell</v>
      </c>
      <c r="H575" s="17">
        <f t="shared" si="34"/>
        <v>964</v>
      </c>
      <c r="I575" s="17">
        <f t="shared" si="35"/>
        <v>849</v>
      </c>
      <c r="J575">
        <v>6</v>
      </c>
      <c r="K575" s="3" t="str">
        <f>VLOOKUP(J575,'LibSets constants'!$A$4:$B$1000,2,FALSE)</f>
        <v>DLC_MORROWIND</v>
      </c>
      <c r="L575" s="3" t="str">
        <f>VLOOKUP(J575,'LibSets constants'!$A$4:$C$1000,3,FALSE)</f>
        <v>Morrowind</v>
      </c>
    </row>
    <row r="576" spans="1:12" x14ac:dyDescent="0.25">
      <c r="A576" s="12">
        <v>965</v>
      </c>
      <c r="B576" s="5">
        <f>VLOOKUP(A576,'ESO dumped ZoneData'!$A$3:$D$9995,2,FALSE)</f>
        <v>576</v>
      </c>
      <c r="C576" s="5">
        <f>VLOOKUP(A576,'ESO dumped ZoneData'!$A$3:$D$9995,3,FALSE)</f>
        <v>849</v>
      </c>
      <c r="D576" s="3" t="str">
        <f>VLOOKUP(A576,'ESO dumped ZoneData'!$A$3:$D$9995,4,FALSE)</f>
        <v>Skar</v>
      </c>
      <c r="E576" s="3" t="str">
        <f t="array" ref="E576">IF(OR(EXACT(A576,'ESO Dungeon constants'!$D$3:$D$987)),"X","")</f>
        <v/>
      </c>
      <c r="F576" s="3" t="str">
        <f t="shared" si="32"/>
        <v/>
      </c>
      <c r="G576" s="3" t="str">
        <f t="shared" si="33"/>
        <v>Vvardenfell</v>
      </c>
      <c r="H576" s="17">
        <f t="shared" si="34"/>
        <v>965</v>
      </c>
      <c r="I576" s="17">
        <f t="shared" si="35"/>
        <v>849</v>
      </c>
      <c r="J576">
        <v>6</v>
      </c>
      <c r="K576" s="3" t="str">
        <f>VLOOKUP(J576,'LibSets constants'!$A$4:$B$1000,2,FALSE)</f>
        <v>DLC_MORROWIND</v>
      </c>
      <c r="L576" s="3" t="str">
        <f>VLOOKUP(J576,'LibSets constants'!$A$4:$C$1000,3,FALSE)</f>
        <v>Morrowind</v>
      </c>
    </row>
    <row r="577" spans="1:12" x14ac:dyDescent="0.25">
      <c r="A577" s="12">
        <v>966</v>
      </c>
      <c r="B577" s="5">
        <f>VLOOKUP(A577,'ESO dumped ZoneData'!$A$3:$D$9995,2,FALSE)</f>
        <v>577</v>
      </c>
      <c r="C577" s="5">
        <f>VLOOKUP(A577,'ESO dumped ZoneData'!$A$3:$D$9995,3,FALSE)</f>
        <v>849</v>
      </c>
      <c r="D577" s="3" t="str">
        <f>VLOOKUP(A577,'ESO dumped ZoneData'!$A$3:$D$9995,4,FALSE)</f>
        <v>Cavern of the Incarnate</v>
      </c>
      <c r="E577" s="3" t="str">
        <f t="array" ref="E577">IF(OR(EXACT(A577,'ESO Dungeon constants'!$D$3:$D$987)),"X","")</f>
        <v/>
      </c>
      <c r="F577" s="3" t="str">
        <f t="shared" si="32"/>
        <v/>
      </c>
      <c r="G577" s="3" t="str">
        <f t="shared" si="33"/>
        <v>Vvardenfell</v>
      </c>
      <c r="H577" s="17">
        <f t="shared" si="34"/>
        <v>966</v>
      </c>
      <c r="I577" s="17">
        <f t="shared" si="35"/>
        <v>849</v>
      </c>
      <c r="J577">
        <v>6</v>
      </c>
      <c r="K577" s="3" t="str">
        <f>VLOOKUP(J577,'LibSets constants'!$A$4:$B$1000,2,FALSE)</f>
        <v>DLC_MORROWIND</v>
      </c>
      <c r="L577" s="3" t="str">
        <f>VLOOKUP(J577,'LibSets constants'!$A$4:$C$1000,3,FALSE)</f>
        <v>Morrowind</v>
      </c>
    </row>
    <row r="578" spans="1:12" x14ac:dyDescent="0.25">
      <c r="A578" s="12">
        <v>967</v>
      </c>
      <c r="B578" s="5">
        <f>VLOOKUP(A578,'ESO dumped ZoneData'!$A$3:$D$9995,2,FALSE)</f>
        <v>578</v>
      </c>
      <c r="C578" s="5">
        <f>VLOOKUP(A578,'ESO dumped ZoneData'!$A$3:$D$9995,3,FALSE)</f>
        <v>849</v>
      </c>
      <c r="D578" s="3" t="str">
        <f>VLOOKUP(A578,'ESO dumped ZoneData'!$A$3:$D$9995,4,FALSE)</f>
        <v>Clockwork City Vault</v>
      </c>
      <c r="E578" s="3" t="str">
        <f t="array" ref="E578">IF(OR(EXACT(A578,'ESO Dungeon constants'!$D$3:$D$987)),"X","")</f>
        <v/>
      </c>
      <c r="F578" s="3" t="str">
        <f t="shared" ref="F578:F641" si="36">IF(EXACT(A578,C578),"X","")</f>
        <v/>
      </c>
      <c r="G578" s="3" t="str">
        <f t="shared" ref="G578:G641" si="37">IF(A578&lt;&gt;C578,VLOOKUP(C578,$A$2:$D$9949,4,FALSE),"")</f>
        <v>Vvardenfell</v>
      </c>
      <c r="H578" s="17">
        <f t="shared" ref="H578:H641" si="38">A578</f>
        <v>967</v>
      </c>
      <c r="I578" s="17">
        <f t="shared" ref="I578:I641" si="39">C578</f>
        <v>849</v>
      </c>
      <c r="J578">
        <v>6</v>
      </c>
      <c r="K578" s="3" t="str">
        <f>VLOOKUP(J578,'LibSets constants'!$A$4:$B$1000,2,FALSE)</f>
        <v>DLC_MORROWIND</v>
      </c>
      <c r="L578" s="3" t="str">
        <f>VLOOKUP(J578,'LibSets constants'!$A$4:$C$1000,3,FALSE)</f>
        <v>Morrowind</v>
      </c>
    </row>
    <row r="579" spans="1:12" x14ac:dyDescent="0.25">
      <c r="A579" s="12">
        <v>968</v>
      </c>
      <c r="B579" s="5">
        <f>VLOOKUP(A579,'ESO dumped ZoneData'!$A$3:$D$9995,2,FALSE)</f>
        <v>579</v>
      </c>
      <c r="C579" s="5">
        <f>VLOOKUP(A579,'ESO dumped ZoneData'!$A$3:$D$9995,3,FALSE)</f>
        <v>849</v>
      </c>
      <c r="D579" s="3" t="str">
        <f>VLOOKUP(A579,'ESO dumped ZoneData'!$A$3:$D$9995,4,FALSE)</f>
        <v>Firemoth Island</v>
      </c>
      <c r="E579" s="3" t="str">
        <f t="array" ref="E579">IF(OR(EXACT(A579,'ESO Dungeon constants'!$D$3:$D$987)),"X","")</f>
        <v/>
      </c>
      <c r="F579" s="3" t="str">
        <f t="shared" si="36"/>
        <v/>
      </c>
      <c r="G579" s="3" t="str">
        <f t="shared" si="37"/>
        <v>Vvardenfell</v>
      </c>
      <c r="H579" s="17">
        <f t="shared" si="38"/>
        <v>968</v>
      </c>
      <c r="I579" s="17">
        <f t="shared" si="39"/>
        <v>849</v>
      </c>
      <c r="J579">
        <v>6</v>
      </c>
      <c r="K579" s="3" t="str">
        <f>VLOOKUP(J579,'LibSets constants'!$A$4:$B$1000,2,FALSE)</f>
        <v>DLC_MORROWIND</v>
      </c>
      <c r="L579" s="3" t="str">
        <f>VLOOKUP(J579,'LibSets constants'!$A$4:$C$1000,3,FALSE)</f>
        <v>Morrowind</v>
      </c>
    </row>
    <row r="580" spans="1:12" x14ac:dyDescent="0.25">
      <c r="A580" s="12">
        <v>969</v>
      </c>
      <c r="B580" s="5">
        <f>VLOOKUP(A580,'ESO dumped ZoneData'!$A$3:$D$9995,2,FALSE)</f>
        <v>580</v>
      </c>
      <c r="C580" s="5">
        <f>VLOOKUP(A580,'ESO dumped ZoneData'!$A$3:$D$9995,3,FALSE)</f>
        <v>849</v>
      </c>
      <c r="D580" s="3" t="str">
        <f>VLOOKUP(A580,'ESO dumped ZoneData'!$A$3:$D$9995,4,FALSE)</f>
        <v>Ashurnibibi</v>
      </c>
      <c r="E580" s="3" t="str">
        <f t="array" ref="E580">IF(OR(EXACT(A580,'ESO Dungeon constants'!$D$3:$D$987)),"X","")</f>
        <v/>
      </c>
      <c r="F580" s="3" t="str">
        <f t="shared" si="36"/>
        <v/>
      </c>
      <c r="G580" s="3" t="str">
        <f t="shared" si="37"/>
        <v>Vvardenfell</v>
      </c>
      <c r="H580" s="17">
        <f t="shared" si="38"/>
        <v>969</v>
      </c>
      <c r="I580" s="17">
        <f t="shared" si="39"/>
        <v>849</v>
      </c>
      <c r="J580">
        <v>6</v>
      </c>
      <c r="K580" s="3" t="str">
        <f>VLOOKUP(J580,'LibSets constants'!$A$4:$B$1000,2,FALSE)</f>
        <v>DLC_MORROWIND</v>
      </c>
      <c r="L580" s="3" t="str">
        <f>VLOOKUP(J580,'LibSets constants'!$A$4:$C$1000,3,FALSE)</f>
        <v>Morrowind</v>
      </c>
    </row>
    <row r="581" spans="1:12" x14ac:dyDescent="0.25">
      <c r="A581" s="12">
        <v>970</v>
      </c>
      <c r="B581" s="5">
        <f>VLOOKUP(A581,'ESO dumped ZoneData'!$A$3:$D$9995,2,FALSE)</f>
        <v>581</v>
      </c>
      <c r="C581" s="5">
        <f>VLOOKUP(A581,'ESO dumped ZoneData'!$A$3:$D$9995,3,FALSE)</f>
        <v>849</v>
      </c>
      <c r="D581" s="3" t="str">
        <f>VLOOKUP(A581,'ESO dumped ZoneData'!$A$3:$D$9995,4,FALSE)</f>
        <v>Redoran Garrison</v>
      </c>
      <c r="E581" s="3" t="str">
        <f t="array" ref="E581">IF(OR(EXACT(A581,'ESO Dungeon constants'!$D$3:$D$987)),"X","")</f>
        <v/>
      </c>
      <c r="F581" s="3" t="str">
        <f t="shared" si="36"/>
        <v/>
      </c>
      <c r="G581" s="3" t="str">
        <f t="shared" si="37"/>
        <v>Vvardenfell</v>
      </c>
      <c r="H581" s="17">
        <f t="shared" si="38"/>
        <v>970</v>
      </c>
      <c r="I581" s="17">
        <f t="shared" si="39"/>
        <v>849</v>
      </c>
      <c r="J581">
        <v>6</v>
      </c>
      <c r="K581" s="3" t="str">
        <f>VLOOKUP(J581,'LibSets constants'!$A$4:$B$1000,2,FALSE)</f>
        <v>DLC_MORROWIND</v>
      </c>
      <c r="L581" s="3" t="str">
        <f>VLOOKUP(J581,'LibSets constants'!$A$4:$C$1000,3,FALSE)</f>
        <v>Morrowind</v>
      </c>
    </row>
    <row r="582" spans="1:12" x14ac:dyDescent="0.25">
      <c r="A582" s="12">
        <v>971</v>
      </c>
      <c r="B582" s="5">
        <f>VLOOKUP(A582,'ESO dumped ZoneData'!$A$3:$D$9995,2,FALSE)</f>
        <v>582</v>
      </c>
      <c r="C582" s="5">
        <f>VLOOKUP(A582,'ESO dumped ZoneData'!$A$3:$D$9995,3,FALSE)</f>
        <v>849</v>
      </c>
      <c r="D582" s="3" t="str">
        <f>VLOOKUP(A582,'ESO dumped ZoneData'!$A$3:$D$9995,4,FALSE)</f>
        <v>Vivec City Outlaws Refuge</v>
      </c>
      <c r="E582" s="3" t="str">
        <f t="array" ref="E582">IF(OR(EXACT(A582,'ESO Dungeon constants'!$D$3:$D$987)),"X","")</f>
        <v/>
      </c>
      <c r="F582" s="3" t="str">
        <f t="shared" si="36"/>
        <v/>
      </c>
      <c r="G582" s="3" t="str">
        <f t="shared" si="37"/>
        <v>Vvardenfell</v>
      </c>
      <c r="H582" s="17">
        <f t="shared" si="38"/>
        <v>971</v>
      </c>
      <c r="I582" s="17">
        <f t="shared" si="39"/>
        <v>849</v>
      </c>
      <c r="J582">
        <v>6</v>
      </c>
      <c r="K582" s="3" t="str">
        <f>VLOOKUP(J582,'LibSets constants'!$A$4:$B$1000,2,FALSE)</f>
        <v>DLC_MORROWIND</v>
      </c>
      <c r="L582" s="3" t="str">
        <f>VLOOKUP(J582,'LibSets constants'!$A$4:$C$1000,3,FALSE)</f>
        <v>Morrowind</v>
      </c>
    </row>
    <row r="583" spans="1:12" x14ac:dyDescent="0.25">
      <c r="A583" s="12">
        <v>972</v>
      </c>
      <c r="B583" s="5">
        <f>VLOOKUP(A583,'ESO dumped ZoneData'!$A$3:$D$9995,2,FALSE)</f>
        <v>583</v>
      </c>
      <c r="C583" s="5">
        <f>VLOOKUP(A583,'ESO dumped ZoneData'!$A$3:$D$9995,3,FALSE)</f>
        <v>849</v>
      </c>
      <c r="D583" s="3" t="str">
        <f>VLOOKUP(A583,'ESO dumped ZoneData'!$A$3:$D$9995,4,FALSE)</f>
        <v>Kudanat Mine</v>
      </c>
      <c r="E583" s="3" t="str">
        <f t="array" ref="E583">IF(OR(EXACT(A583,'ESO Dungeon constants'!$D$3:$D$987)),"X","")</f>
        <v/>
      </c>
      <c r="F583" s="3" t="str">
        <f t="shared" si="36"/>
        <v/>
      </c>
      <c r="G583" s="3" t="str">
        <f t="shared" si="37"/>
        <v>Vvardenfell</v>
      </c>
      <c r="H583" s="17">
        <f t="shared" si="38"/>
        <v>972</v>
      </c>
      <c r="I583" s="17">
        <f t="shared" si="39"/>
        <v>849</v>
      </c>
      <c r="J583">
        <v>6</v>
      </c>
      <c r="K583" s="3" t="str">
        <f>VLOOKUP(J583,'LibSets constants'!$A$4:$B$1000,2,FALSE)</f>
        <v>DLC_MORROWIND</v>
      </c>
      <c r="L583" s="3" t="str">
        <f>VLOOKUP(J583,'LibSets constants'!$A$4:$C$1000,3,FALSE)</f>
        <v>Morrowind</v>
      </c>
    </row>
    <row r="584" spans="1:12" x14ac:dyDescent="0.25">
      <c r="A584" s="12">
        <v>973</v>
      </c>
      <c r="B584" s="5">
        <f>VLOOKUP(A584,'ESO dumped ZoneData'!$A$3:$D$9995,2,FALSE)</f>
        <v>584</v>
      </c>
      <c r="C584" s="5">
        <f>VLOOKUP(A584,'ESO dumped ZoneData'!$A$3:$D$9995,3,FALSE)</f>
        <v>888</v>
      </c>
      <c r="D584" s="3" t="str">
        <f>VLOOKUP(A584,'ESO dumped ZoneData'!$A$3:$D$9995,4,FALSE)</f>
        <v>Bloodroot Forge</v>
      </c>
      <c r="E584" s="3" t="str">
        <f t="array" ref="E584">IF(OR(EXACT(A584,'ESO Dungeon constants'!$D$3:$D$987)),"X","")</f>
        <v>X</v>
      </c>
      <c r="F584" s="3" t="str">
        <f t="shared" si="36"/>
        <v/>
      </c>
      <c r="G584" s="3" t="str">
        <f t="shared" si="37"/>
        <v>Craglorn</v>
      </c>
      <c r="H584" s="17">
        <f t="shared" si="38"/>
        <v>973</v>
      </c>
      <c r="I584" s="17">
        <f t="shared" si="39"/>
        <v>888</v>
      </c>
      <c r="J584">
        <v>0</v>
      </c>
      <c r="K584" s="3" t="str">
        <f>VLOOKUP(J584,'LibSets constants'!$A$4:$B$1000,2,FALSE)</f>
        <v>DLC_BASE_GAME</v>
      </c>
      <c r="L584" s="3" t="str">
        <f>VLOOKUP(J584,'LibSets constants'!$A$4:$C$1000,3,FALSE)</f>
        <v>Included in base game</v>
      </c>
    </row>
    <row r="585" spans="1:12" x14ac:dyDescent="0.25">
      <c r="A585" s="12">
        <v>974</v>
      </c>
      <c r="B585" s="5">
        <f>VLOOKUP(A585,'ESO dumped ZoneData'!$A$3:$D$9995,2,FALSE)</f>
        <v>585</v>
      </c>
      <c r="C585" s="5">
        <f>VLOOKUP(A585,'ESO dumped ZoneData'!$A$3:$D$9995,3,FALSE)</f>
        <v>888</v>
      </c>
      <c r="D585" s="3" t="str">
        <f>VLOOKUP(A585,'ESO dumped ZoneData'!$A$3:$D$9995,4,FALSE)</f>
        <v>Falkreath Hold</v>
      </c>
      <c r="E585" s="3" t="str">
        <f t="array" ref="E585">IF(OR(EXACT(A585,'ESO Dungeon constants'!$D$3:$D$987)),"X","")</f>
        <v>X</v>
      </c>
      <c r="F585" s="3" t="str">
        <f t="shared" si="36"/>
        <v/>
      </c>
      <c r="G585" s="3" t="str">
        <f t="shared" si="37"/>
        <v>Craglorn</v>
      </c>
      <c r="H585" s="17">
        <f t="shared" si="38"/>
        <v>974</v>
      </c>
      <c r="I585" s="17">
        <f t="shared" si="39"/>
        <v>888</v>
      </c>
      <c r="J585">
        <v>0</v>
      </c>
      <c r="K585" s="3" t="str">
        <f>VLOOKUP(J585,'LibSets constants'!$A$4:$B$1000,2,FALSE)</f>
        <v>DLC_BASE_GAME</v>
      </c>
      <c r="L585" s="3" t="str">
        <f>VLOOKUP(J585,'LibSets constants'!$A$4:$C$1000,3,FALSE)</f>
        <v>Included in base game</v>
      </c>
    </row>
    <row r="586" spans="1:12" x14ac:dyDescent="0.25">
      <c r="A586" s="12">
        <v>975</v>
      </c>
      <c r="B586" s="5">
        <f>VLOOKUP(A586,'ESO dumped ZoneData'!$A$3:$D$9995,2,FALSE)</f>
        <v>586</v>
      </c>
      <c r="C586" s="5">
        <f>VLOOKUP(A586,'ESO dumped ZoneData'!$A$3:$D$9995,3,FALSE)</f>
        <v>849</v>
      </c>
      <c r="D586" s="3" t="str">
        <f>VLOOKUP(A586,'ESO dumped ZoneData'!$A$3:$D$9995,4,FALSE)</f>
        <v>Halls of Fabrication</v>
      </c>
      <c r="E586" s="3" t="str">
        <f t="array" ref="E586">IF(OR(EXACT(A586,'ESO Dungeon constants'!$D$3:$D$987)),"X","")</f>
        <v>X</v>
      </c>
      <c r="F586" s="3" t="str">
        <f t="shared" si="36"/>
        <v/>
      </c>
      <c r="G586" s="3" t="str">
        <f t="shared" si="37"/>
        <v>Vvardenfell</v>
      </c>
      <c r="H586" s="17">
        <f t="shared" si="38"/>
        <v>975</v>
      </c>
      <c r="I586" s="17">
        <f t="shared" si="39"/>
        <v>849</v>
      </c>
      <c r="J586">
        <v>6</v>
      </c>
      <c r="K586" s="3" t="str">
        <f>VLOOKUP(J586,'LibSets constants'!$A$4:$B$1000,2,FALSE)</f>
        <v>DLC_MORROWIND</v>
      </c>
      <c r="L586" s="3" t="str">
        <f>VLOOKUP(J586,'LibSets constants'!$A$4:$C$1000,3,FALSE)</f>
        <v>Morrowind</v>
      </c>
    </row>
    <row r="587" spans="1:12" x14ac:dyDescent="0.25">
      <c r="A587" s="12">
        <v>977</v>
      </c>
      <c r="B587" s="5">
        <f>VLOOKUP(A587,'ESO dumped ZoneData'!$A$3:$D$9995,2,FALSE)</f>
        <v>587</v>
      </c>
      <c r="C587" s="5">
        <f>VLOOKUP(A587,'ESO dumped ZoneData'!$A$3:$D$9995,3,FALSE)</f>
        <v>849</v>
      </c>
      <c r="D587" s="3" t="str">
        <f>VLOOKUP(A587,'ESO dumped ZoneData'!$A$3:$D$9995,4,FALSE)</f>
        <v>Prison of Xykenaz</v>
      </c>
      <c r="E587" s="3" t="str">
        <f t="array" ref="E587">IF(OR(EXACT(A587,'ESO Dungeon constants'!$D$3:$D$987)),"X","")</f>
        <v/>
      </c>
      <c r="F587" s="3" t="str">
        <f t="shared" si="36"/>
        <v/>
      </c>
      <c r="G587" s="3" t="str">
        <f t="shared" si="37"/>
        <v>Vvardenfell</v>
      </c>
      <c r="H587" s="17">
        <f t="shared" si="38"/>
        <v>977</v>
      </c>
      <c r="I587" s="17">
        <f t="shared" si="39"/>
        <v>849</v>
      </c>
      <c r="J587">
        <v>6</v>
      </c>
      <c r="K587" s="3" t="str">
        <f>VLOOKUP(J587,'LibSets constants'!$A$4:$B$1000,2,FALSE)</f>
        <v>DLC_MORROWIND</v>
      </c>
      <c r="L587" s="3" t="str">
        <f>VLOOKUP(J587,'LibSets constants'!$A$4:$C$1000,3,FALSE)</f>
        <v>Morrowind</v>
      </c>
    </row>
    <row r="588" spans="1:12" x14ac:dyDescent="0.25">
      <c r="A588" s="12">
        <v>979</v>
      </c>
      <c r="B588" s="5">
        <f>VLOOKUP(A588,'ESO dumped ZoneData'!$A$3:$D$9995,2,FALSE)</f>
        <v>588</v>
      </c>
      <c r="C588" s="5">
        <f>VLOOKUP(A588,'ESO dumped ZoneData'!$A$3:$D$9995,3,FALSE)</f>
        <v>849</v>
      </c>
      <c r="D588" s="3" t="str">
        <f>VLOOKUP(A588,'ESO dumped ZoneData'!$A$3:$D$9995,4,FALSE)</f>
        <v>Clockwork City Vault</v>
      </c>
      <c r="E588" s="3" t="str">
        <f t="array" ref="E588">IF(OR(EXACT(A588,'ESO Dungeon constants'!$D$3:$D$987)),"X","")</f>
        <v/>
      </c>
      <c r="F588" s="3" t="str">
        <f t="shared" si="36"/>
        <v/>
      </c>
      <c r="G588" s="3" t="str">
        <f t="shared" si="37"/>
        <v>Vvardenfell</v>
      </c>
      <c r="H588" s="17">
        <f t="shared" si="38"/>
        <v>979</v>
      </c>
      <c r="I588" s="17">
        <f t="shared" si="39"/>
        <v>849</v>
      </c>
      <c r="J588">
        <v>6</v>
      </c>
      <c r="K588" s="3" t="str">
        <f>VLOOKUP(J588,'LibSets constants'!$A$4:$B$1000,2,FALSE)</f>
        <v>DLC_MORROWIND</v>
      </c>
      <c r="L588" s="3" t="str">
        <f>VLOOKUP(J588,'LibSets constants'!$A$4:$C$1000,3,FALSE)</f>
        <v>Morrowind</v>
      </c>
    </row>
    <row r="589" spans="1:12" x14ac:dyDescent="0.25">
      <c r="A589" s="12">
        <v>980</v>
      </c>
      <c r="B589" s="5">
        <f>VLOOKUP(A589,'ESO dumped ZoneData'!$A$3:$D$9995,2,FALSE)</f>
        <v>589</v>
      </c>
      <c r="C589" s="5">
        <f>VLOOKUP(A589,'ESO dumped ZoneData'!$A$3:$D$9995,3,FALSE)</f>
        <v>980</v>
      </c>
      <c r="D589" s="3" t="str">
        <f>VLOOKUP(A589,'ESO dumped ZoneData'!$A$3:$D$9995,4,FALSE)</f>
        <v>Clockwork City</v>
      </c>
      <c r="E589" s="3" t="str">
        <f t="array" ref="E589">IF(OR(EXACT(A589,'ESO Dungeon constants'!$D$3:$D$987)),"X","")</f>
        <v/>
      </c>
      <c r="F589" s="3" t="str">
        <f t="shared" si="36"/>
        <v>X</v>
      </c>
      <c r="G589" s="3" t="str">
        <f t="shared" si="37"/>
        <v/>
      </c>
      <c r="H589" s="17">
        <f t="shared" si="38"/>
        <v>980</v>
      </c>
      <c r="I589" s="17">
        <f t="shared" si="39"/>
        <v>980</v>
      </c>
      <c r="J589">
        <v>8</v>
      </c>
      <c r="K589" s="3" t="str">
        <f>VLOOKUP(J589,'LibSets constants'!$A$4:$B$1000,2,FALSE)</f>
        <v>DLC_CLOCKWORK_CITY</v>
      </c>
      <c r="L589" s="3" t="str">
        <f>VLOOKUP(J589,'LibSets constants'!$A$4:$C$1000,3,FALSE)</f>
        <v>Clockwork City</v>
      </c>
    </row>
    <row r="590" spans="1:12" x14ac:dyDescent="0.25">
      <c r="A590" s="12">
        <v>981</v>
      </c>
      <c r="B590" s="5">
        <f>VLOOKUP(A590,'ESO dumped ZoneData'!$A$3:$D$9995,2,FALSE)</f>
        <v>590</v>
      </c>
      <c r="C590" s="5">
        <f>VLOOKUP(A590,'ESO dumped ZoneData'!$A$3:$D$9995,3,FALSE)</f>
        <v>980</v>
      </c>
      <c r="D590" s="3" t="str">
        <f>VLOOKUP(A590,'ESO dumped ZoneData'!$A$3:$D$9995,4,FALSE)</f>
        <v>The Brass Fortress</v>
      </c>
      <c r="E590" s="3" t="str">
        <f t="array" ref="E590">IF(OR(EXACT(A590,'ESO Dungeon constants'!$D$3:$D$987)),"X","")</f>
        <v/>
      </c>
      <c r="F590" s="3" t="str">
        <f t="shared" si="36"/>
        <v/>
      </c>
      <c r="G590" s="3" t="str">
        <f t="shared" si="37"/>
        <v>Clockwork City</v>
      </c>
      <c r="H590" s="17">
        <f t="shared" si="38"/>
        <v>981</v>
      </c>
      <c r="I590" s="17">
        <f t="shared" si="39"/>
        <v>980</v>
      </c>
      <c r="J590">
        <v>8</v>
      </c>
      <c r="K590" s="3" t="str">
        <f>VLOOKUP(J590,'LibSets constants'!$A$4:$B$1000,2,FALSE)</f>
        <v>DLC_CLOCKWORK_CITY</v>
      </c>
      <c r="L590" s="3" t="str">
        <f>VLOOKUP(J590,'LibSets constants'!$A$4:$C$1000,3,FALSE)</f>
        <v>Clockwork City</v>
      </c>
    </row>
    <row r="591" spans="1:12" x14ac:dyDescent="0.25">
      <c r="A591" s="12">
        <v>982</v>
      </c>
      <c r="B591" s="5">
        <f>VLOOKUP(A591,'ESO dumped ZoneData'!$A$3:$D$9995,2,FALSE)</f>
        <v>591</v>
      </c>
      <c r="C591" s="5">
        <f>VLOOKUP(A591,'ESO dumped ZoneData'!$A$3:$D$9995,3,FALSE)</f>
        <v>980</v>
      </c>
      <c r="D591" s="3" t="str">
        <f>VLOOKUP(A591,'ESO dumped ZoneData'!$A$3:$D$9995,4,FALSE)</f>
        <v>Slag Town Outlaws Refuge</v>
      </c>
      <c r="E591" s="3" t="str">
        <f t="array" ref="E591">IF(OR(EXACT(A591,'ESO Dungeon constants'!$D$3:$D$987)),"X","")</f>
        <v/>
      </c>
      <c r="F591" s="3" t="str">
        <f t="shared" si="36"/>
        <v/>
      </c>
      <c r="G591" s="3" t="str">
        <f t="shared" si="37"/>
        <v>Clockwork City</v>
      </c>
      <c r="H591" s="17">
        <f t="shared" si="38"/>
        <v>982</v>
      </c>
      <c r="I591" s="17">
        <f t="shared" si="39"/>
        <v>980</v>
      </c>
      <c r="J591">
        <v>8</v>
      </c>
      <c r="K591" s="3" t="str">
        <f>VLOOKUP(J591,'LibSets constants'!$A$4:$B$1000,2,FALSE)</f>
        <v>DLC_CLOCKWORK_CITY</v>
      </c>
      <c r="L591" s="3" t="str">
        <f>VLOOKUP(J591,'LibSets constants'!$A$4:$C$1000,3,FALSE)</f>
        <v>Clockwork City</v>
      </c>
    </row>
    <row r="592" spans="1:12" x14ac:dyDescent="0.25">
      <c r="A592" s="12">
        <v>983</v>
      </c>
      <c r="B592" s="5">
        <f>VLOOKUP(A592,'ESO dumped ZoneData'!$A$3:$D$9995,2,FALSE)</f>
        <v>592</v>
      </c>
      <c r="C592" s="5">
        <f>VLOOKUP(A592,'ESO dumped ZoneData'!$A$3:$D$9995,3,FALSE)</f>
        <v>980</v>
      </c>
      <c r="D592" s="3" t="str">
        <f>VLOOKUP(A592,'ESO dumped ZoneData'!$A$3:$D$9995,4,FALSE)</f>
        <v>Mechanical Fundament</v>
      </c>
      <c r="E592" s="3" t="str">
        <f t="array" ref="E592">IF(OR(EXACT(A592,'ESO Dungeon constants'!$D$3:$D$987)),"X","")</f>
        <v/>
      </c>
      <c r="F592" s="3" t="str">
        <f t="shared" si="36"/>
        <v/>
      </c>
      <c r="G592" s="3" t="str">
        <f t="shared" si="37"/>
        <v>Clockwork City</v>
      </c>
      <c r="H592" s="17">
        <f t="shared" si="38"/>
        <v>983</v>
      </c>
      <c r="I592" s="17">
        <f t="shared" si="39"/>
        <v>980</v>
      </c>
      <c r="J592">
        <v>8</v>
      </c>
      <c r="K592" s="3" t="str">
        <f>VLOOKUP(J592,'LibSets constants'!$A$4:$B$1000,2,FALSE)</f>
        <v>DLC_CLOCKWORK_CITY</v>
      </c>
      <c r="L592" s="3" t="str">
        <f>VLOOKUP(J592,'LibSets constants'!$A$4:$C$1000,3,FALSE)</f>
        <v>Clockwork City</v>
      </c>
    </row>
    <row r="593" spans="1:12" x14ac:dyDescent="0.25">
      <c r="A593" s="12">
        <v>984</v>
      </c>
      <c r="B593" s="5">
        <f>VLOOKUP(A593,'ESO dumped ZoneData'!$A$3:$D$9995,2,FALSE)</f>
        <v>593</v>
      </c>
      <c r="C593" s="5">
        <f>VLOOKUP(A593,'ESO dumped ZoneData'!$A$3:$D$9995,3,FALSE)</f>
        <v>980</v>
      </c>
      <c r="D593" s="3" t="str">
        <f>VLOOKUP(A593,'ESO dumped ZoneData'!$A$3:$D$9995,4,FALSE)</f>
        <v>Machine District</v>
      </c>
      <c r="E593" s="3" t="str">
        <f t="array" ref="E593">IF(OR(EXACT(A593,'ESO Dungeon constants'!$D$3:$D$987)),"X","")</f>
        <v/>
      </c>
      <c r="F593" s="3" t="str">
        <f t="shared" si="36"/>
        <v/>
      </c>
      <c r="G593" s="3" t="str">
        <f t="shared" si="37"/>
        <v>Clockwork City</v>
      </c>
      <c r="H593" s="17">
        <f t="shared" si="38"/>
        <v>984</v>
      </c>
      <c r="I593" s="17">
        <f t="shared" si="39"/>
        <v>980</v>
      </c>
      <c r="J593">
        <v>8</v>
      </c>
      <c r="K593" s="3" t="str">
        <f>VLOOKUP(J593,'LibSets constants'!$A$4:$B$1000,2,FALSE)</f>
        <v>DLC_CLOCKWORK_CITY</v>
      </c>
      <c r="L593" s="3" t="str">
        <f>VLOOKUP(J593,'LibSets constants'!$A$4:$C$1000,3,FALSE)</f>
        <v>Clockwork City</v>
      </c>
    </row>
    <row r="594" spans="1:12" x14ac:dyDescent="0.25">
      <c r="A594" s="12">
        <v>985</v>
      </c>
      <c r="B594" s="5">
        <f>VLOOKUP(A594,'ESO dumped ZoneData'!$A$3:$D$9995,2,FALSE)</f>
        <v>594</v>
      </c>
      <c r="C594" s="5">
        <f>VLOOKUP(A594,'ESO dumped ZoneData'!$A$3:$D$9995,3,FALSE)</f>
        <v>980</v>
      </c>
      <c r="D594" s="3" t="str">
        <f>VLOOKUP(A594,'ESO dumped ZoneData'!$A$3:$D$9995,4,FALSE)</f>
        <v>Halls of Regulation</v>
      </c>
      <c r="E594" s="3" t="str">
        <f t="array" ref="E594">IF(OR(EXACT(A594,'ESO Dungeon constants'!$D$3:$D$987)),"X","")</f>
        <v/>
      </c>
      <c r="F594" s="3" t="str">
        <f t="shared" si="36"/>
        <v/>
      </c>
      <c r="G594" s="3" t="str">
        <f t="shared" si="37"/>
        <v>Clockwork City</v>
      </c>
      <c r="H594" s="17">
        <f t="shared" si="38"/>
        <v>985</v>
      </c>
      <c r="I594" s="17">
        <f t="shared" si="39"/>
        <v>980</v>
      </c>
      <c r="J594">
        <v>8</v>
      </c>
      <c r="K594" s="3" t="str">
        <f>VLOOKUP(J594,'LibSets constants'!$A$4:$B$1000,2,FALSE)</f>
        <v>DLC_CLOCKWORK_CITY</v>
      </c>
      <c r="L594" s="3" t="str">
        <f>VLOOKUP(J594,'LibSets constants'!$A$4:$C$1000,3,FALSE)</f>
        <v>Clockwork City</v>
      </c>
    </row>
    <row r="595" spans="1:12" x14ac:dyDescent="0.25">
      <c r="A595" s="12">
        <v>986</v>
      </c>
      <c r="B595" s="5">
        <f>VLOOKUP(A595,'ESO dumped ZoneData'!$A$3:$D$9995,2,FALSE)</f>
        <v>595</v>
      </c>
      <c r="C595" s="5">
        <f>VLOOKUP(A595,'ESO dumped ZoneData'!$A$3:$D$9995,3,FALSE)</f>
        <v>980</v>
      </c>
      <c r="D595" s="3" t="str">
        <f>VLOOKUP(A595,'ESO dumped ZoneData'!$A$3:$D$9995,4,FALSE)</f>
        <v>The Shadow Cleft</v>
      </c>
      <c r="E595" s="3" t="str">
        <f t="array" ref="E595">IF(OR(EXACT(A595,'ESO Dungeon constants'!$D$3:$D$987)),"X","")</f>
        <v/>
      </c>
      <c r="F595" s="3" t="str">
        <f t="shared" si="36"/>
        <v/>
      </c>
      <c r="G595" s="3" t="str">
        <f t="shared" si="37"/>
        <v>Clockwork City</v>
      </c>
      <c r="H595" s="17">
        <f t="shared" si="38"/>
        <v>986</v>
      </c>
      <c r="I595" s="17">
        <f t="shared" si="39"/>
        <v>980</v>
      </c>
      <c r="J595">
        <v>8</v>
      </c>
      <c r="K595" s="3" t="str">
        <f>VLOOKUP(J595,'LibSets constants'!$A$4:$B$1000,2,FALSE)</f>
        <v>DLC_CLOCKWORK_CITY</v>
      </c>
      <c r="L595" s="3" t="str">
        <f>VLOOKUP(J595,'LibSets constants'!$A$4:$C$1000,3,FALSE)</f>
        <v>Clockwork City</v>
      </c>
    </row>
    <row r="596" spans="1:12" x14ac:dyDescent="0.25">
      <c r="A596" s="12">
        <v>988</v>
      </c>
      <c r="B596" s="5">
        <f>VLOOKUP(A596,'ESO dumped ZoneData'!$A$3:$D$9995,2,FALSE)</f>
        <v>596</v>
      </c>
      <c r="C596" s="5">
        <f>VLOOKUP(A596,'ESO dumped ZoneData'!$A$3:$D$9995,3,FALSE)</f>
        <v>980</v>
      </c>
      <c r="D596" s="3" t="str">
        <f>VLOOKUP(A596,'ESO dumped ZoneData'!$A$3:$D$9995,4,FALSE)</f>
        <v>Clockwork City Vaults</v>
      </c>
      <c r="E596" s="3" t="str">
        <f t="array" ref="E596">IF(OR(EXACT(A596,'ESO Dungeon constants'!$D$3:$D$987)),"X","")</f>
        <v/>
      </c>
      <c r="F596" s="3" t="str">
        <f t="shared" si="36"/>
        <v/>
      </c>
      <c r="G596" s="3" t="str">
        <f t="shared" si="37"/>
        <v>Clockwork City</v>
      </c>
      <c r="H596" s="17">
        <f t="shared" si="38"/>
        <v>988</v>
      </c>
      <c r="I596" s="17">
        <f t="shared" si="39"/>
        <v>980</v>
      </c>
      <c r="J596">
        <v>8</v>
      </c>
      <c r="K596" s="3" t="str">
        <f>VLOOKUP(J596,'LibSets constants'!$A$4:$B$1000,2,FALSE)</f>
        <v>DLC_CLOCKWORK_CITY</v>
      </c>
      <c r="L596" s="3" t="str">
        <f>VLOOKUP(J596,'LibSets constants'!$A$4:$C$1000,3,FALSE)</f>
        <v>Clockwork City</v>
      </c>
    </row>
    <row r="597" spans="1:12" x14ac:dyDescent="0.25">
      <c r="A597" s="12">
        <v>989</v>
      </c>
      <c r="B597" s="5">
        <f>VLOOKUP(A597,'ESO dumped ZoneData'!$A$3:$D$9995,2,FALSE)</f>
        <v>597</v>
      </c>
      <c r="C597" s="5">
        <f>VLOOKUP(A597,'ESO dumped ZoneData'!$A$3:$D$9995,3,FALSE)</f>
        <v>980</v>
      </c>
      <c r="D597" s="3" t="str">
        <f>VLOOKUP(A597,'ESO dumped ZoneData'!$A$3:$D$9995,4,FALSE)</f>
        <v>Ventral Terminus</v>
      </c>
      <c r="E597" s="3" t="str">
        <f t="array" ref="E597">IF(OR(EXACT(A597,'ESO Dungeon constants'!$D$3:$D$987)),"X","")</f>
        <v/>
      </c>
      <c r="F597" s="3" t="str">
        <f t="shared" si="36"/>
        <v/>
      </c>
      <c r="G597" s="3" t="str">
        <f t="shared" si="37"/>
        <v>Clockwork City</v>
      </c>
      <c r="H597" s="17">
        <f t="shared" si="38"/>
        <v>989</v>
      </c>
      <c r="I597" s="17">
        <f t="shared" si="39"/>
        <v>980</v>
      </c>
      <c r="J597">
        <v>8</v>
      </c>
      <c r="K597" s="3" t="str">
        <f>VLOOKUP(J597,'LibSets constants'!$A$4:$B$1000,2,FALSE)</f>
        <v>DLC_CLOCKWORK_CITY</v>
      </c>
      <c r="L597" s="3" t="str">
        <f>VLOOKUP(J597,'LibSets constants'!$A$4:$C$1000,3,FALSE)</f>
        <v>Clockwork City</v>
      </c>
    </row>
    <row r="598" spans="1:12" x14ac:dyDescent="0.25">
      <c r="A598" s="12">
        <v>990</v>
      </c>
      <c r="B598" s="5">
        <f>VLOOKUP(A598,'ESO dumped ZoneData'!$A$3:$D$9995,2,FALSE)</f>
        <v>598</v>
      </c>
      <c r="C598" s="5">
        <f>VLOOKUP(A598,'ESO dumped ZoneData'!$A$3:$D$9995,3,FALSE)</f>
        <v>980</v>
      </c>
      <c r="D598" s="3" t="str">
        <f>VLOOKUP(A598,'ESO dumped ZoneData'!$A$3:$D$9995,4,FALSE)</f>
        <v>Incarnatorium</v>
      </c>
      <c r="E598" s="3" t="str">
        <f t="array" ref="E598">IF(OR(EXACT(A598,'ESO Dungeon constants'!$D$3:$D$987)),"X","")</f>
        <v/>
      </c>
      <c r="F598" s="3" t="str">
        <f t="shared" si="36"/>
        <v/>
      </c>
      <c r="G598" s="3" t="str">
        <f t="shared" si="37"/>
        <v>Clockwork City</v>
      </c>
      <c r="H598" s="17">
        <f t="shared" si="38"/>
        <v>990</v>
      </c>
      <c r="I598" s="17">
        <f t="shared" si="39"/>
        <v>980</v>
      </c>
      <c r="J598">
        <v>8</v>
      </c>
      <c r="K598" s="3" t="str">
        <f>VLOOKUP(J598,'LibSets constants'!$A$4:$B$1000,2,FALSE)</f>
        <v>DLC_CLOCKWORK_CITY</v>
      </c>
      <c r="L598" s="3" t="str">
        <f>VLOOKUP(J598,'LibSets constants'!$A$4:$C$1000,3,FALSE)</f>
        <v>Clockwork City</v>
      </c>
    </row>
    <row r="599" spans="1:12" x14ac:dyDescent="0.25">
      <c r="A599" s="12">
        <v>991</v>
      </c>
      <c r="B599" s="5">
        <f>VLOOKUP(A599,'ESO dumped ZoneData'!$A$3:$D$9995,2,FALSE)</f>
        <v>599</v>
      </c>
      <c r="C599" s="5">
        <f>VLOOKUP(A599,'ESO dumped ZoneData'!$A$3:$D$9995,3,FALSE)</f>
        <v>980</v>
      </c>
      <c r="D599" s="3" t="str">
        <f>VLOOKUP(A599,'ESO dumped ZoneData'!$A$3:$D$9995,4,FALSE)</f>
        <v>Cogitum Centralis</v>
      </c>
      <c r="E599" s="3" t="str">
        <f t="array" ref="E599">IF(OR(EXACT(A599,'ESO Dungeon constants'!$D$3:$D$987)),"X","")</f>
        <v/>
      </c>
      <c r="F599" s="3" t="str">
        <f t="shared" si="36"/>
        <v/>
      </c>
      <c r="G599" s="3" t="str">
        <f t="shared" si="37"/>
        <v>Clockwork City</v>
      </c>
      <c r="H599" s="17">
        <f t="shared" si="38"/>
        <v>991</v>
      </c>
      <c r="I599" s="17">
        <f t="shared" si="39"/>
        <v>980</v>
      </c>
      <c r="J599">
        <v>8</v>
      </c>
      <c r="K599" s="3" t="str">
        <f>VLOOKUP(J599,'LibSets constants'!$A$4:$B$1000,2,FALSE)</f>
        <v>DLC_CLOCKWORK_CITY</v>
      </c>
      <c r="L599" s="3" t="str">
        <f>VLOOKUP(J599,'LibSets constants'!$A$4:$C$1000,3,FALSE)</f>
        <v>Clockwork City</v>
      </c>
    </row>
    <row r="600" spans="1:12" x14ac:dyDescent="0.25">
      <c r="A600" s="12">
        <v>992</v>
      </c>
      <c r="B600" s="5">
        <f>VLOOKUP(A600,'ESO dumped ZoneData'!$A$3:$D$9995,2,FALSE)</f>
        <v>600</v>
      </c>
      <c r="C600" s="5">
        <f>VLOOKUP(A600,'ESO dumped ZoneData'!$A$3:$D$9995,3,FALSE)</f>
        <v>980</v>
      </c>
      <c r="D600" s="3" t="str">
        <f>VLOOKUP(A600,'ESO dumped ZoneData'!$A$3:$D$9995,4,FALSE)</f>
        <v>Everwound Wellspring</v>
      </c>
      <c r="E600" s="3" t="str">
        <f t="array" ref="E600">IF(OR(EXACT(A600,'ESO Dungeon constants'!$D$3:$D$987)),"X","")</f>
        <v/>
      </c>
      <c r="F600" s="3" t="str">
        <f t="shared" si="36"/>
        <v/>
      </c>
      <c r="G600" s="3" t="str">
        <f t="shared" si="37"/>
        <v>Clockwork City</v>
      </c>
      <c r="H600" s="17">
        <f t="shared" si="38"/>
        <v>992</v>
      </c>
      <c r="I600" s="17">
        <f t="shared" si="39"/>
        <v>980</v>
      </c>
      <c r="J600">
        <v>8</v>
      </c>
      <c r="K600" s="3" t="str">
        <f>VLOOKUP(J600,'LibSets constants'!$A$4:$B$1000,2,FALSE)</f>
        <v>DLC_CLOCKWORK_CITY</v>
      </c>
      <c r="L600" s="3" t="str">
        <f>VLOOKUP(J600,'LibSets constants'!$A$4:$C$1000,3,FALSE)</f>
        <v>Clockwork City</v>
      </c>
    </row>
    <row r="601" spans="1:12" x14ac:dyDescent="0.25">
      <c r="A601" s="12">
        <v>993</v>
      </c>
      <c r="B601" s="5">
        <f>VLOOKUP(A601,'ESO dumped ZoneData'!$A$3:$D$9995,2,FALSE)</f>
        <v>601</v>
      </c>
      <c r="C601" s="5">
        <f>VLOOKUP(A601,'ESO dumped ZoneData'!$A$3:$D$9995,3,FALSE)</f>
        <v>980</v>
      </c>
      <c r="D601" s="3" t="str">
        <f>VLOOKUP(A601,'ESO dumped ZoneData'!$A$3:$D$9995,4,FALSE)</f>
        <v>Mnemonic Planisphere</v>
      </c>
      <c r="E601" s="3" t="str">
        <f t="array" ref="E601">IF(OR(EXACT(A601,'ESO Dungeon constants'!$D$3:$D$987)),"X","")</f>
        <v/>
      </c>
      <c r="F601" s="3" t="str">
        <f t="shared" si="36"/>
        <v/>
      </c>
      <c r="G601" s="3" t="str">
        <f t="shared" si="37"/>
        <v>Clockwork City</v>
      </c>
      <c r="H601" s="17">
        <f t="shared" si="38"/>
        <v>993</v>
      </c>
      <c r="I601" s="17">
        <f t="shared" si="39"/>
        <v>980</v>
      </c>
      <c r="J601">
        <v>8</v>
      </c>
      <c r="K601" s="3" t="str">
        <f>VLOOKUP(J601,'LibSets constants'!$A$4:$B$1000,2,FALSE)</f>
        <v>DLC_CLOCKWORK_CITY</v>
      </c>
      <c r="L601" s="3" t="str">
        <f>VLOOKUP(J601,'LibSets constants'!$A$4:$C$1000,3,FALSE)</f>
        <v>Clockwork City</v>
      </c>
    </row>
    <row r="602" spans="1:12" x14ac:dyDescent="0.25">
      <c r="A602" s="12">
        <v>994</v>
      </c>
      <c r="B602" s="5">
        <f>VLOOKUP(A602,'ESO dumped ZoneData'!$A$3:$D$9995,2,FALSE)</f>
        <v>602</v>
      </c>
      <c r="C602" s="5">
        <f>VLOOKUP(A602,'ESO dumped ZoneData'!$A$3:$D$9995,3,FALSE)</f>
        <v>849</v>
      </c>
      <c r="D602" s="3" t="str">
        <f>VLOOKUP(A602,'ESO dumped ZoneData'!$A$3:$D$9995,4,FALSE)</f>
        <v>Saint Delyn Penthouse</v>
      </c>
      <c r="E602" s="3" t="str">
        <f t="array" ref="E602">IF(OR(EXACT(A602,'ESO Dungeon constants'!$D$3:$D$987)),"X","")</f>
        <v/>
      </c>
      <c r="F602" s="3" t="str">
        <f t="shared" si="36"/>
        <v/>
      </c>
      <c r="G602" s="3" t="str">
        <f t="shared" si="37"/>
        <v>Vvardenfell</v>
      </c>
      <c r="H602" s="17">
        <f t="shared" si="38"/>
        <v>994</v>
      </c>
      <c r="I602" s="17">
        <f t="shared" si="39"/>
        <v>849</v>
      </c>
      <c r="J602">
        <v>6</v>
      </c>
      <c r="K602" s="3" t="str">
        <f>VLOOKUP(J602,'LibSets constants'!$A$4:$B$1000,2,FALSE)</f>
        <v>DLC_MORROWIND</v>
      </c>
      <c r="L602" s="3" t="str">
        <f>VLOOKUP(J602,'LibSets constants'!$A$4:$C$1000,3,FALSE)</f>
        <v>Morrowind</v>
      </c>
    </row>
    <row r="603" spans="1:12" x14ac:dyDescent="0.25">
      <c r="A603" s="12">
        <v>995</v>
      </c>
      <c r="B603" s="5">
        <f>VLOOKUP(A603,'ESO dumped ZoneData'!$A$3:$D$9995,2,FALSE)</f>
        <v>603</v>
      </c>
      <c r="C603" s="5">
        <f>VLOOKUP(A603,'ESO dumped ZoneData'!$A$3:$D$9995,3,FALSE)</f>
        <v>849</v>
      </c>
      <c r="D603" s="3" t="str">
        <f>VLOOKUP(A603,'ESO dumped ZoneData'!$A$3:$D$9995,4,FALSE)</f>
        <v>Amaya Lake Lodge</v>
      </c>
      <c r="E603" s="3" t="str">
        <f t="array" ref="E603">IF(OR(EXACT(A603,'ESO Dungeon constants'!$D$3:$D$987)),"X","")</f>
        <v/>
      </c>
      <c r="F603" s="3" t="str">
        <f t="shared" si="36"/>
        <v/>
      </c>
      <c r="G603" s="3" t="str">
        <f t="shared" si="37"/>
        <v>Vvardenfell</v>
      </c>
      <c r="H603" s="17">
        <f t="shared" si="38"/>
        <v>995</v>
      </c>
      <c r="I603" s="17">
        <f t="shared" si="39"/>
        <v>849</v>
      </c>
      <c r="J603">
        <v>6</v>
      </c>
      <c r="K603" s="3" t="str">
        <f>VLOOKUP(J603,'LibSets constants'!$A$4:$B$1000,2,FALSE)</f>
        <v>DLC_MORROWIND</v>
      </c>
      <c r="L603" s="3" t="str">
        <f>VLOOKUP(J603,'LibSets constants'!$A$4:$C$1000,3,FALSE)</f>
        <v>Morrowind</v>
      </c>
    </row>
    <row r="604" spans="1:12" x14ac:dyDescent="0.25">
      <c r="A604" s="12">
        <v>996</v>
      </c>
      <c r="B604" s="5">
        <f>VLOOKUP(A604,'ESO dumped ZoneData'!$A$3:$D$9995,2,FALSE)</f>
        <v>604</v>
      </c>
      <c r="C604" s="5">
        <f>VLOOKUP(A604,'ESO dumped ZoneData'!$A$3:$D$9995,3,FALSE)</f>
        <v>849</v>
      </c>
      <c r="D604" s="3" t="str">
        <f>VLOOKUP(A604,'ESO dumped ZoneData'!$A$3:$D$9995,4,FALSE)</f>
        <v>Tel Galen</v>
      </c>
      <c r="E604" s="3" t="str">
        <f t="array" ref="E604">IF(OR(EXACT(A604,'ESO Dungeon constants'!$D$3:$D$987)),"X","")</f>
        <v/>
      </c>
      <c r="F604" s="3" t="str">
        <f t="shared" si="36"/>
        <v/>
      </c>
      <c r="G604" s="3" t="str">
        <f t="shared" si="37"/>
        <v>Vvardenfell</v>
      </c>
      <c r="H604" s="17">
        <f t="shared" si="38"/>
        <v>996</v>
      </c>
      <c r="I604" s="17">
        <f t="shared" si="39"/>
        <v>849</v>
      </c>
      <c r="J604">
        <v>6</v>
      </c>
      <c r="K604" s="3" t="str">
        <f>VLOOKUP(J604,'LibSets constants'!$A$4:$B$1000,2,FALSE)</f>
        <v>DLC_MORROWIND</v>
      </c>
      <c r="L604" s="3" t="str">
        <f>VLOOKUP(J604,'LibSets constants'!$A$4:$C$1000,3,FALSE)</f>
        <v>Morrowind</v>
      </c>
    </row>
    <row r="605" spans="1:12" x14ac:dyDescent="0.25">
      <c r="A605" s="12">
        <v>997</v>
      </c>
      <c r="B605" s="5">
        <f>VLOOKUP(A605,'ESO dumped ZoneData'!$A$3:$D$9995,2,FALSE)</f>
        <v>605</v>
      </c>
      <c r="C605" s="5">
        <f>VLOOKUP(A605,'ESO dumped ZoneData'!$A$3:$D$9995,3,FALSE)</f>
        <v>849</v>
      </c>
      <c r="D605" s="3" t="str">
        <f>VLOOKUP(A605,'ESO dumped ZoneData'!$A$3:$D$9995,4,FALSE)</f>
        <v>Ald Velothi Harbor House</v>
      </c>
      <c r="E605" s="3" t="str">
        <f t="array" ref="E605">IF(OR(EXACT(A605,'ESO Dungeon constants'!$D$3:$D$987)),"X","")</f>
        <v/>
      </c>
      <c r="F605" s="3" t="str">
        <f t="shared" si="36"/>
        <v/>
      </c>
      <c r="G605" s="3" t="str">
        <f t="shared" si="37"/>
        <v>Vvardenfell</v>
      </c>
      <c r="H605" s="17">
        <f t="shared" si="38"/>
        <v>997</v>
      </c>
      <c r="I605" s="17">
        <f t="shared" si="39"/>
        <v>849</v>
      </c>
      <c r="J605">
        <v>6</v>
      </c>
      <c r="K605" s="3" t="str">
        <f>VLOOKUP(J605,'LibSets constants'!$A$4:$B$1000,2,FALSE)</f>
        <v>DLC_MORROWIND</v>
      </c>
      <c r="L605" s="3" t="str">
        <f>VLOOKUP(J605,'LibSets constants'!$A$4:$C$1000,3,FALSE)</f>
        <v>Morrowind</v>
      </c>
    </row>
    <row r="606" spans="1:12" x14ac:dyDescent="0.25">
      <c r="A606" s="12">
        <v>998</v>
      </c>
      <c r="B606" s="5">
        <f>VLOOKUP(A606,'ESO dumped ZoneData'!$A$3:$D$9995,2,FALSE)</f>
        <v>606</v>
      </c>
      <c r="C606" s="5">
        <f>VLOOKUP(A606,'ESO dumped ZoneData'!$A$3:$D$9995,3,FALSE)</f>
        <v>381</v>
      </c>
      <c r="D606" s="3" t="str">
        <f>VLOOKUP(A606,'ESO dumped ZoneData'!$A$3:$D$9995,4,FALSE)</f>
        <v>Dranil Kir</v>
      </c>
      <c r="E606" s="3" t="str">
        <f t="array" ref="E606">IF(OR(EXACT(A606,'ESO Dungeon constants'!$D$3:$D$987)),"X","")</f>
        <v/>
      </c>
      <c r="F606" s="3" t="str">
        <f t="shared" si="36"/>
        <v/>
      </c>
      <c r="G606" s="3" t="str">
        <f t="shared" si="37"/>
        <v>Auridon</v>
      </c>
      <c r="H606" s="17">
        <f t="shared" si="38"/>
        <v>998</v>
      </c>
      <c r="I606" s="17">
        <f t="shared" si="39"/>
        <v>381</v>
      </c>
      <c r="J606">
        <v>0</v>
      </c>
      <c r="K606" s="3" t="str">
        <f>VLOOKUP(J606,'LibSets constants'!$A$4:$B$1000,2,FALSE)</f>
        <v>DLC_BASE_GAME</v>
      </c>
      <c r="L606" s="3" t="str">
        <f>VLOOKUP(J606,'LibSets constants'!$A$4:$C$1000,3,FALSE)</f>
        <v>Included in base game</v>
      </c>
    </row>
    <row r="607" spans="1:12" x14ac:dyDescent="0.25">
      <c r="A607" s="12">
        <v>999</v>
      </c>
      <c r="B607" s="5">
        <f>VLOOKUP(A607,'ESO dumped ZoneData'!$A$3:$D$9995,2,FALSE)</f>
        <v>607</v>
      </c>
      <c r="C607" s="5">
        <f>VLOOKUP(A607,'ESO dumped ZoneData'!$A$3:$D$9995,3,FALSE)</f>
        <v>980</v>
      </c>
      <c r="D607" s="3" t="str">
        <f>VLOOKUP(A607,'ESO dumped ZoneData'!$A$3:$D$9995,4,FALSE)</f>
        <v>Evergloam</v>
      </c>
      <c r="E607" s="3" t="str">
        <f t="array" ref="E607">IF(OR(EXACT(A607,'ESO Dungeon constants'!$D$3:$D$987)),"X","")</f>
        <v/>
      </c>
      <c r="F607" s="3" t="str">
        <f t="shared" si="36"/>
        <v/>
      </c>
      <c r="G607" s="3" t="str">
        <f t="shared" si="37"/>
        <v>Clockwork City</v>
      </c>
      <c r="H607" s="17">
        <f t="shared" si="38"/>
        <v>999</v>
      </c>
      <c r="I607" s="17">
        <f t="shared" si="39"/>
        <v>980</v>
      </c>
      <c r="J607">
        <v>8</v>
      </c>
      <c r="K607" s="3" t="str">
        <f>VLOOKUP(J607,'LibSets constants'!$A$4:$B$1000,2,FALSE)</f>
        <v>DLC_CLOCKWORK_CITY</v>
      </c>
      <c r="L607" s="3" t="str">
        <f>VLOOKUP(J607,'LibSets constants'!$A$4:$C$1000,3,FALSE)</f>
        <v>Clockwork City</v>
      </c>
    </row>
    <row r="608" spans="1:12" x14ac:dyDescent="0.25">
      <c r="A608" s="12">
        <v>1000</v>
      </c>
      <c r="B608" s="5">
        <f>VLOOKUP(A608,'ESO dumped ZoneData'!$A$3:$D$9995,2,FALSE)</f>
        <v>608</v>
      </c>
      <c r="C608" s="5">
        <f>VLOOKUP(A608,'ESO dumped ZoneData'!$A$3:$D$9995,3,FALSE)</f>
        <v>980</v>
      </c>
      <c r="D608" s="3" t="str">
        <f>VLOOKUP(A608,'ESO dumped ZoneData'!$A$3:$D$9995,4,FALSE)</f>
        <v>Asylum Sanctorium</v>
      </c>
      <c r="E608" s="3" t="str">
        <f t="array" ref="E608">IF(OR(EXACT(A608,'ESO Dungeon constants'!$D$3:$D$987)),"X","")</f>
        <v>X</v>
      </c>
      <c r="F608" s="3" t="str">
        <f t="shared" si="36"/>
        <v/>
      </c>
      <c r="G608" s="3" t="str">
        <f t="shared" si="37"/>
        <v>Clockwork City</v>
      </c>
      <c r="H608" s="17">
        <f t="shared" si="38"/>
        <v>1000</v>
      </c>
      <c r="I608" s="17">
        <f t="shared" si="39"/>
        <v>980</v>
      </c>
      <c r="J608">
        <v>8</v>
      </c>
      <c r="K608" s="3" t="str">
        <f>VLOOKUP(J608,'LibSets constants'!$A$4:$B$1000,2,FALSE)</f>
        <v>DLC_CLOCKWORK_CITY</v>
      </c>
      <c r="L608" s="3" t="str">
        <f>VLOOKUP(J608,'LibSets constants'!$A$4:$C$1000,3,FALSE)</f>
        <v>Clockwork City</v>
      </c>
    </row>
    <row r="609" spans="1:12" x14ac:dyDescent="0.25">
      <c r="A609" s="12">
        <v>1004</v>
      </c>
      <c r="B609" s="5">
        <f>VLOOKUP(A609,'ESO dumped ZoneData'!$A$3:$D$9995,2,FALSE)</f>
        <v>609</v>
      </c>
      <c r="C609" s="5">
        <f>VLOOKUP(A609,'ESO dumped ZoneData'!$A$3:$D$9995,3,FALSE)</f>
        <v>980</v>
      </c>
      <c r="D609" s="3" t="str">
        <f>VLOOKUP(A609,'ESO dumped ZoneData'!$A$3:$D$9995,4,FALSE)</f>
        <v>The Serviflume</v>
      </c>
      <c r="E609" s="3" t="str">
        <f t="array" ref="E609">IF(OR(EXACT(A609,'ESO Dungeon constants'!$D$3:$D$987)),"X","")</f>
        <v/>
      </c>
      <c r="F609" s="3" t="str">
        <f t="shared" si="36"/>
        <v/>
      </c>
      <c r="G609" s="3" t="str">
        <f t="shared" si="37"/>
        <v>Clockwork City</v>
      </c>
      <c r="H609" s="17">
        <f t="shared" si="38"/>
        <v>1004</v>
      </c>
      <c r="I609" s="17">
        <f t="shared" si="39"/>
        <v>980</v>
      </c>
      <c r="J609">
        <v>8</v>
      </c>
      <c r="K609" s="3" t="str">
        <f>VLOOKUP(J609,'LibSets constants'!$A$4:$B$1000,2,FALSE)</f>
        <v>DLC_CLOCKWORK_CITY</v>
      </c>
      <c r="L609" s="3" t="str">
        <f>VLOOKUP(J609,'LibSets constants'!$A$4:$C$1000,3,FALSE)</f>
        <v>Clockwork City</v>
      </c>
    </row>
    <row r="610" spans="1:12" x14ac:dyDescent="0.25">
      <c r="A610" s="12">
        <v>1005</v>
      </c>
      <c r="B610" s="5">
        <f>VLOOKUP(A610,'ESO dumped ZoneData'!$A$3:$D$9995,2,FALSE)</f>
        <v>610</v>
      </c>
      <c r="C610" s="5">
        <f>VLOOKUP(A610,'ESO dumped ZoneData'!$A$3:$D$9995,3,FALSE)</f>
        <v>1005</v>
      </c>
      <c r="D610" s="3" t="str">
        <f>VLOOKUP(A610,'ESO dumped ZoneData'!$A$3:$D$9995,4,FALSE)</f>
        <v>Linchal Grand Manor</v>
      </c>
      <c r="E610" s="3" t="str">
        <f t="array" ref="E610">IF(OR(EXACT(A610,'ESO Dungeon constants'!$D$3:$D$987)),"X","")</f>
        <v/>
      </c>
      <c r="F610" s="3" t="str">
        <f t="shared" si="36"/>
        <v>X</v>
      </c>
      <c r="G610" s="3" t="str">
        <f t="shared" si="37"/>
        <v/>
      </c>
      <c r="H610" s="17">
        <f t="shared" si="38"/>
        <v>1005</v>
      </c>
      <c r="I610" s="17">
        <f t="shared" si="39"/>
        <v>1005</v>
      </c>
      <c r="J610">
        <v>0</v>
      </c>
      <c r="K610" s="3" t="str">
        <f>VLOOKUP(J610,'LibSets constants'!$A$4:$B$1000,2,FALSE)</f>
        <v>DLC_BASE_GAME</v>
      </c>
      <c r="L610" s="3" t="str">
        <f>VLOOKUP(J610,'LibSets constants'!$A$4:$C$1000,3,FALSE)</f>
        <v>Included in base game</v>
      </c>
    </row>
    <row r="611" spans="1:12" x14ac:dyDescent="0.25">
      <c r="A611" s="12">
        <v>1006</v>
      </c>
      <c r="B611" s="5">
        <f>VLOOKUP(A611,'ESO dumped ZoneData'!$A$3:$D$9995,2,FALSE)</f>
        <v>611</v>
      </c>
      <c r="C611" s="5">
        <f>VLOOKUP(A611,'ESO dumped ZoneData'!$A$3:$D$9995,3,FALSE)</f>
        <v>3</v>
      </c>
      <c r="D611" s="3" t="str">
        <f>VLOOKUP(A611,'ESO dumped ZoneData'!$A$3:$D$9995,4,FALSE)</f>
        <v>Exorcised Coven Cottage</v>
      </c>
      <c r="E611" s="3" t="str">
        <f t="array" ref="E611">IF(OR(EXACT(A611,'ESO Dungeon constants'!$D$3:$D$987)),"X","")</f>
        <v/>
      </c>
      <c r="F611" s="3" t="str">
        <f t="shared" si="36"/>
        <v/>
      </c>
      <c r="G611" s="3" t="str">
        <f t="shared" si="37"/>
        <v>Glenumbra</v>
      </c>
      <c r="H611" s="17">
        <f t="shared" si="38"/>
        <v>1006</v>
      </c>
      <c r="I611" s="17">
        <f t="shared" si="39"/>
        <v>3</v>
      </c>
      <c r="J611">
        <v>0</v>
      </c>
      <c r="K611" s="3" t="str">
        <f>VLOOKUP(J611,'LibSets constants'!$A$4:$B$1000,2,FALSE)</f>
        <v>DLC_BASE_GAME</v>
      </c>
      <c r="L611" s="3" t="str">
        <f>VLOOKUP(J611,'LibSets constants'!$A$4:$C$1000,3,FALSE)</f>
        <v>Included in base game</v>
      </c>
    </row>
    <row r="612" spans="1:12" x14ac:dyDescent="0.25">
      <c r="A612" s="12">
        <v>1007</v>
      </c>
      <c r="B612" s="5">
        <f>VLOOKUP(A612,'ESO dumped ZoneData'!$A$3:$D$9995,2,FALSE)</f>
        <v>612</v>
      </c>
      <c r="C612" s="5">
        <f>VLOOKUP(A612,'ESO dumped ZoneData'!$A$3:$D$9995,3,FALSE)</f>
        <v>888</v>
      </c>
      <c r="D612" s="3" t="str">
        <f>VLOOKUP(A612,'ESO dumped ZoneData'!$A$3:$D$9995,4,FALSE)</f>
        <v>Hakkvild's High Hall</v>
      </c>
      <c r="E612" s="3" t="str">
        <f t="array" ref="E612">IF(OR(EXACT(A612,'ESO Dungeon constants'!$D$3:$D$987)),"X","")</f>
        <v/>
      </c>
      <c r="F612" s="3" t="str">
        <f t="shared" si="36"/>
        <v/>
      </c>
      <c r="G612" s="3" t="str">
        <f t="shared" si="37"/>
        <v>Craglorn</v>
      </c>
      <c r="H612" s="17">
        <f t="shared" si="38"/>
        <v>1007</v>
      </c>
      <c r="I612" s="17">
        <f t="shared" si="39"/>
        <v>888</v>
      </c>
      <c r="J612">
        <v>0</v>
      </c>
      <c r="K612" s="3" t="str">
        <f>VLOOKUP(J612,'LibSets constants'!$A$4:$B$1000,2,FALSE)</f>
        <v>DLC_BASE_GAME</v>
      </c>
      <c r="L612" s="3" t="str">
        <f>VLOOKUP(J612,'LibSets constants'!$A$4:$C$1000,3,FALSE)</f>
        <v>Included in base game</v>
      </c>
    </row>
    <row r="613" spans="1:12" x14ac:dyDescent="0.25">
      <c r="A613" s="12">
        <v>1008</v>
      </c>
      <c r="B613" s="5">
        <f>VLOOKUP(A613,'ESO dumped ZoneData'!$A$3:$D$9995,2,FALSE)</f>
        <v>613</v>
      </c>
      <c r="C613" s="5">
        <f>VLOOKUP(A613,'ESO dumped ZoneData'!$A$3:$D$9995,3,FALSE)</f>
        <v>347</v>
      </c>
      <c r="D613" s="3" t="str">
        <f>VLOOKUP(A613,'ESO dumped ZoneData'!$A$3:$D$9995,4,FALSE)</f>
        <v>Coldharbour Surreal Estate</v>
      </c>
      <c r="E613" s="3" t="str">
        <f t="array" ref="E613">IF(OR(EXACT(A613,'ESO Dungeon constants'!$D$3:$D$987)),"X","")</f>
        <v/>
      </c>
      <c r="F613" s="3" t="str">
        <f t="shared" si="36"/>
        <v/>
      </c>
      <c r="G613" s="3" t="str">
        <f t="shared" si="37"/>
        <v>Coldharbour</v>
      </c>
      <c r="H613" s="17">
        <f t="shared" si="38"/>
        <v>1008</v>
      </c>
      <c r="I613" s="17">
        <f t="shared" si="39"/>
        <v>347</v>
      </c>
      <c r="J613">
        <v>0</v>
      </c>
      <c r="K613" s="3" t="str">
        <f>VLOOKUP(J613,'LibSets constants'!$A$4:$B$1000,2,FALSE)</f>
        <v>DLC_BASE_GAME</v>
      </c>
      <c r="L613" s="3" t="str">
        <f>VLOOKUP(J613,'LibSets constants'!$A$4:$C$1000,3,FALSE)</f>
        <v>Included in base game</v>
      </c>
    </row>
    <row r="614" spans="1:12" x14ac:dyDescent="0.25">
      <c r="A614" s="12">
        <v>1009</v>
      </c>
      <c r="B614" s="5">
        <f>VLOOKUP(A614,'ESO dumped ZoneData'!$A$3:$D$9995,2,FALSE)</f>
        <v>614</v>
      </c>
      <c r="C614" s="5">
        <f>VLOOKUP(A614,'ESO dumped ZoneData'!$A$3:$D$9995,3,FALSE)</f>
        <v>92</v>
      </c>
      <c r="D614" s="3" t="str">
        <f>VLOOKUP(A614,'ESO dumped ZoneData'!$A$3:$D$9995,4,FALSE)</f>
        <v>Fang Lair</v>
      </c>
      <c r="E614" s="3" t="str">
        <f t="array" ref="E614">IF(OR(EXACT(A614,'ESO Dungeon constants'!$D$3:$D$987)),"X","")</f>
        <v>X</v>
      </c>
      <c r="F614" s="3" t="str">
        <f t="shared" si="36"/>
        <v/>
      </c>
      <c r="G614" s="3" t="str">
        <f t="shared" si="37"/>
        <v>Bangkorai</v>
      </c>
      <c r="H614" s="17">
        <f t="shared" si="38"/>
        <v>1009</v>
      </c>
      <c r="I614" s="17">
        <f t="shared" si="39"/>
        <v>92</v>
      </c>
      <c r="J614">
        <v>0</v>
      </c>
      <c r="K614" s="3" t="str">
        <f>VLOOKUP(J614,'LibSets constants'!$A$4:$B$1000,2,FALSE)</f>
        <v>DLC_BASE_GAME</v>
      </c>
      <c r="L614" s="3" t="str">
        <f>VLOOKUP(J614,'LibSets constants'!$A$4:$C$1000,3,FALSE)</f>
        <v>Included in base game</v>
      </c>
    </row>
    <row r="615" spans="1:12" x14ac:dyDescent="0.25">
      <c r="A615" s="12">
        <v>1010</v>
      </c>
      <c r="B615" s="5">
        <f>VLOOKUP(A615,'ESO dumped ZoneData'!$A$3:$D$9995,2,FALSE)</f>
        <v>615</v>
      </c>
      <c r="C615" s="5">
        <f>VLOOKUP(A615,'ESO dumped ZoneData'!$A$3:$D$9995,3,FALSE)</f>
        <v>19</v>
      </c>
      <c r="D615" s="3" t="str">
        <f>VLOOKUP(A615,'ESO dumped ZoneData'!$A$3:$D$9995,4,FALSE)</f>
        <v>Scalecaller Peak</v>
      </c>
      <c r="E615" s="3" t="str">
        <f t="array" ref="E615">IF(OR(EXACT(A615,'ESO Dungeon constants'!$D$3:$D$987)),"X","")</f>
        <v>X</v>
      </c>
      <c r="F615" s="3" t="str">
        <f t="shared" si="36"/>
        <v/>
      </c>
      <c r="G615" s="3" t="str">
        <f t="shared" si="37"/>
        <v>Stormhaven</v>
      </c>
      <c r="H615" s="17">
        <f t="shared" si="38"/>
        <v>1010</v>
      </c>
      <c r="I615" s="17">
        <f t="shared" si="39"/>
        <v>19</v>
      </c>
      <c r="J615">
        <v>0</v>
      </c>
      <c r="K615" s="3" t="str">
        <f>VLOOKUP(J615,'LibSets constants'!$A$4:$B$1000,2,FALSE)</f>
        <v>DLC_BASE_GAME</v>
      </c>
      <c r="L615" s="3" t="str">
        <f>VLOOKUP(J615,'LibSets constants'!$A$4:$C$1000,3,FALSE)</f>
        <v>Included in base game</v>
      </c>
    </row>
    <row r="616" spans="1:12" x14ac:dyDescent="0.25">
      <c r="A616" s="12">
        <v>1011</v>
      </c>
      <c r="B616" s="5">
        <f>VLOOKUP(A616,'ESO dumped ZoneData'!$A$3:$D$9995,2,FALSE)</f>
        <v>616</v>
      </c>
      <c r="C616" s="5">
        <f>VLOOKUP(A616,'ESO dumped ZoneData'!$A$3:$D$9995,3,FALSE)</f>
        <v>1011</v>
      </c>
      <c r="D616" s="3" t="str">
        <f>VLOOKUP(A616,'ESO dumped ZoneData'!$A$3:$D$9995,4,FALSE)</f>
        <v>Summerset</v>
      </c>
      <c r="E616" s="3" t="str">
        <f t="array" ref="E616">IF(OR(EXACT(A616,'ESO Dungeon constants'!$D$3:$D$987)),"X","")</f>
        <v/>
      </c>
      <c r="F616" s="3" t="str">
        <f t="shared" si="36"/>
        <v>X</v>
      </c>
      <c r="G616" s="3" t="str">
        <f t="shared" si="37"/>
        <v/>
      </c>
      <c r="H616" s="17">
        <f t="shared" si="38"/>
        <v>1011</v>
      </c>
      <c r="I616" s="17">
        <f t="shared" si="39"/>
        <v>1011</v>
      </c>
      <c r="J616">
        <v>10</v>
      </c>
      <c r="K616" s="3" t="str">
        <f>VLOOKUP(J616,'LibSets constants'!$A$4:$B$1000,2,FALSE)</f>
        <v>DLC_SUMMERSET</v>
      </c>
      <c r="L616" s="3" t="str">
        <f>VLOOKUP(J616,'LibSets constants'!$A$4:$C$1000,3,FALSE)</f>
        <v>Summerset</v>
      </c>
    </row>
    <row r="617" spans="1:12" x14ac:dyDescent="0.25">
      <c r="A617" s="12">
        <v>1012</v>
      </c>
      <c r="B617" s="5">
        <f>VLOOKUP(A617,'ESO dumped ZoneData'!$A$3:$D$9995,2,FALSE)</f>
        <v>617</v>
      </c>
      <c r="C617" s="5">
        <f>VLOOKUP(A617,'ESO dumped ZoneData'!$A$3:$D$9995,3,FALSE)</f>
        <v>381</v>
      </c>
      <c r="D617" s="3" t="str">
        <f>VLOOKUP(A617,'ESO dumped ZoneData'!$A$3:$D$9995,4,FALSE)</f>
        <v>The Spiral Skein</v>
      </c>
      <c r="E617" s="3" t="str">
        <f t="array" ref="E617">IF(OR(EXACT(A617,'ESO Dungeon constants'!$D$3:$D$987)),"X","")</f>
        <v/>
      </c>
      <c r="F617" s="3" t="str">
        <f t="shared" si="36"/>
        <v/>
      </c>
      <c r="G617" s="3" t="str">
        <f t="shared" si="37"/>
        <v>Auridon</v>
      </c>
      <c r="H617" s="17">
        <f t="shared" si="38"/>
        <v>1012</v>
      </c>
      <c r="I617" s="17">
        <f t="shared" si="39"/>
        <v>381</v>
      </c>
      <c r="J617">
        <v>0</v>
      </c>
      <c r="K617" s="3" t="str">
        <f>VLOOKUP(J617,'LibSets constants'!$A$4:$B$1000,2,FALSE)</f>
        <v>DLC_BASE_GAME</v>
      </c>
      <c r="L617" s="3" t="str">
        <f>VLOOKUP(J617,'LibSets constants'!$A$4:$C$1000,3,FALSE)</f>
        <v>Included in base game</v>
      </c>
    </row>
    <row r="618" spans="1:12" x14ac:dyDescent="0.25">
      <c r="A618" s="12">
        <v>1013</v>
      </c>
      <c r="B618" s="5">
        <f>VLOOKUP(A618,'ESO dumped ZoneData'!$A$3:$D$9995,2,FALSE)</f>
        <v>618</v>
      </c>
      <c r="C618" s="5">
        <f>VLOOKUP(A618,'ESO dumped ZoneData'!$A$3:$D$9995,3,FALSE)</f>
        <v>1011</v>
      </c>
      <c r="D618" s="3" t="str">
        <f>VLOOKUP(A618,'ESO dumped ZoneData'!$A$3:$D$9995,4,FALSE)</f>
        <v>Eldbur Sanctuary</v>
      </c>
      <c r="E618" s="3" t="str">
        <f t="array" ref="E618">IF(OR(EXACT(A618,'ESO Dungeon constants'!$D$3:$D$987)),"X","")</f>
        <v/>
      </c>
      <c r="F618" s="3" t="str">
        <f t="shared" si="36"/>
        <v/>
      </c>
      <c r="G618" s="3" t="str">
        <f t="shared" si="37"/>
        <v>Summerset</v>
      </c>
      <c r="H618" s="17">
        <f t="shared" si="38"/>
        <v>1013</v>
      </c>
      <c r="I618" s="17">
        <f t="shared" si="39"/>
        <v>1011</v>
      </c>
      <c r="J618">
        <v>10</v>
      </c>
      <c r="K618" s="3" t="str">
        <f>VLOOKUP(J618,'LibSets constants'!$A$4:$B$1000,2,FALSE)</f>
        <v>DLC_SUMMERSET</v>
      </c>
      <c r="L618" s="3" t="str">
        <f>VLOOKUP(J618,'LibSets constants'!$A$4:$C$1000,3,FALSE)</f>
        <v>Summerset</v>
      </c>
    </row>
    <row r="619" spans="1:12" x14ac:dyDescent="0.25">
      <c r="A619" s="12">
        <v>1014</v>
      </c>
      <c r="B619" s="5">
        <f>VLOOKUP(A619,'ESO dumped ZoneData'!$A$3:$D$9995,2,FALSE)</f>
        <v>619</v>
      </c>
      <c r="C619" s="5">
        <f>VLOOKUP(A619,'ESO dumped ZoneData'!$A$3:$D$9995,3,FALSE)</f>
        <v>1011</v>
      </c>
      <c r="D619" s="3" t="str">
        <f>VLOOKUP(A619,'ESO dumped ZoneData'!$A$3:$D$9995,4,FALSE)</f>
        <v>Tor-Hame-Khard</v>
      </c>
      <c r="E619" s="3" t="str">
        <f t="array" ref="E619">IF(OR(EXACT(A619,'ESO Dungeon constants'!$D$3:$D$987)),"X","")</f>
        <v/>
      </c>
      <c r="F619" s="3" t="str">
        <f t="shared" si="36"/>
        <v/>
      </c>
      <c r="G619" s="3" t="str">
        <f t="shared" si="37"/>
        <v>Summerset</v>
      </c>
      <c r="H619" s="17">
        <f t="shared" si="38"/>
        <v>1014</v>
      </c>
      <c r="I619" s="17">
        <f t="shared" si="39"/>
        <v>1011</v>
      </c>
      <c r="J619">
        <v>10</v>
      </c>
      <c r="K619" s="3" t="str">
        <f>VLOOKUP(J619,'LibSets constants'!$A$4:$B$1000,2,FALSE)</f>
        <v>DLC_SUMMERSET</v>
      </c>
      <c r="L619" s="3" t="str">
        <f>VLOOKUP(J619,'LibSets constants'!$A$4:$C$1000,3,FALSE)</f>
        <v>Summerset</v>
      </c>
    </row>
    <row r="620" spans="1:12" x14ac:dyDescent="0.25">
      <c r="A620" s="12">
        <v>1015</v>
      </c>
      <c r="B620" s="5">
        <f>VLOOKUP(A620,'ESO dumped ZoneData'!$A$3:$D$9995,2,FALSE)</f>
        <v>620</v>
      </c>
      <c r="C620" s="5">
        <f>VLOOKUP(A620,'ESO dumped ZoneData'!$A$3:$D$9995,3,FALSE)</f>
        <v>1011</v>
      </c>
      <c r="D620" s="3" t="str">
        <f>VLOOKUP(A620,'ESO dumped ZoneData'!$A$3:$D$9995,4,FALSE)</f>
        <v>Eton Nir Grotto</v>
      </c>
      <c r="E620" s="3" t="str">
        <f t="array" ref="E620">IF(OR(EXACT(A620,'ESO Dungeon constants'!$D$3:$D$987)),"X","")</f>
        <v/>
      </c>
      <c r="F620" s="3" t="str">
        <f t="shared" si="36"/>
        <v/>
      </c>
      <c r="G620" s="3" t="str">
        <f t="shared" si="37"/>
        <v>Summerset</v>
      </c>
      <c r="H620" s="17">
        <f t="shared" si="38"/>
        <v>1015</v>
      </c>
      <c r="I620" s="17">
        <f t="shared" si="39"/>
        <v>1011</v>
      </c>
      <c r="J620">
        <v>10</v>
      </c>
      <c r="K620" s="3" t="str">
        <f>VLOOKUP(J620,'LibSets constants'!$A$4:$B$1000,2,FALSE)</f>
        <v>DLC_SUMMERSET</v>
      </c>
      <c r="L620" s="3" t="str">
        <f>VLOOKUP(J620,'LibSets constants'!$A$4:$C$1000,3,FALSE)</f>
        <v>Summerset</v>
      </c>
    </row>
    <row r="621" spans="1:12" x14ac:dyDescent="0.25">
      <c r="A621" s="12">
        <v>1016</v>
      </c>
      <c r="B621" s="5">
        <f>VLOOKUP(A621,'ESO dumped ZoneData'!$A$3:$D$9995,2,FALSE)</f>
        <v>621</v>
      </c>
      <c r="C621" s="5">
        <f>VLOOKUP(A621,'ESO dumped ZoneData'!$A$3:$D$9995,3,FALSE)</f>
        <v>1011</v>
      </c>
      <c r="D621" s="3" t="str">
        <f>VLOOKUP(A621,'ESO dumped ZoneData'!$A$3:$D$9995,4,FALSE)</f>
        <v>Traitor's Vault</v>
      </c>
      <c r="E621" s="3" t="str">
        <f t="array" ref="E621">IF(OR(EXACT(A621,'ESO Dungeon constants'!$D$3:$D$987)),"X","")</f>
        <v/>
      </c>
      <c r="F621" s="3" t="str">
        <f t="shared" si="36"/>
        <v/>
      </c>
      <c r="G621" s="3" t="str">
        <f t="shared" si="37"/>
        <v>Summerset</v>
      </c>
      <c r="H621" s="17">
        <f t="shared" si="38"/>
        <v>1016</v>
      </c>
      <c r="I621" s="17">
        <f t="shared" si="39"/>
        <v>1011</v>
      </c>
      <c r="J621">
        <v>10</v>
      </c>
      <c r="K621" s="3" t="str">
        <f>VLOOKUP(J621,'LibSets constants'!$A$4:$B$1000,2,FALSE)</f>
        <v>DLC_SUMMERSET</v>
      </c>
      <c r="L621" s="3" t="str">
        <f>VLOOKUP(J621,'LibSets constants'!$A$4:$C$1000,3,FALSE)</f>
        <v>Summerset</v>
      </c>
    </row>
    <row r="622" spans="1:12" x14ac:dyDescent="0.25">
      <c r="A622" s="12">
        <v>1017</v>
      </c>
      <c r="B622" s="5">
        <f>VLOOKUP(A622,'ESO dumped ZoneData'!$A$3:$D$9995,2,FALSE)</f>
        <v>622</v>
      </c>
      <c r="C622" s="5">
        <f>VLOOKUP(A622,'ESO dumped ZoneData'!$A$3:$D$9995,3,FALSE)</f>
        <v>1011</v>
      </c>
      <c r="D622" s="3" t="str">
        <f>VLOOKUP(A622,'ESO dumped ZoneData'!$A$3:$D$9995,4,FALSE)</f>
        <v>Archon's Grove</v>
      </c>
      <c r="E622" s="3" t="str">
        <f t="array" ref="E622">IF(OR(EXACT(A622,'ESO Dungeon constants'!$D$3:$D$987)),"X","")</f>
        <v/>
      </c>
      <c r="F622" s="3" t="str">
        <f t="shared" si="36"/>
        <v/>
      </c>
      <c r="G622" s="3" t="str">
        <f t="shared" si="37"/>
        <v>Summerset</v>
      </c>
      <c r="H622" s="17">
        <f t="shared" si="38"/>
        <v>1017</v>
      </c>
      <c r="I622" s="17">
        <f t="shared" si="39"/>
        <v>1011</v>
      </c>
      <c r="J622">
        <v>10</v>
      </c>
      <c r="K622" s="3" t="str">
        <f>VLOOKUP(J622,'LibSets constants'!$A$4:$B$1000,2,FALSE)</f>
        <v>DLC_SUMMERSET</v>
      </c>
      <c r="L622" s="3" t="str">
        <f>VLOOKUP(J622,'LibSets constants'!$A$4:$C$1000,3,FALSE)</f>
        <v>Summerset</v>
      </c>
    </row>
    <row r="623" spans="1:12" x14ac:dyDescent="0.25">
      <c r="A623" s="12">
        <v>1018</v>
      </c>
      <c r="B623" s="5">
        <f>VLOOKUP(A623,'ESO dumped ZoneData'!$A$3:$D$9995,2,FALSE)</f>
        <v>623</v>
      </c>
      <c r="C623" s="5">
        <f>VLOOKUP(A623,'ESO dumped ZoneData'!$A$3:$D$9995,3,FALSE)</f>
        <v>1011</v>
      </c>
      <c r="D623" s="3" t="str">
        <f>VLOOKUP(A623,'ESO dumped ZoneData'!$A$3:$D$9995,4,FALSE)</f>
        <v>King's Haven Pass</v>
      </c>
      <c r="E623" s="3" t="str">
        <f t="array" ref="E623">IF(OR(EXACT(A623,'ESO Dungeon constants'!$D$3:$D$987)),"X","")</f>
        <v/>
      </c>
      <c r="F623" s="3" t="str">
        <f t="shared" si="36"/>
        <v/>
      </c>
      <c r="G623" s="3" t="str">
        <f t="shared" si="37"/>
        <v>Summerset</v>
      </c>
      <c r="H623" s="17">
        <f t="shared" si="38"/>
        <v>1018</v>
      </c>
      <c r="I623" s="17">
        <f t="shared" si="39"/>
        <v>1011</v>
      </c>
      <c r="J623">
        <v>10</v>
      </c>
      <c r="K623" s="3" t="str">
        <f>VLOOKUP(J623,'LibSets constants'!$A$4:$B$1000,2,FALSE)</f>
        <v>DLC_SUMMERSET</v>
      </c>
      <c r="L623" s="3" t="str">
        <f>VLOOKUP(J623,'LibSets constants'!$A$4:$C$1000,3,FALSE)</f>
        <v>Summerset</v>
      </c>
    </row>
    <row r="624" spans="1:12" x14ac:dyDescent="0.25">
      <c r="A624" s="12">
        <v>1019</v>
      </c>
      <c r="B624" s="5">
        <f>VLOOKUP(A624,'ESO dumped ZoneData'!$A$3:$D$9995,2,FALSE)</f>
        <v>624</v>
      </c>
      <c r="C624" s="5">
        <f>VLOOKUP(A624,'ESO dumped ZoneData'!$A$3:$D$9995,3,FALSE)</f>
        <v>1011</v>
      </c>
      <c r="D624" s="3" t="str">
        <f>VLOOKUP(A624,'ESO dumped ZoneData'!$A$3:$D$9995,4,FALSE)</f>
        <v>Wasten Coraldale</v>
      </c>
      <c r="E624" s="3" t="str">
        <f t="array" ref="E624">IF(OR(EXACT(A624,'ESO Dungeon constants'!$D$3:$D$987)),"X","")</f>
        <v/>
      </c>
      <c r="F624" s="3" t="str">
        <f t="shared" si="36"/>
        <v/>
      </c>
      <c r="G624" s="3" t="str">
        <f t="shared" si="37"/>
        <v>Summerset</v>
      </c>
      <c r="H624" s="17">
        <f t="shared" si="38"/>
        <v>1019</v>
      </c>
      <c r="I624" s="17">
        <f t="shared" si="39"/>
        <v>1011</v>
      </c>
      <c r="J624">
        <v>10</v>
      </c>
      <c r="K624" s="3" t="str">
        <f>VLOOKUP(J624,'LibSets constants'!$A$4:$B$1000,2,FALSE)</f>
        <v>DLC_SUMMERSET</v>
      </c>
      <c r="L624" s="3" t="str">
        <f>VLOOKUP(J624,'LibSets constants'!$A$4:$C$1000,3,FALSE)</f>
        <v>Summerset</v>
      </c>
    </row>
    <row r="625" spans="1:12" x14ac:dyDescent="0.25">
      <c r="A625" s="12">
        <v>1020</v>
      </c>
      <c r="B625" s="5">
        <f>VLOOKUP(A625,'ESO dumped ZoneData'!$A$3:$D$9995,2,FALSE)</f>
        <v>625</v>
      </c>
      <c r="C625" s="5">
        <f>VLOOKUP(A625,'ESO dumped ZoneData'!$A$3:$D$9995,3,FALSE)</f>
        <v>1011</v>
      </c>
      <c r="D625" s="3" t="str">
        <f>VLOOKUP(A625,'ESO dumped ZoneData'!$A$3:$D$9995,4,FALSE)</f>
        <v>Karnwasten</v>
      </c>
      <c r="E625" s="3" t="str">
        <f t="array" ref="E625">IF(OR(EXACT(A625,'ESO Dungeon constants'!$D$3:$D$987)),"X","")</f>
        <v/>
      </c>
      <c r="F625" s="3" t="str">
        <f t="shared" si="36"/>
        <v/>
      </c>
      <c r="G625" s="3" t="str">
        <f t="shared" si="37"/>
        <v>Summerset</v>
      </c>
      <c r="H625" s="17">
        <f t="shared" si="38"/>
        <v>1020</v>
      </c>
      <c r="I625" s="17">
        <f t="shared" si="39"/>
        <v>1011</v>
      </c>
      <c r="J625">
        <v>10</v>
      </c>
      <c r="K625" s="3" t="str">
        <f>VLOOKUP(J625,'LibSets constants'!$A$4:$B$1000,2,FALSE)</f>
        <v>DLC_SUMMERSET</v>
      </c>
      <c r="L625" s="3" t="str">
        <f>VLOOKUP(J625,'LibSets constants'!$A$4:$C$1000,3,FALSE)</f>
        <v>Summerset</v>
      </c>
    </row>
    <row r="626" spans="1:12" x14ac:dyDescent="0.25">
      <c r="A626" s="12">
        <v>1021</v>
      </c>
      <c r="B626" s="5">
        <f>VLOOKUP(A626,'ESO dumped ZoneData'!$A$3:$D$9995,2,FALSE)</f>
        <v>626</v>
      </c>
      <c r="C626" s="5">
        <f>VLOOKUP(A626,'ESO dumped ZoneData'!$A$3:$D$9995,3,FALSE)</f>
        <v>1011</v>
      </c>
      <c r="D626" s="3" t="str">
        <f>VLOOKUP(A626,'ESO dumped ZoneData'!$A$3:$D$9995,4,FALSE)</f>
        <v>Sunhold</v>
      </c>
      <c r="E626" s="3" t="str">
        <f t="array" ref="E626">IF(OR(EXACT(A626,'ESO Dungeon constants'!$D$3:$D$987)),"X","")</f>
        <v/>
      </c>
      <c r="F626" s="3" t="str">
        <f t="shared" si="36"/>
        <v/>
      </c>
      <c r="G626" s="3" t="str">
        <f t="shared" si="37"/>
        <v>Summerset</v>
      </c>
      <c r="H626" s="17">
        <f t="shared" si="38"/>
        <v>1021</v>
      </c>
      <c r="I626" s="17">
        <f t="shared" si="39"/>
        <v>1011</v>
      </c>
      <c r="J626">
        <v>10</v>
      </c>
      <c r="K626" s="3" t="str">
        <f>VLOOKUP(J626,'LibSets constants'!$A$4:$B$1000,2,FALSE)</f>
        <v>DLC_SUMMERSET</v>
      </c>
      <c r="L626" s="3" t="str">
        <f>VLOOKUP(J626,'LibSets constants'!$A$4:$C$1000,3,FALSE)</f>
        <v>Summerset</v>
      </c>
    </row>
    <row r="627" spans="1:12" x14ac:dyDescent="0.25">
      <c r="A627" s="12">
        <v>1022</v>
      </c>
      <c r="B627" s="5">
        <f>VLOOKUP(A627,'ESO dumped ZoneData'!$A$3:$D$9995,2,FALSE)</f>
        <v>627</v>
      </c>
      <c r="C627" s="5">
        <f>VLOOKUP(A627,'ESO dumped ZoneData'!$A$3:$D$9995,3,FALSE)</f>
        <v>1011</v>
      </c>
      <c r="D627" s="3" t="str">
        <f>VLOOKUP(A627,'ESO dumped ZoneData'!$A$3:$D$9995,4,FALSE)</f>
        <v>Direnni Acropolis</v>
      </c>
      <c r="E627" s="3" t="str">
        <f t="array" ref="E627">IF(OR(EXACT(A627,'ESO Dungeon constants'!$D$3:$D$987)),"X","")</f>
        <v/>
      </c>
      <c r="F627" s="3" t="str">
        <f t="shared" si="36"/>
        <v/>
      </c>
      <c r="G627" s="3" t="str">
        <f t="shared" si="37"/>
        <v>Summerset</v>
      </c>
      <c r="H627" s="17">
        <f t="shared" si="38"/>
        <v>1022</v>
      </c>
      <c r="I627" s="17">
        <f t="shared" si="39"/>
        <v>1011</v>
      </c>
      <c r="J627">
        <v>10</v>
      </c>
      <c r="K627" s="3" t="str">
        <f>VLOOKUP(J627,'LibSets constants'!$A$4:$B$1000,2,FALSE)</f>
        <v>DLC_SUMMERSET</v>
      </c>
      <c r="L627" s="3" t="str">
        <f>VLOOKUP(J627,'LibSets constants'!$A$4:$C$1000,3,FALSE)</f>
        <v>Summerset</v>
      </c>
    </row>
    <row r="628" spans="1:12" x14ac:dyDescent="0.25">
      <c r="A628" s="12">
        <v>1023</v>
      </c>
      <c r="B628" s="5">
        <f>VLOOKUP(A628,'ESO dumped ZoneData'!$A$3:$D$9995,2,FALSE)</f>
        <v>628</v>
      </c>
      <c r="C628" s="5">
        <f>VLOOKUP(A628,'ESO dumped ZoneData'!$A$3:$D$9995,3,FALSE)</f>
        <v>1011</v>
      </c>
      <c r="D628" s="3" t="str">
        <f>VLOOKUP(A628,'ESO dumped ZoneData'!$A$3:$D$9995,4,FALSE)</f>
        <v>Shimmerene Waterworks</v>
      </c>
      <c r="E628" s="3" t="str">
        <f t="array" ref="E628">IF(OR(EXACT(A628,'ESO Dungeon constants'!$D$3:$D$987)),"X","")</f>
        <v/>
      </c>
      <c r="F628" s="3" t="str">
        <f t="shared" si="36"/>
        <v/>
      </c>
      <c r="G628" s="3" t="str">
        <f t="shared" si="37"/>
        <v>Summerset</v>
      </c>
      <c r="H628" s="17">
        <f t="shared" si="38"/>
        <v>1023</v>
      </c>
      <c r="I628" s="17">
        <f t="shared" si="39"/>
        <v>1011</v>
      </c>
      <c r="J628">
        <v>10</v>
      </c>
      <c r="K628" s="3" t="str">
        <f>VLOOKUP(J628,'LibSets constants'!$A$4:$B$1000,2,FALSE)</f>
        <v>DLC_SUMMERSET</v>
      </c>
      <c r="L628" s="3" t="str">
        <f>VLOOKUP(J628,'LibSets constants'!$A$4:$C$1000,3,FALSE)</f>
        <v>Summerset</v>
      </c>
    </row>
    <row r="629" spans="1:12" x14ac:dyDescent="0.25">
      <c r="A629" s="12">
        <v>1024</v>
      </c>
      <c r="B629" s="5">
        <f>VLOOKUP(A629,'ESO dumped ZoneData'!$A$3:$D$9995,2,FALSE)</f>
        <v>629</v>
      </c>
      <c r="C629" s="5">
        <f>VLOOKUP(A629,'ESO dumped ZoneData'!$A$3:$D$9995,3,FALSE)</f>
        <v>1011</v>
      </c>
      <c r="D629" s="3" t="str">
        <f>VLOOKUP(A629,'ESO dumped ZoneData'!$A$3:$D$9995,4,FALSE)</f>
        <v>Eldbur Ruins</v>
      </c>
      <c r="E629" s="3" t="str">
        <f t="array" ref="E629">IF(OR(EXACT(A629,'ESO Dungeon constants'!$D$3:$D$987)),"X","")</f>
        <v/>
      </c>
      <c r="F629" s="3" t="str">
        <f t="shared" si="36"/>
        <v/>
      </c>
      <c r="G629" s="3" t="str">
        <f t="shared" si="37"/>
        <v>Summerset</v>
      </c>
      <c r="H629" s="17">
        <f t="shared" si="38"/>
        <v>1024</v>
      </c>
      <c r="I629" s="17">
        <f t="shared" si="39"/>
        <v>1011</v>
      </c>
      <c r="J629">
        <v>10</v>
      </c>
      <c r="K629" s="3" t="str">
        <f>VLOOKUP(J629,'LibSets constants'!$A$4:$B$1000,2,FALSE)</f>
        <v>DLC_SUMMERSET</v>
      </c>
      <c r="L629" s="3" t="str">
        <f>VLOOKUP(J629,'LibSets constants'!$A$4:$C$1000,3,FALSE)</f>
        <v>Summerset</v>
      </c>
    </row>
    <row r="630" spans="1:12" x14ac:dyDescent="0.25">
      <c r="A630" s="12">
        <v>1025</v>
      </c>
      <c r="B630" s="5">
        <f>VLOOKUP(A630,'ESO dumped ZoneData'!$A$3:$D$9995,2,FALSE)</f>
        <v>630</v>
      </c>
      <c r="C630" s="5">
        <f>VLOOKUP(A630,'ESO dumped ZoneData'!$A$3:$D$9995,3,FALSE)</f>
        <v>1011</v>
      </c>
      <c r="D630" s="3" t="str">
        <f>VLOOKUP(A630,'ESO dumped ZoneData'!$A$3:$D$9995,4,FALSE)</f>
        <v>Cey-Tarn Keep</v>
      </c>
      <c r="E630" s="3" t="str">
        <f t="array" ref="E630">IF(OR(EXACT(A630,'ESO Dungeon constants'!$D$3:$D$987)),"X","")</f>
        <v/>
      </c>
      <c r="F630" s="3" t="str">
        <f t="shared" si="36"/>
        <v/>
      </c>
      <c r="G630" s="3" t="str">
        <f t="shared" si="37"/>
        <v>Summerset</v>
      </c>
      <c r="H630" s="17">
        <f t="shared" si="38"/>
        <v>1025</v>
      </c>
      <c r="I630" s="17">
        <f t="shared" si="39"/>
        <v>1011</v>
      </c>
      <c r="J630">
        <v>10</v>
      </c>
      <c r="K630" s="3" t="str">
        <f>VLOOKUP(J630,'LibSets constants'!$A$4:$B$1000,2,FALSE)</f>
        <v>DLC_SUMMERSET</v>
      </c>
      <c r="L630" s="3" t="str">
        <f>VLOOKUP(J630,'LibSets constants'!$A$4:$C$1000,3,FALSE)</f>
        <v>Summerset</v>
      </c>
    </row>
    <row r="631" spans="1:12" x14ac:dyDescent="0.25">
      <c r="A631" s="12">
        <v>1026</v>
      </c>
      <c r="B631" s="5">
        <f>VLOOKUP(A631,'ESO dumped ZoneData'!$A$3:$D$9995,2,FALSE)</f>
        <v>631</v>
      </c>
      <c r="C631" s="5">
        <f>VLOOKUP(A631,'ESO dumped ZoneData'!$A$3:$D$9995,3,FALSE)</f>
        <v>1011</v>
      </c>
      <c r="D631" s="3" t="str">
        <f>VLOOKUP(A631,'ESO dumped ZoneData'!$A$3:$D$9995,4,FALSE)</f>
        <v>The Vaults of Heinarwe</v>
      </c>
      <c r="E631" s="3" t="str">
        <f t="array" ref="E631">IF(OR(EXACT(A631,'ESO Dungeon constants'!$D$3:$D$987)),"X","")</f>
        <v/>
      </c>
      <c r="F631" s="3" t="str">
        <f t="shared" si="36"/>
        <v/>
      </c>
      <c r="G631" s="3" t="str">
        <f t="shared" si="37"/>
        <v>Summerset</v>
      </c>
      <c r="H631" s="17">
        <f t="shared" si="38"/>
        <v>1026</v>
      </c>
      <c r="I631" s="17">
        <f t="shared" si="39"/>
        <v>1011</v>
      </c>
      <c r="J631">
        <v>10</v>
      </c>
      <c r="K631" s="3" t="str">
        <f>VLOOKUP(J631,'LibSets constants'!$A$4:$B$1000,2,FALSE)</f>
        <v>DLC_SUMMERSET</v>
      </c>
      <c r="L631" s="3" t="str">
        <f>VLOOKUP(J631,'LibSets constants'!$A$4:$C$1000,3,FALSE)</f>
        <v>Summerset</v>
      </c>
    </row>
    <row r="632" spans="1:12" x14ac:dyDescent="0.25">
      <c r="A632" s="12">
        <v>1027</v>
      </c>
      <c r="B632" s="5">
        <f>VLOOKUP(A632,'ESO dumped ZoneData'!$A$3:$D$9995,2,FALSE)</f>
        <v>632</v>
      </c>
      <c r="C632" s="5">
        <f>VLOOKUP(A632,'ESO dumped ZoneData'!$A$3:$D$9995,3,FALSE)</f>
        <v>1011</v>
      </c>
      <c r="D632" s="3" t="str">
        <f>VLOOKUP(A632,'ESO dumped ZoneData'!$A$3:$D$9995,4,FALSE)</f>
        <v>Artaeum</v>
      </c>
      <c r="E632" s="3" t="str">
        <f t="array" ref="E632">IF(OR(EXACT(A632,'ESO Dungeon constants'!$D$3:$D$987)),"X","")</f>
        <v/>
      </c>
      <c r="F632" s="3" t="str">
        <f t="shared" si="36"/>
        <v/>
      </c>
      <c r="G632" s="3" t="str">
        <f t="shared" si="37"/>
        <v>Summerset</v>
      </c>
      <c r="H632" s="17">
        <f t="shared" si="38"/>
        <v>1027</v>
      </c>
      <c r="I632" s="17">
        <f t="shared" si="39"/>
        <v>1011</v>
      </c>
      <c r="J632">
        <v>10</v>
      </c>
      <c r="K632" s="3" t="str">
        <f>VLOOKUP(J632,'LibSets constants'!$A$4:$B$1000,2,FALSE)</f>
        <v>DLC_SUMMERSET</v>
      </c>
      <c r="L632" s="3" t="str">
        <f>VLOOKUP(J632,'LibSets constants'!$A$4:$C$1000,3,FALSE)</f>
        <v>Summerset</v>
      </c>
    </row>
    <row r="633" spans="1:12" x14ac:dyDescent="0.25">
      <c r="A633" s="12">
        <v>1028</v>
      </c>
      <c r="B633" s="5">
        <f>VLOOKUP(A633,'ESO dumped ZoneData'!$A$3:$D$9995,2,FALSE)</f>
        <v>633</v>
      </c>
      <c r="C633" s="5">
        <f>VLOOKUP(A633,'ESO dumped ZoneData'!$A$3:$D$9995,3,FALSE)</f>
        <v>1011</v>
      </c>
      <c r="D633" s="3" t="str">
        <f>VLOOKUP(A633,'ESO dumped ZoneData'!$A$3:$D$9995,4,FALSE)</f>
        <v>Alinor Outlaws Refuge</v>
      </c>
      <c r="E633" s="3" t="str">
        <f t="array" ref="E633">IF(OR(EXACT(A633,'ESO Dungeon constants'!$D$3:$D$987)),"X","")</f>
        <v/>
      </c>
      <c r="F633" s="3" t="str">
        <f t="shared" si="36"/>
        <v/>
      </c>
      <c r="G633" s="3" t="str">
        <f t="shared" si="37"/>
        <v>Summerset</v>
      </c>
      <c r="H633" s="17">
        <f t="shared" si="38"/>
        <v>1028</v>
      </c>
      <c r="I633" s="17">
        <f t="shared" si="39"/>
        <v>1011</v>
      </c>
      <c r="J633">
        <v>10</v>
      </c>
      <c r="K633" s="3" t="str">
        <f>VLOOKUP(J633,'LibSets constants'!$A$4:$B$1000,2,FALSE)</f>
        <v>DLC_SUMMERSET</v>
      </c>
      <c r="L633" s="3" t="str">
        <f>VLOOKUP(J633,'LibSets constants'!$A$4:$C$1000,3,FALSE)</f>
        <v>Summerset</v>
      </c>
    </row>
    <row r="634" spans="1:12" x14ac:dyDescent="0.25">
      <c r="A634" s="12">
        <v>1029</v>
      </c>
      <c r="B634" s="5">
        <f>VLOOKUP(A634,'ESO dumped ZoneData'!$A$3:$D$9995,2,FALSE)</f>
        <v>634</v>
      </c>
      <c r="C634" s="5">
        <f>VLOOKUP(A634,'ESO dumped ZoneData'!$A$3:$D$9995,3,FALSE)</f>
        <v>1011</v>
      </c>
      <c r="D634" s="3" t="str">
        <f>VLOOKUP(A634,'ESO dumped ZoneData'!$A$3:$D$9995,4,FALSE)</f>
        <v>Ebon Sanctum</v>
      </c>
      <c r="E634" s="3" t="str">
        <f t="array" ref="E634">IF(OR(EXACT(A634,'ESO Dungeon constants'!$D$3:$D$987)),"X","")</f>
        <v/>
      </c>
      <c r="F634" s="3" t="str">
        <f t="shared" si="36"/>
        <v/>
      </c>
      <c r="G634" s="3" t="str">
        <f t="shared" si="37"/>
        <v>Summerset</v>
      </c>
      <c r="H634" s="17">
        <f t="shared" si="38"/>
        <v>1029</v>
      </c>
      <c r="I634" s="17">
        <f t="shared" si="39"/>
        <v>1011</v>
      </c>
      <c r="J634">
        <v>10</v>
      </c>
      <c r="K634" s="3" t="str">
        <f>VLOOKUP(J634,'LibSets constants'!$A$4:$B$1000,2,FALSE)</f>
        <v>DLC_SUMMERSET</v>
      </c>
      <c r="L634" s="3" t="str">
        <f>VLOOKUP(J634,'LibSets constants'!$A$4:$C$1000,3,FALSE)</f>
        <v>Summerset</v>
      </c>
    </row>
    <row r="635" spans="1:12" x14ac:dyDescent="0.25">
      <c r="A635" s="12">
        <v>1030</v>
      </c>
      <c r="B635" s="5">
        <f>VLOOKUP(A635,'ESO dumped ZoneData'!$A$3:$D$9995,2,FALSE)</f>
        <v>635</v>
      </c>
      <c r="C635" s="5">
        <f>VLOOKUP(A635,'ESO dumped ZoneData'!$A$3:$D$9995,3,FALSE)</f>
        <v>1011</v>
      </c>
      <c r="D635" s="3" t="str">
        <f>VLOOKUP(A635,'ESO dumped ZoneData'!$A$3:$D$9995,4,FALSE)</f>
        <v>Corgrad Wastes</v>
      </c>
      <c r="E635" s="3" t="str">
        <f t="array" ref="E635">IF(OR(EXACT(A635,'ESO Dungeon constants'!$D$3:$D$987)),"X","")</f>
        <v/>
      </c>
      <c r="F635" s="3" t="str">
        <f t="shared" si="36"/>
        <v/>
      </c>
      <c r="G635" s="3" t="str">
        <f t="shared" si="37"/>
        <v>Summerset</v>
      </c>
      <c r="H635" s="17">
        <f t="shared" si="38"/>
        <v>1030</v>
      </c>
      <c r="I635" s="17">
        <f t="shared" si="39"/>
        <v>1011</v>
      </c>
      <c r="J635">
        <v>10</v>
      </c>
      <c r="K635" s="3" t="str">
        <f>VLOOKUP(J635,'LibSets constants'!$A$4:$B$1000,2,FALSE)</f>
        <v>DLC_SUMMERSET</v>
      </c>
      <c r="L635" s="3" t="str">
        <f>VLOOKUP(J635,'LibSets constants'!$A$4:$C$1000,3,FALSE)</f>
        <v>Summerset</v>
      </c>
    </row>
    <row r="636" spans="1:12" x14ac:dyDescent="0.25">
      <c r="A636" s="12">
        <v>1031</v>
      </c>
      <c r="B636" s="5">
        <f>VLOOKUP(A636,'ESO dumped ZoneData'!$A$3:$D$9995,2,FALSE)</f>
        <v>636</v>
      </c>
      <c r="C636" s="5">
        <f>VLOOKUP(A636,'ESO dumped ZoneData'!$A$3:$D$9995,3,FALSE)</f>
        <v>1011</v>
      </c>
      <c r="D636" s="3" t="str">
        <f>VLOOKUP(A636,'ESO dumped ZoneData'!$A$3:$D$9995,4,FALSE)</f>
        <v>Illumination Academy Stacks</v>
      </c>
      <c r="E636" s="3" t="str">
        <f t="array" ref="E636">IF(OR(EXACT(A636,'ESO Dungeon constants'!$D$3:$D$987)),"X","")</f>
        <v/>
      </c>
      <c r="F636" s="3" t="str">
        <f t="shared" si="36"/>
        <v/>
      </c>
      <c r="G636" s="3" t="str">
        <f t="shared" si="37"/>
        <v>Summerset</v>
      </c>
      <c r="H636" s="17">
        <f t="shared" si="38"/>
        <v>1031</v>
      </c>
      <c r="I636" s="17">
        <f t="shared" si="39"/>
        <v>1011</v>
      </c>
      <c r="J636">
        <v>10</v>
      </c>
      <c r="K636" s="3" t="str">
        <f>VLOOKUP(J636,'LibSets constants'!$A$4:$B$1000,2,FALSE)</f>
        <v>DLC_SUMMERSET</v>
      </c>
      <c r="L636" s="3" t="str">
        <f>VLOOKUP(J636,'LibSets constants'!$A$4:$C$1000,3,FALSE)</f>
        <v>Summerset</v>
      </c>
    </row>
    <row r="637" spans="1:12" x14ac:dyDescent="0.25">
      <c r="A637" s="12">
        <v>1032</v>
      </c>
      <c r="B637" s="5">
        <f>VLOOKUP(A637,'ESO dumped ZoneData'!$A$3:$D$9995,2,FALSE)</f>
        <v>637</v>
      </c>
      <c r="C637" s="5">
        <f>VLOOKUP(A637,'ESO dumped ZoneData'!$A$3:$D$9995,3,FALSE)</f>
        <v>1011</v>
      </c>
      <c r="D637" s="3" t="str">
        <f>VLOOKUP(A637,'ESO dumped ZoneData'!$A$3:$D$9995,4,FALSE)</f>
        <v>Sea Keep</v>
      </c>
      <c r="E637" s="3" t="str">
        <f t="array" ref="E637">IF(OR(EXACT(A637,'ESO Dungeon constants'!$D$3:$D$987)),"X","")</f>
        <v/>
      </c>
      <c r="F637" s="3" t="str">
        <f t="shared" si="36"/>
        <v/>
      </c>
      <c r="G637" s="3" t="str">
        <f t="shared" si="37"/>
        <v>Summerset</v>
      </c>
      <c r="H637" s="17">
        <f t="shared" si="38"/>
        <v>1032</v>
      </c>
      <c r="I637" s="17">
        <f t="shared" si="39"/>
        <v>1011</v>
      </c>
      <c r="J637">
        <v>10</v>
      </c>
      <c r="K637" s="3" t="str">
        <f>VLOOKUP(J637,'LibSets constants'!$A$4:$B$1000,2,FALSE)</f>
        <v>DLC_SUMMERSET</v>
      </c>
      <c r="L637" s="3" t="str">
        <f>VLOOKUP(J637,'LibSets constants'!$A$4:$C$1000,3,FALSE)</f>
        <v>Summerset</v>
      </c>
    </row>
    <row r="638" spans="1:12" x14ac:dyDescent="0.25">
      <c r="A638" s="12">
        <v>1033</v>
      </c>
      <c r="B638" s="5">
        <f>VLOOKUP(A638,'ESO dumped ZoneData'!$A$3:$D$9995,2,FALSE)</f>
        <v>638</v>
      </c>
      <c r="C638" s="5">
        <f>VLOOKUP(A638,'ESO dumped ZoneData'!$A$3:$D$9995,3,FALSE)</f>
        <v>1011</v>
      </c>
      <c r="D638" s="3" t="str">
        <f>VLOOKUP(A638,'ESO dumped ZoneData'!$A$3:$D$9995,4,FALSE)</f>
        <v>Red Temple Catacombs</v>
      </c>
      <c r="E638" s="3" t="str">
        <f t="array" ref="E638">IF(OR(EXACT(A638,'ESO Dungeon constants'!$D$3:$D$987)),"X","")</f>
        <v/>
      </c>
      <c r="F638" s="3" t="str">
        <f t="shared" si="36"/>
        <v/>
      </c>
      <c r="G638" s="3" t="str">
        <f t="shared" si="37"/>
        <v>Summerset</v>
      </c>
      <c r="H638" s="17">
        <f t="shared" si="38"/>
        <v>1033</v>
      </c>
      <c r="I638" s="17">
        <f t="shared" si="39"/>
        <v>1011</v>
      </c>
      <c r="J638">
        <v>10</v>
      </c>
      <c r="K638" s="3" t="str">
        <f>VLOOKUP(J638,'LibSets constants'!$A$4:$B$1000,2,FALSE)</f>
        <v>DLC_SUMMERSET</v>
      </c>
      <c r="L638" s="3" t="str">
        <f>VLOOKUP(J638,'LibSets constants'!$A$4:$C$1000,3,FALSE)</f>
        <v>Summerset</v>
      </c>
    </row>
    <row r="639" spans="1:12" x14ac:dyDescent="0.25">
      <c r="A639" s="12">
        <v>1034</v>
      </c>
      <c r="B639" s="5">
        <f>VLOOKUP(A639,'ESO dumped ZoneData'!$A$3:$D$9995,2,FALSE)</f>
        <v>639</v>
      </c>
      <c r="C639" s="5">
        <f>VLOOKUP(A639,'ESO dumped ZoneData'!$A$3:$D$9995,3,FALSE)</f>
        <v>1011</v>
      </c>
      <c r="D639" s="3" t="str">
        <f>VLOOKUP(A639,'ESO dumped ZoneData'!$A$3:$D$9995,4,FALSE)</f>
        <v>College of Sapiarchs</v>
      </c>
      <c r="E639" s="3" t="str">
        <f t="array" ref="E639">IF(OR(EXACT(A639,'ESO Dungeon constants'!$D$3:$D$987)),"X","")</f>
        <v/>
      </c>
      <c r="F639" s="3" t="str">
        <f t="shared" si="36"/>
        <v/>
      </c>
      <c r="G639" s="3" t="str">
        <f t="shared" si="37"/>
        <v>Summerset</v>
      </c>
      <c r="H639" s="17">
        <f t="shared" si="38"/>
        <v>1034</v>
      </c>
      <c r="I639" s="17">
        <f t="shared" si="39"/>
        <v>1011</v>
      </c>
      <c r="J639">
        <v>10</v>
      </c>
      <c r="K639" s="3" t="str">
        <f>VLOOKUP(J639,'LibSets constants'!$A$4:$B$1000,2,FALSE)</f>
        <v>DLC_SUMMERSET</v>
      </c>
      <c r="L639" s="3" t="str">
        <f>VLOOKUP(J639,'LibSets constants'!$A$4:$C$1000,3,FALSE)</f>
        <v>Summerset</v>
      </c>
    </row>
    <row r="640" spans="1:12" x14ac:dyDescent="0.25">
      <c r="A640" s="12">
        <v>1035</v>
      </c>
      <c r="B640" s="5">
        <f>VLOOKUP(A640,'ESO dumped ZoneData'!$A$3:$D$9995,2,FALSE)</f>
        <v>640</v>
      </c>
      <c r="C640" s="5">
        <f>VLOOKUP(A640,'ESO dumped ZoneData'!$A$3:$D$9995,3,FALSE)</f>
        <v>1011</v>
      </c>
      <c r="D640" s="3" t="str">
        <f>VLOOKUP(A640,'ESO dumped ZoneData'!$A$3:$D$9995,4,FALSE)</f>
        <v>The Spiral Skein</v>
      </c>
      <c r="E640" s="3" t="str">
        <f t="array" ref="E640">IF(OR(EXACT(A640,'ESO Dungeon constants'!$D$3:$D$987)),"X","")</f>
        <v/>
      </c>
      <c r="F640" s="3" t="str">
        <f t="shared" si="36"/>
        <v/>
      </c>
      <c r="G640" s="3" t="str">
        <f t="shared" si="37"/>
        <v>Summerset</v>
      </c>
      <c r="H640" s="17">
        <f t="shared" si="38"/>
        <v>1035</v>
      </c>
      <c r="I640" s="17">
        <f t="shared" si="39"/>
        <v>1011</v>
      </c>
      <c r="J640">
        <v>10</v>
      </c>
      <c r="K640" s="3" t="str">
        <f>VLOOKUP(J640,'LibSets constants'!$A$4:$B$1000,2,FALSE)</f>
        <v>DLC_SUMMERSET</v>
      </c>
      <c r="L640" s="3" t="str">
        <f>VLOOKUP(J640,'LibSets constants'!$A$4:$C$1000,3,FALSE)</f>
        <v>Summerset</v>
      </c>
    </row>
    <row r="641" spans="1:12" x14ac:dyDescent="0.25">
      <c r="A641" s="12">
        <v>1036</v>
      </c>
      <c r="B641" s="5">
        <f>VLOOKUP(A641,'ESO dumped ZoneData'!$A$3:$D$9995,2,FALSE)</f>
        <v>641</v>
      </c>
      <c r="C641" s="5">
        <f>VLOOKUP(A641,'ESO dumped ZoneData'!$A$3:$D$9995,3,FALSE)</f>
        <v>1011</v>
      </c>
      <c r="D641" s="3" t="str">
        <f>VLOOKUP(A641,'ESO dumped ZoneData'!$A$3:$D$9995,4,FALSE)</f>
        <v>Cathedral of Webs</v>
      </c>
      <c r="E641" s="3" t="str">
        <f t="array" ref="E641">IF(OR(EXACT(A641,'ESO Dungeon constants'!$D$3:$D$987)),"X","")</f>
        <v/>
      </c>
      <c r="F641" s="3" t="str">
        <f t="shared" si="36"/>
        <v/>
      </c>
      <c r="G641" s="3" t="str">
        <f t="shared" si="37"/>
        <v>Summerset</v>
      </c>
      <c r="H641" s="17">
        <f t="shared" si="38"/>
        <v>1036</v>
      </c>
      <c r="I641" s="17">
        <f t="shared" si="39"/>
        <v>1011</v>
      </c>
      <c r="J641">
        <v>10</v>
      </c>
      <c r="K641" s="3" t="str">
        <f>VLOOKUP(J641,'LibSets constants'!$A$4:$B$1000,2,FALSE)</f>
        <v>DLC_SUMMERSET</v>
      </c>
      <c r="L641" s="3" t="str">
        <f>VLOOKUP(J641,'LibSets constants'!$A$4:$C$1000,3,FALSE)</f>
        <v>Summerset</v>
      </c>
    </row>
    <row r="642" spans="1:12" x14ac:dyDescent="0.25">
      <c r="A642" s="12">
        <v>1037</v>
      </c>
      <c r="B642" s="5">
        <f>VLOOKUP(A642,'ESO dumped ZoneData'!$A$3:$D$9995,2,FALSE)</f>
        <v>642</v>
      </c>
      <c r="C642" s="5">
        <f>VLOOKUP(A642,'ESO dumped ZoneData'!$A$3:$D$9995,3,FALSE)</f>
        <v>1011</v>
      </c>
      <c r="D642" s="3" t="str">
        <f>VLOOKUP(A642,'ESO dumped ZoneData'!$A$3:$D$9995,4,FALSE)</f>
        <v>The Crystal Tower</v>
      </c>
      <c r="E642" s="3" t="str">
        <f t="array" ref="E642">IF(OR(EXACT(A642,'ESO Dungeon constants'!$D$3:$D$987)),"X","")</f>
        <v/>
      </c>
      <c r="F642" s="3" t="str">
        <f t="shared" ref="F642:F705" si="40">IF(EXACT(A642,C642),"X","")</f>
        <v/>
      </c>
      <c r="G642" s="3" t="str">
        <f t="shared" ref="G642:G705" si="41">IF(A642&lt;&gt;C642,VLOOKUP(C642,$A$2:$D$9949,4,FALSE),"")</f>
        <v>Summerset</v>
      </c>
      <c r="H642" s="17">
        <f t="shared" ref="H642:H705" si="42">A642</f>
        <v>1037</v>
      </c>
      <c r="I642" s="17">
        <f t="shared" ref="I642:I705" si="43">C642</f>
        <v>1011</v>
      </c>
      <c r="J642">
        <v>10</v>
      </c>
      <c r="K642" s="3" t="str">
        <f>VLOOKUP(J642,'LibSets constants'!$A$4:$B$1000,2,FALSE)</f>
        <v>DLC_SUMMERSET</v>
      </c>
      <c r="L642" s="3" t="str">
        <f>VLOOKUP(J642,'LibSets constants'!$A$4:$C$1000,3,FALSE)</f>
        <v>Summerset</v>
      </c>
    </row>
    <row r="643" spans="1:12" x14ac:dyDescent="0.25">
      <c r="A643" s="12">
        <v>1038</v>
      </c>
      <c r="B643" s="5">
        <f>VLOOKUP(A643,'ESO dumped ZoneData'!$A$3:$D$9995,2,FALSE)</f>
        <v>643</v>
      </c>
      <c r="C643" s="5">
        <f>VLOOKUP(A643,'ESO dumped ZoneData'!$A$3:$D$9995,3,FALSE)</f>
        <v>1011</v>
      </c>
      <c r="D643" s="3" t="str">
        <f>VLOOKUP(A643,'ESO dumped ZoneData'!$A$3:$D$9995,4,FALSE)</f>
        <v>Rellenthil Sinkhole</v>
      </c>
      <c r="E643" s="3" t="str">
        <f t="array" ref="E643">IF(OR(EXACT(A643,'ESO Dungeon constants'!$D$3:$D$987)),"X","")</f>
        <v/>
      </c>
      <c r="F643" s="3" t="str">
        <f t="shared" si="40"/>
        <v/>
      </c>
      <c r="G643" s="3" t="str">
        <f t="shared" si="41"/>
        <v>Summerset</v>
      </c>
      <c r="H643" s="17">
        <f t="shared" si="42"/>
        <v>1038</v>
      </c>
      <c r="I643" s="17">
        <f t="shared" si="43"/>
        <v>1011</v>
      </c>
      <c r="J643">
        <v>10</v>
      </c>
      <c r="K643" s="3" t="str">
        <f>VLOOKUP(J643,'LibSets constants'!$A$4:$B$1000,2,FALSE)</f>
        <v>DLC_SUMMERSET</v>
      </c>
      <c r="L643" s="3" t="str">
        <f>VLOOKUP(J643,'LibSets constants'!$A$4:$C$1000,3,FALSE)</f>
        <v>Summerset</v>
      </c>
    </row>
    <row r="644" spans="1:12" x14ac:dyDescent="0.25">
      <c r="A644" s="12">
        <v>1039</v>
      </c>
      <c r="B644" s="5">
        <f>VLOOKUP(A644,'ESO dumped ZoneData'!$A$3:$D$9995,2,FALSE)</f>
        <v>644</v>
      </c>
      <c r="C644" s="5">
        <f>VLOOKUP(A644,'ESO dumped ZoneData'!$A$3:$D$9995,3,FALSE)</f>
        <v>1011</v>
      </c>
      <c r="D644" s="3" t="str">
        <f>VLOOKUP(A644,'ESO dumped ZoneData'!$A$3:$D$9995,4,FALSE)</f>
        <v>Psijic Relic Vaults</v>
      </c>
      <c r="E644" s="3" t="str">
        <f t="array" ref="E644">IF(OR(EXACT(A644,'ESO Dungeon constants'!$D$3:$D$987)),"X","")</f>
        <v/>
      </c>
      <c r="F644" s="3" t="str">
        <f t="shared" si="40"/>
        <v/>
      </c>
      <c r="G644" s="3" t="str">
        <f t="shared" si="41"/>
        <v>Summerset</v>
      </c>
      <c r="H644" s="17">
        <f t="shared" si="42"/>
        <v>1039</v>
      </c>
      <c r="I644" s="17">
        <f t="shared" si="43"/>
        <v>1011</v>
      </c>
      <c r="J644">
        <v>10</v>
      </c>
      <c r="K644" s="3" t="str">
        <f>VLOOKUP(J644,'LibSets constants'!$A$4:$B$1000,2,FALSE)</f>
        <v>DLC_SUMMERSET</v>
      </c>
      <c r="L644" s="3" t="str">
        <f>VLOOKUP(J644,'LibSets constants'!$A$4:$C$1000,3,FALSE)</f>
        <v>Summerset</v>
      </c>
    </row>
    <row r="645" spans="1:12" x14ac:dyDescent="0.25">
      <c r="A645" s="12">
        <v>1040</v>
      </c>
      <c r="B645" s="5">
        <f>VLOOKUP(A645,'ESO dumped ZoneData'!$A$3:$D$9995,2,FALSE)</f>
        <v>645</v>
      </c>
      <c r="C645" s="5">
        <f>VLOOKUP(A645,'ESO dumped ZoneData'!$A$3:$D$9995,3,FALSE)</f>
        <v>1011</v>
      </c>
      <c r="D645" s="3" t="str">
        <f>VLOOKUP(A645,'ESO dumped ZoneData'!$A$3:$D$9995,4,FALSE)</f>
        <v>Evergloam</v>
      </c>
      <c r="E645" s="3" t="str">
        <f t="array" ref="E645">IF(OR(EXACT(A645,'ESO Dungeon constants'!$D$3:$D$987)),"X","")</f>
        <v/>
      </c>
      <c r="F645" s="3" t="str">
        <f t="shared" si="40"/>
        <v/>
      </c>
      <c r="G645" s="3" t="str">
        <f t="shared" si="41"/>
        <v>Summerset</v>
      </c>
      <c r="H645" s="17">
        <f t="shared" si="42"/>
        <v>1040</v>
      </c>
      <c r="I645" s="17">
        <f t="shared" si="43"/>
        <v>1011</v>
      </c>
      <c r="J645">
        <v>10</v>
      </c>
      <c r="K645" s="3" t="str">
        <f>VLOOKUP(J645,'LibSets constants'!$A$4:$B$1000,2,FALSE)</f>
        <v>DLC_SUMMERSET</v>
      </c>
      <c r="L645" s="3" t="str">
        <f>VLOOKUP(J645,'LibSets constants'!$A$4:$C$1000,3,FALSE)</f>
        <v>Summerset</v>
      </c>
    </row>
    <row r="646" spans="1:12" x14ac:dyDescent="0.25">
      <c r="A646" s="12">
        <v>1042</v>
      </c>
      <c r="B646" s="5">
        <f>VLOOKUP(A646,'ESO dumped ZoneData'!$A$3:$D$9995,2,FALSE)</f>
        <v>646</v>
      </c>
      <c r="C646" s="5">
        <f>VLOOKUP(A646,'ESO dumped ZoneData'!$A$3:$D$9995,3,FALSE)</f>
        <v>684</v>
      </c>
      <c r="D646" s="3" t="str">
        <f>VLOOKUP(A646,'ESO dumped ZoneData'!$A$3:$D$9995,4,FALSE)</f>
        <v>Pariah's Pinnacle</v>
      </c>
      <c r="E646" s="3" t="str">
        <f t="array" ref="E646">IF(OR(EXACT(A646,'ESO Dungeon constants'!$D$3:$D$987)),"X","")</f>
        <v/>
      </c>
      <c r="F646" s="3" t="str">
        <f t="shared" si="40"/>
        <v/>
      </c>
      <c r="G646" s="3" t="str">
        <f t="shared" si="41"/>
        <v>Wrothgar</v>
      </c>
      <c r="H646" s="17">
        <f t="shared" si="42"/>
        <v>1042</v>
      </c>
      <c r="I646" s="17">
        <f t="shared" si="43"/>
        <v>684</v>
      </c>
      <c r="J646">
        <v>2</v>
      </c>
      <c r="K646" s="3" t="str">
        <f>VLOOKUP(J646,'LibSets constants'!$A$4:$B$1000,2,FALSE)</f>
        <v>DLC_ORSINIUM</v>
      </c>
      <c r="L646" s="3" t="str">
        <f>VLOOKUP(J646,'LibSets constants'!$A$4:$C$1000,3,FALSE)</f>
        <v>Orsinium</v>
      </c>
    </row>
    <row r="647" spans="1:12" x14ac:dyDescent="0.25">
      <c r="A647" s="12">
        <v>1043</v>
      </c>
      <c r="B647" s="5">
        <f>VLOOKUP(A647,'ESO dumped ZoneData'!$A$3:$D$9995,2,FALSE)</f>
        <v>647</v>
      </c>
      <c r="C647" s="5">
        <f>VLOOKUP(A647,'ESO dumped ZoneData'!$A$3:$D$9995,3,FALSE)</f>
        <v>980</v>
      </c>
      <c r="D647" s="3" t="str">
        <f>VLOOKUP(A647,'ESO dumped ZoneData'!$A$3:$D$9995,4,FALSE)</f>
        <v>The Orbservatory Prior</v>
      </c>
      <c r="E647" s="3" t="str">
        <f t="array" ref="E647">IF(OR(EXACT(A647,'ESO Dungeon constants'!$D$3:$D$987)),"X","")</f>
        <v/>
      </c>
      <c r="F647" s="3" t="str">
        <f t="shared" si="40"/>
        <v/>
      </c>
      <c r="G647" s="3" t="str">
        <f t="shared" si="41"/>
        <v>Clockwork City</v>
      </c>
      <c r="H647" s="17">
        <f t="shared" si="42"/>
        <v>1043</v>
      </c>
      <c r="I647" s="17">
        <f t="shared" si="43"/>
        <v>980</v>
      </c>
      <c r="J647">
        <v>8</v>
      </c>
      <c r="K647" s="3" t="str">
        <f>VLOOKUP(J647,'LibSets constants'!$A$4:$B$1000,2,FALSE)</f>
        <v>DLC_CLOCKWORK_CITY</v>
      </c>
      <c r="L647" s="3" t="str">
        <f>VLOOKUP(J647,'LibSets constants'!$A$4:$C$1000,3,FALSE)</f>
        <v>Clockwork City</v>
      </c>
    </row>
    <row r="648" spans="1:12" x14ac:dyDescent="0.25">
      <c r="A648" s="12">
        <v>1044</v>
      </c>
      <c r="B648" s="5">
        <f>VLOOKUP(A648,'ESO dumped ZoneData'!$A$3:$D$9995,2,FALSE)</f>
        <v>648</v>
      </c>
      <c r="C648" s="5">
        <f>VLOOKUP(A648,'ESO dumped ZoneData'!$A$3:$D$9995,3,FALSE)</f>
        <v>823</v>
      </c>
      <c r="D648" s="3" t="str">
        <f>VLOOKUP(A648,'ESO dumped ZoneData'!$A$3:$D$9995,4,FALSE)</f>
        <v>The Erstwhile Sanctuary</v>
      </c>
      <c r="E648" s="3" t="str">
        <f t="array" ref="E648">IF(OR(EXACT(A648,'ESO Dungeon constants'!$D$3:$D$987)),"X","")</f>
        <v/>
      </c>
      <c r="F648" s="3" t="str">
        <f t="shared" si="40"/>
        <v/>
      </c>
      <c r="G648" s="3" t="str">
        <f t="shared" si="41"/>
        <v>Gold Coast</v>
      </c>
      <c r="H648" s="17">
        <f t="shared" si="42"/>
        <v>1044</v>
      </c>
      <c r="I648" s="17">
        <f t="shared" si="43"/>
        <v>823</v>
      </c>
      <c r="J648">
        <v>4</v>
      </c>
      <c r="K648" s="3" t="str">
        <f>VLOOKUP(J648,'LibSets constants'!$A$4:$B$1000,2,FALSE)</f>
        <v>DLC_DARK_BROTHERHOOD</v>
      </c>
      <c r="L648" s="3" t="str">
        <f>VLOOKUP(J648,'LibSets constants'!$A$4:$C$1000,3,FALSE)</f>
        <v>Dark Brotherhood</v>
      </c>
    </row>
    <row r="649" spans="1:12" x14ac:dyDescent="0.25">
      <c r="A649" s="12">
        <v>1045</v>
      </c>
      <c r="B649" s="5">
        <f>VLOOKUP(A649,'ESO dumped ZoneData'!$A$3:$D$9995,2,FALSE)</f>
        <v>649</v>
      </c>
      <c r="C649" s="5">
        <f>VLOOKUP(A649,'ESO dumped ZoneData'!$A$3:$D$9995,3,FALSE)</f>
        <v>816</v>
      </c>
      <c r="D649" s="3" t="str">
        <f>VLOOKUP(A649,'ESO dumped ZoneData'!$A$3:$D$9995,4,FALSE)</f>
        <v>Princely Dawnlight Palace</v>
      </c>
      <c r="E649" s="3" t="str">
        <f t="array" ref="E649">IF(OR(EXACT(A649,'ESO Dungeon constants'!$D$3:$D$987)),"X","")</f>
        <v/>
      </c>
      <c r="F649" s="3" t="str">
        <f t="shared" si="40"/>
        <v/>
      </c>
      <c r="G649" s="3" t="str">
        <f t="shared" si="41"/>
        <v>Hew's Bane</v>
      </c>
      <c r="H649" s="17">
        <f t="shared" si="42"/>
        <v>1045</v>
      </c>
      <c r="I649" s="17">
        <f t="shared" si="43"/>
        <v>816</v>
      </c>
      <c r="J649">
        <v>3</v>
      </c>
      <c r="K649" s="3" t="str">
        <f>VLOOKUP(J649,'LibSets constants'!$A$4:$B$1000,2,FALSE)</f>
        <v>DLC_THIEVES_GUILD</v>
      </c>
      <c r="L649" s="3" t="str">
        <f>VLOOKUP(J649,'LibSets constants'!$A$4:$C$1000,3,FALSE)</f>
        <v>Thieves Guild</v>
      </c>
    </row>
    <row r="650" spans="1:12" x14ac:dyDescent="0.25">
      <c r="A650" s="12">
        <v>1046</v>
      </c>
      <c r="B650" s="5">
        <f>VLOOKUP(A650,'ESO dumped ZoneData'!$A$3:$D$9995,2,FALSE)</f>
        <v>650</v>
      </c>
      <c r="C650" s="5">
        <f>VLOOKUP(A650,'ESO dumped ZoneData'!$A$3:$D$9995,3,FALSE)</f>
        <v>1011</v>
      </c>
      <c r="D650" s="3" t="str">
        <f>VLOOKUP(A650,'ESO dumped ZoneData'!$A$3:$D$9995,4,FALSE)</f>
        <v>Saltbreeze Cave</v>
      </c>
      <c r="E650" s="3" t="str">
        <f t="array" ref="E650">IF(OR(EXACT(A650,'ESO Dungeon constants'!$D$3:$D$987)),"X","")</f>
        <v/>
      </c>
      <c r="F650" s="3" t="str">
        <f t="shared" si="40"/>
        <v/>
      </c>
      <c r="G650" s="3" t="str">
        <f t="shared" si="41"/>
        <v>Summerset</v>
      </c>
      <c r="H650" s="17">
        <f t="shared" si="42"/>
        <v>1046</v>
      </c>
      <c r="I650" s="17">
        <f t="shared" si="43"/>
        <v>1011</v>
      </c>
      <c r="J650">
        <v>10</v>
      </c>
      <c r="K650" s="3" t="str">
        <f>VLOOKUP(J650,'LibSets constants'!$A$4:$B$1000,2,FALSE)</f>
        <v>DLC_SUMMERSET</v>
      </c>
      <c r="L650" s="3" t="str">
        <f>VLOOKUP(J650,'LibSets constants'!$A$4:$C$1000,3,FALSE)</f>
        <v>Summerset</v>
      </c>
    </row>
    <row r="651" spans="1:12" x14ac:dyDescent="0.25">
      <c r="A651" s="12">
        <v>1047</v>
      </c>
      <c r="B651" s="5">
        <f>VLOOKUP(A651,'ESO dumped ZoneData'!$A$3:$D$9995,2,FALSE)</f>
        <v>651</v>
      </c>
      <c r="C651" s="5">
        <f>VLOOKUP(A651,'ESO dumped ZoneData'!$A$3:$D$9995,3,FALSE)</f>
        <v>1011</v>
      </c>
      <c r="D651" s="3" t="str">
        <f>VLOOKUP(A651,'ESO dumped ZoneData'!$A$3:$D$9995,4,FALSE)</f>
        <v>Monastery of Serene Harmony</v>
      </c>
      <c r="E651" s="3" t="str">
        <f t="array" ref="E651">IF(OR(EXACT(A651,'ESO Dungeon constants'!$D$3:$D$987)),"X","")</f>
        <v/>
      </c>
      <c r="F651" s="3" t="str">
        <f t="shared" si="40"/>
        <v/>
      </c>
      <c r="G651" s="3" t="str">
        <f t="shared" si="41"/>
        <v>Summerset</v>
      </c>
      <c r="H651" s="17">
        <f t="shared" si="42"/>
        <v>1047</v>
      </c>
      <c r="I651" s="17">
        <f t="shared" si="43"/>
        <v>1011</v>
      </c>
      <c r="J651">
        <v>10</v>
      </c>
      <c r="K651" s="3" t="str">
        <f>VLOOKUP(J651,'LibSets constants'!$A$4:$B$1000,2,FALSE)</f>
        <v>DLC_SUMMERSET</v>
      </c>
      <c r="L651" s="3" t="str">
        <f>VLOOKUP(J651,'LibSets constants'!$A$4:$C$1000,3,FALSE)</f>
        <v>Summerset</v>
      </c>
    </row>
    <row r="652" spans="1:12" x14ac:dyDescent="0.25">
      <c r="A652" s="12">
        <v>1048</v>
      </c>
      <c r="B652" s="5">
        <f>VLOOKUP(A652,'ESO dumped ZoneData'!$A$3:$D$9995,2,FALSE)</f>
        <v>652</v>
      </c>
      <c r="C652" s="5">
        <f>VLOOKUP(A652,'ESO dumped ZoneData'!$A$3:$D$9995,3,FALSE)</f>
        <v>1011</v>
      </c>
      <c r="D652" s="3" t="str">
        <f>VLOOKUP(A652,'ESO dumped ZoneData'!$A$3:$D$9995,4,FALSE)</f>
        <v>Alinor Royal Palace</v>
      </c>
      <c r="E652" s="3" t="str">
        <f t="array" ref="E652">IF(OR(EXACT(A652,'ESO Dungeon constants'!$D$3:$D$987)),"X","")</f>
        <v/>
      </c>
      <c r="F652" s="3" t="str">
        <f t="shared" si="40"/>
        <v/>
      </c>
      <c r="G652" s="3" t="str">
        <f t="shared" si="41"/>
        <v>Summerset</v>
      </c>
      <c r="H652" s="17">
        <f t="shared" si="42"/>
        <v>1048</v>
      </c>
      <c r="I652" s="17">
        <f t="shared" si="43"/>
        <v>1011</v>
      </c>
      <c r="J652">
        <v>10</v>
      </c>
      <c r="K652" s="3" t="str">
        <f>VLOOKUP(J652,'LibSets constants'!$A$4:$B$1000,2,FALSE)</f>
        <v>DLC_SUMMERSET</v>
      </c>
      <c r="L652" s="3" t="str">
        <f>VLOOKUP(J652,'LibSets constants'!$A$4:$C$1000,3,FALSE)</f>
        <v>Summerset</v>
      </c>
    </row>
    <row r="653" spans="1:12" x14ac:dyDescent="0.25">
      <c r="A653" s="12">
        <v>1051</v>
      </c>
      <c r="B653" s="5">
        <f>VLOOKUP(A653,'ESO dumped ZoneData'!$A$3:$D$9995,2,FALSE)</f>
        <v>653</v>
      </c>
      <c r="C653" s="5">
        <f>VLOOKUP(A653,'ESO dumped ZoneData'!$A$3:$D$9995,3,FALSE)</f>
        <v>1011</v>
      </c>
      <c r="D653" s="3" t="str">
        <f>VLOOKUP(A653,'ESO dumped ZoneData'!$A$3:$D$9995,4,FALSE)</f>
        <v>Cloudrest</v>
      </c>
      <c r="E653" s="3" t="str">
        <f t="array" ref="E653">IF(OR(EXACT(A653,'ESO Dungeon constants'!$D$3:$D$987)),"X","")</f>
        <v>X</v>
      </c>
      <c r="F653" s="3" t="str">
        <f t="shared" si="40"/>
        <v/>
      </c>
      <c r="G653" s="3" t="str">
        <f t="shared" si="41"/>
        <v>Summerset</v>
      </c>
      <c r="H653" s="17">
        <f t="shared" si="42"/>
        <v>1051</v>
      </c>
      <c r="I653" s="17">
        <f t="shared" si="43"/>
        <v>1011</v>
      </c>
      <c r="J653">
        <v>10</v>
      </c>
      <c r="K653" s="3" t="str">
        <f>VLOOKUP(J653,'LibSets constants'!$A$4:$B$1000,2,FALSE)</f>
        <v>DLC_SUMMERSET</v>
      </c>
      <c r="L653" s="3" t="str">
        <f>VLOOKUP(J653,'LibSets constants'!$A$4:$C$1000,3,FALSE)</f>
        <v>Summerset</v>
      </c>
    </row>
    <row r="654" spans="1:12" x14ac:dyDescent="0.25">
      <c r="A654" s="12">
        <v>1052</v>
      </c>
      <c r="B654" s="5">
        <f>VLOOKUP(A654,'ESO dumped ZoneData'!$A$3:$D$9995,2,FALSE)</f>
        <v>654</v>
      </c>
      <c r="C654" s="5">
        <f>VLOOKUP(A654,'ESO dumped ZoneData'!$A$3:$D$9995,3,FALSE)</f>
        <v>382</v>
      </c>
      <c r="D654" s="3" t="str">
        <f>VLOOKUP(A654,'ESO dumped ZoneData'!$A$3:$D$9995,4,FALSE)</f>
        <v>Moon Hunter Keep</v>
      </c>
      <c r="E654" s="3" t="str">
        <f t="array" ref="E654">IF(OR(EXACT(A654,'ESO Dungeon constants'!$D$3:$D$987)),"X","")</f>
        <v>X</v>
      </c>
      <c r="F654" s="3" t="str">
        <f t="shared" si="40"/>
        <v/>
      </c>
      <c r="G654" s="3" t="str">
        <f t="shared" si="41"/>
        <v>Reaper's March</v>
      </c>
      <c r="H654" s="17">
        <f t="shared" si="42"/>
        <v>1052</v>
      </c>
      <c r="I654" s="17">
        <f t="shared" si="43"/>
        <v>382</v>
      </c>
      <c r="J654">
        <v>0</v>
      </c>
      <c r="K654" s="3" t="str">
        <f>VLOOKUP(J654,'LibSets constants'!$A$4:$B$1000,2,FALSE)</f>
        <v>DLC_BASE_GAME</v>
      </c>
      <c r="L654" s="3" t="str">
        <f>VLOOKUP(J654,'LibSets constants'!$A$4:$C$1000,3,FALSE)</f>
        <v>Included in base game</v>
      </c>
    </row>
    <row r="655" spans="1:12" x14ac:dyDescent="0.25">
      <c r="A655" s="12">
        <v>1055</v>
      </c>
      <c r="B655" s="5">
        <f>VLOOKUP(A655,'ESO dumped ZoneData'!$A$3:$D$9995,2,FALSE)</f>
        <v>655</v>
      </c>
      <c r="C655" s="5">
        <f>VLOOKUP(A655,'ESO dumped ZoneData'!$A$3:$D$9995,3,FALSE)</f>
        <v>108</v>
      </c>
      <c r="D655" s="3" t="str">
        <f>VLOOKUP(A655,'ESO dumped ZoneData'!$A$3:$D$9995,4,FALSE)</f>
        <v>March of Sacrifices</v>
      </c>
      <c r="E655" s="3" t="str">
        <f t="array" ref="E655">IF(OR(EXACT(A655,'ESO Dungeon constants'!$D$3:$D$987)),"X","")</f>
        <v>X</v>
      </c>
      <c r="F655" s="3" t="str">
        <f t="shared" si="40"/>
        <v/>
      </c>
      <c r="G655" s="3" t="str">
        <f t="shared" si="41"/>
        <v>Greenshade</v>
      </c>
      <c r="H655" s="17">
        <f t="shared" si="42"/>
        <v>1055</v>
      </c>
      <c r="I655" s="17">
        <f t="shared" si="43"/>
        <v>108</v>
      </c>
      <c r="J655">
        <v>0</v>
      </c>
      <c r="K655" s="3" t="str">
        <f>VLOOKUP(J655,'LibSets constants'!$A$4:$B$1000,2,FALSE)</f>
        <v>DLC_BASE_GAME</v>
      </c>
      <c r="L655" s="3" t="str">
        <f>VLOOKUP(J655,'LibSets constants'!$A$4:$C$1000,3,FALSE)</f>
        <v>Included in base game</v>
      </c>
    </row>
    <row r="656" spans="1:12" x14ac:dyDescent="0.25">
      <c r="A656" s="12">
        <v>1059</v>
      </c>
      <c r="B656" s="5">
        <f>VLOOKUP(A656,'ESO dumped ZoneData'!$A$3:$D$9995,2,FALSE)</f>
        <v>656</v>
      </c>
      <c r="C656" s="5">
        <f>VLOOKUP(A656,'ESO dumped ZoneData'!$A$3:$D$9995,3,FALSE)</f>
        <v>1011</v>
      </c>
      <c r="D656" s="3" t="str">
        <f>VLOOKUP(A656,'ESO dumped ZoneData'!$A$3:$D$9995,4,FALSE)</f>
        <v>Golden Gryphon Garret</v>
      </c>
      <c r="E656" s="3" t="str">
        <f t="array" ref="E656">IF(OR(EXACT(A656,'ESO Dungeon constants'!$D$3:$D$987)),"X","")</f>
        <v/>
      </c>
      <c r="F656" s="3" t="str">
        <f t="shared" si="40"/>
        <v/>
      </c>
      <c r="G656" s="3" t="str">
        <f t="shared" si="41"/>
        <v>Summerset</v>
      </c>
      <c r="H656" s="17">
        <f t="shared" si="42"/>
        <v>1059</v>
      </c>
      <c r="I656" s="17">
        <f t="shared" si="43"/>
        <v>1011</v>
      </c>
      <c r="J656">
        <v>10</v>
      </c>
      <c r="K656" s="3" t="str">
        <f>VLOOKUP(J656,'LibSets constants'!$A$4:$B$1000,2,FALSE)</f>
        <v>DLC_SUMMERSET</v>
      </c>
      <c r="L656" s="3" t="str">
        <f>VLOOKUP(J656,'LibSets constants'!$A$4:$C$1000,3,FALSE)</f>
        <v>Summerset</v>
      </c>
    </row>
    <row r="657" spans="1:12" x14ac:dyDescent="0.25">
      <c r="A657" s="12">
        <v>1060</v>
      </c>
      <c r="B657" s="5">
        <f>VLOOKUP(A657,'ESO dumped ZoneData'!$A$3:$D$9995,2,FALSE)</f>
        <v>657</v>
      </c>
      <c r="C657" s="5">
        <f>VLOOKUP(A657,'ESO dumped ZoneData'!$A$3:$D$9995,3,FALSE)</f>
        <v>1011</v>
      </c>
      <c r="D657" s="3" t="str">
        <f>VLOOKUP(A657,'ESO dumped ZoneData'!$A$3:$D$9995,4,FALSE)</f>
        <v>Alinor Crest Townhouse</v>
      </c>
      <c r="E657" s="3" t="str">
        <f t="array" ref="E657">IF(OR(EXACT(A657,'ESO Dungeon constants'!$D$3:$D$987)),"X","")</f>
        <v/>
      </c>
      <c r="F657" s="3" t="str">
        <f t="shared" si="40"/>
        <v/>
      </c>
      <c r="G657" s="3" t="str">
        <f t="shared" si="41"/>
        <v>Summerset</v>
      </c>
      <c r="H657" s="17">
        <f t="shared" si="42"/>
        <v>1060</v>
      </c>
      <c r="I657" s="17">
        <f t="shared" si="43"/>
        <v>1011</v>
      </c>
      <c r="J657">
        <v>10</v>
      </c>
      <c r="K657" s="3" t="str">
        <f>VLOOKUP(J657,'LibSets constants'!$A$4:$B$1000,2,FALSE)</f>
        <v>DLC_SUMMERSET</v>
      </c>
      <c r="L657" s="3" t="str">
        <f>VLOOKUP(J657,'LibSets constants'!$A$4:$C$1000,3,FALSE)</f>
        <v>Summerset</v>
      </c>
    </row>
    <row r="658" spans="1:12" x14ac:dyDescent="0.25">
      <c r="A658" s="12">
        <v>1061</v>
      </c>
      <c r="B658" s="5">
        <f>VLOOKUP(A658,'ESO dumped ZoneData'!$A$3:$D$9995,2,FALSE)</f>
        <v>658</v>
      </c>
      <c r="C658" s="5">
        <f>VLOOKUP(A658,'ESO dumped ZoneData'!$A$3:$D$9995,3,FALSE)</f>
        <v>1011</v>
      </c>
      <c r="D658" s="3" t="str">
        <f>VLOOKUP(A658,'ESO dumped ZoneData'!$A$3:$D$9995,4,FALSE)</f>
        <v>Colossal Aldmeri Grotto</v>
      </c>
      <c r="E658" s="3" t="str">
        <f t="array" ref="E658">IF(OR(EXACT(A658,'ESO Dungeon constants'!$D$3:$D$987)),"X","")</f>
        <v/>
      </c>
      <c r="F658" s="3" t="str">
        <f t="shared" si="40"/>
        <v/>
      </c>
      <c r="G658" s="3" t="str">
        <f t="shared" si="41"/>
        <v>Summerset</v>
      </c>
      <c r="H658" s="17">
        <f t="shared" si="42"/>
        <v>1061</v>
      </c>
      <c r="I658" s="17">
        <f t="shared" si="43"/>
        <v>1011</v>
      </c>
      <c r="J658">
        <v>10</v>
      </c>
      <c r="K658" s="3" t="str">
        <f>VLOOKUP(J658,'LibSets constants'!$A$4:$B$1000,2,FALSE)</f>
        <v>DLC_SUMMERSET</v>
      </c>
      <c r="L658" s="3" t="str">
        <f>VLOOKUP(J658,'LibSets constants'!$A$4:$C$1000,3,FALSE)</f>
        <v>Summerset</v>
      </c>
    </row>
    <row r="659" spans="1:12" x14ac:dyDescent="0.25">
      <c r="A659" s="12">
        <v>1063</v>
      </c>
      <c r="B659" s="5">
        <f>VLOOKUP(A659,'ESO dumped ZoneData'!$A$3:$D$9995,2,FALSE)</f>
        <v>659</v>
      </c>
      <c r="C659" s="5">
        <f>VLOOKUP(A659,'ESO dumped ZoneData'!$A$3:$D$9995,3,FALSE)</f>
        <v>1027</v>
      </c>
      <c r="D659" s="3" t="str">
        <f>VLOOKUP(A659,'ESO dumped ZoneData'!$A$3:$D$9995,4,FALSE)</f>
        <v>Grand Psijic Villa</v>
      </c>
      <c r="E659" s="3" t="str">
        <f t="array" ref="E659">IF(OR(EXACT(A659,'ESO Dungeon constants'!$D$3:$D$987)),"X","")</f>
        <v/>
      </c>
      <c r="F659" s="3" t="str">
        <f t="shared" si="40"/>
        <v/>
      </c>
      <c r="G659" s="3" t="str">
        <f t="shared" si="41"/>
        <v>Artaeum</v>
      </c>
      <c r="H659" s="17">
        <f t="shared" si="42"/>
        <v>1063</v>
      </c>
      <c r="I659" s="17">
        <f t="shared" si="43"/>
        <v>1027</v>
      </c>
      <c r="J659">
        <v>10</v>
      </c>
      <c r="K659" s="3" t="str">
        <f>VLOOKUP(J659,'LibSets constants'!$A$4:$B$1000,2,FALSE)</f>
        <v>DLC_SUMMERSET</v>
      </c>
      <c r="L659" s="3" t="str">
        <f>VLOOKUP(J659,'LibSets constants'!$A$4:$C$1000,3,FALSE)</f>
        <v>Summerset</v>
      </c>
    </row>
    <row r="660" spans="1:12" x14ac:dyDescent="0.25">
      <c r="A660" s="12">
        <v>1064</v>
      </c>
      <c r="B660" s="5">
        <f>VLOOKUP(A660,'ESO dumped ZoneData'!$A$3:$D$9995,2,FALSE)</f>
        <v>660</v>
      </c>
      <c r="C660" s="5">
        <f>VLOOKUP(A660,'ESO dumped ZoneData'!$A$3:$D$9995,3,FALSE)</f>
        <v>103</v>
      </c>
      <c r="D660" s="3" t="str">
        <f>VLOOKUP(A660,'ESO dumped ZoneData'!$A$3:$D$9995,4,FALSE)</f>
        <v>Hunter's Glade</v>
      </c>
      <c r="E660" s="3" t="str">
        <f t="array" ref="E660">IF(OR(EXACT(A660,'ESO Dungeon constants'!$D$3:$D$987)),"X","")</f>
        <v/>
      </c>
      <c r="F660" s="3" t="str">
        <f t="shared" si="40"/>
        <v/>
      </c>
      <c r="G660" s="3" t="str">
        <f t="shared" si="41"/>
        <v>The Rift</v>
      </c>
      <c r="H660" s="17">
        <f t="shared" si="42"/>
        <v>1064</v>
      </c>
      <c r="I660" s="17">
        <f t="shared" si="43"/>
        <v>103</v>
      </c>
      <c r="J660">
        <v>0</v>
      </c>
      <c r="K660" s="3" t="str">
        <f>VLOOKUP(J660,'LibSets constants'!$A$4:$B$1000,2,FALSE)</f>
        <v>DLC_BASE_GAME</v>
      </c>
      <c r="L660" s="3" t="str">
        <f>VLOOKUP(J660,'LibSets constants'!$A$4:$C$1000,3,FALSE)</f>
        <v>Included in base game</v>
      </c>
    </row>
    <row r="661" spans="1:12" x14ac:dyDescent="0.25">
      <c r="A661" s="12">
        <v>1065</v>
      </c>
      <c r="B661" s="5">
        <f>VLOOKUP(A661,'ESO dumped ZoneData'!$A$3:$D$9995,2,FALSE)</f>
        <v>661</v>
      </c>
      <c r="C661" s="5">
        <f>VLOOKUP(A661,'ESO dumped ZoneData'!$A$3:$D$9995,3,FALSE)</f>
        <v>726</v>
      </c>
      <c r="D661" s="3" t="str">
        <f>VLOOKUP(A661,'ESO dumped ZoneData'!$A$3:$D$9995,4,FALSE)</f>
        <v>Blight Bog Sump</v>
      </c>
      <c r="E661" s="3" t="str">
        <f t="array" ref="E661">IF(OR(EXACT(A661,'ESO Dungeon constants'!$D$3:$D$987)),"X","")</f>
        <v/>
      </c>
      <c r="F661" s="3" t="str">
        <f t="shared" si="40"/>
        <v/>
      </c>
      <c r="G661" s="3" t="str">
        <f t="shared" si="41"/>
        <v>Murkmire</v>
      </c>
      <c r="H661" s="17">
        <f t="shared" si="42"/>
        <v>1065</v>
      </c>
      <c r="I661" s="17">
        <f t="shared" si="43"/>
        <v>726</v>
      </c>
      <c r="J661">
        <v>12</v>
      </c>
      <c r="K661" s="3" t="str">
        <f>VLOOKUP(J661,'LibSets constants'!$A$4:$B$1000,2,FALSE)</f>
        <v>DLC_MURKMIRE</v>
      </c>
      <c r="L661" s="3" t="str">
        <f>VLOOKUP(J661,'LibSets constants'!$A$4:$C$1000,3,FALSE)</f>
        <v>Murkmire</v>
      </c>
    </row>
    <row r="662" spans="1:12" x14ac:dyDescent="0.25">
      <c r="A662" s="12">
        <v>1066</v>
      </c>
      <c r="B662" s="5">
        <f>VLOOKUP(A662,'ESO dumped ZoneData'!$A$3:$D$9995,2,FALSE)</f>
        <v>662</v>
      </c>
      <c r="C662" s="5">
        <f>VLOOKUP(A662,'ESO dumped ZoneData'!$A$3:$D$9995,3,FALSE)</f>
        <v>726</v>
      </c>
      <c r="D662" s="3" t="str">
        <f>VLOOKUP(A662,'ESO dumped ZoneData'!$A$3:$D$9995,4,FALSE)</f>
        <v>Tsofeer Cavern</v>
      </c>
      <c r="E662" s="3" t="str">
        <f t="array" ref="E662">IF(OR(EXACT(A662,'ESO Dungeon constants'!$D$3:$D$987)),"X","")</f>
        <v/>
      </c>
      <c r="F662" s="3" t="str">
        <f t="shared" si="40"/>
        <v/>
      </c>
      <c r="G662" s="3" t="str">
        <f t="shared" si="41"/>
        <v>Murkmire</v>
      </c>
      <c r="H662" s="17">
        <f t="shared" si="42"/>
        <v>1066</v>
      </c>
      <c r="I662" s="17">
        <f t="shared" si="43"/>
        <v>726</v>
      </c>
      <c r="J662">
        <v>12</v>
      </c>
      <c r="K662" s="3" t="str">
        <f>VLOOKUP(J662,'LibSets constants'!$A$4:$B$1000,2,FALSE)</f>
        <v>DLC_MURKMIRE</v>
      </c>
      <c r="L662" s="3" t="str">
        <f>VLOOKUP(J662,'LibSets constants'!$A$4:$C$1000,3,FALSE)</f>
        <v>Murkmire</v>
      </c>
    </row>
    <row r="663" spans="1:12" x14ac:dyDescent="0.25">
      <c r="A663" s="12">
        <v>1067</v>
      </c>
      <c r="B663" s="5">
        <f>VLOOKUP(A663,'ESO dumped ZoneData'!$A$3:$D$9995,2,FALSE)</f>
        <v>663</v>
      </c>
      <c r="C663" s="5">
        <f>VLOOKUP(A663,'ESO dumped ZoneData'!$A$3:$D$9995,3,FALSE)</f>
        <v>726</v>
      </c>
      <c r="D663" s="3" t="str">
        <f>VLOOKUP(A663,'ESO dumped ZoneData'!$A$3:$D$9995,4,FALSE)</f>
        <v>The Dreaming Nest</v>
      </c>
      <c r="E663" s="3" t="str">
        <f t="array" ref="E663">IF(OR(EXACT(A663,'ESO Dungeon constants'!$D$3:$D$987)),"X","")</f>
        <v/>
      </c>
      <c r="F663" s="3" t="str">
        <f t="shared" si="40"/>
        <v/>
      </c>
      <c r="G663" s="3" t="str">
        <f t="shared" si="41"/>
        <v>Murkmire</v>
      </c>
      <c r="H663" s="17">
        <f t="shared" si="42"/>
        <v>1067</v>
      </c>
      <c r="I663" s="17">
        <f t="shared" si="43"/>
        <v>726</v>
      </c>
      <c r="J663">
        <v>12</v>
      </c>
      <c r="K663" s="3" t="str">
        <f>VLOOKUP(J663,'LibSets constants'!$A$4:$B$1000,2,FALSE)</f>
        <v>DLC_MURKMIRE</v>
      </c>
      <c r="L663" s="3" t="str">
        <f>VLOOKUP(J663,'LibSets constants'!$A$4:$C$1000,3,FALSE)</f>
        <v>Murkmire</v>
      </c>
    </row>
    <row r="664" spans="1:12" x14ac:dyDescent="0.25">
      <c r="A664" s="12">
        <v>1068</v>
      </c>
      <c r="B664" s="5">
        <f>VLOOKUP(A664,'ESO dumped ZoneData'!$A$3:$D$9995,2,FALSE)</f>
        <v>664</v>
      </c>
      <c r="C664" s="5">
        <f>VLOOKUP(A664,'ESO dumped ZoneData'!$A$3:$D$9995,3,FALSE)</f>
        <v>726</v>
      </c>
      <c r="D664" s="3" t="str">
        <f>VLOOKUP(A664,'ESO dumped ZoneData'!$A$3:$D$9995,4,FALSE)</f>
        <v>Ixtaxh Xanmeer</v>
      </c>
      <c r="E664" s="3" t="str">
        <f t="array" ref="E664">IF(OR(EXACT(A664,'ESO Dungeon constants'!$D$3:$D$987)),"X","")</f>
        <v/>
      </c>
      <c r="F664" s="3" t="str">
        <f t="shared" si="40"/>
        <v/>
      </c>
      <c r="G664" s="3" t="str">
        <f t="shared" si="41"/>
        <v>Murkmire</v>
      </c>
      <c r="H664" s="17">
        <f t="shared" si="42"/>
        <v>1068</v>
      </c>
      <c r="I664" s="17">
        <f t="shared" si="43"/>
        <v>726</v>
      </c>
      <c r="J664">
        <v>12</v>
      </c>
      <c r="K664" s="3" t="str">
        <f>VLOOKUP(J664,'LibSets constants'!$A$4:$B$1000,2,FALSE)</f>
        <v>DLC_MURKMIRE</v>
      </c>
      <c r="L664" s="3" t="str">
        <f>VLOOKUP(J664,'LibSets constants'!$A$4:$C$1000,3,FALSE)</f>
        <v>Murkmire</v>
      </c>
    </row>
    <row r="665" spans="1:12" x14ac:dyDescent="0.25">
      <c r="A665" s="12">
        <v>1069</v>
      </c>
      <c r="B665" s="5">
        <f>VLOOKUP(A665,'ESO dumped ZoneData'!$A$3:$D$9995,2,FALSE)</f>
        <v>665</v>
      </c>
      <c r="C665" s="5">
        <f>VLOOKUP(A665,'ESO dumped ZoneData'!$A$3:$D$9995,3,FALSE)</f>
        <v>726</v>
      </c>
      <c r="D665" s="3" t="str">
        <f>VLOOKUP(A665,'ESO dumped ZoneData'!$A$3:$D$9995,4,FALSE)</f>
        <v>Tomb of Many Spears</v>
      </c>
      <c r="E665" s="3" t="str">
        <f t="array" ref="E665">IF(OR(EXACT(A665,'ESO Dungeon constants'!$D$3:$D$987)),"X","")</f>
        <v/>
      </c>
      <c r="F665" s="3" t="str">
        <f t="shared" si="40"/>
        <v/>
      </c>
      <c r="G665" s="3" t="str">
        <f t="shared" si="41"/>
        <v>Murkmire</v>
      </c>
      <c r="H665" s="17">
        <f t="shared" si="42"/>
        <v>1069</v>
      </c>
      <c r="I665" s="17">
        <f t="shared" si="43"/>
        <v>726</v>
      </c>
      <c r="J665">
        <v>12</v>
      </c>
      <c r="K665" s="3" t="str">
        <f>VLOOKUP(J665,'LibSets constants'!$A$4:$B$1000,2,FALSE)</f>
        <v>DLC_MURKMIRE</v>
      </c>
      <c r="L665" s="3" t="str">
        <f>VLOOKUP(J665,'LibSets constants'!$A$4:$C$1000,3,FALSE)</f>
        <v>Murkmire</v>
      </c>
    </row>
    <row r="666" spans="1:12" x14ac:dyDescent="0.25">
      <c r="A666" s="12">
        <v>1070</v>
      </c>
      <c r="B666" s="5">
        <f>VLOOKUP(A666,'ESO dumped ZoneData'!$A$3:$D$9995,2,FALSE)</f>
        <v>666</v>
      </c>
      <c r="C666" s="5">
        <f>VLOOKUP(A666,'ESO dumped ZoneData'!$A$3:$D$9995,3,FALSE)</f>
        <v>726</v>
      </c>
      <c r="D666" s="3" t="str">
        <f>VLOOKUP(A666,'ESO dumped ZoneData'!$A$3:$D$9995,4,FALSE)</f>
        <v>Lilmoth Outlaws Refuge</v>
      </c>
      <c r="E666" s="3" t="str">
        <f t="array" ref="E666">IF(OR(EXACT(A666,'ESO Dungeon constants'!$D$3:$D$987)),"X","")</f>
        <v/>
      </c>
      <c r="F666" s="3" t="str">
        <f t="shared" si="40"/>
        <v/>
      </c>
      <c r="G666" s="3" t="str">
        <f t="shared" si="41"/>
        <v>Murkmire</v>
      </c>
      <c r="H666" s="17">
        <f t="shared" si="42"/>
        <v>1070</v>
      </c>
      <c r="I666" s="17">
        <f t="shared" si="43"/>
        <v>726</v>
      </c>
      <c r="J666">
        <v>12</v>
      </c>
      <c r="K666" s="3" t="str">
        <f>VLOOKUP(J666,'LibSets constants'!$A$4:$B$1000,2,FALSE)</f>
        <v>DLC_MURKMIRE</v>
      </c>
      <c r="L666" s="3" t="str">
        <f>VLOOKUP(J666,'LibSets constants'!$A$4:$C$1000,3,FALSE)</f>
        <v>Murkmire</v>
      </c>
    </row>
    <row r="667" spans="1:12" x14ac:dyDescent="0.25">
      <c r="A667" s="12">
        <v>1071</v>
      </c>
      <c r="B667" s="5">
        <f>VLOOKUP(A667,'ESO dumped ZoneData'!$A$3:$D$9995,2,FALSE)</f>
        <v>667</v>
      </c>
      <c r="C667" s="5">
        <f>VLOOKUP(A667,'ESO dumped ZoneData'!$A$3:$D$9995,3,FALSE)</f>
        <v>726</v>
      </c>
      <c r="D667" s="3" t="str">
        <f>VLOOKUP(A667,'ESO dumped ZoneData'!$A$3:$D$9995,4,FALSE)</f>
        <v>Xul-Thuxis</v>
      </c>
      <c r="E667" s="3" t="str">
        <f t="array" ref="E667">IF(OR(EXACT(A667,'ESO Dungeon constants'!$D$3:$D$987)),"X","")</f>
        <v/>
      </c>
      <c r="F667" s="3" t="str">
        <f t="shared" si="40"/>
        <v/>
      </c>
      <c r="G667" s="3" t="str">
        <f t="shared" si="41"/>
        <v>Murkmire</v>
      </c>
      <c r="H667" s="17">
        <f t="shared" si="42"/>
        <v>1071</v>
      </c>
      <c r="I667" s="17">
        <f t="shared" si="43"/>
        <v>726</v>
      </c>
      <c r="J667">
        <v>12</v>
      </c>
      <c r="K667" s="3" t="str">
        <f>VLOOKUP(J667,'LibSets constants'!$A$4:$B$1000,2,FALSE)</f>
        <v>DLC_MURKMIRE</v>
      </c>
      <c r="L667" s="3" t="str">
        <f>VLOOKUP(J667,'LibSets constants'!$A$4:$C$1000,3,FALSE)</f>
        <v>Murkmire</v>
      </c>
    </row>
    <row r="668" spans="1:12" x14ac:dyDescent="0.25">
      <c r="A668" s="12">
        <v>1072</v>
      </c>
      <c r="B668" s="5">
        <f>VLOOKUP(A668,'ESO dumped ZoneData'!$A$3:$D$9995,2,FALSE)</f>
        <v>668</v>
      </c>
      <c r="C668" s="5">
        <f>VLOOKUP(A668,'ESO dumped ZoneData'!$A$3:$D$9995,3,FALSE)</f>
        <v>117</v>
      </c>
      <c r="D668" s="3" t="str">
        <f>VLOOKUP(A668,'ESO dumped ZoneData'!$A$3:$D$9995,4,FALSE)</f>
        <v>Norg-Tzel</v>
      </c>
      <c r="E668" s="3" t="str">
        <f t="array" ref="E668">IF(OR(EXACT(A668,'ESO Dungeon constants'!$D$3:$D$987)),"X","")</f>
        <v/>
      </c>
      <c r="F668" s="3" t="str">
        <f t="shared" si="40"/>
        <v/>
      </c>
      <c r="G668" s="3" t="str">
        <f t="shared" si="41"/>
        <v>Shadowfen</v>
      </c>
      <c r="H668" s="17">
        <f t="shared" si="42"/>
        <v>1072</v>
      </c>
      <c r="I668" s="17">
        <f t="shared" si="43"/>
        <v>117</v>
      </c>
      <c r="J668">
        <v>0</v>
      </c>
      <c r="K668" s="3" t="str">
        <f>VLOOKUP(J668,'LibSets constants'!$A$4:$B$1000,2,FALSE)</f>
        <v>DLC_BASE_GAME</v>
      </c>
      <c r="L668" s="3" t="str">
        <f>VLOOKUP(J668,'LibSets constants'!$A$4:$C$1000,3,FALSE)</f>
        <v>Included in base game</v>
      </c>
    </row>
    <row r="669" spans="1:12" x14ac:dyDescent="0.25">
      <c r="A669" s="12">
        <v>1073</v>
      </c>
      <c r="B669" s="5">
        <f>VLOOKUP(A669,'ESO dumped ZoneData'!$A$3:$D$9995,2,FALSE)</f>
        <v>669</v>
      </c>
      <c r="C669" s="5">
        <f>VLOOKUP(A669,'ESO dumped ZoneData'!$A$3:$D$9995,3,FALSE)</f>
        <v>726</v>
      </c>
      <c r="D669" s="3" t="str">
        <f>VLOOKUP(A669,'ESO dumped ZoneData'!$A$3:$D$9995,4,FALSE)</f>
        <v>Teeth of Sithis</v>
      </c>
      <c r="E669" s="3" t="str">
        <f t="array" ref="E669">IF(OR(EXACT(A669,'ESO Dungeon constants'!$D$3:$D$987)),"X","")</f>
        <v/>
      </c>
      <c r="F669" s="3" t="str">
        <f t="shared" si="40"/>
        <v/>
      </c>
      <c r="G669" s="3" t="str">
        <f t="shared" si="41"/>
        <v>Murkmire</v>
      </c>
      <c r="H669" s="17">
        <f t="shared" si="42"/>
        <v>1073</v>
      </c>
      <c r="I669" s="17">
        <f t="shared" si="43"/>
        <v>726</v>
      </c>
      <c r="J669">
        <v>12</v>
      </c>
      <c r="K669" s="3" t="str">
        <f>VLOOKUP(J669,'LibSets constants'!$A$4:$B$1000,2,FALSE)</f>
        <v>DLC_MURKMIRE</v>
      </c>
      <c r="L669" s="3" t="str">
        <f>VLOOKUP(J669,'LibSets constants'!$A$4:$C$1000,3,FALSE)</f>
        <v>Murkmire</v>
      </c>
    </row>
    <row r="670" spans="1:12" x14ac:dyDescent="0.25">
      <c r="A670" s="12">
        <v>1074</v>
      </c>
      <c r="B670" s="5">
        <f>VLOOKUP(A670,'ESO dumped ZoneData'!$A$3:$D$9995,2,FALSE)</f>
        <v>670</v>
      </c>
      <c r="C670" s="5">
        <f>VLOOKUP(A670,'ESO dumped ZoneData'!$A$3:$D$9995,3,FALSE)</f>
        <v>41</v>
      </c>
      <c r="D670" s="3" t="str">
        <f>VLOOKUP(A670,'ESO dumped ZoneData'!$A$3:$D$9995,4,FALSE)</f>
        <v>The Sunless Hollow</v>
      </c>
      <c r="E670" s="3" t="str">
        <f t="array" ref="E670">IF(OR(EXACT(A670,'ESO Dungeon constants'!$D$3:$D$987)),"X","")</f>
        <v/>
      </c>
      <c r="F670" s="3" t="str">
        <f t="shared" si="40"/>
        <v/>
      </c>
      <c r="G670" s="3" t="str">
        <f t="shared" si="41"/>
        <v>Stonefalls</v>
      </c>
      <c r="H670" s="17">
        <f t="shared" si="42"/>
        <v>1074</v>
      </c>
      <c r="I670" s="17">
        <f t="shared" si="43"/>
        <v>41</v>
      </c>
      <c r="J670">
        <v>0</v>
      </c>
      <c r="K670" s="3" t="str">
        <f>VLOOKUP(J670,'LibSets constants'!$A$4:$B$1000,2,FALSE)</f>
        <v>DLC_BASE_GAME</v>
      </c>
      <c r="L670" s="3" t="str">
        <f>VLOOKUP(J670,'LibSets constants'!$A$4:$C$1000,3,FALSE)</f>
        <v>Included in base game</v>
      </c>
    </row>
    <row r="671" spans="1:12" x14ac:dyDescent="0.25">
      <c r="A671" s="12">
        <v>1075</v>
      </c>
      <c r="B671" s="5">
        <f>VLOOKUP(A671,'ESO dumped ZoneData'!$A$3:$D$9995,2,FALSE)</f>
        <v>671</v>
      </c>
      <c r="C671" s="5">
        <f>VLOOKUP(A671,'ESO dumped ZoneData'!$A$3:$D$9995,3,FALSE)</f>
        <v>381</v>
      </c>
      <c r="D671" s="3" t="str">
        <f>VLOOKUP(A671,'ESO dumped ZoneData'!$A$3:$D$9995,4,FALSE)</f>
        <v>The Sunless Hollow</v>
      </c>
      <c r="E671" s="3" t="str">
        <f t="array" ref="E671">IF(OR(EXACT(A671,'ESO Dungeon constants'!$D$3:$D$987)),"X","")</f>
        <v/>
      </c>
      <c r="F671" s="3" t="str">
        <f t="shared" si="40"/>
        <v/>
      </c>
      <c r="G671" s="3" t="str">
        <f t="shared" si="41"/>
        <v>Auridon</v>
      </c>
      <c r="H671" s="17">
        <f t="shared" si="42"/>
        <v>1075</v>
      </c>
      <c r="I671" s="17">
        <f t="shared" si="43"/>
        <v>381</v>
      </c>
      <c r="J671">
        <v>0</v>
      </c>
      <c r="K671" s="3" t="str">
        <f>VLOOKUP(J671,'LibSets constants'!$A$4:$B$1000,2,FALSE)</f>
        <v>DLC_BASE_GAME</v>
      </c>
      <c r="L671" s="3" t="str">
        <f>VLOOKUP(J671,'LibSets constants'!$A$4:$C$1000,3,FALSE)</f>
        <v>Included in base game</v>
      </c>
    </row>
    <row r="672" spans="1:12" x14ac:dyDescent="0.25">
      <c r="A672" s="12">
        <v>1076</v>
      </c>
      <c r="B672" s="5">
        <f>VLOOKUP(A672,'ESO dumped ZoneData'!$A$3:$D$9995,2,FALSE)</f>
        <v>672</v>
      </c>
      <c r="C672" s="5">
        <f>VLOOKUP(A672,'ESO dumped ZoneData'!$A$3:$D$9995,3,FALSE)</f>
        <v>3</v>
      </c>
      <c r="D672" s="3" t="str">
        <f>VLOOKUP(A672,'ESO dumped ZoneData'!$A$3:$D$9995,4,FALSE)</f>
        <v>The Sunless Hollow</v>
      </c>
      <c r="E672" s="3" t="str">
        <f t="array" ref="E672">IF(OR(EXACT(A672,'ESO Dungeon constants'!$D$3:$D$987)),"X","")</f>
        <v/>
      </c>
      <c r="F672" s="3" t="str">
        <f t="shared" si="40"/>
        <v/>
      </c>
      <c r="G672" s="3" t="str">
        <f t="shared" si="41"/>
        <v>Glenumbra</v>
      </c>
      <c r="H672" s="17">
        <f t="shared" si="42"/>
        <v>1076</v>
      </c>
      <c r="I672" s="17">
        <f t="shared" si="43"/>
        <v>3</v>
      </c>
      <c r="J672">
        <v>0</v>
      </c>
      <c r="K672" s="3" t="str">
        <f>VLOOKUP(J672,'LibSets constants'!$A$4:$B$1000,2,FALSE)</f>
        <v>DLC_BASE_GAME</v>
      </c>
      <c r="L672" s="3" t="str">
        <f>VLOOKUP(J672,'LibSets constants'!$A$4:$C$1000,3,FALSE)</f>
        <v>Included in base game</v>
      </c>
    </row>
    <row r="673" spans="1:12" x14ac:dyDescent="0.25">
      <c r="A673" s="12">
        <v>1077</v>
      </c>
      <c r="B673" s="5">
        <f>VLOOKUP(A673,'ESO dumped ZoneData'!$A$3:$D$9995,2,FALSE)</f>
        <v>673</v>
      </c>
      <c r="C673" s="5">
        <f>VLOOKUP(A673,'ESO dumped ZoneData'!$A$3:$D$9995,3,FALSE)</f>
        <v>726</v>
      </c>
      <c r="D673" s="3" t="str">
        <f>VLOOKUP(A673,'ESO dumped ZoneData'!$A$3:$D$9995,4,FALSE)</f>
        <v>The Swallowed Grove</v>
      </c>
      <c r="E673" s="3" t="str">
        <f t="array" ref="E673">IF(OR(EXACT(A673,'ESO Dungeon constants'!$D$3:$D$987)),"X","")</f>
        <v/>
      </c>
      <c r="F673" s="3" t="str">
        <f t="shared" si="40"/>
        <v/>
      </c>
      <c r="G673" s="3" t="str">
        <f t="shared" si="41"/>
        <v>Murkmire</v>
      </c>
      <c r="H673" s="17">
        <f t="shared" si="42"/>
        <v>1077</v>
      </c>
      <c r="I673" s="17">
        <f t="shared" si="43"/>
        <v>726</v>
      </c>
      <c r="J673">
        <v>12</v>
      </c>
      <c r="K673" s="3" t="str">
        <f>VLOOKUP(J673,'LibSets constants'!$A$4:$B$1000,2,FALSE)</f>
        <v>DLC_MURKMIRE</v>
      </c>
      <c r="L673" s="3" t="str">
        <f>VLOOKUP(J673,'LibSets constants'!$A$4:$C$1000,3,FALSE)</f>
        <v>Murkmire</v>
      </c>
    </row>
    <row r="674" spans="1:12" x14ac:dyDescent="0.25">
      <c r="A674" s="12">
        <v>1078</v>
      </c>
      <c r="B674" s="5">
        <f>VLOOKUP(A674,'ESO dumped ZoneData'!$A$3:$D$9995,2,FALSE)</f>
        <v>674</v>
      </c>
      <c r="C674" s="5">
        <f>VLOOKUP(A674,'ESO dumped ZoneData'!$A$3:$D$9995,3,FALSE)</f>
        <v>726</v>
      </c>
      <c r="D674" s="3" t="str">
        <f>VLOOKUP(A674,'ESO dumped ZoneData'!$A$3:$D$9995,4,FALSE)</f>
        <v>Remnant of Argon</v>
      </c>
      <c r="E674" s="3" t="str">
        <f t="array" ref="E674">IF(OR(EXACT(A674,'ESO Dungeon constants'!$D$3:$D$987)),"X","")</f>
        <v/>
      </c>
      <c r="F674" s="3" t="str">
        <f t="shared" si="40"/>
        <v/>
      </c>
      <c r="G674" s="3" t="str">
        <f t="shared" si="41"/>
        <v>Murkmire</v>
      </c>
      <c r="H674" s="17">
        <f t="shared" si="42"/>
        <v>1078</v>
      </c>
      <c r="I674" s="17">
        <f t="shared" si="43"/>
        <v>726</v>
      </c>
      <c r="J674">
        <v>12</v>
      </c>
      <c r="K674" s="3" t="str">
        <f>VLOOKUP(J674,'LibSets constants'!$A$4:$B$1000,2,FALSE)</f>
        <v>DLC_MURKMIRE</v>
      </c>
      <c r="L674" s="3" t="str">
        <f>VLOOKUP(J674,'LibSets constants'!$A$4:$C$1000,3,FALSE)</f>
        <v>Murkmire</v>
      </c>
    </row>
    <row r="675" spans="1:12" x14ac:dyDescent="0.25">
      <c r="A675" s="12">
        <v>1079</v>
      </c>
      <c r="B675" s="5">
        <f>VLOOKUP(A675,'ESO dumped ZoneData'!$A$3:$D$9995,2,FALSE)</f>
        <v>675</v>
      </c>
      <c r="C675" s="5">
        <f>VLOOKUP(A675,'ESO dumped ZoneData'!$A$3:$D$9995,3,FALSE)</f>
        <v>726</v>
      </c>
      <c r="D675" s="3" t="str">
        <f>VLOOKUP(A675,'ESO dumped ZoneData'!$A$3:$D$9995,4,FALSE)</f>
        <v>Vakka-Bok Xanmeer</v>
      </c>
      <c r="E675" s="3" t="str">
        <f t="array" ref="E675">IF(OR(EXACT(A675,'ESO Dungeon constants'!$D$3:$D$987)),"X","")</f>
        <v/>
      </c>
      <c r="F675" s="3" t="str">
        <f t="shared" si="40"/>
        <v/>
      </c>
      <c r="G675" s="3" t="str">
        <f t="shared" si="41"/>
        <v>Murkmire</v>
      </c>
      <c r="H675" s="17">
        <f t="shared" si="42"/>
        <v>1079</v>
      </c>
      <c r="I675" s="17">
        <f t="shared" si="43"/>
        <v>726</v>
      </c>
      <c r="J675">
        <v>12</v>
      </c>
      <c r="K675" s="3" t="str">
        <f>VLOOKUP(J675,'LibSets constants'!$A$4:$B$1000,2,FALSE)</f>
        <v>DLC_MURKMIRE</v>
      </c>
      <c r="L675" s="3" t="str">
        <f>VLOOKUP(J675,'LibSets constants'!$A$4:$C$1000,3,FALSE)</f>
        <v>Murkmire</v>
      </c>
    </row>
    <row r="676" spans="1:12" x14ac:dyDescent="0.25">
      <c r="A676" s="12">
        <v>1080</v>
      </c>
      <c r="B676" s="5">
        <f>VLOOKUP(A676,'ESO dumped ZoneData'!$A$3:$D$9995,2,FALSE)</f>
        <v>676</v>
      </c>
      <c r="C676" s="5">
        <f>VLOOKUP(A676,'ESO dumped ZoneData'!$A$3:$D$9995,3,FALSE)</f>
        <v>101</v>
      </c>
      <c r="D676" s="3" t="str">
        <f>VLOOKUP(A676,'ESO dumped ZoneData'!$A$3:$D$9995,4,FALSE)</f>
        <v>Frostvault</v>
      </c>
      <c r="E676" s="3" t="str">
        <f t="array" ref="E676">IF(OR(EXACT(A676,'ESO Dungeon constants'!$D$3:$D$987)),"X","")</f>
        <v>X</v>
      </c>
      <c r="F676" s="3" t="str">
        <f t="shared" si="40"/>
        <v/>
      </c>
      <c r="G676" s="3" t="str">
        <f t="shared" si="41"/>
        <v>Eastmarch</v>
      </c>
      <c r="H676" s="17">
        <f t="shared" si="42"/>
        <v>1080</v>
      </c>
      <c r="I676" s="17">
        <f t="shared" si="43"/>
        <v>101</v>
      </c>
      <c r="J676">
        <v>0</v>
      </c>
      <c r="K676" s="3" t="str">
        <f>VLOOKUP(J676,'LibSets constants'!$A$4:$B$1000,2,FALSE)</f>
        <v>DLC_BASE_GAME</v>
      </c>
      <c r="L676" s="3" t="str">
        <f>VLOOKUP(J676,'LibSets constants'!$A$4:$C$1000,3,FALSE)</f>
        <v>Included in base game</v>
      </c>
    </row>
    <row r="677" spans="1:12" x14ac:dyDescent="0.25">
      <c r="A677" s="12">
        <v>1081</v>
      </c>
      <c r="B677" s="5">
        <f>VLOOKUP(A677,'ESO dumped ZoneData'!$A$3:$D$9995,2,FALSE)</f>
        <v>677</v>
      </c>
      <c r="C677" s="5">
        <f>VLOOKUP(A677,'ESO dumped ZoneData'!$A$3:$D$9995,3,FALSE)</f>
        <v>823</v>
      </c>
      <c r="D677" s="3" t="str">
        <f>VLOOKUP(A677,'ESO dumped ZoneData'!$A$3:$D$9995,4,FALSE)</f>
        <v>Depths of Malatar</v>
      </c>
      <c r="E677" s="3" t="str">
        <f t="array" ref="E677">IF(OR(EXACT(A677,'ESO Dungeon constants'!$D$3:$D$987)),"X","")</f>
        <v>X</v>
      </c>
      <c r="F677" s="3" t="str">
        <f t="shared" si="40"/>
        <v/>
      </c>
      <c r="G677" s="3" t="str">
        <f t="shared" si="41"/>
        <v>Gold Coast</v>
      </c>
      <c r="H677" s="17">
        <f t="shared" si="42"/>
        <v>1081</v>
      </c>
      <c r="I677" s="17">
        <f t="shared" si="43"/>
        <v>823</v>
      </c>
      <c r="J677">
        <v>4</v>
      </c>
      <c r="K677" s="3" t="str">
        <f>VLOOKUP(J677,'LibSets constants'!$A$4:$B$1000,2,FALSE)</f>
        <v>DLC_DARK_BROTHERHOOD</v>
      </c>
      <c r="L677" s="3" t="str">
        <f>VLOOKUP(J677,'LibSets constants'!$A$4:$C$1000,3,FALSE)</f>
        <v>Dark Brotherhood</v>
      </c>
    </row>
    <row r="678" spans="1:12" x14ac:dyDescent="0.25">
      <c r="A678" s="12">
        <v>1082</v>
      </c>
      <c r="B678" s="5">
        <f>VLOOKUP(A678,'ESO dumped ZoneData'!$A$3:$D$9995,2,FALSE)</f>
        <v>678</v>
      </c>
      <c r="C678" s="5">
        <f>VLOOKUP(A678,'ESO dumped ZoneData'!$A$3:$D$9995,3,FALSE)</f>
        <v>726</v>
      </c>
      <c r="D678" s="3" t="str">
        <f>VLOOKUP(A678,'ESO dumped ZoneData'!$A$3:$D$9995,4,FALSE)</f>
        <v>Blackrose Prison</v>
      </c>
      <c r="E678" s="3" t="str">
        <f t="array" ref="E678">IF(OR(EXACT(A678,'ESO Dungeon constants'!$D$3:$D$987)),"X","")</f>
        <v/>
      </c>
      <c r="F678" s="3" t="str">
        <f t="shared" si="40"/>
        <v/>
      </c>
      <c r="G678" s="3" t="str">
        <f t="shared" si="41"/>
        <v>Murkmire</v>
      </c>
      <c r="H678" s="17">
        <f t="shared" si="42"/>
        <v>1082</v>
      </c>
      <c r="I678" s="17">
        <f t="shared" si="43"/>
        <v>726</v>
      </c>
      <c r="J678">
        <v>12</v>
      </c>
      <c r="K678" s="3" t="str">
        <f>VLOOKUP(J678,'LibSets constants'!$A$4:$B$1000,2,FALSE)</f>
        <v>DLC_MURKMIRE</v>
      </c>
      <c r="L678" s="3" t="str">
        <f>VLOOKUP(J678,'LibSets constants'!$A$4:$C$1000,3,FALSE)</f>
        <v>Murkmire</v>
      </c>
    </row>
    <row r="679" spans="1:12" x14ac:dyDescent="0.25">
      <c r="A679" s="12">
        <v>1083</v>
      </c>
      <c r="B679" s="5">
        <f>VLOOKUP(A679,'ESO dumped ZoneData'!$A$3:$D$9995,2,FALSE)</f>
        <v>679</v>
      </c>
      <c r="C679" s="5">
        <f>VLOOKUP(A679,'ESO dumped ZoneData'!$A$3:$D$9995,3,FALSE)</f>
        <v>726</v>
      </c>
      <c r="D679" s="3" t="str">
        <f>VLOOKUP(A679,'ESO dumped ZoneData'!$A$3:$D$9995,4,FALSE)</f>
        <v>Deep-Root</v>
      </c>
      <c r="E679" s="3" t="str">
        <f t="array" ref="E679">IF(OR(EXACT(A679,'ESO Dungeon constants'!$D$3:$D$987)),"X","")</f>
        <v/>
      </c>
      <c r="F679" s="3" t="str">
        <f t="shared" si="40"/>
        <v/>
      </c>
      <c r="G679" s="3" t="str">
        <f t="shared" si="41"/>
        <v>Murkmire</v>
      </c>
      <c r="H679" s="17">
        <f t="shared" si="42"/>
        <v>1083</v>
      </c>
      <c r="I679" s="17">
        <f t="shared" si="43"/>
        <v>726</v>
      </c>
      <c r="J679">
        <v>12</v>
      </c>
      <c r="K679" s="3" t="str">
        <f>VLOOKUP(J679,'LibSets constants'!$A$4:$B$1000,2,FALSE)</f>
        <v>DLC_MURKMIRE</v>
      </c>
      <c r="L679" s="3" t="str">
        <f>VLOOKUP(J679,'LibSets constants'!$A$4:$C$1000,3,FALSE)</f>
        <v>Murkmire</v>
      </c>
    </row>
    <row r="680" spans="1:12" x14ac:dyDescent="0.25">
      <c r="A680" s="12">
        <v>1085</v>
      </c>
      <c r="B680" s="5">
        <f>VLOOKUP(A680,'ESO dumped ZoneData'!$A$3:$D$9995,2,FALSE)</f>
        <v>680</v>
      </c>
      <c r="C680" s="5">
        <f>VLOOKUP(A680,'ESO dumped ZoneData'!$A$3:$D$9995,3,FALSE)</f>
        <v>1086</v>
      </c>
      <c r="D680" s="3" t="str">
        <f>VLOOKUP(A680,'ESO dumped ZoneData'!$A$3:$D$9995,4,FALSE)</f>
        <v>Halls of Colossus</v>
      </c>
      <c r="E680" s="3" t="str">
        <f t="array" ref="E680">IF(OR(EXACT(A680,'ESO Dungeon constants'!$D$3:$D$987)),"X","")</f>
        <v/>
      </c>
      <c r="F680" s="3" t="str">
        <f t="shared" si="40"/>
        <v/>
      </c>
      <c r="G680" s="3" t="str">
        <f t="shared" si="41"/>
        <v>Northern Elsweyr</v>
      </c>
      <c r="H680" s="17">
        <f t="shared" si="42"/>
        <v>1085</v>
      </c>
      <c r="I680" s="17">
        <f t="shared" si="43"/>
        <v>1086</v>
      </c>
      <c r="J680">
        <v>0</v>
      </c>
      <c r="K680" s="3" t="str">
        <f>VLOOKUP(J680,'LibSets constants'!$A$4:$B$1000,2,FALSE)</f>
        <v>DLC_BASE_GAME</v>
      </c>
      <c r="L680" s="3" t="str">
        <f>VLOOKUP(J680,'LibSets constants'!$A$4:$C$1000,3,FALSE)</f>
        <v>Included in base game</v>
      </c>
    </row>
    <row r="681" spans="1:12" x14ac:dyDescent="0.25">
      <c r="A681" s="12">
        <v>1086</v>
      </c>
      <c r="B681" s="5">
        <f>VLOOKUP(A681,'ESO dumped ZoneData'!$A$3:$D$9995,2,FALSE)</f>
        <v>681</v>
      </c>
      <c r="C681" s="5">
        <f>VLOOKUP(A681,'ESO dumped ZoneData'!$A$3:$D$9995,3,FALSE)</f>
        <v>1086</v>
      </c>
      <c r="D681" s="3" t="str">
        <f>VLOOKUP(A681,'ESO dumped ZoneData'!$A$3:$D$9995,4,FALSE)</f>
        <v>Northern Elsweyr</v>
      </c>
      <c r="E681" s="3" t="str">
        <f t="array" ref="E681">IF(OR(EXACT(A681,'ESO Dungeon constants'!$D$3:$D$987)),"X","")</f>
        <v/>
      </c>
      <c r="F681" s="3" t="str">
        <f t="shared" si="40"/>
        <v>X</v>
      </c>
      <c r="G681" s="3" t="str">
        <f t="shared" si="41"/>
        <v/>
      </c>
      <c r="H681" s="17">
        <f t="shared" si="42"/>
        <v>1086</v>
      </c>
      <c r="I681" s="17">
        <f t="shared" si="43"/>
        <v>1086</v>
      </c>
      <c r="J681">
        <v>14</v>
      </c>
      <c r="K681" s="3" t="str">
        <f>VLOOKUP(J681,'LibSets constants'!$A$4:$B$1000,2,FALSE)</f>
        <v>DLC_ELSWEYR</v>
      </c>
      <c r="L681" s="3" t="str">
        <f>VLOOKUP(J681,'LibSets constants'!$A$4:$C$1000,3,FALSE)</f>
        <v>Elsweyr</v>
      </c>
    </row>
    <row r="682" spans="1:12" x14ac:dyDescent="0.25">
      <c r="A682" s="12">
        <v>1088</v>
      </c>
      <c r="B682" s="5">
        <f>VLOOKUP(A682,'ESO dumped ZoneData'!$A$3:$D$9995,2,FALSE)</f>
        <v>682</v>
      </c>
      <c r="C682" s="5">
        <f>VLOOKUP(A682,'ESO dumped ZoneData'!$A$3:$D$9995,3,FALSE)</f>
        <v>1086</v>
      </c>
      <c r="D682" s="3" t="str">
        <f>VLOOKUP(A682,'ESO dumped ZoneData'!$A$3:$D$9995,4,FALSE)</f>
        <v>Rimmen Outlaws Refuge</v>
      </c>
      <c r="E682" s="3" t="str">
        <f t="array" ref="E682">IF(OR(EXACT(A682,'ESO Dungeon constants'!$D$3:$D$987)),"X","")</f>
        <v/>
      </c>
      <c r="F682" s="3" t="str">
        <f t="shared" si="40"/>
        <v/>
      </c>
      <c r="G682" s="3" t="str">
        <f t="shared" si="41"/>
        <v>Northern Elsweyr</v>
      </c>
      <c r="H682" s="17">
        <f t="shared" si="42"/>
        <v>1088</v>
      </c>
      <c r="I682" s="17">
        <f t="shared" si="43"/>
        <v>1086</v>
      </c>
      <c r="J682">
        <v>14</v>
      </c>
      <c r="K682" s="3" t="str">
        <f>VLOOKUP(J682,'LibSets constants'!$A$4:$B$1000,2,FALSE)</f>
        <v>DLC_ELSWEYR</v>
      </c>
      <c r="L682" s="3" t="str">
        <f>VLOOKUP(J682,'LibSets constants'!$A$4:$C$1000,3,FALSE)</f>
        <v>Elsweyr</v>
      </c>
    </row>
    <row r="683" spans="1:12" x14ac:dyDescent="0.25">
      <c r="A683" s="12">
        <v>1089</v>
      </c>
      <c r="B683" s="5">
        <f>VLOOKUP(A683,'ESO dumped ZoneData'!$A$3:$D$9995,2,FALSE)</f>
        <v>683</v>
      </c>
      <c r="C683" s="5">
        <f>VLOOKUP(A683,'ESO dumped ZoneData'!$A$3:$D$9995,3,FALSE)</f>
        <v>1086</v>
      </c>
      <c r="D683" s="3" t="str">
        <f>VLOOKUP(A683,'ESO dumped ZoneData'!$A$3:$D$9995,4,FALSE)</f>
        <v>Rimmen Necropolis</v>
      </c>
      <c r="E683" s="3" t="str">
        <f t="array" ref="E683">IF(OR(EXACT(A683,'ESO Dungeon constants'!$D$3:$D$987)),"X","")</f>
        <v/>
      </c>
      <c r="F683" s="3" t="str">
        <f t="shared" si="40"/>
        <v/>
      </c>
      <c r="G683" s="3" t="str">
        <f t="shared" si="41"/>
        <v>Northern Elsweyr</v>
      </c>
      <c r="H683" s="17">
        <f t="shared" si="42"/>
        <v>1089</v>
      </c>
      <c r="I683" s="17">
        <f t="shared" si="43"/>
        <v>1086</v>
      </c>
      <c r="J683">
        <v>14</v>
      </c>
      <c r="K683" s="3" t="str">
        <f>VLOOKUP(J683,'LibSets constants'!$A$4:$B$1000,2,FALSE)</f>
        <v>DLC_ELSWEYR</v>
      </c>
      <c r="L683" s="3" t="str">
        <f>VLOOKUP(J683,'LibSets constants'!$A$4:$C$1000,3,FALSE)</f>
        <v>Elsweyr</v>
      </c>
    </row>
    <row r="684" spans="1:12" x14ac:dyDescent="0.25">
      <c r="A684" s="12">
        <v>1090</v>
      </c>
      <c r="B684" s="5">
        <f>VLOOKUP(A684,'ESO dumped ZoneData'!$A$3:$D$9995,2,FALSE)</f>
        <v>684</v>
      </c>
      <c r="C684" s="5">
        <f>VLOOKUP(A684,'ESO dumped ZoneData'!$A$3:$D$9995,3,FALSE)</f>
        <v>1086</v>
      </c>
      <c r="D684" s="3" t="str">
        <f>VLOOKUP(A684,'ESO dumped ZoneData'!$A$3:$D$9995,4,FALSE)</f>
        <v>Orcrest</v>
      </c>
      <c r="E684" s="3" t="str">
        <f t="array" ref="E684">IF(OR(EXACT(A684,'ESO Dungeon constants'!$D$3:$D$987)),"X","")</f>
        <v/>
      </c>
      <c r="F684" s="3" t="str">
        <f t="shared" si="40"/>
        <v/>
      </c>
      <c r="G684" s="3" t="str">
        <f t="shared" si="41"/>
        <v>Northern Elsweyr</v>
      </c>
      <c r="H684" s="17">
        <f t="shared" si="42"/>
        <v>1090</v>
      </c>
      <c r="I684" s="17">
        <f t="shared" si="43"/>
        <v>1086</v>
      </c>
      <c r="J684">
        <v>14</v>
      </c>
      <c r="K684" s="3" t="str">
        <f>VLOOKUP(J684,'LibSets constants'!$A$4:$B$1000,2,FALSE)</f>
        <v>DLC_ELSWEYR</v>
      </c>
      <c r="L684" s="3" t="str">
        <f>VLOOKUP(J684,'LibSets constants'!$A$4:$C$1000,3,FALSE)</f>
        <v>Elsweyr</v>
      </c>
    </row>
    <row r="685" spans="1:12" x14ac:dyDescent="0.25">
      <c r="A685" s="12">
        <v>1091</v>
      </c>
      <c r="B685" s="5">
        <f>VLOOKUP(A685,'ESO dumped ZoneData'!$A$3:$D$9995,2,FALSE)</f>
        <v>685</v>
      </c>
      <c r="C685" s="5">
        <f>VLOOKUP(A685,'ESO dumped ZoneData'!$A$3:$D$9995,3,FALSE)</f>
        <v>1086</v>
      </c>
      <c r="D685" s="3" t="str">
        <f>VLOOKUP(A685,'ESO dumped ZoneData'!$A$3:$D$9995,4,FALSE)</f>
        <v>Abode of Ignominy</v>
      </c>
      <c r="E685" s="3" t="str">
        <f t="array" ref="E685">IF(OR(EXACT(A685,'ESO Dungeon constants'!$D$3:$D$987)),"X","")</f>
        <v/>
      </c>
      <c r="F685" s="3" t="str">
        <f t="shared" si="40"/>
        <v/>
      </c>
      <c r="G685" s="3" t="str">
        <f t="shared" si="41"/>
        <v>Northern Elsweyr</v>
      </c>
      <c r="H685" s="17">
        <f t="shared" si="42"/>
        <v>1091</v>
      </c>
      <c r="I685" s="17">
        <f t="shared" si="43"/>
        <v>1086</v>
      </c>
      <c r="J685">
        <v>14</v>
      </c>
      <c r="K685" s="3" t="str">
        <f>VLOOKUP(J685,'LibSets constants'!$A$4:$B$1000,2,FALSE)</f>
        <v>DLC_ELSWEYR</v>
      </c>
      <c r="L685" s="3" t="str">
        <f>VLOOKUP(J685,'LibSets constants'!$A$4:$C$1000,3,FALSE)</f>
        <v>Elsweyr</v>
      </c>
    </row>
    <row r="686" spans="1:12" x14ac:dyDescent="0.25">
      <c r="A686" s="12">
        <v>1092</v>
      </c>
      <c r="B686" s="5">
        <f>VLOOKUP(A686,'ESO dumped ZoneData'!$A$3:$D$9995,2,FALSE)</f>
        <v>686</v>
      </c>
      <c r="C686" s="5">
        <f>VLOOKUP(A686,'ESO dumped ZoneData'!$A$3:$D$9995,3,FALSE)</f>
        <v>1086</v>
      </c>
      <c r="D686" s="3" t="str">
        <f>VLOOKUP(A686,'ESO dumped ZoneData'!$A$3:$D$9995,4,FALSE)</f>
        <v>Predator Mesa</v>
      </c>
      <c r="E686" s="3" t="str">
        <f t="array" ref="E686">IF(OR(EXACT(A686,'ESO Dungeon constants'!$D$3:$D$987)),"X","")</f>
        <v/>
      </c>
      <c r="F686" s="3" t="str">
        <f t="shared" si="40"/>
        <v/>
      </c>
      <c r="G686" s="3" t="str">
        <f t="shared" si="41"/>
        <v>Northern Elsweyr</v>
      </c>
      <c r="H686" s="17">
        <f t="shared" si="42"/>
        <v>1092</v>
      </c>
      <c r="I686" s="17">
        <f t="shared" si="43"/>
        <v>1086</v>
      </c>
      <c r="J686">
        <v>14</v>
      </c>
      <c r="K686" s="3" t="str">
        <f>VLOOKUP(J686,'LibSets constants'!$A$4:$B$1000,2,FALSE)</f>
        <v>DLC_ELSWEYR</v>
      </c>
      <c r="L686" s="3" t="str">
        <f>VLOOKUP(J686,'LibSets constants'!$A$4:$C$1000,3,FALSE)</f>
        <v>Elsweyr</v>
      </c>
    </row>
    <row r="687" spans="1:12" x14ac:dyDescent="0.25">
      <c r="A687" s="12">
        <v>1094</v>
      </c>
      <c r="B687" s="5">
        <f>VLOOKUP(A687,'ESO dumped ZoneData'!$A$3:$D$9995,2,FALSE)</f>
        <v>687</v>
      </c>
      <c r="C687" s="5">
        <f>VLOOKUP(A687,'ESO dumped ZoneData'!$A$3:$D$9995,3,FALSE)</f>
        <v>1086</v>
      </c>
      <c r="D687" s="3" t="str">
        <f>VLOOKUP(A687,'ESO dumped ZoneData'!$A$3:$D$9995,4,FALSE)</f>
        <v>Tomb of the Serpents</v>
      </c>
      <c r="E687" s="3" t="str">
        <f t="array" ref="E687">IF(OR(EXACT(A687,'ESO Dungeon constants'!$D$3:$D$987)),"X","")</f>
        <v/>
      </c>
      <c r="F687" s="3" t="str">
        <f t="shared" si="40"/>
        <v/>
      </c>
      <c r="G687" s="3" t="str">
        <f t="shared" si="41"/>
        <v>Northern Elsweyr</v>
      </c>
      <c r="H687" s="17">
        <f t="shared" si="42"/>
        <v>1094</v>
      </c>
      <c r="I687" s="17">
        <f t="shared" si="43"/>
        <v>1086</v>
      </c>
      <c r="J687">
        <v>14</v>
      </c>
      <c r="K687" s="3" t="str">
        <f>VLOOKUP(J687,'LibSets constants'!$A$4:$B$1000,2,FALSE)</f>
        <v>DLC_ELSWEYR</v>
      </c>
      <c r="L687" s="3" t="str">
        <f>VLOOKUP(J687,'LibSets constants'!$A$4:$C$1000,3,FALSE)</f>
        <v>Elsweyr</v>
      </c>
    </row>
    <row r="688" spans="1:12" x14ac:dyDescent="0.25">
      <c r="A688" s="12">
        <v>1095</v>
      </c>
      <c r="B688" s="5">
        <f>VLOOKUP(A688,'ESO dumped ZoneData'!$A$3:$D$9995,2,FALSE)</f>
        <v>688</v>
      </c>
      <c r="C688" s="5">
        <f>VLOOKUP(A688,'ESO dumped ZoneData'!$A$3:$D$9995,3,FALSE)</f>
        <v>1086</v>
      </c>
      <c r="D688" s="3" t="str">
        <f>VLOOKUP(A688,'ESO dumped ZoneData'!$A$3:$D$9995,4,FALSE)</f>
        <v>Darkpool Mine</v>
      </c>
      <c r="E688" s="3" t="str">
        <f t="array" ref="E688">IF(OR(EXACT(A688,'ESO Dungeon constants'!$D$3:$D$987)),"X","")</f>
        <v/>
      </c>
      <c r="F688" s="3" t="str">
        <f t="shared" si="40"/>
        <v/>
      </c>
      <c r="G688" s="3" t="str">
        <f t="shared" si="41"/>
        <v>Northern Elsweyr</v>
      </c>
      <c r="H688" s="17">
        <f t="shared" si="42"/>
        <v>1095</v>
      </c>
      <c r="I688" s="17">
        <f t="shared" si="43"/>
        <v>1086</v>
      </c>
      <c r="J688">
        <v>14</v>
      </c>
      <c r="K688" s="3" t="str">
        <f>VLOOKUP(J688,'LibSets constants'!$A$4:$B$1000,2,FALSE)</f>
        <v>DLC_ELSWEYR</v>
      </c>
      <c r="L688" s="3" t="str">
        <f>VLOOKUP(J688,'LibSets constants'!$A$4:$C$1000,3,FALSE)</f>
        <v>Elsweyr</v>
      </c>
    </row>
    <row r="689" spans="1:12" x14ac:dyDescent="0.25">
      <c r="A689" s="12">
        <v>1096</v>
      </c>
      <c r="B689" s="5">
        <f>VLOOKUP(A689,'ESO dumped ZoneData'!$A$3:$D$9995,2,FALSE)</f>
        <v>689</v>
      </c>
      <c r="C689" s="5">
        <f>VLOOKUP(A689,'ESO dumped ZoneData'!$A$3:$D$9995,3,FALSE)</f>
        <v>1086</v>
      </c>
      <c r="D689" s="3" t="str">
        <f>VLOOKUP(A689,'ESO dumped ZoneData'!$A$3:$D$9995,4,FALSE)</f>
        <v>The Tangle</v>
      </c>
      <c r="E689" s="3" t="str">
        <f t="array" ref="E689">IF(OR(EXACT(A689,'ESO Dungeon constants'!$D$3:$D$987)),"X","")</f>
        <v/>
      </c>
      <c r="F689" s="3" t="str">
        <f t="shared" si="40"/>
        <v/>
      </c>
      <c r="G689" s="3" t="str">
        <f t="shared" si="41"/>
        <v>Northern Elsweyr</v>
      </c>
      <c r="H689" s="17">
        <f t="shared" si="42"/>
        <v>1096</v>
      </c>
      <c r="I689" s="17">
        <f t="shared" si="43"/>
        <v>1086</v>
      </c>
      <c r="J689">
        <v>14</v>
      </c>
      <c r="K689" s="3" t="str">
        <f>VLOOKUP(J689,'LibSets constants'!$A$4:$B$1000,2,FALSE)</f>
        <v>DLC_ELSWEYR</v>
      </c>
      <c r="L689" s="3" t="str">
        <f>VLOOKUP(J689,'LibSets constants'!$A$4:$C$1000,3,FALSE)</f>
        <v>Elsweyr</v>
      </c>
    </row>
    <row r="690" spans="1:12" x14ac:dyDescent="0.25">
      <c r="A690" s="12">
        <v>1097</v>
      </c>
      <c r="B690" s="5">
        <f>VLOOKUP(A690,'ESO dumped ZoneData'!$A$3:$D$9995,2,FALSE)</f>
        <v>690</v>
      </c>
      <c r="C690" s="5">
        <f>VLOOKUP(A690,'ESO dumped ZoneData'!$A$3:$D$9995,3,FALSE)</f>
        <v>1086</v>
      </c>
      <c r="D690" s="3" t="str">
        <f>VLOOKUP(A690,'ESO dumped ZoneData'!$A$3:$D$9995,4,FALSE)</f>
        <v>Sleepy Senche Mine</v>
      </c>
      <c r="E690" s="3" t="str">
        <f t="array" ref="E690">IF(OR(EXACT(A690,'ESO Dungeon constants'!$D$3:$D$987)),"X","")</f>
        <v/>
      </c>
      <c r="F690" s="3" t="str">
        <f t="shared" si="40"/>
        <v/>
      </c>
      <c r="G690" s="3" t="str">
        <f t="shared" si="41"/>
        <v>Northern Elsweyr</v>
      </c>
      <c r="H690" s="17">
        <f t="shared" si="42"/>
        <v>1097</v>
      </c>
      <c r="I690" s="17">
        <f t="shared" si="43"/>
        <v>1086</v>
      </c>
      <c r="J690">
        <v>14</v>
      </c>
      <c r="K690" s="3" t="str">
        <f>VLOOKUP(J690,'LibSets constants'!$A$4:$B$1000,2,FALSE)</f>
        <v>DLC_ELSWEYR</v>
      </c>
      <c r="L690" s="3" t="str">
        <f>VLOOKUP(J690,'LibSets constants'!$A$4:$C$1000,3,FALSE)</f>
        <v>Elsweyr</v>
      </c>
    </row>
    <row r="691" spans="1:12" x14ac:dyDescent="0.25">
      <c r="A691" s="12">
        <v>1098</v>
      </c>
      <c r="B691" s="5">
        <f>VLOOKUP(A691,'ESO dumped ZoneData'!$A$3:$D$9995,2,FALSE)</f>
        <v>691</v>
      </c>
      <c r="C691" s="5">
        <f>VLOOKUP(A691,'ESO dumped ZoneData'!$A$3:$D$9995,3,FALSE)</f>
        <v>1086</v>
      </c>
      <c r="D691" s="3" t="str">
        <f>VLOOKUP(A691,'ESO dumped ZoneData'!$A$3:$D$9995,4,FALSE)</f>
        <v>Riverhold</v>
      </c>
      <c r="E691" s="3" t="str">
        <f t="array" ref="E691">IF(OR(EXACT(A691,'ESO Dungeon constants'!$D$3:$D$987)),"X","")</f>
        <v/>
      </c>
      <c r="F691" s="3" t="str">
        <f t="shared" si="40"/>
        <v/>
      </c>
      <c r="G691" s="3" t="str">
        <f t="shared" si="41"/>
        <v>Northern Elsweyr</v>
      </c>
      <c r="H691" s="17">
        <f t="shared" si="42"/>
        <v>1098</v>
      </c>
      <c r="I691" s="17">
        <f t="shared" si="43"/>
        <v>1086</v>
      </c>
      <c r="J691">
        <v>14</v>
      </c>
      <c r="K691" s="3" t="str">
        <f>VLOOKUP(J691,'LibSets constants'!$A$4:$B$1000,2,FALSE)</f>
        <v>DLC_ELSWEYR</v>
      </c>
      <c r="L691" s="3" t="str">
        <f>VLOOKUP(J691,'LibSets constants'!$A$4:$C$1000,3,FALSE)</f>
        <v>Elsweyr</v>
      </c>
    </row>
    <row r="692" spans="1:12" x14ac:dyDescent="0.25">
      <c r="A692" s="12">
        <v>1099</v>
      </c>
      <c r="B692" s="5">
        <f>VLOOKUP(A692,'ESO dumped ZoneData'!$A$3:$D$9995,2,FALSE)</f>
        <v>692</v>
      </c>
      <c r="C692" s="5">
        <f>VLOOKUP(A692,'ESO dumped ZoneData'!$A$3:$D$9995,3,FALSE)</f>
        <v>1086</v>
      </c>
      <c r="D692" s="3" t="str">
        <f>VLOOKUP(A692,'ESO dumped ZoneData'!$A$3:$D$9995,4,FALSE)</f>
        <v>Rimmen Palace</v>
      </c>
      <c r="E692" s="3" t="str">
        <f t="array" ref="E692">IF(OR(EXACT(A692,'ESO Dungeon constants'!$D$3:$D$987)),"X","")</f>
        <v/>
      </c>
      <c r="F692" s="3" t="str">
        <f t="shared" si="40"/>
        <v/>
      </c>
      <c r="G692" s="3" t="str">
        <f t="shared" si="41"/>
        <v>Northern Elsweyr</v>
      </c>
      <c r="H692" s="17">
        <f t="shared" si="42"/>
        <v>1099</v>
      </c>
      <c r="I692" s="17">
        <f t="shared" si="43"/>
        <v>1086</v>
      </c>
      <c r="J692">
        <v>14</v>
      </c>
      <c r="K692" s="3" t="str">
        <f>VLOOKUP(J692,'LibSets constants'!$A$4:$B$1000,2,FALSE)</f>
        <v>DLC_ELSWEYR</v>
      </c>
      <c r="L692" s="3" t="str">
        <f>VLOOKUP(J692,'LibSets constants'!$A$4:$C$1000,3,FALSE)</f>
        <v>Elsweyr</v>
      </c>
    </row>
    <row r="693" spans="1:12" x14ac:dyDescent="0.25">
      <c r="A693" s="12">
        <v>1101</v>
      </c>
      <c r="B693" s="5">
        <f>VLOOKUP(A693,'ESO dumped ZoneData'!$A$3:$D$9995,2,FALSE)</f>
        <v>693</v>
      </c>
      <c r="C693" s="5">
        <f>VLOOKUP(A693,'ESO dumped ZoneData'!$A$3:$D$9995,3,FALSE)</f>
        <v>1086</v>
      </c>
      <c r="D693" s="3" t="str">
        <f>VLOOKUP(A693,'ESO dumped ZoneData'!$A$3:$D$9995,4,FALSE)</f>
        <v>Rimmen Palace Recesses</v>
      </c>
      <c r="E693" s="3" t="str">
        <f t="array" ref="E693">IF(OR(EXACT(A693,'ESO Dungeon constants'!$D$3:$D$987)),"X","")</f>
        <v/>
      </c>
      <c r="F693" s="3" t="str">
        <f t="shared" si="40"/>
        <v/>
      </c>
      <c r="G693" s="3" t="str">
        <f t="shared" si="41"/>
        <v>Northern Elsweyr</v>
      </c>
      <c r="H693" s="17">
        <f t="shared" si="42"/>
        <v>1101</v>
      </c>
      <c r="I693" s="17">
        <f t="shared" si="43"/>
        <v>1086</v>
      </c>
      <c r="J693">
        <v>14</v>
      </c>
      <c r="K693" s="3" t="str">
        <f>VLOOKUP(J693,'LibSets constants'!$A$4:$B$1000,2,FALSE)</f>
        <v>DLC_ELSWEYR</v>
      </c>
      <c r="L693" s="3" t="str">
        <f>VLOOKUP(J693,'LibSets constants'!$A$4:$C$1000,3,FALSE)</f>
        <v>Elsweyr</v>
      </c>
    </row>
    <row r="694" spans="1:12" x14ac:dyDescent="0.25">
      <c r="A694" s="12">
        <v>1102</v>
      </c>
      <c r="B694" s="5">
        <f>VLOOKUP(A694,'ESO dumped ZoneData'!$A$3:$D$9995,2,FALSE)</f>
        <v>694</v>
      </c>
      <c r="C694" s="5">
        <f>VLOOKUP(A694,'ESO dumped ZoneData'!$A$3:$D$9995,3,FALSE)</f>
        <v>1086</v>
      </c>
      <c r="D694" s="3" t="str">
        <f>VLOOKUP(A694,'ESO dumped ZoneData'!$A$3:$D$9995,4,FALSE)</f>
        <v>Sepulcher of Mischance</v>
      </c>
      <c r="E694" s="3" t="str">
        <f t="array" ref="E694">IF(OR(EXACT(A694,'ESO Dungeon constants'!$D$3:$D$987)),"X","")</f>
        <v/>
      </c>
      <c r="F694" s="3" t="str">
        <f t="shared" si="40"/>
        <v/>
      </c>
      <c r="G694" s="3" t="str">
        <f t="shared" si="41"/>
        <v>Northern Elsweyr</v>
      </c>
      <c r="H694" s="17">
        <f t="shared" si="42"/>
        <v>1102</v>
      </c>
      <c r="I694" s="17">
        <f t="shared" si="43"/>
        <v>1086</v>
      </c>
      <c r="J694">
        <v>14</v>
      </c>
      <c r="K694" s="3" t="str">
        <f>VLOOKUP(J694,'LibSets constants'!$A$4:$B$1000,2,FALSE)</f>
        <v>DLC_ELSWEYR</v>
      </c>
      <c r="L694" s="3" t="str">
        <f>VLOOKUP(J694,'LibSets constants'!$A$4:$C$1000,3,FALSE)</f>
        <v>Elsweyr</v>
      </c>
    </row>
    <row r="695" spans="1:12" x14ac:dyDescent="0.25">
      <c r="A695" s="12">
        <v>1103</v>
      </c>
      <c r="B695" s="5">
        <f>VLOOKUP(A695,'ESO dumped ZoneData'!$A$3:$D$9995,2,FALSE)</f>
        <v>695</v>
      </c>
      <c r="C695" s="5">
        <f>VLOOKUP(A695,'ESO dumped ZoneData'!$A$3:$D$9995,3,FALSE)</f>
        <v>1086</v>
      </c>
      <c r="D695" s="3" t="str">
        <f>VLOOKUP(A695,'ESO dumped ZoneData'!$A$3:$D$9995,4,FALSE)</f>
        <v>Moon Gate of Anequina</v>
      </c>
      <c r="E695" s="3" t="str">
        <f t="array" ref="E695">IF(OR(EXACT(A695,'ESO Dungeon constants'!$D$3:$D$987)),"X","")</f>
        <v/>
      </c>
      <c r="F695" s="3" t="str">
        <f t="shared" si="40"/>
        <v/>
      </c>
      <c r="G695" s="3" t="str">
        <f t="shared" si="41"/>
        <v>Northern Elsweyr</v>
      </c>
      <c r="H695" s="17">
        <f t="shared" si="42"/>
        <v>1103</v>
      </c>
      <c r="I695" s="17">
        <f t="shared" si="43"/>
        <v>1086</v>
      </c>
      <c r="J695">
        <v>14</v>
      </c>
      <c r="K695" s="3" t="str">
        <f>VLOOKUP(J695,'LibSets constants'!$A$4:$B$1000,2,FALSE)</f>
        <v>DLC_ELSWEYR</v>
      </c>
      <c r="L695" s="3" t="str">
        <f>VLOOKUP(J695,'LibSets constants'!$A$4:$C$1000,3,FALSE)</f>
        <v>Elsweyr</v>
      </c>
    </row>
    <row r="696" spans="1:12" x14ac:dyDescent="0.25">
      <c r="A696" s="12">
        <v>1105</v>
      </c>
      <c r="B696" s="5">
        <f>VLOOKUP(A696,'ESO dumped ZoneData'!$A$3:$D$9995,2,FALSE)</f>
        <v>696</v>
      </c>
      <c r="C696" s="5">
        <f>VLOOKUP(A696,'ESO dumped ZoneData'!$A$3:$D$9995,3,FALSE)</f>
        <v>1086</v>
      </c>
      <c r="D696" s="3" t="str">
        <f>VLOOKUP(A696,'ESO dumped ZoneData'!$A$3:$D$9995,4,FALSE)</f>
        <v>Skooma Cat's Cloister</v>
      </c>
      <c r="E696" s="3" t="str">
        <f t="array" ref="E696">IF(OR(EXACT(A696,'ESO Dungeon constants'!$D$3:$D$987)),"X","")</f>
        <v/>
      </c>
      <c r="F696" s="3" t="str">
        <f t="shared" si="40"/>
        <v/>
      </c>
      <c r="G696" s="3" t="str">
        <f t="shared" si="41"/>
        <v>Northern Elsweyr</v>
      </c>
      <c r="H696" s="17">
        <f t="shared" si="42"/>
        <v>1105</v>
      </c>
      <c r="I696" s="17">
        <f t="shared" si="43"/>
        <v>1086</v>
      </c>
      <c r="J696">
        <v>14</v>
      </c>
      <c r="K696" s="3" t="str">
        <f>VLOOKUP(J696,'LibSets constants'!$A$4:$B$1000,2,FALSE)</f>
        <v>DLC_ELSWEYR</v>
      </c>
      <c r="L696" s="3" t="str">
        <f>VLOOKUP(J696,'LibSets constants'!$A$4:$C$1000,3,FALSE)</f>
        <v>Elsweyr</v>
      </c>
    </row>
    <row r="697" spans="1:12" x14ac:dyDescent="0.25">
      <c r="A697" s="12">
        <v>1106</v>
      </c>
      <c r="B697" s="5">
        <f>VLOOKUP(A697,'ESO dumped ZoneData'!$A$3:$D$9995,2,FALSE)</f>
        <v>697</v>
      </c>
      <c r="C697" s="5">
        <f>VLOOKUP(A697,'ESO dumped ZoneData'!$A$3:$D$9995,3,FALSE)</f>
        <v>1086</v>
      </c>
      <c r="D697" s="3" t="str">
        <f>VLOOKUP(A697,'ESO dumped ZoneData'!$A$3:$D$9995,4,FALSE)</f>
        <v>Star Haven Adeptorium</v>
      </c>
      <c r="E697" s="3" t="str">
        <f t="array" ref="E697">IF(OR(EXACT(A697,'ESO Dungeon constants'!$D$3:$D$987)),"X","")</f>
        <v/>
      </c>
      <c r="F697" s="3" t="str">
        <f t="shared" si="40"/>
        <v/>
      </c>
      <c r="G697" s="3" t="str">
        <f t="shared" si="41"/>
        <v>Northern Elsweyr</v>
      </c>
      <c r="H697" s="17">
        <f t="shared" si="42"/>
        <v>1106</v>
      </c>
      <c r="I697" s="17">
        <f t="shared" si="43"/>
        <v>1086</v>
      </c>
      <c r="J697">
        <v>14</v>
      </c>
      <c r="K697" s="3" t="str">
        <f>VLOOKUP(J697,'LibSets constants'!$A$4:$B$1000,2,FALSE)</f>
        <v>DLC_ELSWEYR</v>
      </c>
      <c r="L697" s="3" t="str">
        <f>VLOOKUP(J697,'LibSets constants'!$A$4:$C$1000,3,FALSE)</f>
        <v>Elsweyr</v>
      </c>
    </row>
    <row r="698" spans="1:12" x14ac:dyDescent="0.25">
      <c r="A698" s="12">
        <v>1107</v>
      </c>
      <c r="B698" s="5">
        <f>VLOOKUP(A698,'ESO dumped ZoneData'!$A$3:$D$9995,2,FALSE)</f>
        <v>698</v>
      </c>
      <c r="C698" s="5">
        <f>VLOOKUP(A698,'ESO dumped ZoneData'!$A$3:$D$9995,3,FALSE)</f>
        <v>1107</v>
      </c>
      <c r="D698" s="3" t="str">
        <f>VLOOKUP(A698,'ESO dumped ZoneData'!$A$3:$D$9995,4,FALSE)</f>
        <v>ZWicksTest</v>
      </c>
      <c r="E698" s="3" t="str">
        <f t="array" ref="E698">IF(OR(EXACT(A698,'ESO Dungeon constants'!$D$3:$D$987)),"X","")</f>
        <v/>
      </c>
      <c r="F698" s="3" t="str">
        <f t="shared" si="40"/>
        <v>X</v>
      </c>
      <c r="G698" s="3" t="str">
        <f t="shared" si="41"/>
        <v/>
      </c>
      <c r="H698" s="17">
        <f t="shared" si="42"/>
        <v>1107</v>
      </c>
      <c r="I698" s="17">
        <f t="shared" si="43"/>
        <v>1107</v>
      </c>
      <c r="J698">
        <v>0</v>
      </c>
      <c r="K698" s="3" t="str">
        <f>VLOOKUP(J698,'LibSets constants'!$A$4:$B$1000,2,FALSE)</f>
        <v>DLC_BASE_GAME</v>
      </c>
      <c r="L698" s="3" t="str">
        <f>VLOOKUP(J698,'LibSets constants'!$A$4:$C$1000,3,FALSE)</f>
        <v>Included in base game</v>
      </c>
    </row>
    <row r="699" spans="1:12" x14ac:dyDescent="0.25">
      <c r="A699" s="12">
        <v>1108</v>
      </c>
      <c r="B699" s="5">
        <f>VLOOKUP(A699,'ESO dumped ZoneData'!$A$3:$D$9995,2,FALSE)</f>
        <v>699</v>
      </c>
      <c r="C699" s="5">
        <f>VLOOKUP(A699,'ESO dumped ZoneData'!$A$3:$D$9995,3,FALSE)</f>
        <v>1108</v>
      </c>
      <c r="D699" s="3" t="str">
        <f>VLOOKUP(A699,'ESO dumped ZoneData'!$A$3:$D$9995,4,FALSE)</f>
        <v>Lakemire Xanmeer Manor</v>
      </c>
      <c r="E699" s="3" t="str">
        <f t="array" ref="E699">IF(OR(EXACT(A699,'ESO Dungeon constants'!$D$3:$D$987)),"X","")</f>
        <v/>
      </c>
      <c r="F699" s="3" t="str">
        <f t="shared" si="40"/>
        <v>X</v>
      </c>
      <c r="G699" s="3" t="str">
        <f t="shared" si="41"/>
        <v/>
      </c>
      <c r="H699" s="17">
        <f t="shared" si="42"/>
        <v>1108</v>
      </c>
      <c r="I699" s="17">
        <f t="shared" si="43"/>
        <v>1108</v>
      </c>
      <c r="J699">
        <v>0</v>
      </c>
      <c r="K699" s="3" t="str">
        <f>VLOOKUP(J699,'LibSets constants'!$A$4:$B$1000,2,FALSE)</f>
        <v>DLC_BASE_GAME</v>
      </c>
      <c r="L699" s="3" t="str">
        <f>VLOOKUP(J699,'LibSets constants'!$A$4:$C$1000,3,FALSE)</f>
        <v>Included in base game</v>
      </c>
    </row>
    <row r="700" spans="1:12" x14ac:dyDescent="0.25">
      <c r="A700" s="12">
        <v>1109</v>
      </c>
      <c r="B700" s="5">
        <f>VLOOKUP(A700,'ESO dumped ZoneData'!$A$3:$D$9995,2,FALSE)</f>
        <v>700</v>
      </c>
      <c r="C700" s="5">
        <f>VLOOKUP(A700,'ESO dumped ZoneData'!$A$3:$D$9995,3,FALSE)</f>
        <v>1109</v>
      </c>
      <c r="D700" s="3" t="str">
        <f>VLOOKUP(A700,'ESO dumped ZoneData'!$A$3:$D$9995,4,FALSE)</f>
        <v>Enchanted Snow Globe Home</v>
      </c>
      <c r="E700" s="3" t="str">
        <f t="array" ref="E700">IF(OR(EXACT(A700,'ESO Dungeon constants'!$D$3:$D$987)),"X","")</f>
        <v/>
      </c>
      <c r="F700" s="3" t="str">
        <f t="shared" si="40"/>
        <v>X</v>
      </c>
      <c r="G700" s="3" t="str">
        <f t="shared" si="41"/>
        <v/>
      </c>
      <c r="H700" s="17">
        <f t="shared" si="42"/>
        <v>1109</v>
      </c>
      <c r="I700" s="17">
        <f t="shared" si="43"/>
        <v>1109</v>
      </c>
      <c r="J700">
        <v>0</v>
      </c>
      <c r="K700" s="3" t="str">
        <f>VLOOKUP(J700,'LibSets constants'!$A$4:$B$1000,2,FALSE)</f>
        <v>DLC_BASE_GAME</v>
      </c>
      <c r="L700" s="3" t="str">
        <f>VLOOKUP(J700,'LibSets constants'!$A$4:$C$1000,3,FALSE)</f>
        <v>Included in base game</v>
      </c>
    </row>
    <row r="701" spans="1:12" x14ac:dyDescent="0.25">
      <c r="A701" s="12">
        <v>1110</v>
      </c>
      <c r="B701" s="5">
        <f>VLOOKUP(A701,'ESO dumped ZoneData'!$A$3:$D$9995,2,FALSE)</f>
        <v>701</v>
      </c>
      <c r="C701" s="5">
        <f>VLOOKUP(A701,'ESO dumped ZoneData'!$A$3:$D$9995,3,FALSE)</f>
        <v>1086</v>
      </c>
      <c r="D701" s="3" t="str">
        <f>VLOOKUP(A701,'ESO dumped ZoneData'!$A$3:$D$9995,4,FALSE)</f>
        <v>Dov-Vahl Shrine</v>
      </c>
      <c r="E701" s="3" t="str">
        <f t="array" ref="E701">IF(OR(EXACT(A701,'ESO Dungeon constants'!$D$3:$D$987)),"X","")</f>
        <v/>
      </c>
      <c r="F701" s="3" t="str">
        <f t="shared" si="40"/>
        <v/>
      </c>
      <c r="G701" s="3" t="str">
        <f t="shared" si="41"/>
        <v>Northern Elsweyr</v>
      </c>
      <c r="H701" s="17">
        <f t="shared" si="42"/>
        <v>1110</v>
      </c>
      <c r="I701" s="17">
        <f t="shared" si="43"/>
        <v>1086</v>
      </c>
      <c r="J701">
        <v>14</v>
      </c>
      <c r="K701" s="3" t="str">
        <f>VLOOKUP(J701,'LibSets constants'!$A$4:$B$1000,2,FALSE)</f>
        <v>DLC_ELSWEYR</v>
      </c>
      <c r="L701" s="3" t="str">
        <f>VLOOKUP(J701,'LibSets constants'!$A$4:$C$1000,3,FALSE)</f>
        <v>Elsweyr</v>
      </c>
    </row>
    <row r="702" spans="1:12" x14ac:dyDescent="0.25">
      <c r="A702" s="12">
        <v>1111</v>
      </c>
      <c r="B702" s="5">
        <f>VLOOKUP(A702,'ESO dumped ZoneData'!$A$3:$D$9995,2,FALSE)</f>
        <v>702</v>
      </c>
      <c r="C702" s="5">
        <f>VLOOKUP(A702,'ESO dumped ZoneData'!$A$3:$D$9995,3,FALSE)</f>
        <v>1086</v>
      </c>
      <c r="D702" s="3" t="str">
        <f>VLOOKUP(A702,'ESO dumped ZoneData'!$A$3:$D$9995,4,FALSE)</f>
        <v>Cicatrice Caverns</v>
      </c>
      <c r="E702" s="3" t="str">
        <f t="array" ref="E702">IF(OR(EXACT(A702,'ESO Dungeon constants'!$D$3:$D$987)),"X","")</f>
        <v/>
      </c>
      <c r="F702" s="3" t="str">
        <f t="shared" si="40"/>
        <v/>
      </c>
      <c r="G702" s="3" t="str">
        <f t="shared" si="41"/>
        <v>Northern Elsweyr</v>
      </c>
      <c r="H702" s="17">
        <f t="shared" si="42"/>
        <v>1111</v>
      </c>
      <c r="I702" s="17">
        <f t="shared" si="43"/>
        <v>1086</v>
      </c>
      <c r="J702">
        <v>14</v>
      </c>
      <c r="K702" s="3" t="str">
        <f>VLOOKUP(J702,'LibSets constants'!$A$4:$B$1000,2,FALSE)</f>
        <v>DLC_ELSWEYR</v>
      </c>
      <c r="L702" s="3" t="str">
        <f>VLOOKUP(J702,'LibSets constants'!$A$4:$C$1000,3,FALSE)</f>
        <v>Elsweyr</v>
      </c>
    </row>
    <row r="703" spans="1:12" x14ac:dyDescent="0.25">
      <c r="A703" s="12">
        <v>1112</v>
      </c>
      <c r="B703" s="5">
        <f>VLOOKUP(A703,'ESO dumped ZoneData'!$A$3:$D$9995,2,FALSE)</f>
        <v>703</v>
      </c>
      <c r="C703" s="5">
        <f>VLOOKUP(A703,'ESO dumped ZoneData'!$A$3:$D$9995,3,FALSE)</f>
        <v>1086</v>
      </c>
      <c r="D703" s="3" t="str">
        <f>VLOOKUP(A703,'ESO dumped ZoneData'!$A$3:$D$9995,4,FALSE)</f>
        <v>Tenarr Zalviit Ossuary</v>
      </c>
      <c r="E703" s="3" t="str">
        <f t="array" ref="E703">IF(OR(EXACT(A703,'ESO Dungeon constants'!$D$3:$D$987)),"X","")</f>
        <v/>
      </c>
      <c r="F703" s="3" t="str">
        <f t="shared" si="40"/>
        <v/>
      </c>
      <c r="G703" s="3" t="str">
        <f t="shared" si="41"/>
        <v>Northern Elsweyr</v>
      </c>
      <c r="H703" s="17">
        <f t="shared" si="42"/>
        <v>1112</v>
      </c>
      <c r="I703" s="17">
        <f t="shared" si="43"/>
        <v>1086</v>
      </c>
      <c r="J703">
        <v>14</v>
      </c>
      <c r="K703" s="3" t="str">
        <f>VLOOKUP(J703,'LibSets constants'!$A$4:$B$1000,2,FALSE)</f>
        <v>DLC_ELSWEYR</v>
      </c>
      <c r="L703" s="3" t="str">
        <f>VLOOKUP(J703,'LibSets constants'!$A$4:$C$1000,3,FALSE)</f>
        <v>Elsweyr</v>
      </c>
    </row>
    <row r="704" spans="1:12" x14ac:dyDescent="0.25">
      <c r="A704" s="12">
        <v>1113</v>
      </c>
      <c r="B704" s="5">
        <f>VLOOKUP(A704,'ESO dumped ZoneData'!$A$3:$D$9995,2,FALSE)</f>
        <v>704</v>
      </c>
      <c r="C704" s="5">
        <f>VLOOKUP(A704,'ESO dumped ZoneData'!$A$3:$D$9995,3,FALSE)</f>
        <v>1086</v>
      </c>
      <c r="D704" s="3" t="str">
        <f>VLOOKUP(A704,'ESO dumped ZoneData'!$A$3:$D$9995,4,FALSE)</f>
        <v>Hidden Moon Crypts</v>
      </c>
      <c r="E704" s="3" t="str">
        <f t="array" ref="E704">IF(OR(EXACT(A704,'ESO Dungeon constants'!$D$3:$D$987)),"X","")</f>
        <v/>
      </c>
      <c r="F704" s="3" t="str">
        <f t="shared" si="40"/>
        <v/>
      </c>
      <c r="G704" s="3" t="str">
        <f t="shared" si="41"/>
        <v>Northern Elsweyr</v>
      </c>
      <c r="H704" s="17">
        <f t="shared" si="42"/>
        <v>1113</v>
      </c>
      <c r="I704" s="17">
        <f t="shared" si="43"/>
        <v>1086</v>
      </c>
      <c r="J704">
        <v>14</v>
      </c>
      <c r="K704" s="3" t="str">
        <f>VLOOKUP(J704,'LibSets constants'!$A$4:$B$1000,2,FALSE)</f>
        <v>DLC_ELSWEYR</v>
      </c>
      <c r="L704" s="3" t="str">
        <f>VLOOKUP(J704,'LibSets constants'!$A$4:$C$1000,3,FALSE)</f>
        <v>Elsweyr</v>
      </c>
    </row>
    <row r="705" spans="1:12" x14ac:dyDescent="0.25">
      <c r="A705" s="12">
        <v>1114</v>
      </c>
      <c r="B705" s="5">
        <f>VLOOKUP(A705,'ESO dumped ZoneData'!$A$3:$D$9995,2,FALSE)</f>
        <v>705</v>
      </c>
      <c r="C705" s="5">
        <f>VLOOKUP(A705,'ESO dumped ZoneData'!$A$3:$D$9995,3,FALSE)</f>
        <v>1086</v>
      </c>
      <c r="D705" s="3" t="str">
        <f>VLOOKUP(A705,'ESO dumped ZoneData'!$A$3:$D$9995,4,FALSE)</f>
        <v>Hakoshae Tombs</v>
      </c>
      <c r="E705" s="3" t="str">
        <f t="array" ref="E705">IF(OR(EXACT(A705,'ESO Dungeon constants'!$D$3:$D$987)),"X","")</f>
        <v/>
      </c>
      <c r="F705" s="3" t="str">
        <f t="shared" si="40"/>
        <v/>
      </c>
      <c r="G705" s="3" t="str">
        <f t="shared" si="41"/>
        <v>Northern Elsweyr</v>
      </c>
      <c r="H705" s="17">
        <f t="shared" si="42"/>
        <v>1114</v>
      </c>
      <c r="I705" s="17">
        <f t="shared" si="43"/>
        <v>1086</v>
      </c>
      <c r="J705">
        <v>14</v>
      </c>
      <c r="K705" s="3" t="str">
        <f>VLOOKUP(J705,'LibSets constants'!$A$4:$B$1000,2,FALSE)</f>
        <v>DLC_ELSWEYR</v>
      </c>
      <c r="L705" s="3" t="str">
        <f>VLOOKUP(J705,'LibSets constants'!$A$4:$C$1000,3,FALSE)</f>
        <v>Elsweyr</v>
      </c>
    </row>
    <row r="706" spans="1:12" x14ac:dyDescent="0.25">
      <c r="A706" s="12">
        <v>1115</v>
      </c>
      <c r="B706" s="5">
        <f>VLOOKUP(A706,'ESO dumped ZoneData'!$A$3:$D$9995,2,FALSE)</f>
        <v>706</v>
      </c>
      <c r="C706" s="5">
        <f>VLOOKUP(A706,'ESO dumped ZoneData'!$A$3:$D$9995,3,FALSE)</f>
        <v>1086</v>
      </c>
      <c r="D706" s="3" t="str">
        <f>VLOOKUP(A706,'ESO dumped ZoneData'!$A$3:$D$9995,4,FALSE)</f>
        <v>Merryvale Sugar Farm Caves</v>
      </c>
      <c r="E706" s="3" t="str">
        <f t="array" ref="E706">IF(OR(EXACT(A706,'ESO Dungeon constants'!$D$3:$D$987)),"X","")</f>
        <v/>
      </c>
      <c r="F706" s="3" t="str">
        <f t="shared" ref="F706:F769" si="44">IF(EXACT(A706,C706),"X","")</f>
        <v/>
      </c>
      <c r="G706" s="3" t="str">
        <f t="shared" ref="G706:G769" si="45">IF(A706&lt;&gt;C706,VLOOKUP(C706,$A$2:$D$9949,4,FALSE),"")</f>
        <v>Northern Elsweyr</v>
      </c>
      <c r="H706" s="17">
        <f t="shared" ref="H706:H769" si="46">A706</f>
        <v>1115</v>
      </c>
      <c r="I706" s="17">
        <f t="shared" ref="I706:I769" si="47">C706</f>
        <v>1086</v>
      </c>
      <c r="J706">
        <v>14</v>
      </c>
      <c r="K706" s="3" t="str">
        <f>VLOOKUP(J706,'LibSets constants'!$A$4:$B$1000,2,FALSE)</f>
        <v>DLC_ELSWEYR</v>
      </c>
      <c r="L706" s="3" t="str">
        <f>VLOOKUP(J706,'LibSets constants'!$A$4:$C$1000,3,FALSE)</f>
        <v>Elsweyr</v>
      </c>
    </row>
    <row r="707" spans="1:12" x14ac:dyDescent="0.25">
      <c r="A707" s="12">
        <v>1116</v>
      </c>
      <c r="B707" s="5">
        <f>VLOOKUP(A707,'ESO dumped ZoneData'!$A$3:$D$9995,2,FALSE)</f>
        <v>707</v>
      </c>
      <c r="C707" s="5">
        <f>VLOOKUP(A707,'ESO dumped ZoneData'!$A$3:$D$9995,3,FALSE)</f>
        <v>1116</v>
      </c>
      <c r="D707" s="3" t="str">
        <f>VLOOKUP(A707,'ESO dumped ZoneData'!$A$3:$D$9995,4,FALSE)</f>
        <v>Moon Gate</v>
      </c>
      <c r="E707" s="3" t="str">
        <f t="array" ref="E707">IF(OR(EXACT(A707,'ESO Dungeon constants'!$D$3:$D$987)),"X","")</f>
        <v/>
      </c>
      <c r="F707" s="3" t="str">
        <f t="shared" si="44"/>
        <v>X</v>
      </c>
      <c r="G707" s="3" t="str">
        <f t="shared" si="45"/>
        <v/>
      </c>
      <c r="H707" s="17">
        <f t="shared" si="46"/>
        <v>1116</v>
      </c>
      <c r="I707" s="17">
        <f t="shared" si="47"/>
        <v>1116</v>
      </c>
      <c r="J707">
        <v>0</v>
      </c>
      <c r="K707" s="3" t="str">
        <f>VLOOKUP(J707,'LibSets constants'!$A$4:$B$1000,2,FALSE)</f>
        <v>DLC_BASE_GAME</v>
      </c>
      <c r="L707" s="3" t="str">
        <f>VLOOKUP(J707,'LibSets constants'!$A$4:$C$1000,3,FALSE)</f>
        <v>Included in base game</v>
      </c>
    </row>
    <row r="708" spans="1:12" x14ac:dyDescent="0.25">
      <c r="A708" s="12">
        <v>1117</v>
      </c>
      <c r="B708" s="5">
        <f>VLOOKUP(A708,'ESO dumped ZoneData'!$A$3:$D$9995,2,FALSE)</f>
        <v>708</v>
      </c>
      <c r="C708" s="5">
        <f>VLOOKUP(A708,'ESO dumped ZoneData'!$A$3:$D$9995,3,FALSE)</f>
        <v>1086</v>
      </c>
      <c r="D708" s="3" t="str">
        <f>VLOOKUP(A708,'ESO dumped ZoneData'!$A$3:$D$9995,4,FALSE)</f>
        <v>Shadow Dance Temple</v>
      </c>
      <c r="E708" s="3" t="str">
        <f t="array" ref="E708">IF(OR(EXACT(A708,'ESO Dungeon constants'!$D$3:$D$987)),"X","")</f>
        <v/>
      </c>
      <c r="F708" s="3" t="str">
        <f t="shared" si="44"/>
        <v/>
      </c>
      <c r="G708" s="3" t="str">
        <f t="shared" si="45"/>
        <v>Northern Elsweyr</v>
      </c>
      <c r="H708" s="17">
        <f t="shared" si="46"/>
        <v>1117</v>
      </c>
      <c r="I708" s="17">
        <f t="shared" si="47"/>
        <v>1086</v>
      </c>
      <c r="J708">
        <v>14</v>
      </c>
      <c r="K708" s="3" t="str">
        <f>VLOOKUP(J708,'LibSets constants'!$A$4:$B$1000,2,FALSE)</f>
        <v>DLC_ELSWEYR</v>
      </c>
      <c r="L708" s="3" t="str">
        <f>VLOOKUP(J708,'LibSets constants'!$A$4:$C$1000,3,FALSE)</f>
        <v>Elsweyr</v>
      </c>
    </row>
    <row r="709" spans="1:12" x14ac:dyDescent="0.25">
      <c r="A709" s="12">
        <v>1118</v>
      </c>
      <c r="B709" s="5">
        <f>VLOOKUP(A709,'ESO dumped ZoneData'!$A$3:$D$9995,2,FALSE)</f>
        <v>709</v>
      </c>
      <c r="C709" s="5">
        <f>VLOOKUP(A709,'ESO dumped ZoneData'!$A$3:$D$9995,3,FALSE)</f>
        <v>1086</v>
      </c>
      <c r="D709" s="3" t="str">
        <f>VLOOKUP(A709,'ESO dumped ZoneData'!$A$3:$D$9995,4,FALSE)</f>
        <v>Vault of the Heavenly Scourge</v>
      </c>
      <c r="E709" s="3" t="str">
        <f t="array" ref="E709">IF(OR(EXACT(A709,'ESO Dungeon constants'!$D$3:$D$987)),"X","")</f>
        <v/>
      </c>
      <c r="F709" s="3" t="str">
        <f t="shared" si="44"/>
        <v/>
      </c>
      <c r="G709" s="3" t="str">
        <f t="shared" si="45"/>
        <v>Northern Elsweyr</v>
      </c>
      <c r="H709" s="17">
        <f t="shared" si="46"/>
        <v>1118</v>
      </c>
      <c r="I709" s="17">
        <f t="shared" si="47"/>
        <v>1086</v>
      </c>
      <c r="J709">
        <v>14</v>
      </c>
      <c r="K709" s="3" t="str">
        <f>VLOOKUP(J709,'LibSets constants'!$A$4:$B$1000,2,FALSE)</f>
        <v>DLC_ELSWEYR</v>
      </c>
      <c r="L709" s="3" t="str">
        <f>VLOOKUP(J709,'LibSets constants'!$A$4:$C$1000,3,FALSE)</f>
        <v>Elsweyr</v>
      </c>
    </row>
    <row r="710" spans="1:12" x14ac:dyDescent="0.25">
      <c r="A710" s="12">
        <v>1119</v>
      </c>
      <c r="B710" s="5">
        <f>VLOOKUP(A710,'ESO dumped ZoneData'!$A$3:$D$9995,2,FALSE)</f>
        <v>710</v>
      </c>
      <c r="C710" s="5">
        <f>VLOOKUP(A710,'ESO dumped ZoneData'!$A$3:$D$9995,3,FALSE)</f>
        <v>1086</v>
      </c>
      <c r="D710" s="3" t="str">
        <f>VLOOKUP(A710,'ESO dumped ZoneData'!$A$3:$D$9995,4,FALSE)</f>
        <v>Desert Wind Caverns</v>
      </c>
      <c r="E710" s="3" t="str">
        <f t="array" ref="E710">IF(OR(EXACT(A710,'ESO Dungeon constants'!$D$3:$D$987)),"X","")</f>
        <v/>
      </c>
      <c r="F710" s="3" t="str">
        <f t="shared" si="44"/>
        <v/>
      </c>
      <c r="G710" s="3" t="str">
        <f t="shared" si="45"/>
        <v>Northern Elsweyr</v>
      </c>
      <c r="H710" s="17">
        <f t="shared" si="46"/>
        <v>1119</v>
      </c>
      <c r="I710" s="17">
        <f t="shared" si="47"/>
        <v>1086</v>
      </c>
      <c r="J710">
        <v>14</v>
      </c>
      <c r="K710" s="3" t="str">
        <f>VLOOKUP(J710,'LibSets constants'!$A$4:$B$1000,2,FALSE)</f>
        <v>DLC_ELSWEYR</v>
      </c>
      <c r="L710" s="3" t="str">
        <f>VLOOKUP(J710,'LibSets constants'!$A$4:$C$1000,3,FALSE)</f>
        <v>Elsweyr</v>
      </c>
    </row>
    <row r="711" spans="1:12" x14ac:dyDescent="0.25">
      <c r="A711" s="12">
        <v>1120</v>
      </c>
      <c r="B711" s="5">
        <f>VLOOKUP(A711,'ESO dumped ZoneData'!$A$3:$D$9995,2,FALSE)</f>
        <v>711</v>
      </c>
      <c r="C711" s="5">
        <f>VLOOKUP(A711,'ESO dumped ZoneData'!$A$3:$D$9995,3,FALSE)</f>
        <v>1086</v>
      </c>
      <c r="D711" s="3" t="str">
        <f>VLOOKUP(A711,'ESO dumped ZoneData'!$A$3:$D$9995,4,FALSE)</f>
        <v>Meirvale Keep</v>
      </c>
      <c r="E711" s="3" t="str">
        <f t="array" ref="E711">IF(OR(EXACT(A711,'ESO Dungeon constants'!$D$3:$D$987)),"X","")</f>
        <v/>
      </c>
      <c r="F711" s="3" t="str">
        <f t="shared" si="44"/>
        <v/>
      </c>
      <c r="G711" s="3" t="str">
        <f t="shared" si="45"/>
        <v>Northern Elsweyr</v>
      </c>
      <c r="H711" s="17">
        <f t="shared" si="46"/>
        <v>1120</v>
      </c>
      <c r="I711" s="17">
        <f t="shared" si="47"/>
        <v>1086</v>
      </c>
      <c r="J711">
        <v>14</v>
      </c>
      <c r="K711" s="3" t="str">
        <f>VLOOKUP(J711,'LibSets constants'!$A$4:$B$1000,2,FALSE)</f>
        <v>DLC_ELSWEYR</v>
      </c>
      <c r="L711" s="3" t="str">
        <f>VLOOKUP(J711,'LibSets constants'!$A$4:$C$1000,3,FALSE)</f>
        <v>Elsweyr</v>
      </c>
    </row>
    <row r="712" spans="1:12" x14ac:dyDescent="0.25">
      <c r="A712" s="12">
        <v>1121</v>
      </c>
      <c r="B712" s="5">
        <f>VLOOKUP(A712,'ESO dumped ZoneData'!$A$3:$D$9995,2,FALSE)</f>
        <v>712</v>
      </c>
      <c r="C712" s="5">
        <f>VLOOKUP(A712,'ESO dumped ZoneData'!$A$3:$D$9995,3,FALSE)</f>
        <v>1086</v>
      </c>
      <c r="D712" s="3" t="str">
        <f>VLOOKUP(A712,'ESO dumped ZoneData'!$A$3:$D$9995,4,FALSE)</f>
        <v>Sunspire</v>
      </c>
      <c r="E712" s="3" t="str">
        <f t="array" ref="E712">IF(OR(EXACT(A712,'ESO Dungeon constants'!$D$3:$D$987)),"X","")</f>
        <v>X</v>
      </c>
      <c r="F712" s="3" t="str">
        <f t="shared" si="44"/>
        <v/>
      </c>
      <c r="G712" s="3" t="str">
        <f t="shared" si="45"/>
        <v>Northern Elsweyr</v>
      </c>
      <c r="H712" s="17">
        <f t="shared" si="46"/>
        <v>1121</v>
      </c>
      <c r="I712" s="17">
        <f t="shared" si="47"/>
        <v>1086</v>
      </c>
      <c r="J712">
        <v>14</v>
      </c>
      <c r="K712" s="3" t="str">
        <f>VLOOKUP(J712,'LibSets constants'!$A$4:$B$1000,2,FALSE)</f>
        <v>DLC_ELSWEYR</v>
      </c>
      <c r="L712" s="3" t="str">
        <f>VLOOKUP(J712,'LibSets constants'!$A$4:$C$1000,3,FALSE)</f>
        <v>Elsweyr</v>
      </c>
    </row>
    <row r="713" spans="1:12" x14ac:dyDescent="0.25">
      <c r="A713" s="12">
        <v>1122</v>
      </c>
      <c r="B713" s="5">
        <f>VLOOKUP(A713,'ESO dumped ZoneData'!$A$3:$D$9995,2,FALSE)</f>
        <v>713</v>
      </c>
      <c r="C713" s="5">
        <f>VLOOKUP(A713,'ESO dumped ZoneData'!$A$3:$D$9995,3,FALSE)</f>
        <v>1086</v>
      </c>
      <c r="D713" s="3" t="str">
        <f>VLOOKUP(A713,'ESO dumped ZoneData'!$A$3:$D$9995,4,FALSE)</f>
        <v>Moongrave Fane</v>
      </c>
      <c r="E713" s="3" t="str">
        <f t="array" ref="E713">IF(OR(EXACT(A713,'ESO Dungeon constants'!$D$3:$D$987)),"X","")</f>
        <v>X</v>
      </c>
      <c r="F713" s="3" t="str">
        <f t="shared" si="44"/>
        <v/>
      </c>
      <c r="G713" s="3" t="str">
        <f t="shared" si="45"/>
        <v>Northern Elsweyr</v>
      </c>
      <c r="H713" s="17">
        <f t="shared" si="46"/>
        <v>1122</v>
      </c>
      <c r="I713" s="17">
        <f t="shared" si="47"/>
        <v>1086</v>
      </c>
      <c r="J713">
        <v>15</v>
      </c>
      <c r="K713" s="3" t="str">
        <f>VLOOKUP(J713,'LibSets constants'!$A$4:$B$1000,2,FALSE)</f>
        <v>DLC_SCALEBREAKER</v>
      </c>
      <c r="L713" s="3" t="str">
        <f>VLOOKUP(J713,'LibSets constants'!$A$4:$C$1000,3,FALSE)</f>
        <v>Scalebraker</v>
      </c>
    </row>
    <row r="714" spans="1:12" x14ac:dyDescent="0.25">
      <c r="A714" s="12">
        <v>1123</v>
      </c>
      <c r="B714" s="5">
        <f>VLOOKUP(A714,'ESO dumped ZoneData'!$A$3:$D$9995,2,FALSE)</f>
        <v>714</v>
      </c>
      <c r="C714" s="5">
        <f>VLOOKUP(A714,'ESO dumped ZoneData'!$A$3:$D$9995,3,FALSE)</f>
        <v>383</v>
      </c>
      <c r="D714" s="3" t="str">
        <f>VLOOKUP(A714,'ESO dumped ZoneData'!$A$3:$D$9995,4,FALSE)</f>
        <v>Lair of Maarselok</v>
      </c>
      <c r="E714" s="3" t="str">
        <f t="array" ref="E714">IF(OR(EXACT(A714,'ESO Dungeon constants'!$D$3:$D$987)),"X","")</f>
        <v>X</v>
      </c>
      <c r="F714" s="3" t="str">
        <f t="shared" si="44"/>
        <v/>
      </c>
      <c r="G714" s="3" t="str">
        <f t="shared" si="45"/>
        <v>Grahtwood</v>
      </c>
      <c r="H714" s="17">
        <f t="shared" si="46"/>
        <v>1123</v>
      </c>
      <c r="I714" s="17">
        <f t="shared" si="47"/>
        <v>383</v>
      </c>
      <c r="J714">
        <v>15</v>
      </c>
      <c r="K714" s="3" t="str">
        <f>VLOOKUP(J714,'LibSets constants'!$A$4:$B$1000,2,FALSE)</f>
        <v>DLC_SCALEBREAKER</v>
      </c>
      <c r="L714" s="3" t="str">
        <f>VLOOKUP(J714,'LibSets constants'!$A$4:$C$1000,3,FALSE)</f>
        <v>Scalebraker</v>
      </c>
    </row>
    <row r="715" spans="1:12" x14ac:dyDescent="0.25">
      <c r="A715" s="12">
        <v>1125</v>
      </c>
      <c r="B715" s="5">
        <f>VLOOKUP(A715,'ESO dumped ZoneData'!$A$3:$D$9995,2,FALSE)</f>
        <v>715</v>
      </c>
      <c r="C715" s="5">
        <f>VLOOKUP(A715,'ESO dumped ZoneData'!$A$3:$D$9995,3,FALSE)</f>
        <v>101</v>
      </c>
      <c r="D715" s="3" t="str">
        <f>VLOOKUP(A715,'ESO dumped ZoneData'!$A$3:$D$9995,4,FALSE)</f>
        <v>Frostvault Chasm</v>
      </c>
      <c r="E715" s="3" t="str">
        <f t="array" ref="E715">IF(OR(EXACT(A715,'ESO Dungeon constants'!$D$3:$D$987)),"X","")</f>
        <v/>
      </c>
      <c r="F715" s="3" t="str">
        <f t="shared" si="44"/>
        <v/>
      </c>
      <c r="G715" s="3" t="str">
        <f t="shared" si="45"/>
        <v>Eastmarch</v>
      </c>
      <c r="H715" s="17">
        <f t="shared" si="46"/>
        <v>1125</v>
      </c>
      <c r="I715" s="17">
        <f t="shared" si="47"/>
        <v>101</v>
      </c>
      <c r="J715">
        <v>0</v>
      </c>
      <c r="K715" s="3" t="str">
        <f>VLOOKUP(J715,'LibSets constants'!$A$4:$B$1000,2,FALSE)</f>
        <v>DLC_BASE_GAME</v>
      </c>
      <c r="L715" s="3" t="str">
        <f>VLOOKUP(J715,'LibSets constants'!$A$4:$C$1000,3,FALSE)</f>
        <v>Included in base game</v>
      </c>
    </row>
    <row r="716" spans="1:12" x14ac:dyDescent="0.25">
      <c r="A716" s="12">
        <v>1126</v>
      </c>
      <c r="B716" s="5">
        <f>VLOOKUP(A716,'ESO dumped ZoneData'!$A$3:$D$9995,2,FALSE)</f>
        <v>716</v>
      </c>
      <c r="C716" s="5">
        <f>VLOOKUP(A716,'ESO dumped ZoneData'!$A$3:$D$9995,3,FALSE)</f>
        <v>888</v>
      </c>
      <c r="D716" s="3" t="str">
        <f>VLOOKUP(A716,'ESO dumped ZoneData'!$A$3:$D$9995,4,FALSE)</f>
        <v>Elinhir Private Arena</v>
      </c>
      <c r="E716" s="3" t="str">
        <f t="array" ref="E716">IF(OR(EXACT(A716,'ESO Dungeon constants'!$D$3:$D$987)),"X","")</f>
        <v/>
      </c>
      <c r="F716" s="3" t="str">
        <f t="shared" si="44"/>
        <v/>
      </c>
      <c r="G716" s="3" t="str">
        <f t="shared" si="45"/>
        <v>Craglorn</v>
      </c>
      <c r="H716" s="17">
        <f t="shared" si="46"/>
        <v>1126</v>
      </c>
      <c r="I716" s="17">
        <f t="shared" si="47"/>
        <v>888</v>
      </c>
      <c r="J716">
        <v>0</v>
      </c>
      <c r="K716" s="3" t="str">
        <f>VLOOKUP(J716,'LibSets constants'!$A$4:$B$1000,2,FALSE)</f>
        <v>DLC_BASE_GAME</v>
      </c>
      <c r="L716" s="3" t="str">
        <f>VLOOKUP(J716,'LibSets constants'!$A$4:$C$1000,3,FALSE)</f>
        <v>Included in base game</v>
      </c>
    </row>
    <row r="717" spans="1:12" x14ac:dyDescent="0.25">
      <c r="A717" s="12">
        <v>1128</v>
      </c>
      <c r="B717" s="5">
        <f>VLOOKUP(A717,'ESO dumped ZoneData'!$A$3:$D$9995,2,FALSE)</f>
        <v>717</v>
      </c>
      <c r="C717" s="5">
        <f>VLOOKUP(A717,'ESO dumped ZoneData'!$A$3:$D$9995,3,FALSE)</f>
        <v>1086</v>
      </c>
      <c r="D717" s="3" t="str">
        <f>VLOOKUP(A717,'ESO dumped ZoneData'!$A$3:$D$9995,4,FALSE)</f>
        <v>Sugar Bowl Suite</v>
      </c>
      <c r="E717" s="3" t="str">
        <f t="array" ref="E717">IF(OR(EXACT(A717,'ESO Dungeon constants'!$D$3:$D$987)),"X","")</f>
        <v/>
      </c>
      <c r="F717" s="3" t="str">
        <f t="shared" si="44"/>
        <v/>
      </c>
      <c r="G717" s="3" t="str">
        <f t="shared" si="45"/>
        <v>Northern Elsweyr</v>
      </c>
      <c r="H717" s="17">
        <f t="shared" si="46"/>
        <v>1128</v>
      </c>
      <c r="I717" s="17">
        <f t="shared" si="47"/>
        <v>1086</v>
      </c>
      <c r="J717">
        <v>14</v>
      </c>
      <c r="K717" s="3" t="str">
        <f>VLOOKUP(J717,'LibSets constants'!$A$4:$B$1000,2,FALSE)</f>
        <v>DLC_ELSWEYR</v>
      </c>
      <c r="L717" s="3" t="str">
        <f>VLOOKUP(J717,'LibSets constants'!$A$4:$C$1000,3,FALSE)</f>
        <v>Elsweyr</v>
      </c>
    </row>
    <row r="718" spans="1:12" x14ac:dyDescent="0.25">
      <c r="A718" s="12">
        <v>1129</v>
      </c>
      <c r="B718" s="5">
        <f>VLOOKUP(A718,'ESO dumped ZoneData'!$A$3:$D$9995,2,FALSE)</f>
        <v>718</v>
      </c>
      <c r="C718" s="5">
        <f>VLOOKUP(A718,'ESO dumped ZoneData'!$A$3:$D$9995,3,FALSE)</f>
        <v>1086</v>
      </c>
      <c r="D718" s="3" t="str">
        <f>VLOOKUP(A718,'ESO dumped ZoneData'!$A$3:$D$9995,4,FALSE)</f>
        <v>Hall of the Lunar Champion</v>
      </c>
      <c r="E718" s="3" t="str">
        <f t="array" ref="E718">IF(OR(EXACT(A718,'ESO Dungeon constants'!$D$3:$D$987)),"X","")</f>
        <v/>
      </c>
      <c r="F718" s="3" t="str">
        <f t="shared" si="44"/>
        <v/>
      </c>
      <c r="G718" s="3" t="str">
        <f t="shared" si="45"/>
        <v>Northern Elsweyr</v>
      </c>
      <c r="H718" s="17">
        <f t="shared" si="46"/>
        <v>1129</v>
      </c>
      <c r="I718" s="17">
        <f t="shared" si="47"/>
        <v>1086</v>
      </c>
      <c r="J718">
        <v>14</v>
      </c>
      <c r="K718" s="3" t="str">
        <f>VLOOKUP(J718,'LibSets constants'!$A$4:$B$1000,2,FALSE)</f>
        <v>DLC_ELSWEYR</v>
      </c>
      <c r="L718" s="3" t="str">
        <f>VLOOKUP(J718,'LibSets constants'!$A$4:$C$1000,3,FALSE)</f>
        <v>Elsweyr</v>
      </c>
    </row>
    <row r="719" spans="1:12" x14ac:dyDescent="0.25">
      <c r="A719" s="12">
        <v>1130</v>
      </c>
      <c r="B719" s="5">
        <f>VLOOKUP(A719,'ESO dumped ZoneData'!$A$3:$D$9995,2,FALSE)</f>
        <v>719</v>
      </c>
      <c r="C719" s="5">
        <f>VLOOKUP(A719,'ESO dumped ZoneData'!$A$3:$D$9995,3,FALSE)</f>
        <v>1086</v>
      </c>
      <c r="D719" s="3" t="str">
        <f>VLOOKUP(A719,'ESO dumped ZoneData'!$A$3:$D$9995,4,FALSE)</f>
        <v>Jode's Embrace</v>
      </c>
      <c r="E719" s="3" t="str">
        <f t="array" ref="E719">IF(OR(EXACT(A719,'ESO Dungeon constants'!$D$3:$D$987)),"X","")</f>
        <v/>
      </c>
      <c r="F719" s="3" t="str">
        <f t="shared" si="44"/>
        <v/>
      </c>
      <c r="G719" s="3" t="str">
        <f t="shared" si="45"/>
        <v>Northern Elsweyr</v>
      </c>
      <c r="H719" s="17">
        <f t="shared" si="46"/>
        <v>1130</v>
      </c>
      <c r="I719" s="17">
        <f t="shared" si="47"/>
        <v>1086</v>
      </c>
      <c r="J719">
        <v>14</v>
      </c>
      <c r="K719" s="3" t="str">
        <f>VLOOKUP(J719,'LibSets constants'!$A$4:$B$1000,2,FALSE)</f>
        <v>DLC_ELSWEYR</v>
      </c>
      <c r="L719" s="3" t="str">
        <f>VLOOKUP(J719,'LibSets constants'!$A$4:$C$1000,3,FALSE)</f>
        <v>Elsweyr</v>
      </c>
    </row>
    <row r="720" spans="1:12" x14ac:dyDescent="0.25">
      <c r="A720" s="12">
        <v>1133</v>
      </c>
      <c r="B720" s="5">
        <f>VLOOKUP(A720,'ESO dumped ZoneData'!$A$3:$D$9995,2,FALSE)</f>
        <v>720</v>
      </c>
      <c r="C720" s="5">
        <f>VLOOKUP(A720,'ESO dumped ZoneData'!$A$3:$D$9995,3,FALSE)</f>
        <v>1133</v>
      </c>
      <c r="D720" s="3" t="str">
        <f>VLOOKUP(A720,'ESO dumped ZoneData'!$A$3:$D$9995,4,FALSE)</f>
        <v>Southern Elsweyr</v>
      </c>
      <c r="E720" s="3" t="str">
        <f t="array" ref="E720">IF(OR(EXACT(A720,'ESO Dungeon constants'!$D$3:$D$987)),"X","")</f>
        <v/>
      </c>
      <c r="F720" s="3" t="str">
        <f t="shared" si="44"/>
        <v>X</v>
      </c>
      <c r="G720" s="3" t="str">
        <f t="shared" si="45"/>
        <v/>
      </c>
      <c r="H720" s="17">
        <f t="shared" si="46"/>
        <v>1133</v>
      </c>
      <c r="I720" s="17">
        <f t="shared" si="47"/>
        <v>1133</v>
      </c>
      <c r="J720">
        <v>16</v>
      </c>
      <c r="K720" s="3" t="str">
        <f>VLOOKUP(J720,'LibSets constants'!$A$4:$B$1000,2,FALSE)</f>
        <v>DLC_DRAGONHOLD</v>
      </c>
      <c r="L720" s="3" t="str">
        <f>VLOOKUP(J720,'LibSets constants'!$A$4:$C$1000,3,FALSE)</f>
        <v>Dragonhold</v>
      </c>
    </row>
    <row r="721" spans="1:12" x14ac:dyDescent="0.25">
      <c r="A721" s="12">
        <v>1134</v>
      </c>
      <c r="B721" s="5">
        <f>VLOOKUP(A721,'ESO dumped ZoneData'!$A$3:$D$9995,2,FALSE)</f>
        <v>721</v>
      </c>
      <c r="C721" s="5">
        <f>VLOOKUP(A721,'ESO dumped ZoneData'!$A$3:$D$9995,3,FALSE)</f>
        <v>1133</v>
      </c>
      <c r="D721" s="3" t="str">
        <f>VLOOKUP(A721,'ESO dumped ZoneData'!$A$3:$D$9995,4,FALSE)</f>
        <v>Forsaken Citadel</v>
      </c>
      <c r="E721" s="3" t="str">
        <f t="array" ref="E721">IF(OR(EXACT(A721,'ESO Dungeon constants'!$D$3:$D$987)),"X","")</f>
        <v/>
      </c>
      <c r="F721" s="3" t="str">
        <f t="shared" si="44"/>
        <v/>
      </c>
      <c r="G721" s="3" t="str">
        <f t="shared" si="45"/>
        <v>Southern Elsweyr</v>
      </c>
      <c r="H721" s="17">
        <f t="shared" si="46"/>
        <v>1134</v>
      </c>
      <c r="I721" s="17">
        <f t="shared" si="47"/>
        <v>1133</v>
      </c>
      <c r="J721">
        <v>16</v>
      </c>
      <c r="K721" s="3" t="str">
        <f>VLOOKUP(J721,'LibSets constants'!$A$4:$B$1000,2,FALSE)</f>
        <v>DLC_DRAGONHOLD</v>
      </c>
      <c r="L721" s="3" t="str">
        <f>VLOOKUP(J721,'LibSets constants'!$A$4:$C$1000,3,FALSE)</f>
        <v>Dragonhold</v>
      </c>
    </row>
    <row r="722" spans="1:12" x14ac:dyDescent="0.25">
      <c r="A722" s="12">
        <v>1135</v>
      </c>
      <c r="B722" s="5">
        <f>VLOOKUP(A722,'ESO dumped ZoneData'!$A$3:$D$9995,2,FALSE)</f>
        <v>722</v>
      </c>
      <c r="C722" s="5">
        <f>VLOOKUP(A722,'ESO dumped ZoneData'!$A$3:$D$9995,3,FALSE)</f>
        <v>1133</v>
      </c>
      <c r="D722" s="3" t="str">
        <f>VLOOKUP(A722,'ESO dumped ZoneData'!$A$3:$D$9995,4,FALSE)</f>
        <v>Moonlit Cove</v>
      </c>
      <c r="E722" s="3" t="str">
        <f t="array" ref="E722">IF(OR(EXACT(A722,'ESO Dungeon constants'!$D$3:$D$987)),"X","")</f>
        <v/>
      </c>
      <c r="F722" s="3" t="str">
        <f t="shared" si="44"/>
        <v/>
      </c>
      <c r="G722" s="3" t="str">
        <f t="shared" si="45"/>
        <v>Southern Elsweyr</v>
      </c>
      <c r="H722" s="17">
        <f t="shared" si="46"/>
        <v>1135</v>
      </c>
      <c r="I722" s="17">
        <f t="shared" si="47"/>
        <v>1133</v>
      </c>
      <c r="J722">
        <v>16</v>
      </c>
      <c r="K722" s="3" t="str">
        <f>VLOOKUP(J722,'LibSets constants'!$A$4:$B$1000,2,FALSE)</f>
        <v>DLC_DRAGONHOLD</v>
      </c>
      <c r="L722" s="3" t="str">
        <f>VLOOKUP(J722,'LibSets constants'!$A$4:$C$1000,3,FALSE)</f>
        <v>Dragonhold</v>
      </c>
    </row>
    <row r="723" spans="1:12" x14ac:dyDescent="0.25">
      <c r="A723" s="12">
        <v>1136</v>
      </c>
      <c r="B723" s="5">
        <f>VLOOKUP(A723,'ESO dumped ZoneData'!$A$3:$D$9995,2,FALSE)</f>
        <v>723</v>
      </c>
      <c r="C723" s="5">
        <f>VLOOKUP(A723,'ESO dumped ZoneData'!$A$3:$D$9995,3,FALSE)</f>
        <v>1133</v>
      </c>
      <c r="D723" s="3" t="str">
        <f>VLOOKUP(A723,'ESO dumped ZoneData'!$A$3:$D$9995,4,FALSE)</f>
        <v>Zazaradi's Quarry and Mine</v>
      </c>
      <c r="E723" s="3" t="str">
        <f t="array" ref="E723">IF(OR(EXACT(A723,'ESO Dungeon constants'!$D$3:$D$987)),"X","")</f>
        <v/>
      </c>
      <c r="F723" s="3" t="str">
        <f t="shared" si="44"/>
        <v/>
      </c>
      <c r="G723" s="3" t="str">
        <f t="shared" si="45"/>
        <v>Southern Elsweyr</v>
      </c>
      <c r="H723" s="17">
        <f t="shared" si="46"/>
        <v>1136</v>
      </c>
      <c r="I723" s="17">
        <f t="shared" si="47"/>
        <v>1133</v>
      </c>
      <c r="J723">
        <v>16</v>
      </c>
      <c r="K723" s="3" t="str">
        <f>VLOOKUP(J723,'LibSets constants'!$A$4:$B$1000,2,FALSE)</f>
        <v>DLC_DRAGONHOLD</v>
      </c>
      <c r="L723" s="3" t="str">
        <f>VLOOKUP(J723,'LibSets constants'!$A$4:$C$1000,3,FALSE)</f>
        <v>Dragonhold</v>
      </c>
    </row>
    <row r="724" spans="1:12" x14ac:dyDescent="0.25">
      <c r="A724" s="12">
        <v>1137</v>
      </c>
      <c r="B724" s="5">
        <f>VLOOKUP(A724,'ESO dumped ZoneData'!$A$3:$D$9995,2,FALSE)</f>
        <v>724</v>
      </c>
      <c r="C724" s="5">
        <f>VLOOKUP(A724,'ESO dumped ZoneData'!$A$3:$D$9995,3,FALSE)</f>
        <v>1133</v>
      </c>
      <c r="D724" s="3" t="str">
        <f>VLOOKUP(A724,'ESO dumped ZoneData'!$A$3:$D$9995,4,FALSE)</f>
        <v>Path of Pride</v>
      </c>
      <c r="E724" s="3" t="str">
        <f t="array" ref="E724">IF(OR(EXACT(A724,'ESO Dungeon constants'!$D$3:$D$987)),"X","")</f>
        <v/>
      </c>
      <c r="F724" s="3" t="str">
        <f t="shared" si="44"/>
        <v/>
      </c>
      <c r="G724" s="3" t="str">
        <f t="shared" si="45"/>
        <v>Southern Elsweyr</v>
      </c>
      <c r="H724" s="17">
        <f t="shared" si="46"/>
        <v>1137</v>
      </c>
      <c r="I724" s="17">
        <f t="shared" si="47"/>
        <v>1133</v>
      </c>
      <c r="J724">
        <v>16</v>
      </c>
      <c r="K724" s="3" t="str">
        <f>VLOOKUP(J724,'LibSets constants'!$A$4:$B$1000,2,FALSE)</f>
        <v>DLC_DRAGONHOLD</v>
      </c>
      <c r="L724" s="3" t="str">
        <f>VLOOKUP(J724,'LibSets constants'!$A$4:$C$1000,3,FALSE)</f>
        <v>Dragonhold</v>
      </c>
    </row>
    <row r="725" spans="1:12" x14ac:dyDescent="0.25">
      <c r="A725" s="12">
        <v>1138</v>
      </c>
      <c r="B725" s="5">
        <f>VLOOKUP(A725,'ESO dumped ZoneData'!$A$3:$D$9995,2,FALSE)</f>
        <v>725</v>
      </c>
      <c r="C725" s="5">
        <f>VLOOKUP(A725,'ESO dumped ZoneData'!$A$3:$D$9995,3,FALSE)</f>
        <v>1133</v>
      </c>
      <c r="D725" s="3" t="str">
        <f>VLOOKUP(A725,'ESO dumped ZoneData'!$A$3:$D$9995,4,FALSE)</f>
        <v>Dragonhold</v>
      </c>
      <c r="E725" s="3" t="str">
        <f t="array" ref="E725">IF(OR(EXACT(A725,'ESO Dungeon constants'!$D$3:$D$987)),"X","")</f>
        <v/>
      </c>
      <c r="F725" s="3" t="str">
        <f t="shared" si="44"/>
        <v/>
      </c>
      <c r="G725" s="3" t="str">
        <f t="shared" si="45"/>
        <v>Southern Elsweyr</v>
      </c>
      <c r="H725" s="17">
        <f t="shared" si="46"/>
        <v>1138</v>
      </c>
      <c r="I725" s="17">
        <f t="shared" si="47"/>
        <v>1133</v>
      </c>
      <c r="J725">
        <v>16</v>
      </c>
      <c r="K725" s="3" t="str">
        <f>VLOOKUP(J725,'LibSets constants'!$A$4:$B$1000,2,FALSE)</f>
        <v>DLC_DRAGONHOLD</v>
      </c>
      <c r="L725" s="3" t="str">
        <f>VLOOKUP(J725,'LibSets constants'!$A$4:$C$1000,3,FALSE)</f>
        <v>Dragonhold</v>
      </c>
    </row>
    <row r="726" spans="1:12" x14ac:dyDescent="0.25">
      <c r="A726" s="12">
        <v>1139</v>
      </c>
      <c r="B726" s="5">
        <f>VLOOKUP(A726,'ESO dumped ZoneData'!$A$3:$D$9995,2,FALSE)</f>
        <v>726</v>
      </c>
      <c r="C726" s="5">
        <f>VLOOKUP(A726,'ESO dumped ZoneData'!$A$3:$D$9995,3,FALSE)</f>
        <v>1133</v>
      </c>
      <c r="D726" s="3" t="str">
        <f>VLOOKUP(A726,'ESO dumped ZoneData'!$A$3:$D$9995,4,FALSE)</f>
        <v>Senchal Outlaws Refuge</v>
      </c>
      <c r="E726" s="3" t="str">
        <f t="array" ref="E726">IF(OR(EXACT(A726,'ESO Dungeon constants'!$D$3:$D$987)),"X","")</f>
        <v/>
      </c>
      <c r="F726" s="3" t="str">
        <f t="shared" si="44"/>
        <v/>
      </c>
      <c r="G726" s="3" t="str">
        <f t="shared" si="45"/>
        <v>Southern Elsweyr</v>
      </c>
      <c r="H726" s="17">
        <f t="shared" si="46"/>
        <v>1139</v>
      </c>
      <c r="I726" s="17">
        <f t="shared" si="47"/>
        <v>1133</v>
      </c>
      <c r="J726">
        <v>16</v>
      </c>
      <c r="K726" s="3" t="str">
        <f>VLOOKUP(J726,'LibSets constants'!$A$4:$B$1000,2,FALSE)</f>
        <v>DLC_DRAGONHOLD</v>
      </c>
      <c r="L726" s="3" t="str">
        <f>VLOOKUP(J726,'LibSets constants'!$A$4:$C$1000,3,FALSE)</f>
        <v>Dragonhold</v>
      </c>
    </row>
    <row r="727" spans="1:12" x14ac:dyDescent="0.25">
      <c r="A727" s="12">
        <v>1140</v>
      </c>
      <c r="B727" s="5">
        <f>VLOOKUP(A727,'ESO dumped ZoneData'!$A$3:$D$9995,2,FALSE)</f>
        <v>727</v>
      </c>
      <c r="C727" s="5">
        <f>VLOOKUP(A727,'ESO dumped ZoneData'!$A$3:$D$9995,3,FALSE)</f>
        <v>104</v>
      </c>
      <c r="D727" s="3" t="str">
        <f>VLOOKUP(A727,'ESO dumped ZoneData'!$A$3:$D$9995,4,FALSE)</f>
        <v>Wind Scour Temple</v>
      </c>
      <c r="E727" s="3" t="str">
        <f t="array" ref="E727">IF(OR(EXACT(A727,'ESO Dungeon constants'!$D$3:$D$987)),"X","")</f>
        <v/>
      </c>
      <c r="F727" s="3" t="str">
        <f t="shared" si="44"/>
        <v/>
      </c>
      <c r="G727" s="3" t="str">
        <f t="shared" si="45"/>
        <v>Alik'r Desert</v>
      </c>
      <c r="H727" s="17">
        <f t="shared" si="46"/>
        <v>1140</v>
      </c>
      <c r="I727" s="17">
        <f t="shared" si="47"/>
        <v>104</v>
      </c>
      <c r="J727">
        <v>15</v>
      </c>
      <c r="K727" s="3" t="str">
        <f>VLOOKUP(J727,'LibSets constants'!$A$4:$B$1000,2,FALSE)</f>
        <v>DLC_SCALEBREAKER</v>
      </c>
      <c r="L727" s="3" t="str">
        <f>VLOOKUP(J727,'LibSets constants'!$A$4:$C$1000,3,FALSE)</f>
        <v>Scalebraker</v>
      </c>
    </row>
    <row r="728" spans="1:12" x14ac:dyDescent="0.25">
      <c r="A728" s="12">
        <v>1141</v>
      </c>
      <c r="B728" s="5">
        <f>VLOOKUP(A728,'ESO dumped ZoneData'!$A$3:$D$9995,2,FALSE)</f>
        <v>728</v>
      </c>
      <c r="C728" s="5">
        <f>VLOOKUP(A728,'ESO dumped ZoneData'!$A$3:$D$9995,3,FALSE)</f>
        <v>101</v>
      </c>
      <c r="D728" s="3" t="str">
        <f>VLOOKUP(A728,'ESO dumped ZoneData'!$A$3:$D$9995,4,FALSE)</f>
        <v>Dark Water Temple</v>
      </c>
      <c r="E728" s="3" t="str">
        <f t="array" ref="E728">IF(OR(EXACT(A728,'ESO Dungeon constants'!$D$3:$D$987)),"X","")</f>
        <v/>
      </c>
      <c r="F728" s="3" t="str">
        <f t="shared" si="44"/>
        <v/>
      </c>
      <c r="G728" s="3" t="str">
        <f t="shared" si="45"/>
        <v>Eastmarch</v>
      </c>
      <c r="H728" s="17">
        <f t="shared" si="46"/>
        <v>1141</v>
      </c>
      <c r="I728" s="17">
        <f t="shared" si="47"/>
        <v>101</v>
      </c>
      <c r="J728">
        <v>15</v>
      </c>
      <c r="K728" s="3" t="str">
        <f>VLOOKUP(J728,'LibSets constants'!$A$4:$B$1000,2,FALSE)</f>
        <v>DLC_SCALEBREAKER</v>
      </c>
      <c r="L728" s="3" t="str">
        <f>VLOOKUP(J728,'LibSets constants'!$A$4:$C$1000,3,FALSE)</f>
        <v>Scalebraker</v>
      </c>
    </row>
    <row r="729" spans="1:12" x14ac:dyDescent="0.25">
      <c r="A729" s="12">
        <v>1142</v>
      </c>
      <c r="B729" s="5">
        <f>VLOOKUP(A729,'ESO dumped ZoneData'!$A$3:$D$9995,2,FALSE)</f>
        <v>729</v>
      </c>
      <c r="C729" s="5">
        <f>VLOOKUP(A729,'ESO dumped ZoneData'!$A$3:$D$9995,3,FALSE)</f>
        <v>1142</v>
      </c>
      <c r="D729" s="3" t="str">
        <f>VLOOKUP(A729,'ESO dumped ZoneData'!$A$3:$D$9995,4,FALSE)</f>
        <v>The Valley of Blades</v>
      </c>
      <c r="E729" s="3" t="str">
        <f t="array" ref="E729">IF(OR(EXACT(A729,'ESO Dungeon constants'!$D$3:$D$987)),"X","")</f>
        <v/>
      </c>
      <c r="F729" s="3" t="str">
        <f t="shared" si="44"/>
        <v>X</v>
      </c>
      <c r="G729" s="3" t="str">
        <f t="shared" si="45"/>
        <v/>
      </c>
      <c r="H729" s="17">
        <f t="shared" si="46"/>
        <v>1142</v>
      </c>
      <c r="I729" s="17">
        <f t="shared" si="47"/>
        <v>1142</v>
      </c>
      <c r="J729">
        <v>15</v>
      </c>
      <c r="K729" s="3" t="str">
        <f>VLOOKUP(J729,'LibSets constants'!$A$4:$B$1000,2,FALSE)</f>
        <v>DLC_SCALEBREAKER</v>
      </c>
      <c r="L729" s="3" t="str">
        <f>VLOOKUP(J729,'LibSets constants'!$A$4:$C$1000,3,FALSE)</f>
        <v>Scalebraker</v>
      </c>
    </row>
    <row r="730" spans="1:12" x14ac:dyDescent="0.25">
      <c r="A730" s="12">
        <v>1143</v>
      </c>
      <c r="B730" s="5">
        <f>VLOOKUP(A730,'ESO dumped ZoneData'!$A$3:$D$9995,2,FALSE)</f>
        <v>730</v>
      </c>
      <c r="C730" s="5">
        <f>VLOOKUP(A730,'ESO dumped ZoneData'!$A$3:$D$9995,3,FALSE)</f>
        <v>19</v>
      </c>
      <c r="D730" s="3" t="str">
        <f>VLOOKUP(A730,'ESO dumped ZoneData'!$A$3:$D$9995,4,FALSE)</f>
        <v>Storm Talon Temple</v>
      </c>
      <c r="E730" s="3" t="str">
        <f t="array" ref="E730">IF(OR(EXACT(A730,'ESO Dungeon constants'!$D$3:$D$987)),"X","")</f>
        <v/>
      </c>
      <c r="F730" s="3" t="str">
        <f t="shared" si="44"/>
        <v/>
      </c>
      <c r="G730" s="3" t="str">
        <f t="shared" si="45"/>
        <v>Stormhaven</v>
      </c>
      <c r="H730" s="17">
        <f t="shared" si="46"/>
        <v>1143</v>
      </c>
      <c r="I730" s="17">
        <f t="shared" si="47"/>
        <v>19</v>
      </c>
      <c r="J730">
        <v>15</v>
      </c>
      <c r="K730" s="3" t="str">
        <f>VLOOKUP(J730,'LibSets constants'!$A$4:$B$1000,2,FALSE)</f>
        <v>DLC_SCALEBREAKER</v>
      </c>
      <c r="L730" s="3" t="str">
        <f>VLOOKUP(J730,'LibSets constants'!$A$4:$C$1000,3,FALSE)</f>
        <v>Scalebraker</v>
      </c>
    </row>
    <row r="731" spans="1:12" x14ac:dyDescent="0.25">
      <c r="A731" s="12">
        <v>1144</v>
      </c>
      <c r="B731" s="5">
        <f>VLOOKUP(A731,'ESO dumped ZoneData'!$A$3:$D$9995,2,FALSE)</f>
        <v>731</v>
      </c>
      <c r="C731" s="5">
        <f>VLOOKUP(A731,'ESO dumped ZoneData'!$A$3:$D$9995,3,FALSE)</f>
        <v>1144</v>
      </c>
      <c r="D731" s="3" t="str">
        <f>VLOOKUP(A731,'ESO dumped ZoneData'!$A$3:$D$9995,4,FALSE)</f>
        <v>Vahlokzin's Lair</v>
      </c>
      <c r="E731" s="3" t="str">
        <f t="array" ref="E731">IF(OR(EXACT(A731,'ESO Dungeon constants'!$D$3:$D$987)),"X","")</f>
        <v/>
      </c>
      <c r="F731" s="3" t="str">
        <f t="shared" si="44"/>
        <v>X</v>
      </c>
      <c r="G731" s="3" t="str">
        <f t="shared" si="45"/>
        <v/>
      </c>
      <c r="H731" s="17">
        <f t="shared" si="46"/>
        <v>1144</v>
      </c>
      <c r="I731" s="17">
        <f t="shared" si="47"/>
        <v>1144</v>
      </c>
      <c r="J731">
        <v>15</v>
      </c>
      <c r="K731" s="3" t="str">
        <f>VLOOKUP(J731,'LibSets constants'!$A$4:$B$1000,2,FALSE)</f>
        <v>DLC_SCALEBREAKER</v>
      </c>
      <c r="L731" s="3" t="str">
        <f>VLOOKUP(J731,'LibSets constants'!$A$4:$C$1000,3,FALSE)</f>
        <v>Scalebraker</v>
      </c>
    </row>
    <row r="732" spans="1:12" x14ac:dyDescent="0.25">
      <c r="A732" s="12">
        <v>1145</v>
      </c>
      <c r="B732" s="5">
        <f>VLOOKUP(A732,'ESO dumped ZoneData'!$A$3:$D$9995,2,FALSE)</f>
        <v>732</v>
      </c>
      <c r="C732" s="5">
        <f>VLOOKUP(A732,'ESO dumped ZoneData'!$A$3:$D$9995,3,FALSE)</f>
        <v>1133</v>
      </c>
      <c r="D732" s="3" t="str">
        <f>VLOOKUP(A732,'ESO dumped ZoneData'!$A$3:$D$9995,4,FALSE)</f>
        <v>Passage of Dad'na Ghaten</v>
      </c>
      <c r="E732" s="3" t="str">
        <f t="array" ref="E732">IF(OR(EXACT(A732,'ESO Dungeon constants'!$D$3:$D$987)),"X","")</f>
        <v/>
      </c>
      <c r="F732" s="3" t="str">
        <f t="shared" si="44"/>
        <v/>
      </c>
      <c r="G732" s="3" t="str">
        <f t="shared" si="45"/>
        <v>Southern Elsweyr</v>
      </c>
      <c r="H732" s="17">
        <f t="shared" si="46"/>
        <v>1145</v>
      </c>
      <c r="I732" s="17">
        <f t="shared" si="47"/>
        <v>1133</v>
      </c>
      <c r="J732">
        <v>16</v>
      </c>
      <c r="K732" s="3" t="str">
        <f>VLOOKUP(J732,'LibSets constants'!$A$4:$B$1000,2,FALSE)</f>
        <v>DLC_DRAGONHOLD</v>
      </c>
      <c r="L732" s="3" t="str">
        <f>VLOOKUP(J732,'LibSets constants'!$A$4:$C$1000,3,FALSE)</f>
        <v>Dragonhold</v>
      </c>
    </row>
    <row r="733" spans="1:12" x14ac:dyDescent="0.25">
      <c r="A733" s="12">
        <v>1146</v>
      </c>
      <c r="B733" s="5">
        <f>VLOOKUP(A733,'ESO dumped ZoneData'!$A$3:$D$9995,2,FALSE)</f>
        <v>733</v>
      </c>
      <c r="C733" s="5">
        <f>VLOOKUP(A733,'ESO dumped ZoneData'!$A$3:$D$9995,3,FALSE)</f>
        <v>1133</v>
      </c>
      <c r="D733" s="3" t="str">
        <f>VLOOKUP(A733,'ESO dumped ZoneData'!$A$3:$D$9995,4,FALSE)</f>
        <v>Tideholm</v>
      </c>
      <c r="E733" s="3" t="str">
        <f t="array" ref="E733">IF(OR(EXACT(A733,'ESO Dungeon constants'!$D$3:$D$987)),"X","")</f>
        <v/>
      </c>
      <c r="F733" s="3" t="str">
        <f t="shared" si="44"/>
        <v/>
      </c>
      <c r="G733" s="3" t="str">
        <f t="shared" si="45"/>
        <v>Southern Elsweyr</v>
      </c>
      <c r="H733" s="17">
        <f t="shared" si="46"/>
        <v>1146</v>
      </c>
      <c r="I733" s="17">
        <f t="shared" si="47"/>
        <v>1133</v>
      </c>
      <c r="J733">
        <v>16</v>
      </c>
      <c r="K733" s="3" t="str">
        <f>VLOOKUP(J733,'LibSets constants'!$A$4:$B$1000,2,FALSE)</f>
        <v>DLC_DRAGONHOLD</v>
      </c>
      <c r="L733" s="3" t="str">
        <f>VLOOKUP(J733,'LibSets constants'!$A$4:$C$1000,3,FALSE)</f>
        <v>Dragonhold</v>
      </c>
    </row>
    <row r="734" spans="1:12" x14ac:dyDescent="0.25">
      <c r="A734" s="12">
        <v>1147</v>
      </c>
      <c r="B734" s="5">
        <f>VLOOKUP(A734,'ESO dumped ZoneData'!$A$3:$D$9995,2,FALSE)</f>
        <v>734</v>
      </c>
      <c r="C734" s="5">
        <f>VLOOKUP(A734,'ESO dumped ZoneData'!$A$3:$D$9995,3,FALSE)</f>
        <v>1133</v>
      </c>
      <c r="D734" s="3" t="str">
        <f>VLOOKUP(A734,'ESO dumped ZoneData'!$A$3:$D$9995,4,FALSE)</f>
        <v>New Moon Fortress</v>
      </c>
      <c r="E734" s="3" t="str">
        <f t="array" ref="E734">IF(OR(EXACT(A734,'ESO Dungeon constants'!$D$3:$D$987)),"X","")</f>
        <v/>
      </c>
      <c r="F734" s="3" t="str">
        <f t="shared" si="44"/>
        <v/>
      </c>
      <c r="G734" s="3" t="str">
        <f t="shared" si="45"/>
        <v>Southern Elsweyr</v>
      </c>
      <c r="H734" s="17">
        <f t="shared" si="46"/>
        <v>1147</v>
      </c>
      <c r="I734" s="17">
        <f t="shared" si="47"/>
        <v>1133</v>
      </c>
      <c r="J734">
        <v>16</v>
      </c>
      <c r="K734" s="3" t="str">
        <f>VLOOKUP(J734,'LibSets constants'!$A$4:$B$1000,2,FALSE)</f>
        <v>DLC_DRAGONHOLD</v>
      </c>
      <c r="L734" s="3" t="str">
        <f>VLOOKUP(J734,'LibSets constants'!$A$4:$C$1000,3,FALSE)</f>
        <v>Dragonhold</v>
      </c>
    </row>
    <row r="735" spans="1:12" x14ac:dyDescent="0.25">
      <c r="A735" s="12">
        <v>1148</v>
      </c>
      <c r="B735" s="5">
        <f>VLOOKUP(A735,'ESO dumped ZoneData'!$A$3:$D$9995,2,FALSE)</f>
        <v>735</v>
      </c>
      <c r="C735" s="5">
        <f>VLOOKUP(A735,'ESO dumped ZoneData'!$A$3:$D$9995,3,FALSE)</f>
        <v>1133</v>
      </c>
      <c r="D735" s="3" t="str">
        <f>VLOOKUP(A735,'ESO dumped ZoneData'!$A$3:$D$9995,4,FALSE)</f>
        <v>Halls of the Highmane</v>
      </c>
      <c r="E735" s="3" t="str">
        <f t="array" ref="E735">IF(OR(EXACT(A735,'ESO Dungeon constants'!$D$3:$D$987)),"X","")</f>
        <v/>
      </c>
      <c r="F735" s="3" t="str">
        <f t="shared" si="44"/>
        <v/>
      </c>
      <c r="G735" s="3" t="str">
        <f t="shared" si="45"/>
        <v>Southern Elsweyr</v>
      </c>
      <c r="H735" s="17">
        <f t="shared" si="46"/>
        <v>1148</v>
      </c>
      <c r="I735" s="17">
        <f t="shared" si="47"/>
        <v>1133</v>
      </c>
      <c r="J735">
        <v>16</v>
      </c>
      <c r="K735" s="3" t="str">
        <f>VLOOKUP(J735,'LibSets constants'!$A$4:$B$1000,2,FALSE)</f>
        <v>DLC_DRAGONHOLD</v>
      </c>
      <c r="L735" s="3" t="str">
        <f>VLOOKUP(J735,'LibSets constants'!$A$4:$C$1000,3,FALSE)</f>
        <v>Dragonhold</v>
      </c>
    </row>
    <row r="736" spans="1:12" x14ac:dyDescent="0.25">
      <c r="A736" s="12">
        <v>1149</v>
      </c>
      <c r="B736" s="5">
        <f>VLOOKUP(A736,'ESO dumped ZoneData'!$A$3:$D$9995,2,FALSE)</f>
        <v>736</v>
      </c>
      <c r="C736" s="5">
        <f>VLOOKUP(A736,'ESO dumped ZoneData'!$A$3:$D$9995,3,FALSE)</f>
        <v>1133</v>
      </c>
      <c r="D736" s="3" t="str">
        <f>VLOOKUP(A736,'ESO dumped ZoneData'!$A$3:$D$9995,4,FALSE)</f>
        <v>Doomstone Keep</v>
      </c>
      <c r="E736" s="3" t="str">
        <f t="array" ref="E736">IF(OR(EXACT(A736,'ESO Dungeon constants'!$D$3:$D$987)),"X","")</f>
        <v/>
      </c>
      <c r="F736" s="3" t="str">
        <f t="shared" si="44"/>
        <v/>
      </c>
      <c r="G736" s="3" t="str">
        <f t="shared" si="45"/>
        <v>Southern Elsweyr</v>
      </c>
      <c r="H736" s="17">
        <f t="shared" si="46"/>
        <v>1149</v>
      </c>
      <c r="I736" s="17">
        <f t="shared" si="47"/>
        <v>1133</v>
      </c>
      <c r="J736">
        <v>16</v>
      </c>
      <c r="K736" s="3" t="str">
        <f>VLOOKUP(J736,'LibSets constants'!$A$4:$B$1000,2,FALSE)</f>
        <v>DLC_DRAGONHOLD</v>
      </c>
      <c r="L736" s="3" t="str">
        <f>VLOOKUP(J736,'LibSets constants'!$A$4:$C$1000,3,FALSE)</f>
        <v>Dragonhold</v>
      </c>
    </row>
    <row r="737" spans="1:12" x14ac:dyDescent="0.25">
      <c r="A737" s="12">
        <v>1150</v>
      </c>
      <c r="B737" s="5">
        <f>VLOOKUP(A737,'ESO dumped ZoneData'!$A$3:$D$9995,2,FALSE)</f>
        <v>737</v>
      </c>
      <c r="C737" s="5">
        <f>VLOOKUP(A737,'ESO dumped ZoneData'!$A$3:$D$9995,3,FALSE)</f>
        <v>1133</v>
      </c>
      <c r="D737" s="3" t="str">
        <f>VLOOKUP(A737,'ESO dumped ZoneData'!$A$3:$D$9995,4,FALSE)</f>
        <v>Doomstone Caverns</v>
      </c>
      <c r="E737" s="3" t="str">
        <f t="array" ref="E737">IF(OR(EXACT(A737,'ESO Dungeon constants'!$D$3:$D$987)),"X","")</f>
        <v/>
      </c>
      <c r="F737" s="3" t="str">
        <f t="shared" si="44"/>
        <v/>
      </c>
      <c r="G737" s="3" t="str">
        <f t="shared" si="45"/>
        <v>Southern Elsweyr</v>
      </c>
      <c r="H737" s="17">
        <f t="shared" si="46"/>
        <v>1150</v>
      </c>
      <c r="I737" s="17">
        <f t="shared" si="47"/>
        <v>1133</v>
      </c>
      <c r="J737">
        <v>16</v>
      </c>
      <c r="K737" s="3" t="str">
        <f>VLOOKUP(J737,'LibSets constants'!$A$4:$B$1000,2,FALSE)</f>
        <v>DLC_DRAGONHOLD</v>
      </c>
      <c r="L737" s="3" t="str">
        <f>VLOOKUP(J737,'LibSets constants'!$A$4:$C$1000,3,FALSE)</f>
        <v>Dragonhold</v>
      </c>
    </row>
    <row r="738" spans="1:12" x14ac:dyDescent="0.25">
      <c r="A738" s="12">
        <v>1151</v>
      </c>
      <c r="B738" s="5">
        <f>VLOOKUP(A738,'ESO dumped ZoneData'!$A$3:$D$9995,2,FALSE)</f>
        <v>738</v>
      </c>
      <c r="C738" s="5">
        <f>VLOOKUP(A738,'ESO dumped ZoneData'!$A$3:$D$9995,3,FALSE)</f>
        <v>1133</v>
      </c>
      <c r="D738" s="3" t="str">
        <f>VLOOKUP(A738,'ESO dumped ZoneData'!$A$3:$D$9995,4,FALSE)</f>
        <v>Dragonhold Ruins</v>
      </c>
      <c r="E738" s="3" t="str">
        <f t="array" ref="E738">IF(OR(EXACT(A738,'ESO Dungeon constants'!$D$3:$D$987)),"X","")</f>
        <v/>
      </c>
      <c r="F738" s="3" t="str">
        <f t="shared" si="44"/>
        <v/>
      </c>
      <c r="G738" s="3" t="str">
        <f t="shared" si="45"/>
        <v>Southern Elsweyr</v>
      </c>
      <c r="H738" s="17">
        <f t="shared" si="46"/>
        <v>1151</v>
      </c>
      <c r="I738" s="17">
        <f t="shared" si="47"/>
        <v>1133</v>
      </c>
      <c r="J738">
        <v>16</v>
      </c>
      <c r="K738" s="3" t="str">
        <f>VLOOKUP(J738,'LibSets constants'!$A$4:$B$1000,2,FALSE)</f>
        <v>DLC_DRAGONHOLD</v>
      </c>
      <c r="L738" s="3" t="str">
        <f>VLOOKUP(J738,'LibSets constants'!$A$4:$C$1000,3,FALSE)</f>
        <v>Dragonhold</v>
      </c>
    </row>
    <row r="739" spans="1:12" x14ac:dyDescent="0.25">
      <c r="A739" s="12">
        <v>1152</v>
      </c>
      <c r="B739" s="5">
        <f>VLOOKUP(A739,'ESO dumped ZoneData'!$A$3:$D$9995,2,FALSE)</f>
        <v>739</v>
      </c>
      <c r="C739" s="5">
        <f>VLOOKUP(A739,'ESO dumped ZoneData'!$A$3:$D$9995,3,FALSE)</f>
        <v>684</v>
      </c>
      <c r="D739" s="3" t="str">
        <f>VLOOKUP(A739,'ESO dumped ZoneData'!$A$3:$D$9995,4,FALSE)</f>
        <v>Icereach</v>
      </c>
      <c r="E739" s="3" t="str">
        <f t="array" ref="E739">IF(OR(EXACT(A739,'ESO Dungeon constants'!$D$3:$D$987)),"X","")</f>
        <v>X</v>
      </c>
      <c r="F739" s="3" t="str">
        <f t="shared" si="44"/>
        <v/>
      </c>
      <c r="G739" s="3" t="str">
        <f t="shared" si="45"/>
        <v>Wrothgar</v>
      </c>
      <c r="H739" s="17">
        <f t="shared" si="46"/>
        <v>1152</v>
      </c>
      <c r="I739" s="17">
        <f t="shared" si="47"/>
        <v>684</v>
      </c>
      <c r="J739">
        <v>17</v>
      </c>
      <c r="K739" s="3" t="str">
        <f>VLOOKUP(J739,'LibSets constants'!$A$4:$B$1000,2,FALSE)</f>
        <v>DLC_HARROWSTORM</v>
      </c>
      <c r="L739" s="3" t="str">
        <f>VLOOKUP(J739,'LibSets constants'!$A$4:$C$1000,3,FALSE)</f>
        <v>Harrowstorm</v>
      </c>
    </row>
    <row r="740" spans="1:12" x14ac:dyDescent="0.25">
      <c r="A740" s="12">
        <v>1153</v>
      </c>
      <c r="B740" s="5">
        <f>VLOOKUP(A740,'ESO dumped ZoneData'!$A$3:$D$9995,2,FALSE)</f>
        <v>740</v>
      </c>
      <c r="C740" s="5">
        <f>VLOOKUP(A740,'ESO dumped ZoneData'!$A$3:$D$9995,3,FALSE)</f>
        <v>92</v>
      </c>
      <c r="D740" s="3" t="str">
        <f>VLOOKUP(A740,'ESO dumped ZoneData'!$A$3:$D$9995,4,FALSE)</f>
        <v>Unhallowed Grave</v>
      </c>
      <c r="E740" s="3" t="str">
        <f t="array" ref="E740">IF(OR(EXACT(A740,'ESO Dungeon constants'!$D$3:$D$987)),"X","")</f>
        <v>X</v>
      </c>
      <c r="F740" s="3" t="str">
        <f t="shared" si="44"/>
        <v/>
      </c>
      <c r="G740" s="3" t="str">
        <f t="shared" si="45"/>
        <v>Bangkorai</v>
      </c>
      <c r="H740" s="17">
        <f t="shared" si="46"/>
        <v>1153</v>
      </c>
      <c r="I740" s="17">
        <f t="shared" si="47"/>
        <v>92</v>
      </c>
      <c r="J740">
        <v>17</v>
      </c>
      <c r="K740" s="3" t="str">
        <f>VLOOKUP(J740,'LibSets constants'!$A$4:$B$1000,2,FALSE)</f>
        <v>DLC_HARROWSTORM</v>
      </c>
      <c r="L740" s="3" t="str">
        <f>VLOOKUP(J740,'LibSets constants'!$A$4:$C$1000,3,FALSE)</f>
        <v>Harrowstorm</v>
      </c>
    </row>
    <row r="741" spans="1:12" x14ac:dyDescent="0.25">
      <c r="A741" s="12">
        <v>1154</v>
      </c>
      <c r="B741" s="5">
        <f>VLOOKUP(A741,'ESO dumped ZoneData'!$A$3:$D$9995,2,FALSE)</f>
        <v>741</v>
      </c>
      <c r="C741" s="5">
        <f>VLOOKUP(A741,'ESO dumped ZoneData'!$A$3:$D$9995,3,FALSE)</f>
        <v>1086</v>
      </c>
      <c r="D741" s="3" t="str">
        <f>VLOOKUP(A741,'ESO dumped ZoneData'!$A$3:$D$9995,4,FALSE)</f>
        <v>Moon-Sugar Meadow</v>
      </c>
      <c r="E741" s="3" t="str">
        <f t="array" ref="E741">IF(OR(EXACT(A741,'ESO Dungeon constants'!$D$3:$D$987)),"X","")</f>
        <v/>
      </c>
      <c r="F741" s="3" t="str">
        <f t="shared" si="44"/>
        <v/>
      </c>
      <c r="G741" s="3" t="str">
        <f t="shared" si="45"/>
        <v>Northern Elsweyr</v>
      </c>
      <c r="H741" s="17">
        <f t="shared" si="46"/>
        <v>1154</v>
      </c>
      <c r="I741" s="17">
        <f t="shared" si="47"/>
        <v>1086</v>
      </c>
      <c r="J741">
        <v>15</v>
      </c>
      <c r="K741" s="3" t="str">
        <f>VLOOKUP(J741,'LibSets constants'!$A$4:$B$1000,2,FALSE)</f>
        <v>DLC_SCALEBREAKER</v>
      </c>
      <c r="L741" s="3" t="str">
        <f>VLOOKUP(J741,'LibSets constants'!$A$4:$C$1000,3,FALSE)</f>
        <v>Scalebraker</v>
      </c>
    </row>
    <row r="742" spans="1:12" x14ac:dyDescent="0.25">
      <c r="A742" s="12">
        <v>1155</v>
      </c>
      <c r="B742" s="5">
        <f>VLOOKUP(A742,'ESO dumped ZoneData'!$A$3:$D$9995,2,FALSE)</f>
        <v>742</v>
      </c>
      <c r="C742" s="5">
        <f>VLOOKUP(A742,'ESO dumped ZoneData'!$A$3:$D$9995,3,FALSE)</f>
        <v>20</v>
      </c>
      <c r="D742" s="3" t="str">
        <f>VLOOKUP(A742,'ESO dumped ZoneData'!$A$3:$D$9995,4,FALSE)</f>
        <v>Wraithhome</v>
      </c>
      <c r="E742" s="3" t="str">
        <f t="array" ref="E742">IF(OR(EXACT(A742,'ESO Dungeon constants'!$D$3:$D$987)),"X","")</f>
        <v/>
      </c>
      <c r="F742" s="3" t="str">
        <f t="shared" si="44"/>
        <v/>
      </c>
      <c r="G742" s="3" t="str">
        <f t="shared" si="45"/>
        <v>Rivenspire</v>
      </c>
      <c r="H742" s="17">
        <f t="shared" si="46"/>
        <v>1155</v>
      </c>
      <c r="I742" s="17">
        <f t="shared" si="47"/>
        <v>20</v>
      </c>
      <c r="J742">
        <v>15</v>
      </c>
      <c r="K742" s="3" t="str">
        <f>VLOOKUP(J742,'LibSets constants'!$A$4:$B$1000,2,FALSE)</f>
        <v>DLC_SCALEBREAKER</v>
      </c>
      <c r="L742" s="3" t="str">
        <f>VLOOKUP(J742,'LibSets constants'!$A$4:$C$1000,3,FALSE)</f>
        <v>Scalebraker</v>
      </c>
    </row>
    <row r="743" spans="1:12" x14ac:dyDescent="0.25">
      <c r="A743" s="12">
        <v>1160</v>
      </c>
      <c r="B743" s="5">
        <v>743</v>
      </c>
      <c r="C743" s="5">
        <v>1160</v>
      </c>
      <c r="D743" s="3" t="str">
        <f>VLOOKUP(A743,'ESO dumped ZoneData'!$A$3:$D$9995,4,FALSE)</f>
        <v>Western Skyrim</v>
      </c>
      <c r="E743" s="3" t="str">
        <f t="array" ref="E743">IF(OR(EXACT(A743,'ESO Dungeon constants'!$D$3:$D$987)),"X","")</f>
        <v/>
      </c>
      <c r="F743" s="3" t="str">
        <f t="shared" si="44"/>
        <v>X</v>
      </c>
      <c r="G743" s="3" t="str">
        <f t="shared" si="45"/>
        <v/>
      </c>
      <c r="H743" s="17">
        <f t="shared" si="46"/>
        <v>1160</v>
      </c>
      <c r="I743" s="17">
        <f t="shared" si="47"/>
        <v>1160</v>
      </c>
      <c r="J743">
        <v>18</v>
      </c>
      <c r="K743" s="3" t="str">
        <f>VLOOKUP(J743,'LibSets constants'!$A$4:$B$1000,2,FALSE)</f>
        <v>DLC_GREYMOOR</v>
      </c>
      <c r="L743" s="3" t="str">
        <f>VLOOKUP(J743,'LibSets constants'!$A$4:$C$1000,3,FALSE)</f>
        <v>Greymoor</v>
      </c>
    </row>
    <row r="744" spans="1:12" x14ac:dyDescent="0.25">
      <c r="A744" s="12">
        <v>1161</v>
      </c>
      <c r="B744" s="5">
        <v>744</v>
      </c>
      <c r="C744" s="5">
        <v>1161</v>
      </c>
      <c r="D744" s="3" t="str">
        <f>VLOOKUP(A744,'ESO dumped ZoneData'!$A$3:$D$9995,4,FALSE)</f>
        <v>Blackreach: Greymoor Caverns</v>
      </c>
      <c r="E744" s="3" t="str">
        <f t="array" ref="E744">IF(OR(EXACT(A744,'ESO Dungeon constants'!$D$3:$D$987)),"X","")</f>
        <v/>
      </c>
      <c r="F744" s="3" t="str">
        <f t="shared" si="44"/>
        <v>X</v>
      </c>
      <c r="G744" s="3" t="str">
        <f t="shared" si="45"/>
        <v/>
      </c>
      <c r="H744" s="17">
        <f t="shared" si="46"/>
        <v>1161</v>
      </c>
      <c r="I744" s="17">
        <f t="shared" si="47"/>
        <v>1161</v>
      </c>
      <c r="J744">
        <v>18</v>
      </c>
      <c r="K744" s="3" t="str">
        <f>VLOOKUP(J744,'LibSets constants'!$A$4:$B$1000,2,FALSE)</f>
        <v>DLC_GREYMOOR</v>
      </c>
      <c r="L744" s="3" t="str">
        <f>VLOOKUP(J744,'LibSets constants'!$A$4:$C$1000,3,FALSE)</f>
        <v>Greymoor</v>
      </c>
    </row>
    <row r="745" spans="1:12" x14ac:dyDescent="0.25">
      <c r="A745" s="12">
        <v>1165</v>
      </c>
      <c r="B745" s="5">
        <v>745</v>
      </c>
      <c r="C745" s="5">
        <v>1161</v>
      </c>
      <c r="D745" s="3" t="str">
        <f>VLOOKUP(A745,'ESO dumped ZoneData'!$A$3:$D$9995,4,FALSE)</f>
        <v>The Scraps</v>
      </c>
      <c r="E745" s="3" t="str">
        <f t="array" ref="E745">IF(OR(EXACT(A745,'ESO Dungeon constants'!$D$3:$D$987)),"X","")</f>
        <v/>
      </c>
      <c r="F745" s="3" t="str">
        <f t="shared" si="44"/>
        <v/>
      </c>
      <c r="G745" s="3" t="str">
        <f t="shared" si="45"/>
        <v>Blackreach: Greymoor Caverns</v>
      </c>
      <c r="H745" s="17">
        <f t="shared" si="46"/>
        <v>1165</v>
      </c>
      <c r="I745" s="17">
        <f t="shared" si="47"/>
        <v>1161</v>
      </c>
      <c r="J745">
        <v>18</v>
      </c>
      <c r="K745" s="3" t="str">
        <f>VLOOKUP(J745,'LibSets constants'!$A$4:$B$1000,2,FALSE)</f>
        <v>DLC_GREYMOOR</v>
      </c>
      <c r="L745" s="3" t="str">
        <f>VLOOKUP(J745,'LibSets constants'!$A$4:$C$1000,3,FALSE)</f>
        <v>Greymoor</v>
      </c>
    </row>
    <row r="746" spans="1:12" x14ac:dyDescent="0.25">
      <c r="A746" s="12">
        <v>1166</v>
      </c>
      <c r="B746" s="5">
        <v>746</v>
      </c>
      <c r="C746" s="5">
        <v>1160</v>
      </c>
      <c r="D746" s="3" t="str">
        <f>VLOOKUP(A746,'ESO dumped ZoneData'!$A$3:$D$9995,4,FALSE)</f>
        <v>Chillwind Depths</v>
      </c>
      <c r="E746" s="3" t="str">
        <f t="array" ref="E746">IF(OR(EXACT(A746,'ESO Dungeon constants'!$D$3:$D$987)),"X","")</f>
        <v/>
      </c>
      <c r="F746" s="3" t="str">
        <f t="shared" si="44"/>
        <v/>
      </c>
      <c r="G746" s="3" t="str">
        <f t="shared" si="45"/>
        <v>Western Skyrim</v>
      </c>
      <c r="H746" s="17">
        <f t="shared" si="46"/>
        <v>1166</v>
      </c>
      <c r="I746" s="17">
        <f t="shared" si="47"/>
        <v>1160</v>
      </c>
      <c r="J746">
        <v>18</v>
      </c>
      <c r="K746" s="3" t="str">
        <f>VLOOKUP(J746,'LibSets constants'!$A$4:$B$1000,2,FALSE)</f>
        <v>DLC_GREYMOOR</v>
      </c>
      <c r="L746" s="3" t="str">
        <f>VLOOKUP(J746,'LibSets constants'!$A$4:$C$1000,3,FALSE)</f>
        <v>Greymoor</v>
      </c>
    </row>
    <row r="747" spans="1:12" x14ac:dyDescent="0.25">
      <c r="A747" s="12">
        <v>1167</v>
      </c>
      <c r="B747" s="5">
        <v>747</v>
      </c>
      <c r="C747" s="5">
        <v>1160</v>
      </c>
      <c r="D747" s="3" t="str">
        <f>VLOOKUP(A747,'ESO dumped ZoneData'!$A$3:$D$9995,4,FALSE)</f>
        <v>Dragonhome</v>
      </c>
      <c r="E747" s="3" t="str">
        <f t="array" ref="E747">IF(OR(EXACT(A747,'ESO Dungeon constants'!$D$3:$D$987)),"X","")</f>
        <v/>
      </c>
      <c r="F747" s="3" t="str">
        <f t="shared" si="44"/>
        <v/>
      </c>
      <c r="G747" s="3" t="str">
        <f t="shared" si="45"/>
        <v>Western Skyrim</v>
      </c>
      <c r="H747" s="17">
        <f t="shared" si="46"/>
        <v>1167</v>
      </c>
      <c r="I747" s="17">
        <f t="shared" si="47"/>
        <v>1160</v>
      </c>
      <c r="J747">
        <v>18</v>
      </c>
      <c r="K747" s="3" t="str">
        <f>VLOOKUP(J747,'LibSets constants'!$A$4:$B$1000,2,FALSE)</f>
        <v>DLC_GREYMOOR</v>
      </c>
      <c r="L747" s="3" t="str">
        <f>VLOOKUP(J747,'LibSets constants'!$A$4:$C$1000,3,FALSE)</f>
        <v>Greymoor</v>
      </c>
    </row>
    <row r="748" spans="1:12" x14ac:dyDescent="0.25">
      <c r="A748" s="12">
        <v>1168</v>
      </c>
      <c r="B748" s="5">
        <v>748</v>
      </c>
      <c r="C748" s="5">
        <v>1160</v>
      </c>
      <c r="D748" s="3" t="str">
        <f>VLOOKUP(A748,'ESO dumped ZoneData'!$A$3:$D$9995,4,FALSE)</f>
        <v>Frozen Coast</v>
      </c>
      <c r="E748" s="3" t="str">
        <f t="array" ref="E748">IF(OR(EXACT(A748,'ESO Dungeon constants'!$D$3:$D$987)),"X","")</f>
        <v/>
      </c>
      <c r="F748" s="3" t="str">
        <f t="shared" si="44"/>
        <v/>
      </c>
      <c r="G748" s="3" t="str">
        <f t="shared" si="45"/>
        <v>Western Skyrim</v>
      </c>
      <c r="H748" s="17">
        <f t="shared" si="46"/>
        <v>1168</v>
      </c>
      <c r="I748" s="17">
        <f t="shared" si="47"/>
        <v>1160</v>
      </c>
      <c r="J748">
        <v>18</v>
      </c>
      <c r="K748" s="3" t="str">
        <f>VLOOKUP(J748,'LibSets constants'!$A$4:$B$1000,2,FALSE)</f>
        <v>DLC_GREYMOOR</v>
      </c>
      <c r="L748" s="3" t="str">
        <f>VLOOKUP(J748,'LibSets constants'!$A$4:$C$1000,3,FALSE)</f>
        <v>Greymoor</v>
      </c>
    </row>
    <row r="749" spans="1:12" x14ac:dyDescent="0.25">
      <c r="A749" s="12">
        <v>1169</v>
      </c>
      <c r="B749" s="5">
        <v>749</v>
      </c>
      <c r="C749" s="5">
        <v>1160</v>
      </c>
      <c r="D749" s="3" t="str">
        <f>VLOOKUP(A749,'ESO dumped ZoneData'!$A$3:$D$9995,4,FALSE)</f>
        <v>Midnight Barrow</v>
      </c>
      <c r="E749" s="3" t="str">
        <f t="array" ref="E749">IF(OR(EXACT(A749,'ESO Dungeon constants'!$D$3:$D$987)),"X","")</f>
        <v/>
      </c>
      <c r="F749" s="3" t="str">
        <f t="shared" si="44"/>
        <v/>
      </c>
      <c r="G749" s="3" t="str">
        <f t="shared" si="45"/>
        <v>Western Skyrim</v>
      </c>
      <c r="H749" s="17">
        <f t="shared" si="46"/>
        <v>1169</v>
      </c>
      <c r="I749" s="17">
        <f t="shared" si="47"/>
        <v>1160</v>
      </c>
      <c r="J749">
        <v>18</v>
      </c>
      <c r="K749" s="3" t="str">
        <f>VLOOKUP(J749,'LibSets constants'!$A$4:$B$1000,2,FALSE)</f>
        <v>DLC_GREYMOOR</v>
      </c>
      <c r="L749" s="3" t="str">
        <f>VLOOKUP(J749,'LibSets constants'!$A$4:$C$1000,3,FALSE)</f>
        <v>Greymoor</v>
      </c>
    </row>
    <row r="750" spans="1:12" x14ac:dyDescent="0.25">
      <c r="A750" s="12">
        <v>1170</v>
      </c>
      <c r="B750" s="5">
        <v>750</v>
      </c>
      <c r="C750" s="5">
        <v>1160</v>
      </c>
      <c r="D750" s="3" t="str">
        <f>VLOOKUP(A750,'ESO dumped ZoneData'!$A$3:$D$9995,4,FALSE)</f>
        <v>Shadowgreen</v>
      </c>
      <c r="E750" s="3" t="str">
        <f t="array" ref="E750">IF(OR(EXACT(A750,'ESO Dungeon constants'!$D$3:$D$987)),"X","")</f>
        <v/>
      </c>
      <c r="F750" s="3" t="str">
        <f t="shared" si="44"/>
        <v/>
      </c>
      <c r="G750" s="3" t="str">
        <f t="shared" si="45"/>
        <v>Western Skyrim</v>
      </c>
      <c r="H750" s="17">
        <f t="shared" si="46"/>
        <v>1170</v>
      </c>
      <c r="I750" s="17">
        <f t="shared" si="47"/>
        <v>1160</v>
      </c>
      <c r="J750">
        <v>18</v>
      </c>
      <c r="K750" s="3" t="str">
        <f>VLOOKUP(J750,'LibSets constants'!$A$4:$B$1000,2,FALSE)</f>
        <v>DLC_GREYMOOR</v>
      </c>
      <c r="L750" s="3" t="str">
        <f>VLOOKUP(J750,'LibSets constants'!$A$4:$C$1000,3,FALSE)</f>
        <v>Greymoor</v>
      </c>
    </row>
    <row r="751" spans="1:12" x14ac:dyDescent="0.25">
      <c r="A751" s="12">
        <v>1171</v>
      </c>
      <c r="B751" s="5">
        <v>751</v>
      </c>
      <c r="C751" s="5">
        <v>1161</v>
      </c>
      <c r="D751" s="3" t="str">
        <f>VLOOKUP(A751,'ESO dumped ZoneData'!$A$3:$D$9995,4,FALSE)</f>
        <v>Not Used/REUSE?</v>
      </c>
      <c r="E751" s="3" t="str">
        <f t="array" ref="E751">IF(OR(EXACT(A751,'ESO Dungeon constants'!$D$3:$D$987)),"X","")</f>
        <v/>
      </c>
      <c r="F751" s="3" t="str">
        <f t="shared" si="44"/>
        <v/>
      </c>
      <c r="G751" s="3" t="str">
        <f t="shared" si="45"/>
        <v>Blackreach: Greymoor Caverns</v>
      </c>
      <c r="H751" s="17">
        <f t="shared" si="46"/>
        <v>1171</v>
      </c>
      <c r="I751" s="17">
        <f t="shared" si="47"/>
        <v>1161</v>
      </c>
      <c r="J751">
        <v>18</v>
      </c>
      <c r="K751" s="3" t="str">
        <f>VLOOKUP(J751,'LibSets constants'!$A$4:$B$1000,2,FALSE)</f>
        <v>DLC_GREYMOOR</v>
      </c>
      <c r="L751" s="3" t="str">
        <f>VLOOKUP(J751,'LibSets constants'!$A$4:$C$1000,3,FALSE)</f>
        <v>Greymoor</v>
      </c>
    </row>
    <row r="752" spans="1:12" x14ac:dyDescent="0.25">
      <c r="A752" s="12">
        <v>1172</v>
      </c>
      <c r="B752" s="5">
        <v>752</v>
      </c>
      <c r="C752" s="5">
        <v>1161</v>
      </c>
      <c r="D752" s="3" t="str">
        <f>VLOOKUP(A752,'ESO dumped ZoneData'!$A$3:$D$9995,4,FALSE)</f>
        <v>Greymoor Keep</v>
      </c>
      <c r="E752" s="3" t="str">
        <f t="array" ref="E752">IF(OR(EXACT(A752,'ESO Dungeon constants'!$D$3:$D$987)),"X","")</f>
        <v/>
      </c>
      <c r="F752" s="3" t="str">
        <f t="shared" si="44"/>
        <v/>
      </c>
      <c r="G752" s="3" t="str">
        <f t="shared" si="45"/>
        <v>Blackreach: Greymoor Caverns</v>
      </c>
      <c r="H752" s="17">
        <f t="shared" si="46"/>
        <v>1172</v>
      </c>
      <c r="I752" s="17">
        <f t="shared" si="47"/>
        <v>1161</v>
      </c>
      <c r="J752">
        <v>18</v>
      </c>
      <c r="K752" s="3" t="str">
        <f>VLOOKUP(J752,'LibSets constants'!$A$4:$B$1000,2,FALSE)</f>
        <v>DLC_GREYMOOR</v>
      </c>
      <c r="L752" s="3" t="str">
        <f>VLOOKUP(J752,'LibSets constants'!$A$4:$C$1000,3,FALSE)</f>
        <v>Greymoor</v>
      </c>
    </row>
    <row r="753" spans="1:12" x14ac:dyDescent="0.25">
      <c r="A753" s="12">
        <v>1173</v>
      </c>
      <c r="B753" s="5">
        <v>753</v>
      </c>
      <c r="C753" s="5">
        <v>1161</v>
      </c>
      <c r="D753" s="3" t="str">
        <f>VLOOKUP(A753,'ESO dumped ZoneData'!$A$3:$D$9995,4,FALSE)</f>
        <v>Greymoor Keep: West Wing</v>
      </c>
      <c r="E753" s="3" t="str">
        <f t="array" ref="E753">IF(OR(EXACT(A753,'ESO Dungeon constants'!$D$3:$D$987)),"X","")</f>
        <v/>
      </c>
      <c r="F753" s="3" t="str">
        <f t="shared" si="44"/>
        <v/>
      </c>
      <c r="G753" s="3" t="str">
        <f t="shared" si="45"/>
        <v>Blackreach: Greymoor Caverns</v>
      </c>
      <c r="H753" s="17">
        <f t="shared" si="46"/>
        <v>1173</v>
      </c>
      <c r="I753" s="17">
        <f t="shared" si="47"/>
        <v>1161</v>
      </c>
      <c r="J753">
        <v>18</v>
      </c>
      <c r="K753" s="3" t="str">
        <f>VLOOKUP(J753,'LibSets constants'!$A$4:$B$1000,2,FALSE)</f>
        <v>DLC_GREYMOOR</v>
      </c>
      <c r="L753" s="3" t="str">
        <f>VLOOKUP(J753,'LibSets constants'!$A$4:$C$1000,3,FALSE)</f>
        <v>Greymoor</v>
      </c>
    </row>
    <row r="754" spans="1:12" x14ac:dyDescent="0.25">
      <c r="A754" s="12">
        <v>1174</v>
      </c>
      <c r="B754" s="5">
        <v>754</v>
      </c>
      <c r="C754" s="5">
        <v>1160</v>
      </c>
      <c r="D754" s="3" t="str">
        <f>VLOOKUP(A754,'ESO dumped ZoneData'!$A$3:$D$9995,4,FALSE)</f>
        <v>Verglas Hollow</v>
      </c>
      <c r="E754" s="3" t="str">
        <f t="array" ref="E754">IF(OR(EXACT(A754,'ESO Dungeon constants'!$D$3:$D$987)),"X","")</f>
        <v/>
      </c>
      <c r="F754" s="3" t="str">
        <f t="shared" si="44"/>
        <v/>
      </c>
      <c r="G754" s="3" t="str">
        <f t="shared" si="45"/>
        <v>Western Skyrim</v>
      </c>
      <c r="H754" s="17">
        <f t="shared" si="46"/>
        <v>1174</v>
      </c>
      <c r="I754" s="17">
        <f t="shared" si="47"/>
        <v>1160</v>
      </c>
      <c r="J754">
        <v>18</v>
      </c>
      <c r="K754" s="3" t="str">
        <f>VLOOKUP(J754,'LibSets constants'!$A$4:$B$1000,2,FALSE)</f>
        <v>DLC_GREYMOOR</v>
      </c>
      <c r="L754" s="3" t="str">
        <f>VLOOKUP(J754,'LibSets constants'!$A$4:$C$1000,3,FALSE)</f>
        <v>Greymoor</v>
      </c>
    </row>
    <row r="755" spans="1:12" x14ac:dyDescent="0.25">
      <c r="A755" s="12">
        <v>1175</v>
      </c>
      <c r="B755" s="5">
        <v>755</v>
      </c>
      <c r="C755" s="5">
        <v>1175</v>
      </c>
      <c r="D755" s="3" t="str">
        <f>VLOOKUP(A755,'ESO dumped ZoneData'!$A$3:$D$9995,4,FALSE)</f>
        <v>Not used/REUSE?</v>
      </c>
      <c r="E755" s="3" t="str">
        <f t="array" ref="E755">IF(OR(EXACT(A755,'ESO Dungeon constants'!$D$3:$D$987)),"X","")</f>
        <v/>
      </c>
      <c r="F755" s="3" t="str">
        <f t="shared" si="44"/>
        <v>X</v>
      </c>
      <c r="G755" s="3" t="str">
        <f t="shared" si="45"/>
        <v/>
      </c>
      <c r="H755" s="17">
        <f t="shared" si="46"/>
        <v>1175</v>
      </c>
      <c r="I755" s="17">
        <f t="shared" si="47"/>
        <v>1175</v>
      </c>
      <c r="J755">
        <v>18</v>
      </c>
      <c r="K755" s="3" t="str">
        <f>VLOOKUP(J755,'LibSets constants'!$A$4:$B$1000,2,FALSE)</f>
        <v>DLC_GREYMOOR</v>
      </c>
      <c r="L755" s="3" t="str">
        <f>VLOOKUP(J755,'LibSets constants'!$A$4:$C$1000,3,FALSE)</f>
        <v>Greymoor</v>
      </c>
    </row>
    <row r="756" spans="1:12" x14ac:dyDescent="0.25">
      <c r="A756" s="12">
        <v>1176</v>
      </c>
      <c r="B756" s="5">
        <v>756</v>
      </c>
      <c r="C756" s="5">
        <v>1160</v>
      </c>
      <c r="D756" s="3" t="str">
        <f>VLOOKUP(A756,'ESO dumped ZoneData'!$A$3:$D$9995,4,FALSE)</f>
        <v>Kilkreath Temple</v>
      </c>
      <c r="E756" s="3" t="str">
        <f t="array" ref="E756">IF(OR(EXACT(A756,'ESO Dungeon constants'!$D$3:$D$987)),"X","")</f>
        <v/>
      </c>
      <c r="F756" s="3" t="str">
        <f t="shared" si="44"/>
        <v/>
      </c>
      <c r="G756" s="3" t="str">
        <f t="shared" si="45"/>
        <v>Western Skyrim</v>
      </c>
      <c r="H756" s="17">
        <f t="shared" si="46"/>
        <v>1176</v>
      </c>
      <c r="I756" s="17">
        <f t="shared" si="47"/>
        <v>1160</v>
      </c>
      <c r="J756">
        <v>18</v>
      </c>
      <c r="K756" s="3" t="str">
        <f>VLOOKUP(J756,'LibSets constants'!$A$4:$B$1000,2,FALSE)</f>
        <v>DLC_GREYMOOR</v>
      </c>
      <c r="L756" s="3" t="str">
        <f>VLOOKUP(J756,'LibSets constants'!$A$4:$C$1000,3,FALSE)</f>
        <v>Greymoor</v>
      </c>
    </row>
    <row r="757" spans="1:12" x14ac:dyDescent="0.25">
      <c r="A757" s="12">
        <v>1177</v>
      </c>
      <c r="B757" s="5">
        <v>757</v>
      </c>
      <c r="C757" s="5">
        <v>1160</v>
      </c>
      <c r="D757" s="3" t="str">
        <f>VLOOKUP(A757,'ESO dumped ZoneData'!$A$3:$D$9995,4,FALSE)</f>
        <v>Bleakridge Barrow</v>
      </c>
      <c r="E757" s="3" t="str">
        <f t="array" ref="E757">IF(OR(EXACT(A757,'ESO Dungeon constants'!$D$3:$D$987)),"X","")</f>
        <v/>
      </c>
      <c r="F757" s="3" t="str">
        <f t="shared" si="44"/>
        <v/>
      </c>
      <c r="G757" s="3" t="str">
        <f t="shared" si="45"/>
        <v>Western Skyrim</v>
      </c>
      <c r="H757" s="17">
        <f t="shared" si="46"/>
        <v>1177</v>
      </c>
      <c r="I757" s="17">
        <f t="shared" si="47"/>
        <v>1160</v>
      </c>
      <c r="J757">
        <v>18</v>
      </c>
      <c r="K757" s="3" t="str">
        <f>VLOOKUP(J757,'LibSets constants'!$A$4:$B$1000,2,FALSE)</f>
        <v>DLC_GREYMOOR</v>
      </c>
      <c r="L757" s="3" t="str">
        <f>VLOOKUP(J757,'LibSets constants'!$A$4:$C$1000,3,FALSE)</f>
        <v>Greymoor</v>
      </c>
    </row>
    <row r="758" spans="1:12" x14ac:dyDescent="0.25">
      <c r="A758" s="12">
        <v>1178</v>
      </c>
      <c r="B758" s="5">
        <v>758</v>
      </c>
      <c r="C758" s="5">
        <v>1160</v>
      </c>
      <c r="D758" s="3" t="str">
        <f>VLOOKUP(A758,'ESO dumped ZoneData'!$A$3:$D$9995,4,FALSE)</f>
        <v>Solitude Outlaws Refuge</v>
      </c>
      <c r="E758" s="3" t="str">
        <f t="array" ref="E758">IF(OR(EXACT(A758,'ESO Dungeon constants'!$D$3:$D$987)),"X","")</f>
        <v/>
      </c>
      <c r="F758" s="3" t="str">
        <f t="shared" si="44"/>
        <v/>
      </c>
      <c r="G758" s="3" t="str">
        <f t="shared" si="45"/>
        <v>Western Skyrim</v>
      </c>
      <c r="H758" s="17">
        <f t="shared" si="46"/>
        <v>1178</v>
      </c>
      <c r="I758" s="17">
        <f t="shared" si="47"/>
        <v>1160</v>
      </c>
      <c r="J758">
        <v>18</v>
      </c>
      <c r="K758" s="3" t="str">
        <f>VLOOKUP(J758,'LibSets constants'!$A$4:$B$1000,2,FALSE)</f>
        <v>DLC_GREYMOOR</v>
      </c>
      <c r="L758" s="3" t="str">
        <f>VLOOKUP(J758,'LibSets constants'!$A$4:$C$1000,3,FALSE)</f>
        <v>Greymoor</v>
      </c>
    </row>
    <row r="759" spans="1:12" x14ac:dyDescent="0.25">
      <c r="A759" s="12">
        <v>1179</v>
      </c>
      <c r="B759" s="5">
        <v>759</v>
      </c>
      <c r="C759" s="5">
        <v>1160</v>
      </c>
      <c r="D759" s="3" t="str">
        <f>VLOOKUP(A759,'ESO dumped ZoneData'!$A$3:$D$9995,4,FALSE)</f>
        <v>Mor Khazgur Mine</v>
      </c>
      <c r="E759" s="3" t="str">
        <f t="array" ref="E759">IF(OR(EXACT(A759,'ESO Dungeon constants'!$D$3:$D$987)),"X","")</f>
        <v/>
      </c>
      <c r="F759" s="3" t="str">
        <f t="shared" si="44"/>
        <v/>
      </c>
      <c r="G759" s="3" t="str">
        <f t="shared" si="45"/>
        <v>Western Skyrim</v>
      </c>
      <c r="H759" s="17">
        <f t="shared" si="46"/>
        <v>1179</v>
      </c>
      <c r="I759" s="17">
        <f t="shared" si="47"/>
        <v>1160</v>
      </c>
      <c r="J759">
        <v>18</v>
      </c>
      <c r="K759" s="3" t="str">
        <f>VLOOKUP(J759,'LibSets constants'!$A$4:$B$1000,2,FALSE)</f>
        <v>DLC_GREYMOOR</v>
      </c>
      <c r="L759" s="3" t="str">
        <f>VLOOKUP(J759,'LibSets constants'!$A$4:$C$1000,3,FALSE)</f>
        <v>Greymoor</v>
      </c>
    </row>
    <row r="760" spans="1:12" x14ac:dyDescent="0.25">
      <c r="A760" s="12">
        <v>1181</v>
      </c>
      <c r="B760" s="5">
        <v>760</v>
      </c>
      <c r="C760" s="5">
        <v>1161</v>
      </c>
      <c r="D760" s="3" t="str">
        <f>VLOOKUP(A760,'ESO dumped ZoneData'!$A$3:$D$9995,4,FALSE)</f>
        <v>Kagnthamz</v>
      </c>
      <c r="E760" s="3" t="str">
        <f t="array" ref="E760">IF(OR(EXACT(A760,'ESO Dungeon constants'!$D$3:$D$987)),"X","")</f>
        <v/>
      </c>
      <c r="F760" s="3" t="str">
        <f t="shared" si="44"/>
        <v/>
      </c>
      <c r="G760" s="3" t="str">
        <f t="shared" si="45"/>
        <v>Blackreach: Greymoor Caverns</v>
      </c>
      <c r="H760" s="17">
        <f t="shared" si="46"/>
        <v>1181</v>
      </c>
      <c r="I760" s="17">
        <f t="shared" si="47"/>
        <v>1161</v>
      </c>
      <c r="J760">
        <v>18</v>
      </c>
      <c r="K760" s="3" t="str">
        <f>VLOOKUP(J760,'LibSets constants'!$A$4:$B$1000,2,FALSE)</f>
        <v>DLC_GREYMOOR</v>
      </c>
      <c r="L760" s="3" t="str">
        <f>VLOOKUP(J760,'LibSets constants'!$A$4:$C$1000,3,FALSE)</f>
        <v>Greymoor</v>
      </c>
    </row>
    <row r="761" spans="1:12" x14ac:dyDescent="0.25">
      <c r="A761" s="12">
        <v>1182</v>
      </c>
      <c r="B761" s="5">
        <v>761</v>
      </c>
      <c r="C761" s="5">
        <v>1160</v>
      </c>
      <c r="D761" s="3" t="str">
        <f>VLOOKUP(A761,'ESO dumped ZoneData'!$A$3:$D$9995,4,FALSE)</f>
        <v>Morthal Barrow</v>
      </c>
      <c r="E761" s="3" t="str">
        <f t="array" ref="E761">IF(OR(EXACT(A761,'ESO Dungeon constants'!$D$3:$D$987)),"X","")</f>
        <v/>
      </c>
      <c r="F761" s="3" t="str">
        <f t="shared" si="44"/>
        <v/>
      </c>
      <c r="G761" s="3" t="str">
        <f t="shared" si="45"/>
        <v>Western Skyrim</v>
      </c>
      <c r="H761" s="17">
        <f t="shared" si="46"/>
        <v>1182</v>
      </c>
      <c r="I761" s="17">
        <f t="shared" si="47"/>
        <v>1160</v>
      </c>
      <c r="J761">
        <v>18</v>
      </c>
      <c r="K761" s="3" t="str">
        <f>VLOOKUP(J761,'LibSets constants'!$A$4:$B$1000,2,FALSE)</f>
        <v>DLC_GREYMOOR</v>
      </c>
      <c r="L761" s="3" t="str">
        <f>VLOOKUP(J761,'LibSets constants'!$A$4:$C$1000,3,FALSE)</f>
        <v>Greymoor</v>
      </c>
    </row>
    <row r="762" spans="1:12" x14ac:dyDescent="0.25">
      <c r="A762" s="12">
        <v>1183</v>
      </c>
      <c r="B762" s="5">
        <v>762</v>
      </c>
      <c r="C762" s="5">
        <v>1161</v>
      </c>
      <c r="D762" s="3" t="str">
        <f>VLOOKUP(A762,'ESO dumped ZoneData'!$A$3:$D$9995,4,FALSE)</f>
        <v>Tzinghalis's Tower</v>
      </c>
      <c r="E762" s="3" t="str">
        <f t="array" ref="E762">IF(OR(EXACT(A762,'ESO Dungeon constants'!$D$3:$D$987)),"X","")</f>
        <v/>
      </c>
      <c r="F762" s="3" t="str">
        <f t="shared" si="44"/>
        <v/>
      </c>
      <c r="G762" s="3" t="str">
        <f t="shared" si="45"/>
        <v>Blackreach: Greymoor Caverns</v>
      </c>
      <c r="H762" s="17">
        <f t="shared" si="46"/>
        <v>1183</v>
      </c>
      <c r="I762" s="17">
        <f t="shared" si="47"/>
        <v>1161</v>
      </c>
      <c r="J762">
        <v>18</v>
      </c>
      <c r="K762" s="3" t="str">
        <f>VLOOKUP(J762,'LibSets constants'!$A$4:$B$1000,2,FALSE)</f>
        <v>DLC_GREYMOOR</v>
      </c>
      <c r="L762" s="3" t="str">
        <f>VLOOKUP(J762,'LibSets constants'!$A$4:$C$1000,3,FALSE)</f>
        <v>Greymoor</v>
      </c>
    </row>
    <row r="763" spans="1:12" x14ac:dyDescent="0.25">
      <c r="A763" s="12">
        <v>1184</v>
      </c>
      <c r="B763" s="5">
        <v>763</v>
      </c>
      <c r="C763" s="5">
        <v>1161</v>
      </c>
      <c r="D763" s="3" t="str">
        <f>VLOOKUP(A763,'ESO dumped ZoneData'!$A$3:$D$9995,4,FALSE)</f>
        <v>Castle Dour</v>
      </c>
      <c r="E763" s="3" t="str">
        <f t="array" ref="E763">IF(OR(EXACT(A763,'ESO Dungeon constants'!$D$3:$D$987)),"X","")</f>
        <v/>
      </c>
      <c r="F763" s="3" t="str">
        <f t="shared" si="44"/>
        <v/>
      </c>
      <c r="G763" s="3" t="str">
        <f t="shared" si="45"/>
        <v>Blackreach: Greymoor Caverns</v>
      </c>
      <c r="H763" s="17">
        <f t="shared" si="46"/>
        <v>1184</v>
      </c>
      <c r="I763" s="17">
        <f t="shared" si="47"/>
        <v>1161</v>
      </c>
      <c r="J763">
        <v>18</v>
      </c>
      <c r="K763" s="3" t="str">
        <f>VLOOKUP(J763,'LibSets constants'!$A$4:$B$1000,2,FALSE)</f>
        <v>DLC_GREYMOOR</v>
      </c>
      <c r="L763" s="3" t="str">
        <f>VLOOKUP(J763,'LibSets constants'!$A$4:$C$1000,3,FALSE)</f>
        <v>Greymoor</v>
      </c>
    </row>
    <row r="764" spans="1:12" x14ac:dyDescent="0.25">
      <c r="A764" s="12">
        <v>1185</v>
      </c>
      <c r="B764" s="5">
        <v>764</v>
      </c>
      <c r="C764" s="5">
        <v>1160</v>
      </c>
      <c r="D764" s="3" t="str">
        <f>VLOOKUP(A764,'ESO dumped ZoneData'!$A$3:$D$9995,4,FALSE)</f>
        <v>Deepwood Vale</v>
      </c>
      <c r="E764" s="3" t="str">
        <f t="array" ref="E764">IF(OR(EXACT(A764,'ESO Dungeon constants'!$D$3:$D$987)),"X","")</f>
        <v/>
      </c>
      <c r="F764" s="3" t="str">
        <f t="shared" si="44"/>
        <v/>
      </c>
      <c r="G764" s="3" t="str">
        <f t="shared" si="45"/>
        <v>Western Skyrim</v>
      </c>
      <c r="H764" s="17">
        <f t="shared" si="46"/>
        <v>1185</v>
      </c>
      <c r="I764" s="17">
        <f t="shared" si="47"/>
        <v>1160</v>
      </c>
      <c r="J764">
        <v>18</v>
      </c>
      <c r="K764" s="3" t="str">
        <f>VLOOKUP(J764,'LibSets constants'!$A$4:$B$1000,2,FALSE)</f>
        <v>DLC_GREYMOOR</v>
      </c>
      <c r="L764" s="3" t="str">
        <f>VLOOKUP(J764,'LibSets constants'!$A$4:$C$1000,3,FALSE)</f>
        <v>Greymoor</v>
      </c>
    </row>
    <row r="765" spans="1:12" x14ac:dyDescent="0.25">
      <c r="A765" s="12">
        <v>1186</v>
      </c>
      <c r="B765" s="5">
        <v>765</v>
      </c>
      <c r="C765" s="5">
        <v>1160</v>
      </c>
      <c r="D765" s="3" t="str">
        <f>VLOOKUP(A765,'ESO dumped ZoneData'!$A$3:$D$9995,4,FALSE)</f>
        <v>Labyrinthian</v>
      </c>
      <c r="E765" s="3" t="str">
        <f t="array" ref="E765">IF(OR(EXACT(A765,'ESO Dungeon constants'!$D$3:$D$987)),"X","")</f>
        <v/>
      </c>
      <c r="F765" s="3" t="str">
        <f t="shared" si="44"/>
        <v/>
      </c>
      <c r="G765" s="3" t="str">
        <f t="shared" si="45"/>
        <v>Western Skyrim</v>
      </c>
      <c r="H765" s="17">
        <f t="shared" si="46"/>
        <v>1186</v>
      </c>
      <c r="I765" s="17">
        <f t="shared" si="47"/>
        <v>1160</v>
      </c>
      <c r="J765">
        <v>18</v>
      </c>
      <c r="K765" s="3" t="str">
        <f>VLOOKUP(J765,'LibSets constants'!$A$4:$B$1000,2,FALSE)</f>
        <v>DLC_GREYMOOR</v>
      </c>
      <c r="L765" s="3" t="str">
        <f>VLOOKUP(J765,'LibSets constants'!$A$4:$C$1000,3,FALSE)</f>
        <v>Greymoor</v>
      </c>
    </row>
    <row r="766" spans="1:12" x14ac:dyDescent="0.25">
      <c r="A766" s="12">
        <v>1187</v>
      </c>
      <c r="B766" s="5">
        <v>766</v>
      </c>
      <c r="C766" s="5">
        <v>1161</v>
      </c>
      <c r="D766" s="3" t="str">
        <f>VLOOKUP(A766,'ESO dumped ZoneData'!$A$3:$D$9995,4,FALSE)</f>
        <v>Nchuthnkarst</v>
      </c>
      <c r="E766" s="3" t="str">
        <f t="array" ref="E766">IF(OR(EXACT(A766,'ESO Dungeon constants'!$D$3:$D$987)),"X","")</f>
        <v/>
      </c>
      <c r="F766" s="3" t="str">
        <f t="shared" si="44"/>
        <v/>
      </c>
      <c r="G766" s="3" t="str">
        <f t="shared" si="45"/>
        <v>Blackreach: Greymoor Caverns</v>
      </c>
      <c r="H766" s="17">
        <f t="shared" si="46"/>
        <v>1187</v>
      </c>
      <c r="I766" s="17">
        <f t="shared" si="47"/>
        <v>1161</v>
      </c>
      <c r="J766">
        <v>18</v>
      </c>
      <c r="K766" s="3" t="str">
        <f>VLOOKUP(J766,'LibSets constants'!$A$4:$B$1000,2,FALSE)</f>
        <v>DLC_GREYMOOR</v>
      </c>
      <c r="L766" s="3" t="str">
        <f>VLOOKUP(J766,'LibSets constants'!$A$4:$C$1000,3,FALSE)</f>
        <v>Greymoor</v>
      </c>
    </row>
    <row r="767" spans="1:12" x14ac:dyDescent="0.25">
      <c r="A767" s="12">
        <v>1188</v>
      </c>
      <c r="B767" s="5">
        <f>VLOOKUP(A767,'ESO dumped ZoneData'!$A$3:$D$9995,2,FALSE)</f>
        <v>767</v>
      </c>
      <c r="C767" s="5">
        <f>VLOOKUP(A767,'ESO dumped ZoneData'!$A$3:$D$9995,3,FALSE)</f>
        <v>101</v>
      </c>
      <c r="D767" s="3" t="str">
        <f>VLOOKUP(A767,'ESO dumped ZoneData'!$A$3:$D$9995,4,FALSE)</f>
        <v>Palace of Kings</v>
      </c>
      <c r="E767" s="3" t="str">
        <f t="array" ref="E767">IF(OR(EXACT(A767,'ESO Dungeon constants'!$D$3:$D$987)),"X","")</f>
        <v/>
      </c>
      <c r="F767" s="3" t="str">
        <f t="shared" si="44"/>
        <v/>
      </c>
      <c r="G767" s="3" t="str">
        <f t="shared" si="45"/>
        <v>Eastmarch</v>
      </c>
      <c r="H767" s="17">
        <f t="shared" si="46"/>
        <v>1188</v>
      </c>
      <c r="I767" s="17">
        <f t="shared" si="47"/>
        <v>101</v>
      </c>
      <c r="J767">
        <v>17</v>
      </c>
      <c r="K767" s="3" t="str">
        <f>VLOOKUP(J767,'LibSets constants'!$A$4:$B$1000,2,FALSE)</f>
        <v>DLC_HARROWSTORM</v>
      </c>
      <c r="L767" s="3" t="str">
        <f>VLOOKUP(J767,'LibSets constants'!$A$4:$C$1000,3,FALSE)</f>
        <v>Harrowstorm</v>
      </c>
    </row>
    <row r="768" spans="1:12" x14ac:dyDescent="0.25">
      <c r="A768" s="12">
        <v>1189</v>
      </c>
      <c r="B768" s="5">
        <f>VLOOKUP(A768,'ESO dumped ZoneData'!$A$3:$D$9995,2,FALSE)</f>
        <v>768</v>
      </c>
      <c r="C768" s="5">
        <f>VLOOKUP(A768,'ESO dumped ZoneData'!$A$3:$D$9995,3,FALSE)</f>
        <v>101</v>
      </c>
      <c r="D768" s="3" t="str">
        <f>VLOOKUP(A768,'ESO dumped ZoneData'!$A$3:$D$9995,4,FALSE)</f>
        <v>Palace of Kings</v>
      </c>
      <c r="E768" s="3" t="str">
        <f t="array" ref="E768">IF(OR(EXACT(A768,'ESO Dungeon constants'!$D$3:$D$987)),"X","")</f>
        <v/>
      </c>
      <c r="F768" s="3" t="str">
        <f t="shared" si="44"/>
        <v/>
      </c>
      <c r="G768" s="3" t="str">
        <f t="shared" si="45"/>
        <v>Eastmarch</v>
      </c>
      <c r="H768" s="17">
        <f t="shared" si="46"/>
        <v>1189</v>
      </c>
      <c r="I768" s="17">
        <f t="shared" si="47"/>
        <v>101</v>
      </c>
      <c r="J768">
        <v>17</v>
      </c>
      <c r="K768" s="3" t="str">
        <f>VLOOKUP(J768,'LibSets constants'!$A$4:$B$1000,2,FALSE)</f>
        <v>DLC_HARROWSTORM</v>
      </c>
      <c r="L768" s="3" t="str">
        <f>VLOOKUP(J768,'LibSets constants'!$A$4:$C$1000,3,FALSE)</f>
        <v>Harrowstorm</v>
      </c>
    </row>
    <row r="769" spans="1:12" x14ac:dyDescent="0.25">
      <c r="A769" s="12">
        <v>1190</v>
      </c>
      <c r="B769" s="5">
        <f>VLOOKUP(A769,'ESO dumped ZoneData'!$A$3:$D$9995,2,FALSE)</f>
        <v>769</v>
      </c>
      <c r="C769" s="5">
        <f>VLOOKUP(A769,'ESO dumped ZoneData'!$A$3:$D$9995,3,FALSE)</f>
        <v>103</v>
      </c>
      <c r="D769" s="3" t="str">
        <f>VLOOKUP(A769,'ESO dumped ZoneData'!$A$3:$D$9995,4,FALSE)</f>
        <v>Riften Ratway</v>
      </c>
      <c r="E769" s="3" t="str">
        <f t="array" ref="E769">IF(OR(EXACT(A769,'ESO Dungeon constants'!$D$3:$D$987)),"X","")</f>
        <v/>
      </c>
      <c r="F769" s="3" t="str">
        <f t="shared" si="44"/>
        <v/>
      </c>
      <c r="G769" s="3" t="str">
        <f t="shared" si="45"/>
        <v>The Rift</v>
      </c>
      <c r="H769" s="17">
        <f t="shared" si="46"/>
        <v>1190</v>
      </c>
      <c r="I769" s="17">
        <f t="shared" si="47"/>
        <v>103</v>
      </c>
      <c r="J769">
        <v>17</v>
      </c>
      <c r="K769" s="3" t="str">
        <f>VLOOKUP(J769,'LibSets constants'!$A$4:$B$1000,2,FALSE)</f>
        <v>DLC_HARROWSTORM</v>
      </c>
      <c r="L769" s="3" t="str">
        <f>VLOOKUP(J769,'LibSets constants'!$A$4:$C$1000,3,FALSE)</f>
        <v>Harrowstorm</v>
      </c>
    </row>
    <row r="770" spans="1:12" x14ac:dyDescent="0.25">
      <c r="A770" s="12">
        <v>1191</v>
      </c>
      <c r="B770" s="5">
        <f>VLOOKUP(A770,'ESO dumped ZoneData'!$A$3:$D$9995,2,FALSE)</f>
        <v>770</v>
      </c>
      <c r="C770" s="5">
        <f>VLOOKUP(A770,'ESO dumped ZoneData'!$A$3:$D$9995,3,FALSE)</f>
        <v>101</v>
      </c>
      <c r="D770" s="3" t="str">
        <f>VLOOKUP(A770,'ESO dumped ZoneData'!$A$3:$D$9995,4,FALSE)</f>
        <v>Blackreach</v>
      </c>
      <c r="E770" s="3" t="str">
        <f t="array" ref="E770">IF(OR(EXACT(A770,'ESO Dungeon constants'!$D$3:$D$987)),"X","")</f>
        <v/>
      </c>
      <c r="F770" s="3" t="str">
        <f t="shared" ref="F770:F779" si="48">IF(EXACT(A770,C770),"X","")</f>
        <v/>
      </c>
      <c r="G770" s="3" t="str">
        <f t="shared" ref="G770:G779" si="49">IF(A770&lt;&gt;C770,VLOOKUP(C770,$A$2:$D$9949,4,FALSE),"")</f>
        <v>Eastmarch</v>
      </c>
      <c r="H770" s="17">
        <f t="shared" ref="H770:H779" si="50">A770</f>
        <v>1191</v>
      </c>
      <c r="I770" s="17">
        <f t="shared" ref="I770:I779" si="51">C770</f>
        <v>101</v>
      </c>
      <c r="J770">
        <v>17</v>
      </c>
      <c r="K770" s="3" t="str">
        <f>VLOOKUP(J770,'LibSets constants'!$A$4:$B$1000,2,FALSE)</f>
        <v>DLC_HARROWSTORM</v>
      </c>
      <c r="L770" s="3" t="str">
        <f>VLOOKUP(J770,'LibSets constants'!$A$4:$C$1000,3,FALSE)</f>
        <v>Harrowstorm</v>
      </c>
    </row>
    <row r="771" spans="1:12" x14ac:dyDescent="0.25">
      <c r="A771" s="12">
        <v>1192</v>
      </c>
      <c r="B771" s="5">
        <f>VLOOKUP(A771,'ESO dumped ZoneData'!$A$3:$D$9995,2,FALSE)</f>
        <v>771</v>
      </c>
      <c r="C771" s="5">
        <f>VLOOKUP(A771,'ESO dumped ZoneData'!$A$3:$D$9995,3,FALSE)</f>
        <v>1133</v>
      </c>
      <c r="D771" s="3" t="str">
        <f>VLOOKUP(A771,'ESO dumped ZoneData'!$A$3:$D$9995,4,FALSE)</f>
        <v>Lucky Cat Landing</v>
      </c>
      <c r="E771" s="3" t="str">
        <f t="array" ref="E771">IF(OR(EXACT(A771,'ESO Dungeon constants'!$D$3:$D$987)),"X","")</f>
        <v/>
      </c>
      <c r="F771" s="3" t="str">
        <f t="shared" si="48"/>
        <v/>
      </c>
      <c r="G771" s="3" t="str">
        <f t="shared" si="49"/>
        <v>Southern Elsweyr</v>
      </c>
      <c r="H771" s="17">
        <f t="shared" si="50"/>
        <v>1192</v>
      </c>
      <c r="I771" s="17">
        <f t="shared" si="51"/>
        <v>1133</v>
      </c>
      <c r="J771">
        <v>16</v>
      </c>
      <c r="K771" s="3" t="str">
        <f>VLOOKUP(J771,'LibSets constants'!$A$4:$B$1000,2,FALSE)</f>
        <v>DLC_DRAGONHOLD</v>
      </c>
      <c r="L771" s="3" t="str">
        <f>VLOOKUP(J771,'LibSets constants'!$A$4:$C$1000,3,FALSE)</f>
        <v>Dragonhold</v>
      </c>
    </row>
    <row r="772" spans="1:12" x14ac:dyDescent="0.25">
      <c r="A772" s="12">
        <v>1193</v>
      </c>
      <c r="B772" s="5">
        <f>VLOOKUP(A772,'ESO dumped ZoneData'!$A$3:$D$9995,2,FALSE)</f>
        <v>772</v>
      </c>
      <c r="C772" s="5">
        <f>VLOOKUP(A772,'ESO dumped ZoneData'!$A$3:$D$9995,3,FALSE)</f>
        <v>1133</v>
      </c>
      <c r="D772" s="3" t="str">
        <f>VLOOKUP(A772,'ESO dumped ZoneData'!$A$3:$D$9995,4,FALSE)</f>
        <v>Potentate's Retreat</v>
      </c>
      <c r="E772" s="3" t="str">
        <f t="array" ref="E772">IF(OR(EXACT(A772,'ESO Dungeon constants'!$D$3:$D$987)),"X","")</f>
        <v/>
      </c>
      <c r="F772" s="3" t="str">
        <f t="shared" si="48"/>
        <v/>
      </c>
      <c r="G772" s="3" t="str">
        <f t="shared" si="49"/>
        <v>Southern Elsweyr</v>
      </c>
      <c r="H772" s="17">
        <f t="shared" si="50"/>
        <v>1193</v>
      </c>
      <c r="I772" s="17">
        <f t="shared" si="51"/>
        <v>1133</v>
      </c>
      <c r="J772">
        <v>16</v>
      </c>
      <c r="K772" s="3" t="str">
        <f>VLOOKUP(J772,'LibSets constants'!$A$4:$B$1000,2,FALSE)</f>
        <v>DLC_DRAGONHOLD</v>
      </c>
      <c r="L772" s="3" t="str">
        <f>VLOOKUP(J772,'LibSets constants'!$A$4:$C$1000,3,FALSE)</f>
        <v>Dragonhold</v>
      </c>
    </row>
    <row r="773" spans="1:12" x14ac:dyDescent="0.25">
      <c r="A773" s="12">
        <v>1195</v>
      </c>
      <c r="B773" s="5">
        <v>773</v>
      </c>
      <c r="C773" s="5">
        <v>1195</v>
      </c>
      <c r="D773" s="3" t="str">
        <f>VLOOKUP(A773,'ESO dumped ZoneData'!$A$3:$D$9995,4,FALSE)</f>
        <v>The Undergrove</v>
      </c>
      <c r="E773" s="3" t="str">
        <f t="array" ref="E773">IF(OR(EXACT(A773,'ESO Dungeon constants'!$D$3:$D$987)),"X","")</f>
        <v/>
      </c>
      <c r="F773" s="3" t="str">
        <f t="shared" si="48"/>
        <v>X</v>
      </c>
      <c r="G773" s="3" t="str">
        <f t="shared" si="49"/>
        <v/>
      </c>
      <c r="H773" s="17">
        <f t="shared" si="50"/>
        <v>1195</v>
      </c>
      <c r="I773" s="17">
        <f t="shared" si="51"/>
        <v>1195</v>
      </c>
      <c r="J773">
        <v>18</v>
      </c>
      <c r="K773" s="3" t="str">
        <f>VLOOKUP(J773,'LibSets constants'!$A$4:$B$1000,2,FALSE)</f>
        <v>DLC_GREYMOOR</v>
      </c>
      <c r="L773" s="3" t="str">
        <f>VLOOKUP(J773,'LibSets constants'!$A$4:$C$1000,3,FALSE)</f>
        <v>Greymoor</v>
      </c>
    </row>
    <row r="774" spans="1:12" x14ac:dyDescent="0.25">
      <c r="A774" s="12">
        <v>1196</v>
      </c>
      <c r="B774" s="5">
        <v>774</v>
      </c>
      <c r="C774" s="5">
        <v>1160</v>
      </c>
      <c r="D774" s="3" t="str">
        <f>VLOOKUP(A774,'ESO dumped ZoneData'!$A$3:$D$9995,4,FALSE)</f>
        <v>Kyne's Aegis</v>
      </c>
      <c r="E774" s="3" t="str">
        <f t="array" ref="E774">IF(OR(EXACT(A774,'ESO Dungeon constants'!$D$3:$D$987)),"X","")</f>
        <v>X</v>
      </c>
      <c r="F774" s="3" t="str">
        <f t="shared" si="48"/>
        <v/>
      </c>
      <c r="G774" s="3" t="str">
        <f t="shared" si="49"/>
        <v>Western Skyrim</v>
      </c>
      <c r="H774" s="17">
        <f t="shared" si="50"/>
        <v>1196</v>
      </c>
      <c r="I774" s="17">
        <f t="shared" si="51"/>
        <v>1160</v>
      </c>
      <c r="J774">
        <v>18</v>
      </c>
      <c r="K774" s="3" t="str">
        <f>VLOOKUP(J774,'LibSets constants'!$A$4:$B$1000,2,FALSE)</f>
        <v>DLC_GREYMOOR</v>
      </c>
      <c r="L774" s="3" t="str">
        <f>VLOOKUP(J774,'LibSets constants'!$A$4:$C$1000,3,FALSE)</f>
        <v>Greymoor</v>
      </c>
    </row>
    <row r="775" spans="1:12" x14ac:dyDescent="0.25">
      <c r="A775" s="12">
        <v>1199</v>
      </c>
      <c r="B775" s="5">
        <f>VLOOKUP(A775,'ESO dumped ZoneData'!$A$3:$D$9995,2,FALSE)</f>
        <v>777</v>
      </c>
      <c r="C775" s="5">
        <f>VLOOKUP(A775,'ESO dumped ZoneData'!$A$3:$D$9995,3,FALSE)</f>
        <v>684</v>
      </c>
      <c r="D775" s="3" t="str">
        <f>VLOOKUP(A775,'ESO dumped ZoneData'!$A$3:$D$9995,4,FALSE)</f>
        <v>Forgemaster Falls</v>
      </c>
      <c r="E775" s="3" t="str">
        <f t="array" ref="E775">IF(OR(EXACT(A775,'ESO Dungeon constants'!$D$3:$D$987)),"X","")</f>
        <v/>
      </c>
      <c r="F775" s="3" t="str">
        <f t="shared" si="48"/>
        <v/>
      </c>
      <c r="G775" s="3" t="str">
        <f t="shared" si="49"/>
        <v>Wrothgar</v>
      </c>
      <c r="H775" s="17">
        <f t="shared" si="50"/>
        <v>1199</v>
      </c>
      <c r="I775" s="17">
        <f t="shared" si="51"/>
        <v>684</v>
      </c>
      <c r="J775">
        <v>17</v>
      </c>
      <c r="K775" s="3" t="str">
        <f>VLOOKUP(J775,'LibSets constants'!$A$4:$B$1000,2,FALSE)</f>
        <v>DLC_HARROWSTORM</v>
      </c>
      <c r="L775" s="3" t="str">
        <f>VLOOKUP(J775,'LibSets constants'!$A$4:$C$1000,3,FALSE)</f>
        <v>Harrowstorm</v>
      </c>
    </row>
    <row r="776" spans="1:12" x14ac:dyDescent="0.25">
      <c r="A776" s="12">
        <v>1200</v>
      </c>
      <c r="B776" s="5">
        <f>VLOOKUP(A776,'ESO dumped ZoneData'!$A$3:$D$9995,2,FALSE)</f>
        <v>778</v>
      </c>
      <c r="C776" s="5">
        <f>VLOOKUP(A776,'ESO dumped ZoneData'!$A$3:$D$9995,3,FALSE)</f>
        <v>1200</v>
      </c>
      <c r="D776" s="3" t="str">
        <f>VLOOKUP(A776,'ESO dumped ZoneData'!$A$3:$D$9995,4,FALSE)</f>
        <v>Thieves' Oasis</v>
      </c>
      <c r="E776" s="3" t="str">
        <f t="array" ref="E776">IF(OR(EXACT(A776,'ESO Dungeon constants'!$D$3:$D$987)),"X","")</f>
        <v/>
      </c>
      <c r="F776" s="3" t="str">
        <f t="shared" si="48"/>
        <v>X</v>
      </c>
      <c r="G776" s="3" t="str">
        <f t="shared" si="49"/>
        <v/>
      </c>
      <c r="H776" s="17">
        <f t="shared" si="50"/>
        <v>1200</v>
      </c>
      <c r="I776" s="17">
        <f t="shared" si="51"/>
        <v>1200</v>
      </c>
      <c r="J776">
        <v>17</v>
      </c>
      <c r="K776" s="3" t="str">
        <f>VLOOKUP(J776,'LibSets constants'!$A$4:$B$1000,2,FALSE)</f>
        <v>DLC_HARROWSTORM</v>
      </c>
      <c r="L776" s="3" t="str">
        <f>VLOOKUP(J776,'LibSets constants'!$A$4:$C$1000,3,FALSE)</f>
        <v>Harrowstorm</v>
      </c>
    </row>
    <row r="777" spans="1:12" x14ac:dyDescent="0.25">
      <c r="A777" s="12">
        <v>1218</v>
      </c>
      <c r="B777" s="5">
        <v>777</v>
      </c>
      <c r="C777" s="5">
        <v>1160</v>
      </c>
      <c r="D777" s="3" t="str">
        <f>VLOOKUP(A777,'ESO dumped ZoneData'!$A$3:$D$9995,4,FALSE)</f>
        <v>Snowmelt Suite</v>
      </c>
      <c r="E777" s="3" t="str">
        <f t="array" ref="E777">IF(OR(EXACT(A777,'ESO Dungeon constants'!$D$3:$D$987)),"X","")</f>
        <v/>
      </c>
      <c r="F777" s="3" t="str">
        <f t="shared" si="48"/>
        <v/>
      </c>
      <c r="G777" s="3" t="str">
        <f t="shared" si="49"/>
        <v>Western Skyrim</v>
      </c>
      <c r="H777" s="17">
        <f t="shared" si="50"/>
        <v>1218</v>
      </c>
      <c r="I777" s="17">
        <f t="shared" si="51"/>
        <v>1160</v>
      </c>
      <c r="J777">
        <v>18</v>
      </c>
      <c r="K777" s="3" t="str">
        <f>VLOOKUP(J777,'LibSets constants'!$A$4:$B$1000,2,FALSE)</f>
        <v>DLC_GREYMOOR</v>
      </c>
      <c r="L777" s="3" t="str">
        <f>VLOOKUP(J777,'LibSets constants'!$A$4:$C$1000,3,FALSE)</f>
        <v>Greymoor</v>
      </c>
    </row>
    <row r="778" spans="1:12" x14ac:dyDescent="0.25">
      <c r="A778" s="12">
        <v>1219</v>
      </c>
      <c r="B778" s="5">
        <v>778</v>
      </c>
      <c r="C778" s="5">
        <v>1160</v>
      </c>
      <c r="D778" s="3" t="str">
        <f>VLOOKUP(A778,'ESO dumped ZoneData'!$A$3:$D$9995,4,FALSE)</f>
        <v>Proudspire Manor</v>
      </c>
      <c r="E778" s="3" t="str">
        <f t="array" ref="E778">IF(OR(EXACT(A778,'ESO Dungeon constants'!$D$3:$D$987)),"X","")</f>
        <v/>
      </c>
      <c r="F778" s="3" t="str">
        <f t="shared" si="48"/>
        <v/>
      </c>
      <c r="G778" s="3" t="str">
        <f t="shared" si="49"/>
        <v>Western Skyrim</v>
      </c>
      <c r="H778" s="17">
        <f t="shared" si="50"/>
        <v>1219</v>
      </c>
      <c r="I778" s="17">
        <f t="shared" si="51"/>
        <v>1160</v>
      </c>
      <c r="J778">
        <v>18</v>
      </c>
      <c r="K778" s="3" t="str">
        <f>VLOOKUP(J778,'LibSets constants'!$A$4:$B$1000,2,FALSE)</f>
        <v>DLC_GREYMOOR</v>
      </c>
      <c r="L778" s="3" t="str">
        <f>VLOOKUP(J778,'LibSets constants'!$A$4:$C$1000,3,FALSE)</f>
        <v>Greymoor</v>
      </c>
    </row>
    <row r="779" spans="1:12" x14ac:dyDescent="0.25">
      <c r="A779" s="12">
        <v>1220</v>
      </c>
      <c r="B779" s="5">
        <v>779</v>
      </c>
      <c r="C779" s="5">
        <v>1161</v>
      </c>
      <c r="D779" s="3" t="str">
        <f>VLOOKUP(A779,'ESO dumped ZoneData'!$A$3:$D$9995,4,FALSE)</f>
        <v>Bastion Sanguinaris</v>
      </c>
      <c r="E779" s="3" t="str">
        <f t="array" ref="E779">IF(OR(EXACT(A779,'ESO Dungeon constants'!$D$3:$D$987)),"X","")</f>
        <v/>
      </c>
      <c r="F779" s="3" t="str">
        <f t="shared" si="48"/>
        <v/>
      </c>
      <c r="G779" s="3" t="str">
        <f t="shared" si="49"/>
        <v>Blackreach: Greymoor Caverns</v>
      </c>
      <c r="H779" s="17">
        <f t="shared" si="50"/>
        <v>1220</v>
      </c>
      <c r="I779" s="17">
        <f t="shared" si="51"/>
        <v>1161</v>
      </c>
      <c r="J779">
        <v>18</v>
      </c>
      <c r="K779" s="3" t="str">
        <f>VLOOKUP(J779,'LibSets constants'!$A$4:$B$1000,2,FALSE)</f>
        <v>DLC_GREYMOOR</v>
      </c>
      <c r="L779" s="3" t="str">
        <f>VLOOKUP(J779,'LibSets constants'!$A$4:$C$1000,3,FALSE)</f>
        <v>Greymoor</v>
      </c>
    </row>
    <row r="780" spans="1:12" x14ac:dyDescent="0.25">
      <c r="A780" s="48">
        <v>808</v>
      </c>
      <c r="B780" s="47">
        <v>436</v>
      </c>
      <c r="C780" s="47">
        <v>1160</v>
      </c>
      <c r="D780" s="74" t="str">
        <f>VLOOKUP(A780,'ESO dumped ZoneData'!$A$3:$D$9995,4,FALSE)</f>
        <v>Dragon Bridge Smuggler Caves</v>
      </c>
      <c r="E780" s="3" t="str">
        <f t="array" ref="E780">IF(OR(EXACT(A780,'ESO Dungeon constants'!$D$3:$D$987)),"X","")</f>
        <v/>
      </c>
      <c r="F780" s="3" t="str">
        <f t="shared" ref="F780:F788" si="52">IF(EXACT(A780,C780),"X","")</f>
        <v/>
      </c>
      <c r="G780" s="3" t="str">
        <f t="shared" ref="G780:G788" si="53">IF(A780&lt;&gt;C780,VLOOKUP(C780,$A$2:$D$9949,4,FALSE),"")</f>
        <v>Western Skyrim</v>
      </c>
      <c r="H780" s="17">
        <f t="shared" ref="H780:H788" si="54">A780</f>
        <v>808</v>
      </c>
      <c r="I780" s="17">
        <f t="shared" ref="I780:I788" si="55">C780</f>
        <v>1160</v>
      </c>
      <c r="J780">
        <v>19</v>
      </c>
      <c r="K780" s="3" t="str">
        <f>VLOOKUP(J780,'LibSets constants'!$A$4:$B$1000,2,FALSE)</f>
        <v>DLC_STONETHORN</v>
      </c>
      <c r="L780" s="3" t="str">
        <f>VLOOKUP(J780,'LibSets constants'!$A$4:$C$1000,3,FALSE)</f>
        <v>Stonethorn</v>
      </c>
    </row>
    <row r="781" spans="1:12" x14ac:dyDescent="0.25">
      <c r="A781" s="48">
        <v>1197</v>
      </c>
      <c r="B781" s="47">
        <v>775</v>
      </c>
      <c r="C781" s="47">
        <v>1161</v>
      </c>
      <c r="D781" s="74" t="str">
        <f>VLOOKUP(A781,'ESO dumped ZoneData'!$A$3:$D$9995,4,FALSE)</f>
        <v>Stone Garden</v>
      </c>
      <c r="E781" s="3" t="str">
        <f t="array" ref="E781">IF(OR(EXACT(A781,'ESO Dungeon constants'!$D$3:$D$987)),"X","")</f>
        <v>X</v>
      </c>
      <c r="F781" s="3" t="str">
        <f t="shared" si="52"/>
        <v/>
      </c>
      <c r="G781" s="3" t="str">
        <f t="shared" si="53"/>
        <v>Blackreach: Greymoor Caverns</v>
      </c>
      <c r="H781" s="17">
        <f t="shared" si="54"/>
        <v>1197</v>
      </c>
      <c r="I781" s="17">
        <f t="shared" si="55"/>
        <v>1161</v>
      </c>
      <c r="J781">
        <v>19</v>
      </c>
      <c r="K781" s="3" t="str">
        <f>VLOOKUP(J781,'LibSets constants'!$A$4:$B$1000,2,FALSE)</f>
        <v>DLC_STONETHORN</v>
      </c>
      <c r="L781" s="3" t="str">
        <f>VLOOKUP(J781,'LibSets constants'!$A$4:$C$1000,3,FALSE)</f>
        <v>Stonethorn</v>
      </c>
    </row>
    <row r="782" spans="1:12" x14ac:dyDescent="0.25">
      <c r="A782" s="48">
        <v>1198</v>
      </c>
      <c r="B782" s="47">
        <v>776</v>
      </c>
      <c r="C782" s="47">
        <v>1198</v>
      </c>
      <c r="D782" s="74" t="str">
        <f>VLOOKUP(A782,'ESO dumped ZoneData'!$A$3:$D$9995,4,FALSE)</f>
        <v>U27 Dungeon 2</v>
      </c>
      <c r="E782" s="3" t="str">
        <f t="array" ref="E782">IF(OR(EXACT(A782,'ESO Dungeon constants'!$D$3:$D$987)),"X","")</f>
        <v/>
      </c>
      <c r="F782" s="3" t="str">
        <f t="shared" si="52"/>
        <v>X</v>
      </c>
      <c r="G782" s="3" t="str">
        <f t="shared" si="53"/>
        <v/>
      </c>
      <c r="H782" s="17">
        <f t="shared" si="54"/>
        <v>1198</v>
      </c>
      <c r="I782" s="17">
        <f t="shared" si="55"/>
        <v>1198</v>
      </c>
      <c r="J782">
        <v>19</v>
      </c>
      <c r="K782" s="3" t="str">
        <f>VLOOKUP(J782,'LibSets constants'!$A$4:$B$1000,2,FALSE)</f>
        <v>DLC_STONETHORN</v>
      </c>
      <c r="L782" s="3" t="str">
        <f>VLOOKUP(J782,'LibSets constants'!$A$4:$C$1000,3,FALSE)</f>
        <v>Stonethorn</v>
      </c>
    </row>
    <row r="783" spans="1:12" x14ac:dyDescent="0.25">
      <c r="A783" s="48">
        <v>1201</v>
      </c>
      <c r="B783" s="47">
        <v>779</v>
      </c>
      <c r="C783" s="47">
        <v>1160</v>
      </c>
      <c r="D783" s="74" t="str">
        <f>VLOOKUP(A783,'ESO dumped ZoneData'!$A$3:$D$9995,4,FALSE)</f>
        <v>Castle Thorn</v>
      </c>
      <c r="E783" s="3" t="str">
        <f t="array" ref="E783">IF(OR(EXACT(A783,'ESO Dungeon constants'!$D$3:$D$987)),"X","")</f>
        <v>X</v>
      </c>
      <c r="F783" s="3" t="str">
        <f t="shared" si="52"/>
        <v/>
      </c>
      <c r="G783" s="3" t="str">
        <f t="shared" si="53"/>
        <v>Western Skyrim</v>
      </c>
      <c r="H783" s="17">
        <f t="shared" si="54"/>
        <v>1201</v>
      </c>
      <c r="I783" s="17">
        <f t="shared" si="55"/>
        <v>1160</v>
      </c>
      <c r="J783">
        <v>19</v>
      </c>
      <c r="K783" s="3" t="str">
        <f>VLOOKUP(J783,'LibSets constants'!$A$4:$B$1000,2,FALSE)</f>
        <v>DLC_STONETHORN</v>
      </c>
      <c r="L783" s="3" t="str">
        <f>VLOOKUP(J783,'LibSets constants'!$A$4:$C$1000,3,FALSE)</f>
        <v>Stonethorn</v>
      </c>
    </row>
    <row r="784" spans="1:12" x14ac:dyDescent="0.25">
      <c r="A784" s="48">
        <v>1204</v>
      </c>
      <c r="B784" s="47">
        <v>780</v>
      </c>
      <c r="C784" s="47">
        <v>1204</v>
      </c>
      <c r="D784" s="74" t="str">
        <f>VLOOKUP(A784,'ESO dumped ZoneData'!$A$3:$D$9995,4,FALSE)</f>
        <v>RTeaser1</v>
      </c>
      <c r="E784" s="3" t="str">
        <f t="array" ref="E784">IF(OR(EXACT(A784,'ESO Dungeon constants'!$D$3:$D$987)),"X","")</f>
        <v/>
      </c>
      <c r="F784" s="3" t="str">
        <f t="shared" si="52"/>
        <v>X</v>
      </c>
      <c r="G784" s="3" t="str">
        <f t="shared" si="53"/>
        <v/>
      </c>
      <c r="H784" s="17">
        <f t="shared" si="54"/>
        <v>1204</v>
      </c>
      <c r="I784" s="17">
        <f t="shared" si="55"/>
        <v>1204</v>
      </c>
      <c r="J784">
        <v>19</v>
      </c>
      <c r="K784" s="3" t="str">
        <f>VLOOKUP(J784,'LibSets constants'!$A$4:$B$1000,2,FALSE)</f>
        <v>DLC_STONETHORN</v>
      </c>
      <c r="L784" s="3" t="str">
        <f>VLOOKUP(J784,'LibSets constants'!$A$4:$C$1000,3,FALSE)</f>
        <v>Stonethorn</v>
      </c>
    </row>
    <row r="785" spans="1:12" x14ac:dyDescent="0.25">
      <c r="A785" s="48">
        <v>1205</v>
      </c>
      <c r="B785" s="47">
        <v>781</v>
      </c>
      <c r="C785" s="47">
        <v>20</v>
      </c>
      <c r="D785" s="74" t="str">
        <f>VLOOKUP(A785,'ESO dumped ZoneData'!$A$3:$D$9995,4,FALSE)</f>
        <v>Grayhome</v>
      </c>
      <c r="E785" s="3" t="str">
        <f t="array" ref="E785">IF(OR(EXACT(A785,'ESO Dungeon constants'!$D$3:$D$987)),"X","")</f>
        <v/>
      </c>
      <c r="F785" s="3" t="str">
        <f t="shared" si="52"/>
        <v/>
      </c>
      <c r="G785" s="3" t="str">
        <f t="shared" si="53"/>
        <v>Rivenspire</v>
      </c>
      <c r="H785" s="17">
        <f t="shared" si="54"/>
        <v>1205</v>
      </c>
      <c r="I785" s="17">
        <f t="shared" si="55"/>
        <v>20</v>
      </c>
      <c r="J785">
        <v>19</v>
      </c>
      <c r="K785" s="3" t="str">
        <f>VLOOKUP(J785,'LibSets constants'!$A$4:$B$1000,2,FALSE)</f>
        <v>DLC_STONETHORN</v>
      </c>
      <c r="L785" s="3" t="str">
        <f>VLOOKUP(J785,'LibSets constants'!$A$4:$C$1000,3,FALSE)</f>
        <v>Stonethorn</v>
      </c>
    </row>
    <row r="786" spans="1:12" x14ac:dyDescent="0.25">
      <c r="A786" s="48">
        <v>1206</v>
      </c>
      <c r="B786" s="47">
        <v>782</v>
      </c>
      <c r="C786" s="47">
        <v>20</v>
      </c>
      <c r="D786" s="74" t="str">
        <f>VLOOKUP(A786,'ESO dumped ZoneData'!$A$3:$D$9995,4,FALSE)</f>
        <v>Grayhome Ritual Chamber</v>
      </c>
      <c r="E786" s="3" t="str">
        <f t="array" ref="E786">IF(OR(EXACT(A786,'ESO Dungeon constants'!$D$3:$D$987)),"X","")</f>
        <v/>
      </c>
      <c r="F786" s="3" t="str">
        <f t="shared" si="52"/>
        <v/>
      </c>
      <c r="G786" s="3" t="str">
        <f t="shared" si="53"/>
        <v>Rivenspire</v>
      </c>
      <c r="H786" s="17">
        <f t="shared" si="54"/>
        <v>1206</v>
      </c>
      <c r="I786" s="17">
        <f t="shared" si="55"/>
        <v>20</v>
      </c>
      <c r="J786">
        <v>19</v>
      </c>
      <c r="K786" s="3" t="str">
        <f>VLOOKUP(J786,'LibSets constants'!$A$4:$B$1000,2,FALSE)</f>
        <v>DLC_STONETHORN</v>
      </c>
      <c r="L786" s="3" t="str">
        <f>VLOOKUP(J786,'LibSets constants'!$A$4:$C$1000,3,FALSE)</f>
        <v>Stonethorn</v>
      </c>
    </row>
    <row r="787" spans="1:12" x14ac:dyDescent="0.25">
      <c r="A787" s="48">
        <v>1233</v>
      </c>
      <c r="B787" s="47">
        <v>786</v>
      </c>
      <c r="C787" s="47">
        <v>1160</v>
      </c>
      <c r="D787" s="74" t="str">
        <f>VLOOKUP(A787,'ESO dumped ZoneData'!$A$3:$D$9995,4,FALSE)</f>
        <v>Antiquarian's Alpine Gallery</v>
      </c>
      <c r="E787" s="3" t="str">
        <f t="array" ref="E787">IF(OR(EXACT(A787,'ESO Dungeon constants'!$D$3:$D$987)),"X","")</f>
        <v/>
      </c>
      <c r="F787" s="3" t="str">
        <f t="shared" si="52"/>
        <v/>
      </c>
      <c r="G787" s="3" t="str">
        <f t="shared" si="53"/>
        <v>Western Skyrim</v>
      </c>
      <c r="H787" s="17">
        <f t="shared" si="54"/>
        <v>1233</v>
      </c>
      <c r="I787" s="17">
        <f t="shared" si="55"/>
        <v>1160</v>
      </c>
      <c r="J787">
        <v>19</v>
      </c>
      <c r="K787" s="3" t="str">
        <f>VLOOKUP(J787,'LibSets constants'!$A$4:$B$1000,2,FALSE)</f>
        <v>DLC_STONETHORN</v>
      </c>
      <c r="L787" s="3" t="str">
        <f>VLOOKUP(J787,'LibSets constants'!$A$4:$C$1000,3,FALSE)</f>
        <v>Stonethorn</v>
      </c>
    </row>
    <row r="788" spans="1:12" x14ac:dyDescent="0.25">
      <c r="A788" s="48">
        <v>1234</v>
      </c>
      <c r="B788" s="47">
        <v>787</v>
      </c>
      <c r="C788" s="47">
        <v>1160</v>
      </c>
      <c r="D788" s="74" t="str">
        <f>VLOOKUP(A788,'ESO dumped ZoneData'!$A$3:$D$9995,4,FALSE)</f>
        <v>Stillwaters Retreat</v>
      </c>
      <c r="E788" s="3" t="str">
        <f t="array" ref="E788">IF(OR(EXACT(A788,'ESO Dungeon constants'!$D$3:$D$987)),"X","")</f>
        <v/>
      </c>
      <c r="F788" s="3" t="str">
        <f t="shared" si="52"/>
        <v/>
      </c>
      <c r="G788" s="3" t="str">
        <f t="shared" si="53"/>
        <v>Western Skyrim</v>
      </c>
      <c r="H788" s="17">
        <f t="shared" si="54"/>
        <v>1234</v>
      </c>
      <c r="I788" s="17">
        <f t="shared" si="55"/>
        <v>1160</v>
      </c>
      <c r="J788">
        <v>19</v>
      </c>
      <c r="K788" s="3" t="str">
        <f>VLOOKUP(J788,'LibSets constants'!$A$4:$B$1000,2,FALSE)</f>
        <v>DLC_STONETHORN</v>
      </c>
      <c r="L788" s="3" t="str">
        <f>VLOOKUP(J788,'LibSets constants'!$A$4:$C$1000,3,FALSE)</f>
        <v>Stonethorn</v>
      </c>
    </row>
  </sheetData>
  <autoFilter ref="A1:L779">
    <sortState ref="A2:L779">
      <sortCondition ref="B1:B779"/>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H39"/>
  <sheetViews>
    <sheetView workbookViewId="0">
      <selection activeCell="I25" sqref="I25"/>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4.140625" style="3" bestFit="1" customWidth="1"/>
    <col min="6" max="6" width="27.42578125" style="3" bestFit="1" customWidth="1"/>
  </cols>
  <sheetData>
    <row r="1" spans="1:8" s="37" customFormat="1" x14ac:dyDescent="0.25">
      <c r="A1" s="36"/>
      <c r="B1" s="36"/>
      <c r="C1" s="38" t="s">
        <v>1962</v>
      </c>
      <c r="D1" s="38"/>
      <c r="E1" s="38"/>
      <c r="F1" s="38"/>
      <c r="G1" s="38"/>
      <c r="H1" s="38"/>
    </row>
    <row r="2" spans="1:8" s="1" customFormat="1" x14ac:dyDescent="0.25">
      <c r="A2" s="5" t="s">
        <v>1536</v>
      </c>
      <c r="B2" s="5" t="s">
        <v>1537</v>
      </c>
      <c r="C2" s="1" t="s">
        <v>1540</v>
      </c>
      <c r="D2" s="6" t="s">
        <v>100</v>
      </c>
      <c r="E2" s="3" t="s">
        <v>107</v>
      </c>
      <c r="F2" s="3" t="s">
        <v>1541</v>
      </c>
    </row>
    <row r="3" spans="1:8" x14ac:dyDescent="0.25">
      <c r="A3" s="12">
        <v>2</v>
      </c>
      <c r="B3" s="5">
        <v>1</v>
      </c>
      <c r="C3" t="s">
        <v>109</v>
      </c>
      <c r="D3" s="5">
        <v>3</v>
      </c>
      <c r="E3" s="3">
        <f>VLOOKUP(D3,'ESO zone constants'!$A$2:$B$949,2,FALSE)</f>
        <v>2</v>
      </c>
      <c r="F3" s="3" t="str">
        <f>VLOOKUP(D3,'ESO zone constants'!$A$2:$D$949,4,FALSE)</f>
        <v>Glenumbra</v>
      </c>
    </row>
    <row r="4" spans="1:8" x14ac:dyDescent="0.25">
      <c r="A4" s="12">
        <v>3</v>
      </c>
      <c r="B4" s="5">
        <v>10</v>
      </c>
      <c r="C4" t="s">
        <v>111</v>
      </c>
      <c r="D4" s="5">
        <v>20</v>
      </c>
      <c r="E4" s="3">
        <f>VLOOKUP(D4,'ESO zone constants'!$A$2:$B$949,2,FALSE)</f>
        <v>5</v>
      </c>
      <c r="F4" s="3" t="str">
        <f>VLOOKUP(D4,'ESO zone constants'!$A$2:$D$949,4,FALSE)</f>
        <v>Rivenspire</v>
      </c>
    </row>
    <row r="5" spans="1:8" x14ac:dyDescent="0.25">
      <c r="A5" s="12">
        <v>4</v>
      </c>
      <c r="B5" s="5">
        <v>12</v>
      </c>
      <c r="C5" t="s">
        <v>110</v>
      </c>
      <c r="D5" s="5">
        <v>19</v>
      </c>
      <c r="E5" s="3">
        <f>VLOOKUP(D5,'ESO zone constants'!$A$2:$B$949,2,FALSE)</f>
        <v>4</v>
      </c>
      <c r="F5" s="3" t="str">
        <f>VLOOKUP(D5,'ESO zone constants'!$A$2:$D$949,4,FALSE)</f>
        <v>Stormhaven</v>
      </c>
    </row>
    <row r="6" spans="1:8" x14ac:dyDescent="0.25">
      <c r="A6" s="12">
        <v>5</v>
      </c>
      <c r="B6" s="5">
        <v>30</v>
      </c>
      <c r="C6" t="s">
        <v>118</v>
      </c>
      <c r="D6" s="5">
        <v>104</v>
      </c>
      <c r="E6" s="3">
        <f>VLOOKUP(D6,'ESO zone constants'!$A$2:$B$949,2,FALSE)</f>
        <v>17</v>
      </c>
      <c r="F6" s="3" t="str">
        <f>VLOOKUP(D6,'ESO zone constants'!$A$2:$D$949,4,FALSE)</f>
        <v>Alik'r Desert</v>
      </c>
    </row>
    <row r="7" spans="1:8" x14ac:dyDescent="0.25">
      <c r="A7" s="12">
        <v>6</v>
      </c>
      <c r="B7" s="5">
        <v>20</v>
      </c>
      <c r="C7" t="s">
        <v>115</v>
      </c>
      <c r="D7" s="5">
        <v>92</v>
      </c>
      <c r="E7" s="3">
        <f>VLOOKUP(D7,'ESO zone constants'!$A$2:$B$949,2,FALSE)</f>
        <v>14</v>
      </c>
      <c r="F7" s="3" t="str">
        <f>VLOOKUP(D7,'ESO zone constants'!$A$2:$D$949,4,FALSE)</f>
        <v>Bangkorai</v>
      </c>
    </row>
    <row r="8" spans="1:8" x14ac:dyDescent="0.25">
      <c r="A8" s="12">
        <v>7</v>
      </c>
      <c r="B8" s="5">
        <v>9</v>
      </c>
      <c r="C8" t="s">
        <v>272</v>
      </c>
      <c r="D8" s="5">
        <v>383</v>
      </c>
      <c r="E8" s="3">
        <f>VLOOKUP(D8,'ESO zone constants'!$A$2:$B$949,2,FALSE)</f>
        <v>180</v>
      </c>
      <c r="F8" s="3" t="str">
        <f>VLOOKUP(D8,'ESO zone constants'!$A$2:$D$949,4,FALSE)</f>
        <v>Grahtwood</v>
      </c>
    </row>
    <row r="9" spans="1:8" x14ac:dyDescent="0.25">
      <c r="A9" s="12">
        <v>8</v>
      </c>
      <c r="B9" s="5">
        <v>22</v>
      </c>
      <c r="C9" t="s">
        <v>114</v>
      </c>
      <c r="D9" s="5">
        <v>58</v>
      </c>
      <c r="E9" s="3">
        <f>VLOOKUP(D9,'ESO zone constants'!$A$2:$B$949,2,FALSE)</f>
        <v>11</v>
      </c>
      <c r="F9" s="3" t="str">
        <f>VLOOKUP(D9,'ESO zone constants'!$A$2:$D$949,4,FALSE)</f>
        <v>Malabal Tor</v>
      </c>
    </row>
    <row r="10" spans="1:8" x14ac:dyDescent="0.25">
      <c r="A10" s="12">
        <v>9</v>
      </c>
      <c r="B10" s="5">
        <v>26</v>
      </c>
      <c r="C10" t="s">
        <v>120</v>
      </c>
      <c r="D10" s="5">
        <v>117</v>
      </c>
      <c r="E10" s="3">
        <f>VLOOKUP(D10,'ESO zone constants'!$A$2:$B$949,2,FALSE)</f>
        <v>19</v>
      </c>
      <c r="F10" s="3" t="str">
        <f>VLOOKUP(D10,'ESO zone constants'!$A$2:$D$949,4,FALSE)</f>
        <v>Shadowfen</v>
      </c>
    </row>
    <row r="11" spans="1:8" x14ac:dyDescent="0.25">
      <c r="A11" s="12">
        <v>10</v>
      </c>
      <c r="B11" s="5">
        <v>13</v>
      </c>
      <c r="C11" t="s">
        <v>113</v>
      </c>
      <c r="D11" s="5">
        <v>57</v>
      </c>
      <c r="E11" s="3">
        <f>VLOOKUP(D11,'ESO zone constants'!$A$2:$B$949,2,FALSE)</f>
        <v>10</v>
      </c>
      <c r="F11" s="3" t="str">
        <f>VLOOKUP(D11,'ESO zone constants'!$A$2:$D$949,4,FALSE)</f>
        <v>Deshaan</v>
      </c>
    </row>
    <row r="12" spans="1:8" x14ac:dyDescent="0.25">
      <c r="A12" s="12">
        <v>11</v>
      </c>
      <c r="B12" s="5">
        <v>7</v>
      </c>
      <c r="C12" t="s">
        <v>112</v>
      </c>
      <c r="D12" s="5">
        <v>41</v>
      </c>
      <c r="E12" s="3">
        <f>VLOOKUP(D12,'ESO zone constants'!$A$2:$B$949,2,FALSE)</f>
        <v>9</v>
      </c>
      <c r="F12" s="3" t="str">
        <f>VLOOKUP(D12,'ESO zone constants'!$A$2:$D$949,4,FALSE)</f>
        <v>Stonefalls</v>
      </c>
    </row>
    <row r="13" spans="1:8" x14ac:dyDescent="0.25">
      <c r="A13" s="12">
        <v>12</v>
      </c>
      <c r="B13" s="5">
        <v>125</v>
      </c>
      <c r="C13" t="s">
        <v>117</v>
      </c>
      <c r="D13" s="5">
        <v>103</v>
      </c>
      <c r="E13" s="3">
        <f>VLOOKUP(D13,'ESO zone constants'!$A$2:$B$949,2,FALSE)</f>
        <v>16</v>
      </c>
      <c r="F13" s="3" t="str">
        <f>VLOOKUP(D13,'ESO zone constants'!$A$2:$D$949,4,FALSE)</f>
        <v>The Rift</v>
      </c>
    </row>
    <row r="14" spans="1:8" x14ac:dyDescent="0.25">
      <c r="A14" s="12">
        <v>13</v>
      </c>
      <c r="B14" s="5">
        <v>61</v>
      </c>
      <c r="C14" t="s">
        <v>116</v>
      </c>
      <c r="D14" s="5">
        <v>101</v>
      </c>
      <c r="E14" s="3">
        <f>VLOOKUP(D14,'ESO zone constants'!$A$2:$B$949,2,FALSE)</f>
        <v>15</v>
      </c>
      <c r="F14" s="3" t="str">
        <f>VLOOKUP(D14,'ESO zone constants'!$A$2:$D$949,4,FALSE)</f>
        <v>Eastmarch</v>
      </c>
    </row>
    <row r="15" spans="1:8" x14ac:dyDescent="0.25">
      <c r="A15" s="12">
        <v>14</v>
      </c>
      <c r="C15" t="s">
        <v>131</v>
      </c>
      <c r="D15" s="5">
        <v>181</v>
      </c>
      <c r="E15" s="3">
        <f>VLOOKUP(D15,'ESO zone constants'!$A$2:$B$949,2,FALSE)</f>
        <v>37</v>
      </c>
      <c r="F15" s="3" t="str">
        <f>VLOOKUP(D15,'ESO zone constants'!$A$2:$D$949,4,FALSE)</f>
        <v>Cyrodiil</v>
      </c>
    </row>
    <row r="16" spans="1:8" x14ac:dyDescent="0.25">
      <c r="A16" s="12">
        <v>15</v>
      </c>
      <c r="B16" s="5">
        <v>143</v>
      </c>
      <c r="C16" t="s">
        <v>270</v>
      </c>
      <c r="D16" s="5">
        <v>381</v>
      </c>
      <c r="E16" s="3">
        <f>VLOOKUP(D16,'ESO zone constants'!$A$2:$B$949,2,FALSE)</f>
        <v>178</v>
      </c>
      <c r="F16" s="3" t="str">
        <f>VLOOKUP(D16,'ESO zone constants'!$A$2:$D$949,4,FALSE)</f>
        <v>Auridon</v>
      </c>
    </row>
    <row r="17" spans="1:6" x14ac:dyDescent="0.25">
      <c r="A17" s="12">
        <v>16</v>
      </c>
      <c r="B17" s="5">
        <v>300</v>
      </c>
      <c r="C17" t="s">
        <v>119</v>
      </c>
      <c r="D17" s="5">
        <v>108</v>
      </c>
      <c r="E17" s="3">
        <f>VLOOKUP(D17,'ESO zone constants'!$A$2:$B$949,2,FALSE)</f>
        <v>18</v>
      </c>
      <c r="F17" s="3" t="str">
        <f>VLOOKUP(D17,'ESO zone constants'!$A$2:$D$949,4,FALSE)</f>
        <v>Greenshade</v>
      </c>
    </row>
    <row r="18" spans="1:6" x14ac:dyDescent="0.25">
      <c r="A18" s="12">
        <v>17</v>
      </c>
      <c r="B18" s="5">
        <v>256</v>
      </c>
      <c r="C18" t="s">
        <v>271</v>
      </c>
      <c r="D18" s="5">
        <v>382</v>
      </c>
      <c r="E18" s="3">
        <f>VLOOKUP(D18,'ESO zone constants'!$A$2:$B$949,2,FALSE)</f>
        <v>179</v>
      </c>
      <c r="F18" s="3" t="str">
        <f>VLOOKUP(D18,'ESO zone constants'!$A$2:$D$949,4,FALSE)</f>
        <v>Reaper's March</v>
      </c>
    </row>
    <row r="19" spans="1:6" x14ac:dyDescent="0.25">
      <c r="A19" s="12">
        <v>18</v>
      </c>
      <c r="B19" s="5">
        <v>75</v>
      </c>
      <c r="C19" t="s">
        <v>204</v>
      </c>
      <c r="D19" s="5">
        <v>281</v>
      </c>
      <c r="E19" s="3">
        <f>VLOOKUP(D19,'ESO zone constants'!$A$2:$B$949,2,FALSE)</f>
        <v>110</v>
      </c>
      <c r="F19" s="3" t="str">
        <f>VLOOKUP(D19,'ESO zone constants'!$A$2:$D$949,4,FALSE)</f>
        <v>Bal Foyen</v>
      </c>
    </row>
    <row r="20" spans="1:6" x14ac:dyDescent="0.25">
      <c r="A20" s="12">
        <v>19</v>
      </c>
      <c r="B20" s="5">
        <v>201</v>
      </c>
      <c r="C20" t="s">
        <v>391</v>
      </c>
      <c r="D20" s="5">
        <v>534</v>
      </c>
      <c r="E20" s="3">
        <f>VLOOKUP(D20,'ESO zone constants'!$A$2:$B$949,2,FALSE)</f>
        <v>304</v>
      </c>
      <c r="F20" s="3" t="str">
        <f>VLOOKUP(D20,'ESO zone constants'!$A$2:$D$949,4,FALSE)</f>
        <v>Stros M'Kai</v>
      </c>
    </row>
    <row r="21" spans="1:6" x14ac:dyDescent="0.25">
      <c r="A21" s="12">
        <v>20</v>
      </c>
      <c r="C21" t="s">
        <v>392</v>
      </c>
      <c r="D21" s="5">
        <v>535</v>
      </c>
      <c r="E21" s="3">
        <f>VLOOKUP(D21,'ESO zone constants'!$A$2:$B$949,2,FALSE)</f>
        <v>305</v>
      </c>
      <c r="F21" s="3" t="str">
        <f>VLOOKUP(D21,'ESO zone constants'!$A$2:$D$949,4,FALSE)</f>
        <v>Betnikh</v>
      </c>
    </row>
    <row r="22" spans="1:6" x14ac:dyDescent="0.25">
      <c r="A22" s="12">
        <v>21</v>
      </c>
      <c r="B22" s="5">
        <v>258</v>
      </c>
      <c r="C22" t="s">
        <v>393</v>
      </c>
      <c r="D22" s="5">
        <v>537</v>
      </c>
      <c r="E22" s="3">
        <f>VLOOKUP(D22,'ESO zone constants'!$A$2:$B$949,2,FALSE)</f>
        <v>306</v>
      </c>
      <c r="F22" s="3" t="str">
        <f>VLOOKUP(D22,'ESO zone constants'!$A$2:$D$949,4,FALSE)</f>
        <v>Khenarthi's Roost</v>
      </c>
    </row>
    <row r="23" spans="1:6" x14ac:dyDescent="0.25">
      <c r="A23" s="12">
        <v>22</v>
      </c>
      <c r="B23" s="5">
        <v>74</v>
      </c>
      <c r="C23" t="s">
        <v>203</v>
      </c>
      <c r="D23" s="5">
        <v>280</v>
      </c>
      <c r="E23" s="3">
        <f>VLOOKUP(D23,'ESO zone constants'!$A$2:$B$949,2,FALSE)</f>
        <v>109</v>
      </c>
      <c r="F23" s="3" t="str">
        <f>VLOOKUP(D23,'ESO zone constants'!$A$2:$D$949,4,FALSE)</f>
        <v>Bleakrock Isle</v>
      </c>
    </row>
    <row r="24" spans="1:6" x14ac:dyDescent="0.25">
      <c r="A24" s="12">
        <v>23</v>
      </c>
      <c r="B24" s="5">
        <v>255</v>
      </c>
      <c r="C24" t="s">
        <v>247</v>
      </c>
      <c r="D24" s="5">
        <v>347</v>
      </c>
      <c r="E24" s="3">
        <f>VLOOKUP(D24,'ESO zone constants'!$A$2:$B$949,2,FALSE)</f>
        <v>154</v>
      </c>
      <c r="F24" s="3" t="str">
        <f>VLOOKUP(D24,'ESO zone constants'!$A$2:$D$949,4,FALSE)</f>
        <v>Coldharbour</v>
      </c>
    </row>
    <row r="25" spans="1:6" x14ac:dyDescent="0.25">
      <c r="A25" s="12">
        <v>25</v>
      </c>
      <c r="B25" s="5">
        <v>1126</v>
      </c>
      <c r="C25" t="s">
        <v>571</v>
      </c>
      <c r="D25" s="5">
        <v>888</v>
      </c>
      <c r="E25" s="3">
        <f>VLOOKUP(D25,'ESO zone constants'!$A$2:$B$949,2,FALSE)</f>
        <v>500</v>
      </c>
      <c r="F25" s="3" t="str">
        <f>VLOOKUP(D25,'ESO zone constants'!$A$2:$D$949,4,FALSE)</f>
        <v>Craglorn</v>
      </c>
    </row>
    <row r="26" spans="1:6" x14ac:dyDescent="0.25">
      <c r="A26" s="12">
        <v>26</v>
      </c>
      <c r="C26" t="s">
        <v>39</v>
      </c>
      <c r="D26" s="5">
        <v>584</v>
      </c>
      <c r="E26" s="3">
        <f>VLOOKUP(D26,'ESO zone constants'!$A$2:$B$949,2,FALSE)</f>
        <v>346</v>
      </c>
      <c r="F26" s="3" t="str">
        <f>VLOOKUP(D26,'ESO zone constants'!$A$2:$D$949,4,FALSE)</f>
        <v>Imperial City</v>
      </c>
    </row>
    <row r="27" spans="1:6" x14ac:dyDescent="0.25">
      <c r="A27" s="12">
        <v>27</v>
      </c>
      <c r="B27" s="5">
        <v>667</v>
      </c>
      <c r="C27" t="s">
        <v>458</v>
      </c>
      <c r="D27" s="5">
        <v>684</v>
      </c>
      <c r="E27" s="3">
        <f>VLOOKUP(D27,'ESO zone constants'!$A$2:$B$949,2,FALSE)</f>
        <v>379</v>
      </c>
      <c r="F27" s="3" t="str">
        <f>VLOOKUP(D27,'ESO zone constants'!$A$2:$D$949,4,FALSE)</f>
        <v>Wrothgar</v>
      </c>
    </row>
    <row r="28" spans="1:6" x14ac:dyDescent="0.25">
      <c r="A28" s="12">
        <v>28</v>
      </c>
      <c r="B28" s="5">
        <v>994</v>
      </c>
      <c r="C28" t="s">
        <v>515</v>
      </c>
      <c r="D28" s="5">
        <v>816</v>
      </c>
      <c r="E28" s="3">
        <f>VLOOKUP(D28,'ESO zone constants'!$A$2:$B$949,2,FALSE)</f>
        <v>442</v>
      </c>
      <c r="F28" s="3" t="str">
        <f>VLOOKUP(D28,'ESO zone constants'!$A$2:$D$949,4,FALSE)</f>
        <v>Hew's Bane</v>
      </c>
    </row>
    <row r="29" spans="1:6" x14ac:dyDescent="0.25">
      <c r="A29" s="12">
        <v>29</v>
      </c>
      <c r="B29" s="5">
        <v>1006</v>
      </c>
      <c r="C29" t="s">
        <v>521</v>
      </c>
      <c r="D29" s="5">
        <v>823</v>
      </c>
      <c r="E29" s="3">
        <f>VLOOKUP(D29,'ESO zone constants'!$A$2:$B$949,2,FALSE)</f>
        <v>448</v>
      </c>
      <c r="F29" s="3" t="str">
        <f>VLOOKUP(D29,'ESO zone constants'!$A$2:$D$949,4,FALSE)</f>
        <v>Gold Coast</v>
      </c>
    </row>
    <row r="30" spans="1:6" x14ac:dyDescent="0.25">
      <c r="A30" s="12">
        <v>30</v>
      </c>
      <c r="B30" s="5">
        <v>1060</v>
      </c>
      <c r="C30" t="s">
        <v>538</v>
      </c>
      <c r="D30" s="5">
        <v>849</v>
      </c>
      <c r="E30" s="3">
        <f>VLOOKUP(D30,'ESO zone constants'!$A$2:$B$949,2,FALSE)</f>
        <v>467</v>
      </c>
      <c r="F30" s="3" t="str">
        <f>VLOOKUP(D30,'ESO zone constants'!$A$2:$D$949,4,FALSE)</f>
        <v>Vvardenfell</v>
      </c>
    </row>
    <row r="31" spans="1:6" x14ac:dyDescent="0.25">
      <c r="A31" s="12">
        <v>31</v>
      </c>
      <c r="B31" s="5">
        <v>1313</v>
      </c>
      <c r="C31" t="s">
        <v>78</v>
      </c>
      <c r="D31" s="5">
        <v>980</v>
      </c>
      <c r="E31" s="3">
        <f>VLOOKUP(D31,'ESO zone constants'!$A$2:$B$949,2,FALSE)</f>
        <v>589</v>
      </c>
      <c r="F31" s="3" t="str">
        <f>VLOOKUP(D31,'ESO zone constants'!$A$2:$D$949,4,FALSE)</f>
        <v>Clockwork City</v>
      </c>
    </row>
    <row r="32" spans="1:6" x14ac:dyDescent="0.25">
      <c r="A32" s="12">
        <v>32</v>
      </c>
      <c r="B32" s="5">
        <v>1349</v>
      </c>
      <c r="C32" t="s">
        <v>79</v>
      </c>
      <c r="D32" s="5">
        <v>1011</v>
      </c>
      <c r="E32" s="3">
        <f>VLOOKUP(D32,'ESO zone constants'!$A$2:$B$949,2,FALSE)</f>
        <v>616</v>
      </c>
      <c r="F32" s="3" t="str">
        <f>VLOOKUP(D32,'ESO zone constants'!$A$2:$D$949,4,FALSE)</f>
        <v>Summerset</v>
      </c>
    </row>
    <row r="33" spans="1:6" x14ac:dyDescent="0.25">
      <c r="A33" s="12">
        <v>33</v>
      </c>
      <c r="B33" s="5">
        <v>1429</v>
      </c>
      <c r="C33" t="s">
        <v>688</v>
      </c>
      <c r="D33" s="5">
        <v>1027</v>
      </c>
      <c r="E33" s="3">
        <f>VLOOKUP(D33,'ESO zone constants'!$A$2:$B$949,2,FALSE)</f>
        <v>632</v>
      </c>
      <c r="F33" s="3" t="str">
        <f>VLOOKUP(D33,'ESO zone constants'!$A$2:$D$949,4,FALSE)</f>
        <v>Artaeum</v>
      </c>
    </row>
    <row r="34" spans="1:6" x14ac:dyDescent="0.25">
      <c r="A34" s="12">
        <v>34</v>
      </c>
      <c r="B34" s="5">
        <v>1484</v>
      </c>
      <c r="C34" t="s">
        <v>80</v>
      </c>
      <c r="D34" s="5">
        <v>726</v>
      </c>
      <c r="E34" s="3">
        <f>VLOOKUP(D34,'ESO zone constants'!$A$2:$B$949,2,FALSE)</f>
        <v>407</v>
      </c>
      <c r="F34" s="3" t="str">
        <f>VLOOKUP(D34,'ESO zone constants'!$A$2:$D$949,4,FALSE)</f>
        <v>Murkmire</v>
      </c>
    </row>
    <row r="35" spans="1:6" x14ac:dyDescent="0.25">
      <c r="A35" s="12">
        <v>35</v>
      </c>
      <c r="C35" t="s">
        <v>722</v>
      </c>
      <c r="D35" s="5">
        <v>1072</v>
      </c>
      <c r="E35" s="3">
        <f>VLOOKUP(D35,'ESO zone constants'!$A$2:$B$949,2,FALSE)</f>
        <v>668</v>
      </c>
      <c r="F35" s="3" t="str">
        <f>VLOOKUP(D35,'ESO zone constants'!$A$2:$D$949,4,FALSE)</f>
        <v>Norg-Tzel</v>
      </c>
    </row>
    <row r="36" spans="1:6" x14ac:dyDescent="0.25">
      <c r="A36" s="12">
        <v>36</v>
      </c>
      <c r="B36" s="5">
        <v>1555</v>
      </c>
      <c r="C36" t="s">
        <v>1559</v>
      </c>
      <c r="D36" s="5">
        <v>1086</v>
      </c>
      <c r="E36" s="3">
        <f>VLOOKUP(D36,'ESO zone constants'!$A$2:$B$949,2,FALSE)</f>
        <v>681</v>
      </c>
      <c r="F36" s="3" t="str">
        <f>VLOOKUP(D36,'ESO zone constants'!$A$2:$D$949,4,FALSE)</f>
        <v>Northern Elsweyr</v>
      </c>
    </row>
    <row r="37" spans="1:6" x14ac:dyDescent="0.25">
      <c r="A37" s="5">
        <v>37</v>
      </c>
      <c r="B37" s="5">
        <v>1654</v>
      </c>
      <c r="C37" t="s">
        <v>1769</v>
      </c>
      <c r="D37" s="12">
        <v>1133</v>
      </c>
      <c r="E37" s="3">
        <f>VLOOKUP(D37,'ESO zone constants'!$A$2:$B$949,2,FALSE)</f>
        <v>720</v>
      </c>
      <c r="F37" s="3" t="str">
        <f>VLOOKUP(D37,'ESO zone constants'!$A$2:$D$949,4,FALSE)</f>
        <v>Southern Elsweyr</v>
      </c>
    </row>
    <row r="38" spans="1:6" x14ac:dyDescent="0.25">
      <c r="A38" s="12">
        <v>38</v>
      </c>
      <c r="B38" s="5">
        <v>1719</v>
      </c>
      <c r="C38" t="s">
        <v>1884</v>
      </c>
      <c r="D38" s="5">
        <v>1160</v>
      </c>
      <c r="E38" s="3">
        <f>VLOOKUP(D38,'ESO zone constants'!$A$2:$B$949,2,FALSE)</f>
        <v>743</v>
      </c>
      <c r="F38" s="3" t="str">
        <f>VLOOKUP(D38,'ESO zone constants'!$A$2:$D$949,4,FALSE)</f>
        <v>Western Skyrim</v>
      </c>
    </row>
    <row r="39" spans="1:6" x14ac:dyDescent="0.25">
      <c r="A39" s="12">
        <v>39</v>
      </c>
      <c r="B39" s="5">
        <v>1747</v>
      </c>
      <c r="C39" t="s">
        <v>1914</v>
      </c>
      <c r="D39" s="5">
        <v>1161</v>
      </c>
      <c r="E39" s="3">
        <f>VLOOKUP(D39,'ESO zone constants'!$A$2:$B$949,2,FALSE)</f>
        <v>744</v>
      </c>
      <c r="F39" s="3" t="str">
        <f>VLOOKUP(D39,'ESO zone constants'!$A$2:$D$949,4,FALSE)</f>
        <v>Blackreach: Greymoor Caverns</v>
      </c>
    </row>
  </sheetData>
  <autoFilter ref="A2:F2"/>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433"/>
  <sheetViews>
    <sheetView zoomScaleNormal="100" workbookViewId="0">
      <pane xSplit="4" ySplit="2" topLeftCell="E408" activePane="bottomRight" state="frozen"/>
      <selection pane="topRight" activeCell="F1" sqref="F1"/>
      <selection pane="bottomLeft" activeCell="A2" sqref="A2"/>
      <selection pane="bottomRight" activeCell="G413" sqref="G413"/>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5" width="20.7109375" style="3" bestFit="1" customWidth="1"/>
    <col min="6" max="6" width="24.140625" style="3" bestFit="1" customWidth="1"/>
    <col min="7" max="7" width="16.7109375" style="3" bestFit="1" customWidth="1"/>
    <col min="8" max="8" width="21.85546875" style="5" bestFit="1" customWidth="1"/>
    <col min="9" max="9" width="30.42578125" bestFit="1" customWidth="1"/>
    <col min="10" max="10" width="61.7109375" style="30" bestFit="1" customWidth="1"/>
  </cols>
  <sheetData>
    <row r="1" spans="1:10" s="37" customFormat="1" ht="25.5" customHeight="1" x14ac:dyDescent="0.25">
      <c r="A1" s="36"/>
      <c r="B1" s="36"/>
      <c r="C1" s="36"/>
      <c r="D1" s="50" t="s">
        <v>1966</v>
      </c>
      <c r="E1" s="50"/>
      <c r="F1" s="50"/>
      <c r="G1" s="50"/>
      <c r="H1" s="50"/>
      <c r="I1" s="50"/>
      <c r="J1" s="50"/>
    </row>
    <row r="2" spans="1:10" s="1" customFormat="1" x14ac:dyDescent="0.25">
      <c r="A2" s="5" t="s">
        <v>1448</v>
      </c>
      <c r="B2" s="5" t="s">
        <v>1536</v>
      </c>
      <c r="C2" s="5" t="s">
        <v>1537</v>
      </c>
      <c r="D2" s="1" t="s">
        <v>1540</v>
      </c>
      <c r="E2" s="3" t="s">
        <v>100</v>
      </c>
      <c r="F2" s="7" t="s">
        <v>107</v>
      </c>
      <c r="G2" s="7" t="s">
        <v>105</v>
      </c>
      <c r="H2" s="6" t="s">
        <v>1539</v>
      </c>
      <c r="I2" s="1" t="s">
        <v>1538</v>
      </c>
      <c r="J2" s="30" t="s">
        <v>1695</v>
      </c>
    </row>
    <row r="3" spans="1:10" x14ac:dyDescent="0.25">
      <c r="A3" s="12">
        <v>1</v>
      </c>
      <c r="B3" s="5">
        <v>2</v>
      </c>
      <c r="C3" s="5">
        <f>VLOOKUP(B3,'ESO map constants'!$A$3:$B$999,2,FALSE)</f>
        <v>1</v>
      </c>
      <c r="D3" t="str">
        <f>VLOOKUP(C3,'ESO map constants'!$B$3:$C$1000,2,FALSE)</f>
        <v>Glenumbra</v>
      </c>
      <c r="E3" s="3">
        <f>IF(B3&lt;&gt;"",VLOOKUP(B3,'ESO map constants'!$A$3:$D$1000,4,FALSE),"")</f>
        <v>3</v>
      </c>
      <c r="F3" s="3">
        <f>IF(E3&lt;&gt;"",VLOOKUP(E3,'ESO zone constants'!$A$2:$B$9949,2,FALSE),"")</f>
        <v>2</v>
      </c>
      <c r="G3" s="3" t="str">
        <f>IF(E3&lt;&gt;"",VLOOKUP(E3,'ESO zone constants'!$A$2:$D$949,4,FALSE),"")</f>
        <v>Glenumbra</v>
      </c>
      <c r="H3" s="5">
        <v>1</v>
      </c>
      <c r="I3" t="str">
        <f>VLOOKUP(A3,'ESO wayshrine names'!$A$3:$B$1000,2,FALSE)</f>
        <v>Wyrd Tree Wayshrine</v>
      </c>
      <c r="J3" s="30" t="str">
        <f t="shared" ref="J3:J66" si="0">IF(A3&lt;&gt;"",IF(E3&lt;&gt;"",IF(OR(ISNA(A3),ISNA(E3)),"","["&amp;A3&amp;"]="&amp;E3&amp;","),""),"")</f>
        <v>[1]=3,</v>
      </c>
    </row>
    <row r="4" spans="1:10" x14ac:dyDescent="0.25">
      <c r="A4" s="12">
        <v>2</v>
      </c>
      <c r="B4" s="5">
        <v>2</v>
      </c>
      <c r="C4" s="5">
        <f>VLOOKUP(B4,'ESO map constants'!$A$3:$B$999,2,FALSE)</f>
        <v>1</v>
      </c>
      <c r="D4" t="str">
        <f>VLOOKUP(C4,'ESO map constants'!$B$3:$C$1000,2,FALSE)</f>
        <v>Glenumbra</v>
      </c>
      <c r="E4" s="3">
        <f>IF(B4&lt;&gt;"",VLOOKUP(B4,'ESO map constants'!$A$3:$D$1000,4,FALSE),"")</f>
        <v>3</v>
      </c>
      <c r="F4" s="3">
        <f>IF(E4&lt;&gt;"",VLOOKUP(E4,'ESO zone constants'!$A$2:$B$9949,2,FALSE),"")</f>
        <v>2</v>
      </c>
      <c r="G4" s="3" t="str">
        <f>IF(E4&lt;&gt;"",VLOOKUP(E4,'ESO zone constants'!$A$2:$D$949,4,FALSE),"")</f>
        <v>Glenumbra</v>
      </c>
      <c r="H4" s="5">
        <v>1</v>
      </c>
      <c r="I4" t="str">
        <f>VLOOKUP(A4,'ESO wayshrine names'!$A$3:$B$1000,2,FALSE)</f>
        <v>Aldcroft Wayshrine</v>
      </c>
      <c r="J4" s="30" t="str">
        <f t="shared" si="0"/>
        <v>[2]=3,</v>
      </c>
    </row>
    <row r="5" spans="1:10" x14ac:dyDescent="0.25">
      <c r="A5" s="12">
        <v>3</v>
      </c>
      <c r="B5" s="5">
        <v>2</v>
      </c>
      <c r="C5" s="5">
        <f>VLOOKUP(B5,'ESO map constants'!$A$3:$B$999,2,FALSE)</f>
        <v>1</v>
      </c>
      <c r="D5" t="str">
        <f>VLOOKUP(C5,'ESO map constants'!$B$3:$C$1000,2,FALSE)</f>
        <v>Glenumbra</v>
      </c>
      <c r="E5" s="3">
        <f>IF(B5&lt;&gt;"",VLOOKUP(B5,'ESO map constants'!$A$3:$D$1000,4,FALSE),"")</f>
        <v>3</v>
      </c>
      <c r="F5" s="3">
        <f>IF(E5&lt;&gt;"",VLOOKUP(E5,'ESO zone constants'!$A$2:$B$9949,2,FALSE),"")</f>
        <v>2</v>
      </c>
      <c r="G5" s="3" t="str">
        <f>IF(E5&lt;&gt;"",VLOOKUP(E5,'ESO zone constants'!$A$2:$D$949,4,FALSE),"")</f>
        <v>Glenumbra</v>
      </c>
      <c r="H5" s="5">
        <v>1</v>
      </c>
      <c r="I5" t="str">
        <f>VLOOKUP(A5,'ESO wayshrine names'!$A$3:$B$1000,2,FALSE)</f>
        <v>Deleyn's Mill Wayshrine</v>
      </c>
      <c r="J5" s="30" t="str">
        <f t="shared" si="0"/>
        <v>[3]=3,</v>
      </c>
    </row>
    <row r="6" spans="1:10" x14ac:dyDescent="0.25">
      <c r="A6" s="12">
        <v>4</v>
      </c>
      <c r="B6" s="5">
        <v>2</v>
      </c>
      <c r="C6" s="5">
        <f>VLOOKUP(B6,'ESO map constants'!$A$3:$B$999,2,FALSE)</f>
        <v>1</v>
      </c>
      <c r="D6" t="str">
        <f>VLOOKUP(C6,'ESO map constants'!$B$3:$C$1000,2,FALSE)</f>
        <v>Glenumbra</v>
      </c>
      <c r="E6" s="3">
        <f>IF(B6&lt;&gt;"",VLOOKUP(B6,'ESO map constants'!$A$3:$D$1000,4,FALSE),"")</f>
        <v>3</v>
      </c>
      <c r="F6" s="3">
        <f>IF(E6&lt;&gt;"",VLOOKUP(E6,'ESO zone constants'!$A$2:$B$9949,2,FALSE),"")</f>
        <v>2</v>
      </c>
      <c r="G6" s="3" t="str">
        <f>IF(E6&lt;&gt;"",VLOOKUP(E6,'ESO zone constants'!$A$2:$D$949,4,FALSE),"")</f>
        <v>Glenumbra</v>
      </c>
      <c r="H6" s="5">
        <v>1</v>
      </c>
      <c r="I6" t="str">
        <f>VLOOKUP(A6,'ESO wayshrine names'!$A$3:$B$1000,2,FALSE)</f>
        <v>Eagle's Brook Wayshrine</v>
      </c>
      <c r="J6" s="30" t="str">
        <f t="shared" si="0"/>
        <v>[4]=3,</v>
      </c>
    </row>
    <row r="7" spans="1:10" x14ac:dyDescent="0.25">
      <c r="A7" s="12">
        <v>5</v>
      </c>
      <c r="B7" s="5">
        <v>2</v>
      </c>
      <c r="C7" s="5">
        <f>VLOOKUP(B7,'ESO map constants'!$A$3:$B$999,2,FALSE)</f>
        <v>1</v>
      </c>
      <c r="D7" t="str">
        <f>VLOOKUP(C7,'ESO map constants'!$B$3:$C$1000,2,FALSE)</f>
        <v>Glenumbra</v>
      </c>
      <c r="E7" s="3">
        <f>IF(B7&lt;&gt;"",VLOOKUP(B7,'ESO map constants'!$A$3:$D$1000,4,FALSE),"")</f>
        <v>3</v>
      </c>
      <c r="F7" s="3">
        <f>IF(E7&lt;&gt;"",VLOOKUP(E7,'ESO zone constants'!$A$2:$B$9949,2,FALSE),"")</f>
        <v>2</v>
      </c>
      <c r="G7" s="3" t="str">
        <f>IF(E7&lt;&gt;"",VLOOKUP(E7,'ESO zone constants'!$A$2:$D$949,4,FALSE),"")</f>
        <v>Glenumbra</v>
      </c>
      <c r="H7" s="5">
        <v>1</v>
      </c>
      <c r="I7" t="str">
        <f>VLOOKUP(A7,'ESO wayshrine names'!$A$3:$B$1000,2,FALSE)</f>
        <v>North Hag Fen Wayshrine</v>
      </c>
      <c r="J7" s="30" t="str">
        <f t="shared" si="0"/>
        <v>[5]=3,</v>
      </c>
    </row>
    <row r="8" spans="1:10" x14ac:dyDescent="0.25">
      <c r="A8" s="12">
        <v>6</v>
      </c>
      <c r="B8" s="5">
        <v>2</v>
      </c>
      <c r="C8" s="5">
        <f>VLOOKUP(B8,'ESO map constants'!$A$3:$B$999,2,FALSE)</f>
        <v>1</v>
      </c>
      <c r="D8" t="str">
        <f>VLOOKUP(C8,'ESO map constants'!$B$3:$C$1000,2,FALSE)</f>
        <v>Glenumbra</v>
      </c>
      <c r="E8" s="3">
        <f>IF(B8&lt;&gt;"",VLOOKUP(B8,'ESO map constants'!$A$3:$D$1000,4,FALSE),"")</f>
        <v>3</v>
      </c>
      <c r="F8" s="3">
        <f>IF(E8&lt;&gt;"",VLOOKUP(E8,'ESO zone constants'!$A$2:$B$9949,2,FALSE),"")</f>
        <v>2</v>
      </c>
      <c r="G8" s="3" t="str">
        <f>IF(E8&lt;&gt;"",VLOOKUP(E8,'ESO zone constants'!$A$2:$D$949,4,FALSE),"")</f>
        <v>Glenumbra</v>
      </c>
      <c r="H8" s="5">
        <v>1</v>
      </c>
      <c r="I8" t="str">
        <f>VLOOKUP(A8,'ESO wayshrine names'!$A$3:$B$1000,2,FALSE)</f>
        <v>Lion Guard Redoubt Wayshrine</v>
      </c>
      <c r="J8" s="30" t="str">
        <f t="shared" si="0"/>
        <v>[6]=3,</v>
      </c>
    </row>
    <row r="9" spans="1:10" x14ac:dyDescent="0.25">
      <c r="A9" s="12">
        <v>7</v>
      </c>
      <c r="B9" s="5">
        <v>2</v>
      </c>
      <c r="C9" s="5">
        <f>VLOOKUP(B9,'ESO map constants'!$A$3:$B$999,2,FALSE)</f>
        <v>1</v>
      </c>
      <c r="D9" t="str">
        <f>VLOOKUP(C9,'ESO map constants'!$B$3:$C$1000,2,FALSE)</f>
        <v>Glenumbra</v>
      </c>
      <c r="E9" s="3">
        <f>IF(B9&lt;&gt;"",VLOOKUP(B9,'ESO map constants'!$A$3:$D$1000,4,FALSE),"")</f>
        <v>3</v>
      </c>
      <c r="F9" s="3">
        <f>IF(E9&lt;&gt;"",VLOOKUP(E9,'ESO zone constants'!$A$2:$B$9949,2,FALSE),"")</f>
        <v>2</v>
      </c>
      <c r="G9" s="3" t="str">
        <f>IF(E9&lt;&gt;"",VLOOKUP(E9,'ESO zone constants'!$A$2:$D$949,4,FALSE),"")</f>
        <v>Glenumbra</v>
      </c>
      <c r="H9" s="5">
        <v>1</v>
      </c>
      <c r="I9" t="str">
        <f>VLOOKUP(A9,'ESO wayshrine names'!$A$3:$B$1000,2,FALSE)</f>
        <v>Crosswych Wayshrine</v>
      </c>
      <c r="J9" s="30" t="str">
        <f t="shared" si="0"/>
        <v>[7]=3,</v>
      </c>
    </row>
    <row r="10" spans="1:10" x14ac:dyDescent="0.25">
      <c r="A10" s="12">
        <v>8</v>
      </c>
      <c r="B10" s="5">
        <v>2</v>
      </c>
      <c r="C10" s="5">
        <f>VLOOKUP(B10,'ESO map constants'!$A$3:$B$999,2,FALSE)</f>
        <v>1</v>
      </c>
      <c r="D10" t="str">
        <f>VLOOKUP(C10,'ESO map constants'!$B$3:$C$1000,2,FALSE)</f>
        <v>Glenumbra</v>
      </c>
      <c r="E10" s="3">
        <f>IF(B10&lt;&gt;"",VLOOKUP(B10,'ESO map constants'!$A$3:$D$1000,4,FALSE),"")</f>
        <v>3</v>
      </c>
      <c r="F10" s="3">
        <f>IF(E10&lt;&gt;"",VLOOKUP(E10,'ESO zone constants'!$A$2:$B$9949,2,FALSE),"")</f>
        <v>2</v>
      </c>
      <c r="G10" s="3" t="str">
        <f>IF(E10&lt;&gt;"",VLOOKUP(E10,'ESO zone constants'!$A$2:$D$949,4,FALSE),"")</f>
        <v>Glenumbra</v>
      </c>
      <c r="H10" s="5">
        <v>1</v>
      </c>
      <c r="I10" t="str">
        <f>VLOOKUP(A10,'ESO wayshrine names'!$A$3:$B$1000,2,FALSE)</f>
        <v>Farwatch Wayshrine</v>
      </c>
      <c r="J10" s="30" t="str">
        <f t="shared" si="0"/>
        <v>[8]=3,</v>
      </c>
    </row>
    <row r="11" spans="1:10" x14ac:dyDescent="0.25">
      <c r="A11" s="12">
        <v>9</v>
      </c>
      <c r="B11" s="5">
        <v>3</v>
      </c>
      <c r="C11" s="5">
        <f>VLOOKUP(B11,'ESO map constants'!$A$3:$B$999,2,FALSE)</f>
        <v>10</v>
      </c>
      <c r="D11" t="str">
        <f>VLOOKUP(C11,'ESO map constants'!$B$3:$C$1000,2,FALSE)</f>
        <v>Rivenspire</v>
      </c>
      <c r="E11" s="3">
        <f>IF(B11&lt;&gt;"",VLOOKUP(B11,'ESO map constants'!$A$3:$D$1000,4,FALSE),"")</f>
        <v>20</v>
      </c>
      <c r="F11" s="3">
        <f>IF(E11&lt;&gt;"",VLOOKUP(E11,'ESO zone constants'!$A$2:$B$9949,2,FALSE),"")</f>
        <v>5</v>
      </c>
      <c r="G11" s="3" t="str">
        <f>IF(E11&lt;&gt;"",VLOOKUP(E11,'ESO zone constants'!$A$2:$D$949,4,FALSE),"")</f>
        <v>Rivenspire</v>
      </c>
      <c r="H11" s="5">
        <v>1</v>
      </c>
      <c r="I11" t="str">
        <f>VLOOKUP(A11,'ESO wayshrine names'!$A$3:$B$1000,2,FALSE)</f>
        <v>Oldgate Wayshrine</v>
      </c>
      <c r="J11" s="30" t="str">
        <f t="shared" si="0"/>
        <v>[9]=20,</v>
      </c>
    </row>
    <row r="12" spans="1:10" x14ac:dyDescent="0.25">
      <c r="A12" s="12">
        <v>10</v>
      </c>
      <c r="B12" s="5">
        <v>3</v>
      </c>
      <c r="C12" s="5">
        <f>VLOOKUP(B12,'ESO map constants'!$A$3:$B$999,2,FALSE)</f>
        <v>10</v>
      </c>
      <c r="D12" t="str">
        <f>VLOOKUP(C12,'ESO map constants'!$B$3:$C$1000,2,FALSE)</f>
        <v>Rivenspire</v>
      </c>
      <c r="E12" s="3">
        <f>IF(B12&lt;&gt;"",VLOOKUP(B12,'ESO map constants'!$A$3:$D$1000,4,FALSE),"")</f>
        <v>20</v>
      </c>
      <c r="F12" s="3">
        <f>IF(E12&lt;&gt;"",VLOOKUP(E12,'ESO zone constants'!$A$2:$B$9949,2,FALSE),"")</f>
        <v>5</v>
      </c>
      <c r="G12" s="3" t="str">
        <f>IF(E12&lt;&gt;"",VLOOKUP(E12,'ESO zone constants'!$A$2:$D$949,4,FALSE),"")</f>
        <v>Rivenspire</v>
      </c>
      <c r="H12" s="5">
        <v>1</v>
      </c>
      <c r="I12" t="str">
        <f>VLOOKUP(A12,'ESO wayshrine names'!$A$3:$B$1000,2,FALSE)</f>
        <v>Crestshade Wayshrine</v>
      </c>
      <c r="J12" s="30" t="str">
        <f t="shared" si="0"/>
        <v>[10]=20,</v>
      </c>
    </row>
    <row r="13" spans="1:10" x14ac:dyDescent="0.25">
      <c r="A13" s="12">
        <v>11</v>
      </c>
      <c r="B13" s="5">
        <v>3</v>
      </c>
      <c r="C13" s="5">
        <f>VLOOKUP(B13,'ESO map constants'!$A$3:$B$999,2,FALSE)</f>
        <v>10</v>
      </c>
      <c r="D13" t="str">
        <f>VLOOKUP(C13,'ESO map constants'!$B$3:$C$1000,2,FALSE)</f>
        <v>Rivenspire</v>
      </c>
      <c r="E13" s="3">
        <f>IF(B13&lt;&gt;"",VLOOKUP(B13,'ESO map constants'!$A$3:$D$1000,4,FALSE),"")</f>
        <v>20</v>
      </c>
      <c r="F13" s="3">
        <f>IF(E13&lt;&gt;"",VLOOKUP(E13,'ESO zone constants'!$A$2:$B$9949,2,FALSE),"")</f>
        <v>5</v>
      </c>
      <c r="G13" s="3" t="str">
        <f>IF(E13&lt;&gt;"",VLOOKUP(E13,'ESO zone constants'!$A$2:$D$949,4,FALSE),"")</f>
        <v>Rivenspire</v>
      </c>
      <c r="H13" s="5">
        <v>1</v>
      </c>
      <c r="I13" t="str">
        <f>VLOOKUP(A13,'ESO wayshrine names'!$A$3:$B$1000,2,FALSE)</f>
        <v>Tamrith Camp Wayshrine</v>
      </c>
      <c r="J13" s="30" t="str">
        <f t="shared" si="0"/>
        <v>[11]=20,</v>
      </c>
    </row>
    <row r="14" spans="1:10" x14ac:dyDescent="0.25">
      <c r="A14" s="12">
        <v>12</v>
      </c>
      <c r="B14" s="5">
        <v>3</v>
      </c>
      <c r="C14" s="5">
        <f>VLOOKUP(B14,'ESO map constants'!$A$3:$B$999,2,FALSE)</f>
        <v>10</v>
      </c>
      <c r="D14" t="str">
        <f>VLOOKUP(C14,'ESO map constants'!$B$3:$C$1000,2,FALSE)</f>
        <v>Rivenspire</v>
      </c>
      <c r="E14" s="3">
        <f>IF(B14&lt;&gt;"",VLOOKUP(B14,'ESO map constants'!$A$3:$D$1000,4,FALSE),"")</f>
        <v>20</v>
      </c>
      <c r="F14" s="3">
        <f>IF(E14&lt;&gt;"",VLOOKUP(E14,'ESO zone constants'!$A$2:$B$9949,2,FALSE),"")</f>
        <v>5</v>
      </c>
      <c r="G14" s="3" t="str">
        <f>IF(E14&lt;&gt;"",VLOOKUP(E14,'ESO zone constants'!$A$2:$D$949,4,FALSE),"")</f>
        <v>Rivenspire</v>
      </c>
      <c r="H14" s="5">
        <v>1</v>
      </c>
      <c r="I14" t="str">
        <f>VLOOKUP(A14,'ESO wayshrine names'!$A$3:$B$1000,2,FALSE)</f>
        <v>Boralis Wayshrine</v>
      </c>
      <c r="J14" s="30" t="str">
        <f t="shared" si="0"/>
        <v>[12]=20,</v>
      </c>
    </row>
    <row r="15" spans="1:10" x14ac:dyDescent="0.25">
      <c r="A15" s="12">
        <v>13</v>
      </c>
      <c r="B15" s="5">
        <v>3</v>
      </c>
      <c r="C15" s="5">
        <f>VLOOKUP(B15,'ESO map constants'!$A$3:$B$999,2,FALSE)</f>
        <v>10</v>
      </c>
      <c r="D15" t="str">
        <f>VLOOKUP(C15,'ESO map constants'!$B$3:$C$1000,2,FALSE)</f>
        <v>Rivenspire</v>
      </c>
      <c r="E15" s="3">
        <f>IF(B15&lt;&gt;"",VLOOKUP(B15,'ESO map constants'!$A$3:$D$1000,4,FALSE),"")</f>
        <v>20</v>
      </c>
      <c r="F15" s="3">
        <f>IF(E15&lt;&gt;"",VLOOKUP(E15,'ESO zone constants'!$A$2:$B$9949,2,FALSE),"")</f>
        <v>5</v>
      </c>
      <c r="G15" s="3" t="str">
        <f>IF(E15&lt;&gt;"",VLOOKUP(E15,'ESO zone constants'!$A$2:$D$949,4,FALSE),"")</f>
        <v>Rivenspire</v>
      </c>
      <c r="H15" s="5">
        <v>1</v>
      </c>
      <c r="I15" t="str">
        <f>VLOOKUP(A15,'ESO wayshrine names'!$A$3:$B$1000,2,FALSE)</f>
        <v>Staging Grounds Wayshrine</v>
      </c>
      <c r="J15" s="30" t="str">
        <f t="shared" si="0"/>
        <v>[13]=20,</v>
      </c>
    </row>
    <row r="16" spans="1:10" x14ac:dyDescent="0.25">
      <c r="A16" s="12">
        <v>14</v>
      </c>
      <c r="B16" s="5">
        <v>4</v>
      </c>
      <c r="C16" s="5">
        <f>VLOOKUP(B16,'ESO map constants'!$A$3:$B$999,2,FALSE)</f>
        <v>12</v>
      </c>
      <c r="D16" t="str">
        <f>VLOOKUP(C16,'ESO map constants'!$B$3:$C$1000,2,FALSE)</f>
        <v>Stormhaven</v>
      </c>
      <c r="E16" s="3">
        <f>IF(B16&lt;&gt;"",VLOOKUP(B16,'ESO map constants'!$A$3:$D$1000,4,FALSE),"")</f>
        <v>19</v>
      </c>
      <c r="F16" s="3">
        <f>IF(E16&lt;&gt;"",VLOOKUP(E16,'ESO zone constants'!$A$2:$B$9949,2,FALSE),"")</f>
        <v>4</v>
      </c>
      <c r="G16" s="3" t="str">
        <f>IF(E16&lt;&gt;"",VLOOKUP(E16,'ESO zone constants'!$A$2:$D$949,4,FALSE),"")</f>
        <v>Stormhaven</v>
      </c>
      <c r="H16" s="5">
        <v>1</v>
      </c>
      <c r="I16" t="str">
        <f>VLOOKUP(A16,'ESO wayshrine names'!$A$3:$B$1000,2,FALSE)</f>
        <v>Koeglin Village Wayshrine</v>
      </c>
      <c r="J16" s="30" t="str">
        <f t="shared" si="0"/>
        <v>[14]=19,</v>
      </c>
    </row>
    <row r="17" spans="1:10" x14ac:dyDescent="0.25">
      <c r="A17" s="12">
        <v>15</v>
      </c>
      <c r="B17" s="5">
        <v>4</v>
      </c>
      <c r="C17" s="5">
        <f>VLOOKUP(B17,'ESO map constants'!$A$3:$B$999,2,FALSE)</f>
        <v>12</v>
      </c>
      <c r="D17" t="str">
        <f>VLOOKUP(C17,'ESO map constants'!$B$3:$C$1000,2,FALSE)</f>
        <v>Stormhaven</v>
      </c>
      <c r="E17" s="3">
        <f>IF(B17&lt;&gt;"",VLOOKUP(B17,'ESO map constants'!$A$3:$D$1000,4,FALSE),"")</f>
        <v>19</v>
      </c>
      <c r="F17" s="3">
        <f>IF(E17&lt;&gt;"",VLOOKUP(E17,'ESO zone constants'!$A$2:$B$9949,2,FALSE),"")</f>
        <v>4</v>
      </c>
      <c r="G17" s="3" t="str">
        <f>IF(E17&lt;&gt;"",VLOOKUP(E17,'ESO zone constants'!$A$2:$D$949,4,FALSE),"")</f>
        <v>Stormhaven</v>
      </c>
      <c r="H17" s="5">
        <v>1</v>
      </c>
      <c r="I17" t="str">
        <f>VLOOKUP(A17,'ESO wayshrine names'!$A$3:$B$1000,2,FALSE)</f>
        <v>Alcaire Castle Wayshrine</v>
      </c>
      <c r="J17" s="30" t="str">
        <f t="shared" si="0"/>
        <v>[15]=19,</v>
      </c>
    </row>
    <row r="18" spans="1:10" x14ac:dyDescent="0.25">
      <c r="A18" s="12">
        <v>16</v>
      </c>
      <c r="B18" s="5">
        <v>4</v>
      </c>
      <c r="C18" s="5">
        <f>VLOOKUP(B18,'ESO map constants'!$A$3:$B$999,2,FALSE)</f>
        <v>12</v>
      </c>
      <c r="D18" t="str">
        <f>VLOOKUP(C18,'ESO map constants'!$B$3:$C$1000,2,FALSE)</f>
        <v>Stormhaven</v>
      </c>
      <c r="E18" s="3">
        <f>IF(B18&lt;&gt;"",VLOOKUP(B18,'ESO map constants'!$A$3:$D$1000,4,FALSE),"")</f>
        <v>19</v>
      </c>
      <c r="F18" s="3">
        <f>IF(E18&lt;&gt;"",VLOOKUP(E18,'ESO zone constants'!$A$2:$B$9949,2,FALSE),"")</f>
        <v>4</v>
      </c>
      <c r="G18" s="3" t="str">
        <f>IF(E18&lt;&gt;"",VLOOKUP(E18,'ESO zone constants'!$A$2:$D$949,4,FALSE),"")</f>
        <v>Stormhaven</v>
      </c>
      <c r="H18" s="5">
        <v>1</v>
      </c>
      <c r="I18" t="str">
        <f>VLOOKUP(A18,'ESO wayshrine names'!$A$3:$B$1000,2,FALSE)</f>
        <v>Firebrand Keep Wayshrine</v>
      </c>
      <c r="J18" s="30" t="str">
        <f t="shared" si="0"/>
        <v>[16]=19,</v>
      </c>
    </row>
    <row r="19" spans="1:10" x14ac:dyDescent="0.25">
      <c r="A19" s="12">
        <v>17</v>
      </c>
      <c r="B19" s="5">
        <v>4</v>
      </c>
      <c r="C19" s="5">
        <f>VLOOKUP(B19,'ESO map constants'!$A$3:$B$999,2,FALSE)</f>
        <v>12</v>
      </c>
      <c r="D19" t="str">
        <f>VLOOKUP(C19,'ESO map constants'!$B$3:$C$1000,2,FALSE)</f>
        <v>Stormhaven</v>
      </c>
      <c r="E19" s="3">
        <f>IF(B19&lt;&gt;"",VLOOKUP(B19,'ESO map constants'!$A$3:$D$1000,4,FALSE),"")</f>
        <v>19</v>
      </c>
      <c r="F19" s="3">
        <f>IF(E19&lt;&gt;"",VLOOKUP(E19,'ESO zone constants'!$A$2:$B$9949,2,FALSE),"")</f>
        <v>4</v>
      </c>
      <c r="G19" s="3" t="str">
        <f>IF(E19&lt;&gt;"",VLOOKUP(E19,'ESO zone constants'!$A$2:$D$949,4,FALSE),"")</f>
        <v>Stormhaven</v>
      </c>
      <c r="H19" s="5">
        <v>1</v>
      </c>
      <c r="I19" t="str">
        <f>VLOOKUP(A19,'ESO wayshrine names'!$A$3:$B$1000,2,FALSE)</f>
        <v>Bonesnap Ruins Wayshrine</v>
      </c>
      <c r="J19" s="30" t="str">
        <f t="shared" si="0"/>
        <v>[17]=19,</v>
      </c>
    </row>
    <row r="20" spans="1:10" x14ac:dyDescent="0.25">
      <c r="A20" s="12">
        <v>18</v>
      </c>
      <c r="B20" s="5">
        <v>4</v>
      </c>
      <c r="C20" s="5">
        <f>VLOOKUP(B20,'ESO map constants'!$A$3:$B$999,2,FALSE)</f>
        <v>12</v>
      </c>
      <c r="D20" t="str">
        <f>VLOOKUP(C20,'ESO map constants'!$B$3:$C$1000,2,FALSE)</f>
        <v>Stormhaven</v>
      </c>
      <c r="E20" s="3">
        <f>IF(B20&lt;&gt;"",VLOOKUP(B20,'ESO map constants'!$A$3:$D$1000,4,FALSE),"")</f>
        <v>19</v>
      </c>
      <c r="F20" s="3">
        <f>IF(E20&lt;&gt;"",VLOOKUP(E20,'ESO zone constants'!$A$2:$B$9949,2,FALSE),"")</f>
        <v>4</v>
      </c>
      <c r="G20" s="3" t="str">
        <f>IF(E20&lt;&gt;"",VLOOKUP(E20,'ESO zone constants'!$A$2:$D$949,4,FALSE),"")</f>
        <v>Stormhaven</v>
      </c>
      <c r="H20" s="5">
        <v>1</v>
      </c>
      <c r="I20" t="str">
        <f>VLOOKUP(A20,'ESO wayshrine names'!$A$3:$B$1000,2,FALSE)</f>
        <v>Soulshriven Wayshrine</v>
      </c>
      <c r="J20" s="30" t="str">
        <f t="shared" si="0"/>
        <v>[18]=19,</v>
      </c>
    </row>
    <row r="21" spans="1:10" x14ac:dyDescent="0.25">
      <c r="A21" s="12">
        <v>19</v>
      </c>
      <c r="B21" s="5">
        <v>4</v>
      </c>
      <c r="C21" s="5">
        <f>VLOOKUP(B21,'ESO map constants'!$A$3:$B$999,2,FALSE)</f>
        <v>12</v>
      </c>
      <c r="D21" t="str">
        <f>VLOOKUP(C21,'ESO map constants'!$B$3:$C$1000,2,FALSE)</f>
        <v>Stormhaven</v>
      </c>
      <c r="E21" s="3">
        <f>IF(B21&lt;&gt;"",VLOOKUP(B21,'ESO map constants'!$A$3:$D$1000,4,FALSE),"")</f>
        <v>19</v>
      </c>
      <c r="F21" s="3">
        <f>IF(E21&lt;&gt;"",VLOOKUP(E21,'ESO zone constants'!$A$2:$B$9949,2,FALSE),"")</f>
        <v>4</v>
      </c>
      <c r="G21" s="3" t="str">
        <f>IF(E21&lt;&gt;"",VLOOKUP(E21,'ESO zone constants'!$A$2:$D$949,4,FALSE),"")</f>
        <v>Stormhaven</v>
      </c>
      <c r="H21" s="5">
        <v>1</v>
      </c>
      <c r="I21" t="str">
        <f>VLOOKUP(A21,'ESO wayshrine names'!$A$3:$B$1000,2,FALSE)</f>
        <v>Pariah Abbey Wayshrine</v>
      </c>
      <c r="J21" s="30" t="str">
        <f t="shared" si="0"/>
        <v>[19]=19,</v>
      </c>
    </row>
    <row r="22" spans="1:10" x14ac:dyDescent="0.25">
      <c r="A22" s="12">
        <v>20</v>
      </c>
      <c r="B22" s="5">
        <v>2</v>
      </c>
      <c r="C22" s="5">
        <f>VLOOKUP(B22,'ESO map constants'!$A$3:$B$999,2,FALSE)</f>
        <v>1</v>
      </c>
      <c r="D22" t="str">
        <f>VLOOKUP(C22,'ESO map constants'!$B$3:$C$1000,2,FALSE)</f>
        <v>Glenumbra</v>
      </c>
      <c r="E22" s="3">
        <f>IF(B22&lt;&gt;"",VLOOKUP(B22,'ESO map constants'!$A$3:$D$1000,4,FALSE),"")</f>
        <v>3</v>
      </c>
      <c r="F22" s="3">
        <f>IF(E22&lt;&gt;"",VLOOKUP(E22,'ESO zone constants'!$A$2:$B$9949,2,FALSE),"")</f>
        <v>2</v>
      </c>
      <c r="G22" s="3" t="str">
        <f>IF(E22&lt;&gt;"",VLOOKUP(E22,'ESO zone constants'!$A$2:$D$949,4,FALSE),"")</f>
        <v>Glenumbra</v>
      </c>
      <c r="H22" s="5">
        <v>1</v>
      </c>
      <c r="I22" t="str">
        <f>VLOOKUP(A22,'ESO wayshrine names'!$A$3:$B$1000,2,FALSE)</f>
        <v>Baelborne Rock Wayshrine</v>
      </c>
      <c r="J22" s="30" t="str">
        <f t="shared" si="0"/>
        <v>[20]=3,</v>
      </c>
    </row>
    <row r="23" spans="1:10" x14ac:dyDescent="0.25">
      <c r="A23" s="12">
        <v>21</v>
      </c>
      <c r="B23" s="5">
        <v>7</v>
      </c>
      <c r="C23" s="5">
        <f>VLOOKUP(B23,'ESO map constants'!$A$3:$B$999,2,FALSE)</f>
        <v>9</v>
      </c>
      <c r="D23" t="str">
        <f>VLOOKUP(C23,'ESO map constants'!$B$3:$C$1000,2,FALSE)</f>
        <v>Grahtwood</v>
      </c>
      <c r="E23" s="3">
        <f>IF(B23&lt;&gt;"",VLOOKUP(B23,'ESO map constants'!$A$3:$D$1000,4,FALSE),"")</f>
        <v>383</v>
      </c>
      <c r="F23" s="3">
        <f>IF(E23&lt;&gt;"",VLOOKUP(E23,'ESO zone constants'!$A$2:$B$9949,2,FALSE),"")</f>
        <v>180</v>
      </c>
      <c r="G23" s="3" t="str">
        <f>IF(E23&lt;&gt;"",VLOOKUP(E23,'ESO zone constants'!$A$2:$D$949,4,FALSE),"")</f>
        <v>Grahtwood</v>
      </c>
      <c r="H23" s="5">
        <v>1</v>
      </c>
      <c r="I23" t="str">
        <f>VLOOKUP(A23,'ESO wayshrine names'!$A$3:$B$1000,2,FALSE)</f>
        <v>Elden Root Temple Wayshrine</v>
      </c>
      <c r="J23" s="30" t="str">
        <f t="shared" si="0"/>
        <v>[21]=383,</v>
      </c>
    </row>
    <row r="24" spans="1:10" x14ac:dyDescent="0.25">
      <c r="A24" s="12">
        <v>22</v>
      </c>
      <c r="B24" s="5">
        <v>4</v>
      </c>
      <c r="C24" s="5">
        <f>VLOOKUP(B24,'ESO map constants'!$A$3:$B$999,2,FALSE)</f>
        <v>12</v>
      </c>
      <c r="D24" t="str">
        <f>VLOOKUP(C24,'ESO map constants'!$B$3:$C$1000,2,FALSE)</f>
        <v>Stormhaven</v>
      </c>
      <c r="E24" s="3">
        <f>IF(B24&lt;&gt;"",VLOOKUP(B24,'ESO map constants'!$A$3:$D$1000,4,FALSE),"")</f>
        <v>19</v>
      </c>
      <c r="F24" s="3">
        <f>IF(E24&lt;&gt;"",VLOOKUP(E24,'ESO zone constants'!$A$2:$B$9949,2,FALSE),"")</f>
        <v>4</v>
      </c>
      <c r="G24" s="3" t="str">
        <f>IF(E24&lt;&gt;"",VLOOKUP(E24,'ESO zone constants'!$A$2:$D$949,4,FALSE),"")</f>
        <v>Stormhaven</v>
      </c>
      <c r="H24" s="5">
        <v>1</v>
      </c>
      <c r="I24" t="str">
        <f>VLOOKUP(A24,'ESO wayshrine names'!$A$3:$B$1000,2,FALSE)</f>
        <v>Wind Keep Wayshrine</v>
      </c>
      <c r="J24" s="30" t="str">
        <f t="shared" si="0"/>
        <v>[22]=19,</v>
      </c>
    </row>
    <row r="25" spans="1:10" x14ac:dyDescent="0.25">
      <c r="A25" s="12">
        <v>23</v>
      </c>
      <c r="B25" s="5">
        <v>4</v>
      </c>
      <c r="C25" s="5">
        <f>VLOOKUP(B25,'ESO map constants'!$A$3:$B$999,2,FALSE)</f>
        <v>12</v>
      </c>
      <c r="D25" t="str">
        <f>VLOOKUP(C25,'ESO map constants'!$B$3:$C$1000,2,FALSE)</f>
        <v>Stormhaven</v>
      </c>
      <c r="E25" s="3">
        <f>IF(B25&lt;&gt;"",VLOOKUP(B25,'ESO map constants'!$A$3:$D$1000,4,FALSE),"")</f>
        <v>19</v>
      </c>
      <c r="F25" s="3">
        <f>IF(E25&lt;&gt;"",VLOOKUP(E25,'ESO zone constants'!$A$2:$B$9949,2,FALSE),"")</f>
        <v>4</v>
      </c>
      <c r="G25" s="3" t="str">
        <f>IF(E25&lt;&gt;"",VLOOKUP(E25,'ESO zone constants'!$A$2:$D$949,4,FALSE),"")</f>
        <v>Stormhaven</v>
      </c>
      <c r="H25" s="5">
        <v>1</v>
      </c>
      <c r="I25" t="str">
        <f>VLOOKUP(A25,'ESO wayshrine names'!$A$3:$B$1000,2,FALSE)</f>
        <v>Dro-Dara Plantation Wayshrine</v>
      </c>
      <c r="J25" s="30" t="str">
        <f t="shared" si="0"/>
        <v>[23]=19,</v>
      </c>
    </row>
    <row r="26" spans="1:10" x14ac:dyDescent="0.25">
      <c r="A26" s="12">
        <v>24</v>
      </c>
      <c r="B26" s="5">
        <v>10</v>
      </c>
      <c r="C26" s="5">
        <f>VLOOKUP(B26,'ESO map constants'!$A$3:$B$999,2,FALSE)</f>
        <v>13</v>
      </c>
      <c r="D26" t="str">
        <f>VLOOKUP(C26,'ESO map constants'!$B$3:$C$1000,2,FALSE)</f>
        <v>Deshaan</v>
      </c>
      <c r="E26" s="3">
        <f>IF(B26&lt;&gt;"",VLOOKUP(B26,'ESO map constants'!$A$3:$D$1000,4,FALSE),"")</f>
        <v>57</v>
      </c>
      <c r="F26" s="3">
        <f>IF(E26&lt;&gt;"",VLOOKUP(E26,'ESO zone constants'!$A$2:$B$9949,2,FALSE),"")</f>
        <v>10</v>
      </c>
      <c r="G26" s="3" t="str">
        <f>IF(E26&lt;&gt;"",VLOOKUP(E26,'ESO zone constants'!$A$2:$D$949,4,FALSE),"")</f>
        <v>Deshaan</v>
      </c>
      <c r="H26" s="5">
        <v>1</v>
      </c>
      <c r="I26" t="str">
        <f>VLOOKUP(A26,'ESO wayshrine names'!$A$3:$B$1000,2,FALSE)</f>
        <v>West Narsis Wayshrine</v>
      </c>
      <c r="J26" s="30" t="str">
        <f t="shared" si="0"/>
        <v>[24]=57,</v>
      </c>
    </row>
    <row r="27" spans="1:10" x14ac:dyDescent="0.25">
      <c r="A27" s="12">
        <v>25</v>
      </c>
      <c r="B27" s="5">
        <v>10</v>
      </c>
      <c r="C27" s="5">
        <f>VLOOKUP(B27,'ESO map constants'!$A$3:$B$999,2,FALSE)</f>
        <v>13</v>
      </c>
      <c r="D27" t="str">
        <f>VLOOKUP(C27,'ESO map constants'!$B$3:$C$1000,2,FALSE)</f>
        <v>Deshaan</v>
      </c>
      <c r="E27" s="3">
        <f>IF(B27&lt;&gt;"",VLOOKUP(B27,'ESO map constants'!$A$3:$D$1000,4,FALSE),"")</f>
        <v>57</v>
      </c>
      <c r="F27" s="3">
        <f>IF(E27&lt;&gt;"",VLOOKUP(E27,'ESO zone constants'!$A$2:$B$9949,2,FALSE),"")</f>
        <v>10</v>
      </c>
      <c r="G27" s="3" t="str">
        <f>IF(E27&lt;&gt;"",VLOOKUP(E27,'ESO zone constants'!$A$2:$D$949,4,FALSE),"")</f>
        <v>Deshaan</v>
      </c>
      <c r="H27" s="5">
        <v>1</v>
      </c>
      <c r="I27" t="str">
        <f>VLOOKUP(A27,'ESO wayshrine names'!$A$3:$B$1000,2,FALSE)</f>
        <v>Muth Gnaar Hills Wayshrine</v>
      </c>
      <c r="J27" s="30" t="str">
        <f t="shared" si="0"/>
        <v>[25]=57,</v>
      </c>
    </row>
    <row r="28" spans="1:10" x14ac:dyDescent="0.25">
      <c r="A28" s="12">
        <v>26</v>
      </c>
      <c r="B28" s="5">
        <v>10</v>
      </c>
      <c r="C28" s="5">
        <f>VLOOKUP(B28,'ESO map constants'!$A$3:$B$999,2,FALSE)</f>
        <v>13</v>
      </c>
      <c r="D28" t="str">
        <f>VLOOKUP(C28,'ESO map constants'!$B$3:$C$1000,2,FALSE)</f>
        <v>Deshaan</v>
      </c>
      <c r="E28" s="3">
        <f>IF(B28&lt;&gt;"",VLOOKUP(B28,'ESO map constants'!$A$3:$D$1000,4,FALSE),"")</f>
        <v>57</v>
      </c>
      <c r="F28" s="3">
        <f>IF(E28&lt;&gt;"",VLOOKUP(E28,'ESO zone constants'!$A$2:$B$9949,2,FALSE),"")</f>
        <v>10</v>
      </c>
      <c r="G28" s="3" t="str">
        <f>IF(E28&lt;&gt;"",VLOOKUP(E28,'ESO zone constants'!$A$2:$D$949,4,FALSE),"")</f>
        <v>Deshaan</v>
      </c>
      <c r="H28" s="5">
        <v>1</v>
      </c>
      <c r="I28" t="str">
        <f>VLOOKUP(A28,'ESO wayshrine names'!$A$3:$B$1000,2,FALSE)</f>
        <v>Quarantine Serk Wayshrine</v>
      </c>
      <c r="J28" s="30" t="str">
        <f t="shared" si="0"/>
        <v>[26]=57,</v>
      </c>
    </row>
    <row r="29" spans="1:10" x14ac:dyDescent="0.25">
      <c r="A29" s="12">
        <v>27</v>
      </c>
      <c r="B29" s="5">
        <v>10</v>
      </c>
      <c r="C29" s="5">
        <f>VLOOKUP(B29,'ESO map constants'!$A$3:$B$999,2,FALSE)</f>
        <v>13</v>
      </c>
      <c r="D29" t="str">
        <f>VLOOKUP(C29,'ESO map constants'!$B$3:$C$1000,2,FALSE)</f>
        <v>Deshaan</v>
      </c>
      <c r="E29" s="3">
        <f>IF(B29&lt;&gt;"",VLOOKUP(B29,'ESO map constants'!$A$3:$D$1000,4,FALSE),"")</f>
        <v>57</v>
      </c>
      <c r="F29" s="3">
        <f>IF(E29&lt;&gt;"",VLOOKUP(E29,'ESO zone constants'!$A$2:$B$9949,2,FALSE),"")</f>
        <v>10</v>
      </c>
      <c r="G29" s="3" t="str">
        <f>IF(E29&lt;&gt;"",VLOOKUP(E29,'ESO zone constants'!$A$2:$D$949,4,FALSE),"")</f>
        <v>Deshaan</v>
      </c>
      <c r="H29" s="5">
        <v>1</v>
      </c>
      <c r="I29" t="str">
        <f>VLOOKUP(A29,'ESO wayshrine names'!$A$3:$B$1000,2,FALSE)</f>
        <v>Ghost Snake Vale Wayshrine</v>
      </c>
      <c r="J29" s="30" t="str">
        <f t="shared" si="0"/>
        <v>[27]=57,</v>
      </c>
    </row>
    <row r="30" spans="1:10" x14ac:dyDescent="0.25">
      <c r="A30" s="12">
        <v>28</v>
      </c>
      <c r="B30" s="5">
        <v>10</v>
      </c>
      <c r="C30" s="5">
        <f>VLOOKUP(B30,'ESO map constants'!$A$3:$B$999,2,FALSE)</f>
        <v>13</v>
      </c>
      <c r="D30" t="str">
        <f>VLOOKUP(C30,'ESO map constants'!$B$3:$C$1000,2,FALSE)</f>
        <v>Deshaan</v>
      </c>
      <c r="E30" s="3">
        <f>IF(B30&lt;&gt;"",VLOOKUP(B30,'ESO map constants'!$A$3:$D$1000,4,FALSE),"")</f>
        <v>57</v>
      </c>
      <c r="F30" s="3">
        <f>IF(E30&lt;&gt;"",VLOOKUP(E30,'ESO zone constants'!$A$2:$B$9949,2,FALSE),"")</f>
        <v>10</v>
      </c>
      <c r="G30" s="3" t="str">
        <f>IF(E30&lt;&gt;"",VLOOKUP(E30,'ESO zone constants'!$A$2:$D$949,4,FALSE),"")</f>
        <v>Deshaan</v>
      </c>
      <c r="H30" s="5">
        <v>1</v>
      </c>
      <c r="I30" t="str">
        <f>VLOOKUP(A30,'ESO wayshrine names'!$A$3:$B$1000,2,FALSE)</f>
        <v>Mournhold Wayshrine</v>
      </c>
      <c r="J30" s="30" t="str">
        <f t="shared" si="0"/>
        <v>[28]=57,</v>
      </c>
    </row>
    <row r="31" spans="1:10" x14ac:dyDescent="0.25">
      <c r="A31" s="12">
        <v>29</v>
      </c>
      <c r="B31" s="5">
        <v>10</v>
      </c>
      <c r="C31" s="5">
        <f>VLOOKUP(B31,'ESO map constants'!$A$3:$B$999,2,FALSE)</f>
        <v>13</v>
      </c>
      <c r="D31" t="str">
        <f>VLOOKUP(C31,'ESO map constants'!$B$3:$C$1000,2,FALSE)</f>
        <v>Deshaan</v>
      </c>
      <c r="E31" s="3">
        <f>IF(B31&lt;&gt;"",VLOOKUP(B31,'ESO map constants'!$A$3:$D$1000,4,FALSE),"")</f>
        <v>57</v>
      </c>
      <c r="F31" s="3">
        <f>IF(E31&lt;&gt;"",VLOOKUP(E31,'ESO zone constants'!$A$2:$B$9949,2,FALSE),"")</f>
        <v>10</v>
      </c>
      <c r="G31" s="3" t="str">
        <f>IF(E31&lt;&gt;"",VLOOKUP(E31,'ESO zone constants'!$A$2:$D$949,4,FALSE),"")</f>
        <v>Deshaan</v>
      </c>
      <c r="H31" s="5">
        <v>1</v>
      </c>
      <c r="I31" t="str">
        <f>VLOOKUP(A31,'ESO wayshrine names'!$A$3:$B$1000,2,FALSE)</f>
        <v>Tal'Deic Grounds Wayshrine</v>
      </c>
      <c r="J31" s="30" t="str">
        <f t="shared" si="0"/>
        <v>[29]=57,</v>
      </c>
    </row>
    <row r="32" spans="1:10" x14ac:dyDescent="0.25">
      <c r="A32" s="12">
        <v>30</v>
      </c>
      <c r="B32" s="5">
        <v>10</v>
      </c>
      <c r="C32" s="5">
        <f>VLOOKUP(B32,'ESO map constants'!$A$3:$B$999,2,FALSE)</f>
        <v>13</v>
      </c>
      <c r="D32" t="str">
        <f>VLOOKUP(C32,'ESO map constants'!$B$3:$C$1000,2,FALSE)</f>
        <v>Deshaan</v>
      </c>
      <c r="E32" s="3">
        <f>IF(B32&lt;&gt;"",VLOOKUP(B32,'ESO map constants'!$A$3:$D$1000,4,FALSE),"")</f>
        <v>57</v>
      </c>
      <c r="F32" s="3">
        <f>IF(E32&lt;&gt;"",VLOOKUP(E32,'ESO zone constants'!$A$2:$B$9949,2,FALSE),"")</f>
        <v>10</v>
      </c>
      <c r="G32" s="3" t="str">
        <f>IF(E32&lt;&gt;"",VLOOKUP(E32,'ESO zone constants'!$A$2:$D$949,4,FALSE),"")</f>
        <v>Deshaan</v>
      </c>
      <c r="H32" s="5">
        <v>1</v>
      </c>
      <c r="I32" t="str">
        <f>VLOOKUP(A32,'ESO wayshrine names'!$A$3:$B$1000,2,FALSE)</f>
        <v>Obsidian Gorge Wayshrine</v>
      </c>
      <c r="J32" s="30" t="str">
        <f t="shared" si="0"/>
        <v>[30]=57,</v>
      </c>
    </row>
    <row r="33" spans="1:10" x14ac:dyDescent="0.25">
      <c r="A33" s="12">
        <v>31</v>
      </c>
      <c r="B33" s="5">
        <v>4</v>
      </c>
      <c r="C33" s="5">
        <f>VLOOKUP(B33,'ESO map constants'!$A$3:$B$999,2,FALSE)</f>
        <v>12</v>
      </c>
      <c r="D33" t="str">
        <f>VLOOKUP(C33,'ESO map constants'!$B$3:$C$1000,2,FALSE)</f>
        <v>Stormhaven</v>
      </c>
      <c r="E33" s="3">
        <f>IF(B33&lt;&gt;"",VLOOKUP(B33,'ESO map constants'!$A$3:$D$1000,4,FALSE),"")</f>
        <v>19</v>
      </c>
      <c r="F33" s="3">
        <f>IF(E33&lt;&gt;"",VLOOKUP(E33,'ESO zone constants'!$A$2:$B$9949,2,FALSE),"")</f>
        <v>4</v>
      </c>
      <c r="G33" s="3" t="str">
        <f>IF(E33&lt;&gt;"",VLOOKUP(E33,'ESO zone constants'!$A$2:$D$949,4,FALSE),"")</f>
        <v>Stormhaven</v>
      </c>
      <c r="H33" s="5">
        <v>1</v>
      </c>
      <c r="I33" t="str">
        <f>VLOOKUP(A33,'ESO wayshrine names'!$A$3:$B$1000,2,FALSE)</f>
        <v>Weeping Giant Wayshrine</v>
      </c>
      <c r="J33" s="30" t="str">
        <f t="shared" si="0"/>
        <v>[31]=19,</v>
      </c>
    </row>
    <row r="34" spans="1:10" x14ac:dyDescent="0.25">
      <c r="A34" s="12">
        <v>32</v>
      </c>
      <c r="B34" s="5">
        <v>10</v>
      </c>
      <c r="C34" s="5">
        <f>VLOOKUP(B34,'ESO map constants'!$A$3:$B$999,2,FALSE)</f>
        <v>13</v>
      </c>
      <c r="D34" t="str">
        <f>VLOOKUP(C34,'ESO map constants'!$B$3:$C$1000,2,FALSE)</f>
        <v>Deshaan</v>
      </c>
      <c r="E34" s="3">
        <f>IF(B34&lt;&gt;"",VLOOKUP(B34,'ESO map constants'!$A$3:$D$1000,4,FALSE),"")</f>
        <v>57</v>
      </c>
      <c r="F34" s="3">
        <f>IF(E34&lt;&gt;"",VLOOKUP(E34,'ESO zone constants'!$A$2:$B$9949,2,FALSE),"")</f>
        <v>10</v>
      </c>
      <c r="G34" s="3" t="str">
        <f>IF(E34&lt;&gt;"",VLOOKUP(E34,'ESO zone constants'!$A$2:$D$949,4,FALSE),"")</f>
        <v>Deshaan</v>
      </c>
      <c r="H34" s="5">
        <v>1</v>
      </c>
      <c r="I34" t="str">
        <f>VLOOKUP(A34,'ESO wayshrine names'!$A$3:$B$1000,2,FALSE)</f>
        <v>Mzithumz Wayshrine</v>
      </c>
      <c r="J34" s="30" t="str">
        <f t="shared" si="0"/>
        <v>[32]=57,</v>
      </c>
    </row>
    <row r="35" spans="1:10" x14ac:dyDescent="0.25">
      <c r="A35" s="12">
        <v>33</v>
      </c>
      <c r="B35" s="5">
        <v>6</v>
      </c>
      <c r="C35" s="5">
        <f>VLOOKUP(B35,'ESO map constants'!$A$3:$B$999,2,FALSE)</f>
        <v>20</v>
      </c>
      <c r="D35" t="str">
        <f>VLOOKUP(C35,'ESO map constants'!$B$3:$C$1000,2,FALSE)</f>
        <v>Bangkorai</v>
      </c>
      <c r="E35" s="3">
        <f>IF(B35&lt;&gt;"",VLOOKUP(B35,'ESO map constants'!$A$3:$D$1000,4,FALSE),"")</f>
        <v>92</v>
      </c>
      <c r="F35" s="3">
        <f>IF(E35&lt;&gt;"",VLOOKUP(E35,'ESO zone constants'!$A$2:$B$9949,2,FALSE),"")</f>
        <v>14</v>
      </c>
      <c r="G35" s="3" t="str">
        <f>IF(E35&lt;&gt;"",VLOOKUP(E35,'ESO zone constants'!$A$2:$D$949,4,FALSE),"")</f>
        <v>Bangkorai</v>
      </c>
      <c r="H35" s="5">
        <v>1</v>
      </c>
      <c r="I35" t="str">
        <f>VLOOKUP(A35,'ESO wayshrine names'!$A$3:$B$1000,2,FALSE)</f>
        <v>Evermore Wayshrine</v>
      </c>
      <c r="J35" s="30" t="str">
        <f t="shared" si="0"/>
        <v>[33]=92,</v>
      </c>
    </row>
    <row r="36" spans="1:10" x14ac:dyDescent="0.25">
      <c r="A36" s="12">
        <v>34</v>
      </c>
      <c r="B36" s="5">
        <v>6</v>
      </c>
      <c r="C36" s="5">
        <f>VLOOKUP(B36,'ESO map constants'!$A$3:$B$999,2,FALSE)</f>
        <v>20</v>
      </c>
      <c r="D36" t="str">
        <f>VLOOKUP(C36,'ESO map constants'!$B$3:$C$1000,2,FALSE)</f>
        <v>Bangkorai</v>
      </c>
      <c r="E36" s="3">
        <f>IF(B36&lt;&gt;"",VLOOKUP(B36,'ESO map constants'!$A$3:$D$1000,4,FALSE),"")</f>
        <v>92</v>
      </c>
      <c r="F36" s="3">
        <f>IF(E36&lt;&gt;"",VLOOKUP(E36,'ESO zone constants'!$A$2:$B$9949,2,FALSE),"")</f>
        <v>14</v>
      </c>
      <c r="G36" s="3" t="str">
        <f>IF(E36&lt;&gt;"",VLOOKUP(E36,'ESO zone constants'!$A$2:$D$949,4,FALSE),"")</f>
        <v>Bangkorai</v>
      </c>
      <c r="H36" s="5">
        <v>1</v>
      </c>
      <c r="I36" t="str">
        <f>VLOOKUP(A36,'ESO wayshrine names'!$A$3:$B$1000,2,FALSE)</f>
        <v>Troll's Toothpick Wayshrine</v>
      </c>
      <c r="J36" s="30" t="str">
        <f t="shared" si="0"/>
        <v>[34]=92,</v>
      </c>
    </row>
    <row r="37" spans="1:10" x14ac:dyDescent="0.25">
      <c r="A37" s="12">
        <v>35</v>
      </c>
      <c r="B37" s="5">
        <v>6</v>
      </c>
      <c r="C37" s="5">
        <f>VLOOKUP(B37,'ESO map constants'!$A$3:$B$999,2,FALSE)</f>
        <v>20</v>
      </c>
      <c r="D37" t="str">
        <f>VLOOKUP(C37,'ESO map constants'!$B$3:$C$1000,2,FALSE)</f>
        <v>Bangkorai</v>
      </c>
      <c r="E37" s="3">
        <f>IF(B37&lt;&gt;"",VLOOKUP(B37,'ESO map constants'!$A$3:$D$1000,4,FALSE),"")</f>
        <v>92</v>
      </c>
      <c r="F37" s="3">
        <f>IF(E37&lt;&gt;"",VLOOKUP(E37,'ESO zone constants'!$A$2:$B$9949,2,FALSE),"")</f>
        <v>14</v>
      </c>
      <c r="G37" s="3" t="str">
        <f>IF(E37&lt;&gt;"",VLOOKUP(E37,'ESO zone constants'!$A$2:$D$949,4,FALSE),"")</f>
        <v>Bangkorai</v>
      </c>
      <c r="H37" s="5">
        <v>1</v>
      </c>
      <c r="I37" t="str">
        <f>VLOOKUP(A37,'ESO wayshrine names'!$A$3:$B$1000,2,FALSE)</f>
        <v>Viridian Woods Wayshrine</v>
      </c>
      <c r="J37" s="30" t="str">
        <f t="shared" si="0"/>
        <v>[35]=92,</v>
      </c>
    </row>
    <row r="38" spans="1:10" x14ac:dyDescent="0.25">
      <c r="A38" s="12">
        <v>36</v>
      </c>
      <c r="B38" s="5">
        <v>6</v>
      </c>
      <c r="C38" s="5">
        <f>VLOOKUP(B38,'ESO map constants'!$A$3:$B$999,2,FALSE)</f>
        <v>20</v>
      </c>
      <c r="D38" t="str">
        <f>VLOOKUP(C38,'ESO map constants'!$B$3:$C$1000,2,FALSE)</f>
        <v>Bangkorai</v>
      </c>
      <c r="E38" s="3">
        <f>IF(B38&lt;&gt;"",VLOOKUP(B38,'ESO map constants'!$A$3:$D$1000,4,FALSE),"")</f>
        <v>92</v>
      </c>
      <c r="F38" s="3">
        <f>IF(E38&lt;&gt;"",VLOOKUP(E38,'ESO zone constants'!$A$2:$B$9949,2,FALSE),"")</f>
        <v>14</v>
      </c>
      <c r="G38" s="3" t="str">
        <f>IF(E38&lt;&gt;"",VLOOKUP(E38,'ESO zone constants'!$A$2:$D$949,4,FALSE),"")</f>
        <v>Bangkorai</v>
      </c>
      <c r="H38" s="5">
        <v>1</v>
      </c>
      <c r="I38" t="str">
        <f>VLOOKUP(A38,'ESO wayshrine names'!$A$3:$B$1000,2,FALSE)</f>
        <v>Bangkorai Pass Wayshrine</v>
      </c>
      <c r="J38" s="30" t="str">
        <f t="shared" si="0"/>
        <v>[36]=92,</v>
      </c>
    </row>
    <row r="39" spans="1:10" x14ac:dyDescent="0.25">
      <c r="A39" s="12">
        <v>37</v>
      </c>
      <c r="B39" s="5">
        <v>6</v>
      </c>
      <c r="C39" s="5">
        <f>VLOOKUP(B39,'ESO map constants'!$A$3:$B$999,2,FALSE)</f>
        <v>20</v>
      </c>
      <c r="D39" t="str">
        <f>VLOOKUP(C39,'ESO map constants'!$B$3:$C$1000,2,FALSE)</f>
        <v>Bangkorai</v>
      </c>
      <c r="E39" s="3">
        <f>IF(B39&lt;&gt;"",VLOOKUP(B39,'ESO map constants'!$A$3:$D$1000,4,FALSE),"")</f>
        <v>92</v>
      </c>
      <c r="F39" s="3">
        <f>IF(E39&lt;&gt;"",VLOOKUP(E39,'ESO zone constants'!$A$2:$B$9949,2,FALSE),"")</f>
        <v>14</v>
      </c>
      <c r="G39" s="3" t="str">
        <f>IF(E39&lt;&gt;"",VLOOKUP(E39,'ESO zone constants'!$A$2:$D$949,4,FALSE),"")</f>
        <v>Bangkorai</v>
      </c>
      <c r="H39" s="5">
        <v>1</v>
      </c>
      <c r="I39" t="str">
        <f>VLOOKUP(A39,'ESO wayshrine names'!$A$3:$B$1000,2,FALSE)</f>
        <v>Nilata Ruins Wayshrine</v>
      </c>
      <c r="J39" s="30" t="str">
        <f t="shared" si="0"/>
        <v>[37]=92,</v>
      </c>
    </row>
    <row r="40" spans="1:10" x14ac:dyDescent="0.25">
      <c r="A40" s="12">
        <v>38</v>
      </c>
      <c r="B40" s="5">
        <v>6</v>
      </c>
      <c r="C40" s="5">
        <f>VLOOKUP(B40,'ESO map constants'!$A$3:$B$999,2,FALSE)</f>
        <v>20</v>
      </c>
      <c r="D40" t="str">
        <f>VLOOKUP(C40,'ESO map constants'!$B$3:$C$1000,2,FALSE)</f>
        <v>Bangkorai</v>
      </c>
      <c r="E40" s="3">
        <f>IF(B40&lt;&gt;"",VLOOKUP(B40,'ESO map constants'!$A$3:$D$1000,4,FALSE),"")</f>
        <v>92</v>
      </c>
      <c r="F40" s="3">
        <f>IF(E40&lt;&gt;"",VLOOKUP(E40,'ESO zone constants'!$A$2:$B$9949,2,FALSE),"")</f>
        <v>14</v>
      </c>
      <c r="G40" s="3" t="str">
        <f>IF(E40&lt;&gt;"",VLOOKUP(E40,'ESO zone constants'!$A$2:$D$949,4,FALSE),"")</f>
        <v>Bangkorai</v>
      </c>
      <c r="H40" s="5">
        <v>1</v>
      </c>
      <c r="I40" t="str">
        <f>VLOOKUP(A40,'ESO wayshrine names'!$A$3:$B$1000,2,FALSE)</f>
        <v>Hallin's Stand Wayshrine</v>
      </c>
      <c r="J40" s="30" t="str">
        <f t="shared" si="0"/>
        <v>[38]=92,</v>
      </c>
    </row>
    <row r="41" spans="1:10" x14ac:dyDescent="0.25">
      <c r="A41" s="12">
        <v>39</v>
      </c>
      <c r="B41" s="5">
        <v>6</v>
      </c>
      <c r="C41" s="5">
        <f>VLOOKUP(B41,'ESO map constants'!$A$3:$B$999,2,FALSE)</f>
        <v>20</v>
      </c>
      <c r="D41" t="str">
        <f>VLOOKUP(C41,'ESO map constants'!$B$3:$C$1000,2,FALSE)</f>
        <v>Bangkorai</v>
      </c>
      <c r="E41" s="3">
        <f>IF(B41&lt;&gt;"",VLOOKUP(B41,'ESO map constants'!$A$3:$D$1000,4,FALSE),"")</f>
        <v>92</v>
      </c>
      <c r="F41" s="3">
        <f>IF(E41&lt;&gt;"",VLOOKUP(E41,'ESO zone constants'!$A$2:$B$9949,2,FALSE),"")</f>
        <v>14</v>
      </c>
      <c r="G41" s="3" t="str">
        <f>IF(E41&lt;&gt;"",VLOOKUP(E41,'ESO zone constants'!$A$2:$D$949,4,FALSE),"")</f>
        <v>Bangkorai</v>
      </c>
      <c r="H41" s="5">
        <v>1</v>
      </c>
      <c r="I41" t="str">
        <f>VLOOKUP(A41,'ESO wayshrine names'!$A$3:$B$1000,2,FALSE)</f>
        <v>Old Tower Wayshrine</v>
      </c>
      <c r="J41" s="30" t="str">
        <f t="shared" si="0"/>
        <v>[39]=92,</v>
      </c>
    </row>
    <row r="42" spans="1:10" x14ac:dyDescent="0.25">
      <c r="A42" s="12">
        <v>40</v>
      </c>
      <c r="B42" s="5">
        <v>6</v>
      </c>
      <c r="C42" s="5">
        <f>VLOOKUP(B42,'ESO map constants'!$A$3:$B$999,2,FALSE)</f>
        <v>20</v>
      </c>
      <c r="D42" t="str">
        <f>VLOOKUP(C42,'ESO map constants'!$B$3:$C$1000,2,FALSE)</f>
        <v>Bangkorai</v>
      </c>
      <c r="E42" s="3">
        <f>IF(B42&lt;&gt;"",VLOOKUP(B42,'ESO map constants'!$A$3:$D$1000,4,FALSE),"")</f>
        <v>92</v>
      </c>
      <c r="F42" s="3">
        <f>IF(E42&lt;&gt;"",VLOOKUP(E42,'ESO zone constants'!$A$2:$B$9949,2,FALSE),"")</f>
        <v>14</v>
      </c>
      <c r="G42" s="3" t="str">
        <f>IF(E42&lt;&gt;"",VLOOKUP(E42,'ESO zone constants'!$A$2:$D$949,4,FALSE),"")</f>
        <v>Bangkorai</v>
      </c>
      <c r="H42" s="5">
        <v>1</v>
      </c>
      <c r="I42" t="str">
        <f>VLOOKUP(A42,'ESO wayshrine names'!$A$3:$B$1000,2,FALSE)</f>
        <v>Onsi's Breath Wayshrine</v>
      </c>
      <c r="J42" s="30" t="str">
        <f t="shared" si="0"/>
        <v>[40]=92,</v>
      </c>
    </row>
    <row r="43" spans="1:10" x14ac:dyDescent="0.25">
      <c r="A43" s="12">
        <v>41</v>
      </c>
      <c r="B43" s="5">
        <v>11</v>
      </c>
      <c r="C43" s="5">
        <f>VLOOKUP(B43,'ESO map constants'!$A$3:$B$999,2,FALSE)</f>
        <v>7</v>
      </c>
      <c r="D43" t="str">
        <f>VLOOKUP(C43,'ESO map constants'!$B$3:$C$1000,2,FALSE)</f>
        <v>Stonefalls</v>
      </c>
      <c r="E43" s="3">
        <f>IF(B43&lt;&gt;"",VLOOKUP(B43,'ESO map constants'!$A$3:$D$1000,4,FALSE),"")</f>
        <v>41</v>
      </c>
      <c r="F43" s="3">
        <f>IF(E43&lt;&gt;"",VLOOKUP(E43,'ESO zone constants'!$A$2:$B$9949,2,FALSE),"")</f>
        <v>9</v>
      </c>
      <c r="G43" s="3" t="str">
        <f>IF(E43&lt;&gt;"",VLOOKUP(E43,'ESO zone constants'!$A$2:$D$949,4,FALSE),"")</f>
        <v>Stonefalls</v>
      </c>
      <c r="H43" s="5">
        <v>1</v>
      </c>
      <c r="I43" t="str">
        <f>VLOOKUP(A43,'ESO wayshrine names'!$A$3:$B$1000,2,FALSE)</f>
        <v>Fort Arand Wayshrine</v>
      </c>
      <c r="J43" s="30" t="str">
        <f t="shared" si="0"/>
        <v>[41]=41,</v>
      </c>
    </row>
    <row r="44" spans="1:10" x14ac:dyDescent="0.25">
      <c r="A44" s="12">
        <v>42</v>
      </c>
      <c r="B44" s="5">
        <v>5</v>
      </c>
      <c r="C44" s="5">
        <f>VLOOKUP(B44,'ESO map constants'!$A$3:$B$999,2,FALSE)</f>
        <v>30</v>
      </c>
      <c r="D44" t="str">
        <f>VLOOKUP(C44,'ESO map constants'!$B$3:$C$1000,2,FALSE)</f>
        <v>Alik'r Desert</v>
      </c>
      <c r="E44" s="3">
        <f>IF(B44&lt;&gt;"",VLOOKUP(B44,'ESO map constants'!$A$3:$D$1000,4,FALSE),"")</f>
        <v>104</v>
      </c>
      <c r="F44" s="3">
        <f>IF(E44&lt;&gt;"",VLOOKUP(E44,'ESO zone constants'!$A$2:$B$9949,2,FALSE),"")</f>
        <v>17</v>
      </c>
      <c r="G44" s="3" t="str">
        <f>IF(E44&lt;&gt;"",VLOOKUP(E44,'ESO zone constants'!$A$2:$D$949,4,FALSE),"")</f>
        <v>Alik'r Desert</v>
      </c>
      <c r="H44" s="5">
        <v>1</v>
      </c>
      <c r="I44" t="str">
        <f>VLOOKUP(A44,'ESO wayshrine names'!$A$3:$B$1000,2,FALSE)</f>
        <v>Morwha's Bounty Wayshrine</v>
      </c>
      <c r="J44" s="30" t="str">
        <f t="shared" si="0"/>
        <v>[42]=104,</v>
      </c>
    </row>
    <row r="45" spans="1:10" x14ac:dyDescent="0.25">
      <c r="A45" s="12">
        <v>43</v>
      </c>
      <c r="B45" s="5">
        <v>5</v>
      </c>
      <c r="C45" s="5">
        <f>VLOOKUP(B45,'ESO map constants'!$A$3:$B$999,2,FALSE)</f>
        <v>30</v>
      </c>
      <c r="D45" t="str">
        <f>VLOOKUP(C45,'ESO map constants'!$B$3:$C$1000,2,FALSE)</f>
        <v>Alik'r Desert</v>
      </c>
      <c r="E45" s="3">
        <f>IF(B45&lt;&gt;"",VLOOKUP(B45,'ESO map constants'!$A$3:$D$1000,4,FALSE),"")</f>
        <v>104</v>
      </c>
      <c r="F45" s="3">
        <f>IF(E45&lt;&gt;"",VLOOKUP(E45,'ESO zone constants'!$A$2:$B$9949,2,FALSE),"")</f>
        <v>17</v>
      </c>
      <c r="G45" s="3" t="str">
        <f>IF(E45&lt;&gt;"",VLOOKUP(E45,'ESO zone constants'!$A$2:$D$949,4,FALSE),"")</f>
        <v>Alik'r Desert</v>
      </c>
      <c r="H45" s="5">
        <v>1</v>
      </c>
      <c r="I45" t="str">
        <f>VLOOKUP(A45,'ESO wayshrine names'!$A$3:$B$1000,2,FALSE)</f>
        <v>Sentinel Wayshrine</v>
      </c>
      <c r="J45" s="30" t="str">
        <f t="shared" si="0"/>
        <v>[43]=104,</v>
      </c>
    </row>
    <row r="46" spans="1:10" x14ac:dyDescent="0.25">
      <c r="A46" s="12">
        <v>44</v>
      </c>
      <c r="B46" s="5">
        <v>5</v>
      </c>
      <c r="C46" s="5">
        <f>VLOOKUP(B46,'ESO map constants'!$A$3:$B$999,2,FALSE)</f>
        <v>30</v>
      </c>
      <c r="D46" t="str">
        <f>VLOOKUP(C46,'ESO map constants'!$B$3:$C$1000,2,FALSE)</f>
        <v>Alik'r Desert</v>
      </c>
      <c r="E46" s="3">
        <f>IF(B46&lt;&gt;"",VLOOKUP(B46,'ESO map constants'!$A$3:$D$1000,4,FALSE),"")</f>
        <v>104</v>
      </c>
      <c r="F46" s="3">
        <f>IF(E46&lt;&gt;"",VLOOKUP(E46,'ESO zone constants'!$A$2:$B$9949,2,FALSE),"")</f>
        <v>17</v>
      </c>
      <c r="G46" s="3" t="str">
        <f>IF(E46&lt;&gt;"",VLOOKUP(E46,'ESO zone constants'!$A$2:$D$949,4,FALSE),"")</f>
        <v>Alik'r Desert</v>
      </c>
      <c r="H46" s="5">
        <v>1</v>
      </c>
      <c r="I46" t="str">
        <f>VLOOKUP(A46,'ESO wayshrine names'!$A$3:$B$1000,2,FALSE)</f>
        <v>Bergama Wayshrine</v>
      </c>
      <c r="J46" s="30" t="str">
        <f t="shared" si="0"/>
        <v>[44]=104,</v>
      </c>
    </row>
    <row r="47" spans="1:10" x14ac:dyDescent="0.25">
      <c r="A47" s="12">
        <v>45</v>
      </c>
      <c r="B47" s="5">
        <v>5</v>
      </c>
      <c r="C47" s="5">
        <f>VLOOKUP(B47,'ESO map constants'!$A$3:$B$999,2,FALSE)</f>
        <v>30</v>
      </c>
      <c r="D47" t="str">
        <f>VLOOKUP(C47,'ESO map constants'!$B$3:$C$1000,2,FALSE)</f>
        <v>Alik'r Desert</v>
      </c>
      <c r="E47" s="3">
        <f>IF(B47&lt;&gt;"",VLOOKUP(B47,'ESO map constants'!$A$3:$D$1000,4,FALSE),"")</f>
        <v>104</v>
      </c>
      <c r="F47" s="3">
        <f>IF(E47&lt;&gt;"",VLOOKUP(E47,'ESO zone constants'!$A$2:$B$9949,2,FALSE),"")</f>
        <v>17</v>
      </c>
      <c r="G47" s="3" t="str">
        <f>IF(E47&lt;&gt;"",VLOOKUP(E47,'ESO zone constants'!$A$2:$D$949,4,FALSE),"")</f>
        <v>Alik'r Desert</v>
      </c>
      <c r="H47" s="5">
        <v>1</v>
      </c>
      <c r="I47" t="str">
        <f>VLOOKUP(A47,'ESO wayshrine names'!$A$3:$B$1000,2,FALSE)</f>
        <v>Leki's Blade Wayshrine</v>
      </c>
      <c r="J47" s="30" t="str">
        <f t="shared" si="0"/>
        <v>[45]=104,</v>
      </c>
    </row>
    <row r="48" spans="1:10" x14ac:dyDescent="0.25">
      <c r="A48" s="12">
        <v>46</v>
      </c>
      <c r="B48" s="5">
        <v>5</v>
      </c>
      <c r="C48" s="5">
        <f>VLOOKUP(B48,'ESO map constants'!$A$3:$B$999,2,FALSE)</f>
        <v>30</v>
      </c>
      <c r="D48" t="str">
        <f>VLOOKUP(C48,'ESO map constants'!$B$3:$C$1000,2,FALSE)</f>
        <v>Alik'r Desert</v>
      </c>
      <c r="E48" s="3">
        <f>IF(B48&lt;&gt;"",VLOOKUP(B48,'ESO map constants'!$A$3:$D$1000,4,FALSE),"")</f>
        <v>104</v>
      </c>
      <c r="F48" s="3">
        <f>IF(E48&lt;&gt;"",VLOOKUP(E48,'ESO zone constants'!$A$2:$B$9949,2,FALSE),"")</f>
        <v>17</v>
      </c>
      <c r="G48" s="3" t="str">
        <f>IF(E48&lt;&gt;"",VLOOKUP(E48,'ESO zone constants'!$A$2:$D$949,4,FALSE),"")</f>
        <v>Alik'r Desert</v>
      </c>
      <c r="H48" s="5">
        <v>1</v>
      </c>
      <c r="I48" t="str">
        <f>VLOOKUP(A48,'ESO wayshrine names'!$A$3:$B$1000,2,FALSE)</f>
        <v>Satakalaam Wayshrine</v>
      </c>
      <c r="J48" s="30" t="str">
        <f t="shared" si="0"/>
        <v>[46]=104,</v>
      </c>
    </row>
    <row r="49" spans="1:10" x14ac:dyDescent="0.25">
      <c r="A49" s="12">
        <v>47</v>
      </c>
      <c r="B49" s="5">
        <v>9</v>
      </c>
      <c r="C49" s="5">
        <f>VLOOKUP(B49,'ESO map constants'!$A$3:$B$999,2,FALSE)</f>
        <v>26</v>
      </c>
      <c r="D49" t="str">
        <f>VLOOKUP(C49,'ESO map constants'!$B$3:$C$1000,2,FALSE)</f>
        <v>Shadowfen</v>
      </c>
      <c r="E49" s="3">
        <f>IF(B49&lt;&gt;"",VLOOKUP(B49,'ESO map constants'!$A$3:$D$1000,4,FALSE),"")</f>
        <v>117</v>
      </c>
      <c r="F49" s="3">
        <f>IF(E49&lt;&gt;"",VLOOKUP(E49,'ESO zone constants'!$A$2:$B$9949,2,FALSE),"")</f>
        <v>19</v>
      </c>
      <c r="G49" s="3" t="str">
        <f>IF(E49&lt;&gt;"",VLOOKUP(E49,'ESO zone constants'!$A$2:$D$949,4,FALSE),"")</f>
        <v>Shadowfen</v>
      </c>
      <c r="H49" s="5">
        <v>1</v>
      </c>
      <c r="I49" t="str">
        <f>VLOOKUP(A49,'ESO wayshrine names'!$A$3:$B$1000,2,FALSE)</f>
        <v>Stillrise Wayshrine</v>
      </c>
      <c r="J49" s="30" t="str">
        <f t="shared" si="0"/>
        <v>[47]=117,</v>
      </c>
    </row>
    <row r="50" spans="1:10" x14ac:dyDescent="0.25">
      <c r="A50" s="12">
        <v>48</v>
      </c>
      <c r="B50" s="5">
        <v>9</v>
      </c>
      <c r="C50" s="5">
        <f>VLOOKUP(B50,'ESO map constants'!$A$3:$B$999,2,FALSE)</f>
        <v>26</v>
      </c>
      <c r="D50" t="str">
        <f>VLOOKUP(C50,'ESO map constants'!$B$3:$C$1000,2,FALSE)</f>
        <v>Shadowfen</v>
      </c>
      <c r="E50" s="3">
        <f>IF(B50&lt;&gt;"",VLOOKUP(B50,'ESO map constants'!$A$3:$D$1000,4,FALSE),"")</f>
        <v>117</v>
      </c>
      <c r="F50" s="3">
        <f>IF(E50&lt;&gt;"",VLOOKUP(E50,'ESO zone constants'!$A$2:$B$9949,2,FALSE),"")</f>
        <v>19</v>
      </c>
      <c r="G50" s="3" t="str">
        <f>IF(E50&lt;&gt;"",VLOOKUP(E50,'ESO zone constants'!$A$2:$D$949,4,FALSE),"")</f>
        <v>Shadowfen</v>
      </c>
      <c r="H50" s="5">
        <v>1</v>
      </c>
      <c r="I50" t="str">
        <f>VLOOKUP(A50,'ESO wayshrine names'!$A$3:$B$1000,2,FALSE)</f>
        <v>Stormhold Wayshrine</v>
      </c>
      <c r="J50" s="30" t="str">
        <f t="shared" si="0"/>
        <v>[48]=117,</v>
      </c>
    </row>
    <row r="51" spans="1:10" x14ac:dyDescent="0.25">
      <c r="A51" s="12">
        <v>49</v>
      </c>
      <c r="B51" s="5">
        <v>9</v>
      </c>
      <c r="C51" s="5">
        <f>VLOOKUP(B51,'ESO map constants'!$A$3:$B$999,2,FALSE)</f>
        <v>26</v>
      </c>
      <c r="D51" t="str">
        <f>VLOOKUP(C51,'ESO map constants'!$B$3:$C$1000,2,FALSE)</f>
        <v>Shadowfen</v>
      </c>
      <c r="E51" s="3">
        <f>IF(B51&lt;&gt;"",VLOOKUP(B51,'ESO map constants'!$A$3:$D$1000,4,FALSE),"")</f>
        <v>117</v>
      </c>
      <c r="F51" s="3">
        <f>IF(E51&lt;&gt;"",VLOOKUP(E51,'ESO zone constants'!$A$2:$B$9949,2,FALSE),"")</f>
        <v>19</v>
      </c>
      <c r="G51" s="3" t="str">
        <f>IF(E51&lt;&gt;"",VLOOKUP(E51,'ESO zone constants'!$A$2:$D$949,4,FALSE),"")</f>
        <v>Shadowfen</v>
      </c>
      <c r="H51" s="5">
        <v>1</v>
      </c>
      <c r="I51" t="str">
        <f>VLOOKUP(A51,'ESO wayshrine names'!$A$3:$B$1000,2,FALSE)</f>
        <v>Hatching Pools Wayshrine</v>
      </c>
      <c r="J51" s="30" t="str">
        <f t="shared" si="0"/>
        <v>[49]=117,</v>
      </c>
    </row>
    <row r="52" spans="1:10" x14ac:dyDescent="0.25">
      <c r="A52" s="12">
        <v>50</v>
      </c>
      <c r="B52" s="5">
        <v>9</v>
      </c>
      <c r="C52" s="5">
        <f>VLOOKUP(B52,'ESO map constants'!$A$3:$B$999,2,FALSE)</f>
        <v>26</v>
      </c>
      <c r="D52" t="str">
        <f>VLOOKUP(C52,'ESO map constants'!$B$3:$C$1000,2,FALSE)</f>
        <v>Shadowfen</v>
      </c>
      <c r="E52" s="3">
        <f>IF(B52&lt;&gt;"",VLOOKUP(B52,'ESO map constants'!$A$3:$D$1000,4,FALSE),"")</f>
        <v>117</v>
      </c>
      <c r="F52" s="3">
        <f>IF(E52&lt;&gt;"",VLOOKUP(E52,'ESO zone constants'!$A$2:$B$9949,2,FALSE),"")</f>
        <v>19</v>
      </c>
      <c r="G52" s="3" t="str">
        <f>IF(E52&lt;&gt;"",VLOOKUP(E52,'ESO zone constants'!$A$2:$D$949,4,FALSE),"")</f>
        <v>Shadowfen</v>
      </c>
      <c r="H52" s="5">
        <v>1</v>
      </c>
      <c r="I52" t="str">
        <f>VLOOKUP(A52,'ESO wayshrine names'!$A$3:$B$1000,2,FALSE)</f>
        <v>Alten Corimont Wayshrine</v>
      </c>
      <c r="J52" s="30" t="str">
        <f t="shared" si="0"/>
        <v>[50]=117,</v>
      </c>
    </row>
    <row r="53" spans="1:10" x14ac:dyDescent="0.25">
      <c r="A53" s="12">
        <v>51</v>
      </c>
      <c r="B53" s="5">
        <v>9</v>
      </c>
      <c r="C53" s="5">
        <f>VLOOKUP(B53,'ESO map constants'!$A$3:$B$999,2,FALSE)</f>
        <v>26</v>
      </c>
      <c r="D53" t="str">
        <f>VLOOKUP(C53,'ESO map constants'!$B$3:$C$1000,2,FALSE)</f>
        <v>Shadowfen</v>
      </c>
      <c r="E53" s="3">
        <f>IF(B53&lt;&gt;"",VLOOKUP(B53,'ESO map constants'!$A$3:$D$1000,4,FALSE),"")</f>
        <v>117</v>
      </c>
      <c r="F53" s="3">
        <f>IF(E53&lt;&gt;"",VLOOKUP(E53,'ESO zone constants'!$A$2:$B$9949,2,FALSE),"")</f>
        <v>19</v>
      </c>
      <c r="G53" s="3" t="str">
        <f>IF(E53&lt;&gt;"",VLOOKUP(E53,'ESO zone constants'!$A$2:$D$949,4,FALSE),"")</f>
        <v>Shadowfen</v>
      </c>
      <c r="H53" s="5">
        <v>1</v>
      </c>
      <c r="I53" t="str">
        <f>VLOOKUP(A53,'ESO wayshrine names'!$A$3:$B$1000,2,FALSE)</f>
        <v>Percolating Mire Wayshrine</v>
      </c>
      <c r="J53" s="30" t="str">
        <f t="shared" si="0"/>
        <v>[51]=117,</v>
      </c>
    </row>
    <row r="54" spans="1:10" x14ac:dyDescent="0.25">
      <c r="A54" s="12">
        <v>52</v>
      </c>
      <c r="B54" s="5">
        <v>9</v>
      </c>
      <c r="C54" s="5">
        <f>VLOOKUP(B54,'ESO map constants'!$A$3:$B$999,2,FALSE)</f>
        <v>26</v>
      </c>
      <c r="D54" t="str">
        <f>VLOOKUP(C54,'ESO map constants'!$B$3:$C$1000,2,FALSE)</f>
        <v>Shadowfen</v>
      </c>
      <c r="E54" s="3">
        <f>IF(B54&lt;&gt;"",VLOOKUP(B54,'ESO map constants'!$A$3:$D$1000,4,FALSE),"")</f>
        <v>117</v>
      </c>
      <c r="F54" s="3">
        <f>IF(E54&lt;&gt;"",VLOOKUP(E54,'ESO zone constants'!$A$2:$B$9949,2,FALSE),"")</f>
        <v>19</v>
      </c>
      <c r="G54" s="3" t="str">
        <f>IF(E54&lt;&gt;"",VLOOKUP(E54,'ESO zone constants'!$A$2:$D$949,4,FALSE),"")</f>
        <v>Shadowfen</v>
      </c>
      <c r="H54" s="5">
        <v>1</v>
      </c>
      <c r="I54" t="str">
        <f>VLOOKUP(A54,'ESO wayshrine names'!$A$3:$B$1000,2,FALSE)</f>
        <v>Hissmir Wayshrine</v>
      </c>
      <c r="J54" s="30" t="str">
        <f t="shared" si="0"/>
        <v>[52]=117,</v>
      </c>
    </row>
    <row r="55" spans="1:10" x14ac:dyDescent="0.25">
      <c r="A55" s="12">
        <v>53</v>
      </c>
      <c r="B55" s="5">
        <v>9</v>
      </c>
      <c r="C55" s="5">
        <f>VLOOKUP(B55,'ESO map constants'!$A$3:$B$999,2,FALSE)</f>
        <v>26</v>
      </c>
      <c r="D55" t="str">
        <f>VLOOKUP(C55,'ESO map constants'!$B$3:$C$1000,2,FALSE)</f>
        <v>Shadowfen</v>
      </c>
      <c r="E55" s="3">
        <f>IF(B55&lt;&gt;"",VLOOKUP(B55,'ESO map constants'!$A$3:$D$1000,4,FALSE),"")</f>
        <v>117</v>
      </c>
      <c r="F55" s="3">
        <f>IF(E55&lt;&gt;"",VLOOKUP(E55,'ESO zone constants'!$A$2:$B$9949,2,FALSE),"")</f>
        <v>19</v>
      </c>
      <c r="G55" s="3" t="str">
        <f>IF(E55&lt;&gt;"",VLOOKUP(E55,'ESO zone constants'!$A$2:$D$949,4,FALSE),"")</f>
        <v>Shadowfen</v>
      </c>
      <c r="H55" s="5">
        <v>1</v>
      </c>
      <c r="I55" t="str">
        <f>VLOOKUP(A55,'ESO wayshrine names'!$A$3:$B$1000,2,FALSE)</f>
        <v>Loriasel Wayshrine</v>
      </c>
      <c r="J55" s="30" t="str">
        <f t="shared" si="0"/>
        <v>[53]=117,</v>
      </c>
    </row>
    <row r="56" spans="1:10" x14ac:dyDescent="0.25">
      <c r="A56" s="12">
        <v>54</v>
      </c>
      <c r="C56" s="5" t="e">
        <f>VLOOKUP(B56,'ESO map constants'!$A$3:$B$999,2,FALSE)</f>
        <v>#N/A</v>
      </c>
      <c r="E56" s="3" t="str">
        <f>IF(B56&lt;&gt;"",VLOOKUP(B56,'ESO map constants'!$A$3:$D$1000,4,FALSE),"")</f>
        <v/>
      </c>
      <c r="F56" s="3" t="str">
        <f>IF(E56&lt;&gt;"",VLOOKUP(E56,'ESO zone constants'!$A$2:$B$9949,2,FALSE),"")</f>
        <v/>
      </c>
      <c r="G56" s="3" t="str">
        <f>IF(E56&lt;&gt;"",VLOOKUP(E56,'ESO zone constants'!$A$2:$D$949,4,FALSE),"")</f>
        <v/>
      </c>
      <c r="I56">
        <f>VLOOKUP(A56,'ESO wayshrine names'!$A$3:$B$1000,2,FALSE)</f>
        <v>0</v>
      </c>
      <c r="J56" s="30" t="str">
        <f t="shared" si="0"/>
        <v/>
      </c>
    </row>
    <row r="57" spans="1:10" x14ac:dyDescent="0.25">
      <c r="A57" s="12">
        <v>55</v>
      </c>
      <c r="B57" s="5">
        <v>3</v>
      </c>
      <c r="C57" s="5">
        <f>VLOOKUP(B57,'ESO map constants'!$A$3:$B$999,2,FALSE)</f>
        <v>10</v>
      </c>
      <c r="D57" t="str">
        <f>VLOOKUP(C57,'ESO map constants'!$B$3:$C$1000,2,FALSE)</f>
        <v>Rivenspire</v>
      </c>
      <c r="E57" s="3">
        <f>IF(B57&lt;&gt;"",VLOOKUP(B57,'ESO map constants'!$A$3:$D$1000,4,FALSE),"")</f>
        <v>20</v>
      </c>
      <c r="F57" s="3">
        <f>IF(E57&lt;&gt;"",VLOOKUP(E57,'ESO zone constants'!$A$2:$B$9949,2,FALSE),"")</f>
        <v>5</v>
      </c>
      <c r="G57" s="3" t="str">
        <f>IF(E57&lt;&gt;"",VLOOKUP(E57,'ESO zone constants'!$A$2:$D$949,4,FALSE),"")</f>
        <v>Rivenspire</v>
      </c>
      <c r="H57" s="5">
        <v>1</v>
      </c>
      <c r="I57" t="str">
        <f>VLOOKUP(A57,'ESO wayshrine names'!$A$3:$B$1000,2,FALSE)</f>
        <v>Shornhelm Wayshrine</v>
      </c>
      <c r="J57" s="30" t="str">
        <f t="shared" si="0"/>
        <v>[55]=20,</v>
      </c>
    </row>
    <row r="58" spans="1:10" x14ac:dyDescent="0.25">
      <c r="A58" s="12">
        <v>56</v>
      </c>
      <c r="B58" s="5">
        <v>4</v>
      </c>
      <c r="C58" s="5">
        <f>VLOOKUP(B58,'ESO map constants'!$A$3:$B$999,2,FALSE)</f>
        <v>12</v>
      </c>
      <c r="D58" t="str">
        <f>VLOOKUP(C58,'ESO map constants'!$B$3:$C$1000,2,FALSE)</f>
        <v>Stormhaven</v>
      </c>
      <c r="E58" s="3">
        <f>IF(B58&lt;&gt;"",VLOOKUP(B58,'ESO map constants'!$A$3:$D$1000,4,FALSE),"")</f>
        <v>19</v>
      </c>
      <c r="F58" s="3">
        <f>IF(E58&lt;&gt;"",VLOOKUP(E58,'ESO zone constants'!$A$2:$B$9949,2,FALSE),"")</f>
        <v>4</v>
      </c>
      <c r="G58" s="3" t="str">
        <f>IF(E58&lt;&gt;"",VLOOKUP(E58,'ESO zone constants'!$A$2:$D$949,4,FALSE),"")</f>
        <v>Stormhaven</v>
      </c>
      <c r="H58" s="5">
        <v>1</v>
      </c>
      <c r="I58" t="str">
        <f>VLOOKUP(A58,'ESO wayshrine names'!$A$3:$B$1000,2,FALSE)</f>
        <v>Wayrest Wayshrine</v>
      </c>
      <c r="J58" s="30" t="str">
        <f t="shared" si="0"/>
        <v>[56]=19,</v>
      </c>
    </row>
    <row r="59" spans="1:10" x14ac:dyDescent="0.25">
      <c r="A59" s="12">
        <v>57</v>
      </c>
      <c r="B59" s="5">
        <v>5</v>
      </c>
      <c r="C59" s="5">
        <f>VLOOKUP(B59,'ESO map constants'!$A$3:$B$999,2,FALSE)</f>
        <v>30</v>
      </c>
      <c r="D59" t="str">
        <f>VLOOKUP(C59,'ESO map constants'!$B$3:$C$1000,2,FALSE)</f>
        <v>Alik'r Desert</v>
      </c>
      <c r="E59" s="3">
        <f>IF(B59&lt;&gt;"",VLOOKUP(B59,'ESO map constants'!$A$3:$D$1000,4,FALSE),"")</f>
        <v>104</v>
      </c>
      <c r="F59" s="3">
        <f>IF(E59&lt;&gt;"",VLOOKUP(E59,'ESO zone constants'!$A$2:$B$9949,2,FALSE),"")</f>
        <v>17</v>
      </c>
      <c r="G59" s="3" t="str">
        <f>IF(E59&lt;&gt;"",VLOOKUP(E59,'ESO zone constants'!$A$2:$D$949,4,FALSE),"")</f>
        <v>Alik'r Desert</v>
      </c>
      <c r="H59" s="5">
        <v>1</v>
      </c>
      <c r="I59" t="str">
        <f>VLOOKUP(A59,'ESO wayshrine names'!$A$3:$B$1000,2,FALSE)</f>
        <v>Divad's Chagrin Mine Wayshrine</v>
      </c>
      <c r="J59" s="30" t="str">
        <f t="shared" si="0"/>
        <v>[57]=104,</v>
      </c>
    </row>
    <row r="60" spans="1:10" x14ac:dyDescent="0.25">
      <c r="A60" s="12">
        <v>58</v>
      </c>
      <c r="B60" s="5">
        <v>5</v>
      </c>
      <c r="C60" s="5">
        <f>VLOOKUP(B60,'ESO map constants'!$A$3:$B$999,2,FALSE)</f>
        <v>30</v>
      </c>
      <c r="D60" t="str">
        <f>VLOOKUP(C60,'ESO map constants'!$B$3:$C$1000,2,FALSE)</f>
        <v>Alik'r Desert</v>
      </c>
      <c r="E60" s="3">
        <f>IF(B60&lt;&gt;"",VLOOKUP(B60,'ESO map constants'!$A$3:$D$1000,4,FALSE),"")</f>
        <v>104</v>
      </c>
      <c r="F60" s="3">
        <f>IF(E60&lt;&gt;"",VLOOKUP(E60,'ESO zone constants'!$A$2:$B$9949,2,FALSE),"")</f>
        <v>17</v>
      </c>
      <c r="G60" s="3" t="str">
        <f>IF(E60&lt;&gt;"",VLOOKUP(E60,'ESO zone constants'!$A$2:$D$949,4,FALSE),"")</f>
        <v>Alik'r Desert</v>
      </c>
      <c r="H60" s="5">
        <v>1</v>
      </c>
      <c r="I60" t="str">
        <f>VLOOKUP(A60,'ESO wayshrine names'!$A$3:$B$1000,2,FALSE)</f>
        <v>Kulati Mines Wayshrine</v>
      </c>
      <c r="J60" s="30" t="str">
        <f t="shared" si="0"/>
        <v>[58]=104,</v>
      </c>
    </row>
    <row r="61" spans="1:10" x14ac:dyDescent="0.25">
      <c r="A61" s="12">
        <v>59</v>
      </c>
      <c r="B61" s="5">
        <v>5</v>
      </c>
      <c r="C61" s="5">
        <f>VLOOKUP(B61,'ESO map constants'!$A$3:$B$999,2,FALSE)</f>
        <v>30</v>
      </c>
      <c r="D61" t="str">
        <f>VLOOKUP(C61,'ESO map constants'!$B$3:$C$1000,2,FALSE)</f>
        <v>Alik'r Desert</v>
      </c>
      <c r="E61" s="3">
        <f>IF(B61&lt;&gt;"",VLOOKUP(B61,'ESO map constants'!$A$3:$D$1000,4,FALSE),"")</f>
        <v>104</v>
      </c>
      <c r="F61" s="3">
        <f>IF(E61&lt;&gt;"",VLOOKUP(E61,'ESO zone constants'!$A$2:$B$9949,2,FALSE),"")</f>
        <v>17</v>
      </c>
      <c r="G61" s="3" t="str">
        <f>IF(E61&lt;&gt;"",VLOOKUP(E61,'ESO zone constants'!$A$2:$D$949,4,FALSE),"")</f>
        <v>Alik'r Desert</v>
      </c>
      <c r="H61" s="5">
        <v>1</v>
      </c>
      <c r="I61" t="str">
        <f>VLOOKUP(A61,'ESO wayshrine names'!$A$3:$B$1000,2,FALSE)</f>
        <v>Aswala Stables Wayshrine</v>
      </c>
      <c r="J61" s="30" t="str">
        <f t="shared" si="0"/>
        <v>[59]=104,</v>
      </c>
    </row>
    <row r="62" spans="1:10" x14ac:dyDescent="0.25">
      <c r="A62" s="12">
        <v>60</v>
      </c>
      <c r="B62" s="5">
        <v>5</v>
      </c>
      <c r="C62" s="5">
        <f>VLOOKUP(B62,'ESO map constants'!$A$3:$B$999,2,FALSE)</f>
        <v>30</v>
      </c>
      <c r="D62" t="str">
        <f>VLOOKUP(C62,'ESO map constants'!$B$3:$C$1000,2,FALSE)</f>
        <v>Alik'r Desert</v>
      </c>
      <c r="E62" s="3">
        <f>IF(B62&lt;&gt;"",VLOOKUP(B62,'ESO map constants'!$A$3:$D$1000,4,FALSE),"")</f>
        <v>104</v>
      </c>
      <c r="F62" s="3">
        <f>IF(E62&lt;&gt;"",VLOOKUP(E62,'ESO zone constants'!$A$2:$B$9949,2,FALSE),"")</f>
        <v>17</v>
      </c>
      <c r="G62" s="3" t="str">
        <f>IF(E62&lt;&gt;"",VLOOKUP(E62,'ESO zone constants'!$A$2:$D$949,4,FALSE),"")</f>
        <v>Alik'r Desert</v>
      </c>
      <c r="H62" s="5">
        <v>1</v>
      </c>
      <c r="I62" t="str">
        <f>VLOOKUP(A62,'ESO wayshrine names'!$A$3:$B$1000,2,FALSE)</f>
        <v>Shrikes' Aerie Wayshrine</v>
      </c>
      <c r="J62" s="30" t="str">
        <f t="shared" si="0"/>
        <v>[60]=104,</v>
      </c>
    </row>
    <row r="63" spans="1:10" x14ac:dyDescent="0.25">
      <c r="A63" s="12">
        <v>61</v>
      </c>
      <c r="B63" s="5">
        <v>5</v>
      </c>
      <c r="C63" s="5">
        <f>VLOOKUP(B63,'ESO map constants'!$A$3:$B$999,2,FALSE)</f>
        <v>30</v>
      </c>
      <c r="D63" t="str">
        <f>VLOOKUP(C63,'ESO map constants'!$B$3:$C$1000,2,FALSE)</f>
        <v>Alik'r Desert</v>
      </c>
      <c r="E63" s="3">
        <f>IF(B63&lt;&gt;"",VLOOKUP(B63,'ESO map constants'!$A$3:$D$1000,4,FALSE),"")</f>
        <v>104</v>
      </c>
      <c r="F63" s="3">
        <f>IF(E63&lt;&gt;"",VLOOKUP(E63,'ESO zone constants'!$A$2:$B$9949,2,FALSE),"")</f>
        <v>17</v>
      </c>
      <c r="G63" s="3" t="str">
        <f>IF(E63&lt;&gt;"",VLOOKUP(E63,'ESO zone constants'!$A$2:$D$949,4,FALSE),"")</f>
        <v>Alik'r Desert</v>
      </c>
      <c r="H63" s="5">
        <v>1</v>
      </c>
      <c r="I63" t="str">
        <f>VLOOKUP(A63,'ESO wayshrine names'!$A$3:$B$1000,2,FALSE)</f>
        <v>HoonDing's Watch Wayshrine</v>
      </c>
      <c r="J63" s="30" t="str">
        <f t="shared" si="0"/>
        <v>[61]=104,</v>
      </c>
    </row>
    <row r="64" spans="1:10" x14ac:dyDescent="0.25">
      <c r="A64" s="12">
        <v>62</v>
      </c>
      <c r="B64" s="5">
        <v>2</v>
      </c>
      <c r="C64" s="5">
        <f>VLOOKUP(B64,'ESO map constants'!$A$3:$B$999,2,FALSE)</f>
        <v>1</v>
      </c>
      <c r="D64" t="str">
        <f>VLOOKUP(C64,'ESO map constants'!$B$3:$C$1000,2,FALSE)</f>
        <v>Glenumbra</v>
      </c>
      <c r="E64" s="3">
        <f>IF(B64&lt;&gt;"",VLOOKUP(B64,'ESO map constants'!$A$3:$D$1000,4,FALSE),"")</f>
        <v>3</v>
      </c>
      <c r="F64" s="3">
        <f>IF(E64&lt;&gt;"",VLOOKUP(E64,'ESO zone constants'!$A$2:$B$9949,2,FALSE),"")</f>
        <v>2</v>
      </c>
      <c r="G64" s="3" t="str">
        <f>IF(E64&lt;&gt;"",VLOOKUP(E64,'ESO zone constants'!$A$2:$D$949,4,FALSE),"")</f>
        <v>Glenumbra</v>
      </c>
      <c r="H64" s="5">
        <v>1</v>
      </c>
      <c r="I64" t="str">
        <f>VLOOKUP(A64,'ESO wayshrine names'!$A$3:$B$1000,2,FALSE)</f>
        <v>Daggerfall Wayshrine</v>
      </c>
      <c r="J64" s="30" t="str">
        <f t="shared" si="0"/>
        <v>[62]=3,</v>
      </c>
    </row>
    <row r="65" spans="1:10" x14ac:dyDescent="0.25">
      <c r="A65" s="12">
        <v>63</v>
      </c>
      <c r="B65" s="5">
        <v>6</v>
      </c>
      <c r="C65" s="5">
        <f>VLOOKUP(B65,'ESO map constants'!$A$3:$B$999,2,FALSE)</f>
        <v>20</v>
      </c>
      <c r="D65" t="str">
        <f>VLOOKUP(C65,'ESO map constants'!$B$3:$C$1000,2,FALSE)</f>
        <v>Bangkorai</v>
      </c>
      <c r="E65" s="3">
        <f>IF(B65&lt;&gt;"",VLOOKUP(B65,'ESO map constants'!$A$3:$D$1000,4,FALSE),"")</f>
        <v>92</v>
      </c>
      <c r="F65" s="3">
        <f>IF(E65&lt;&gt;"",VLOOKUP(E65,'ESO zone constants'!$A$2:$B$9949,2,FALSE),"")</f>
        <v>14</v>
      </c>
      <c r="G65" s="3" t="str">
        <f>IF(E65&lt;&gt;"",VLOOKUP(E65,'ESO zone constants'!$A$2:$D$949,4,FALSE),"")</f>
        <v>Bangkorai</v>
      </c>
      <c r="H65" s="5">
        <v>1</v>
      </c>
      <c r="I65" t="str">
        <f>VLOOKUP(A65,'ESO wayshrine names'!$A$3:$B$1000,2,FALSE)</f>
        <v>Sunken Road Wayshrine</v>
      </c>
      <c r="J65" s="30" t="str">
        <f t="shared" si="0"/>
        <v>[63]=92,</v>
      </c>
    </row>
    <row r="66" spans="1:10" x14ac:dyDescent="0.25">
      <c r="A66" s="12">
        <v>64</v>
      </c>
      <c r="B66" s="5">
        <v>2</v>
      </c>
      <c r="C66" s="5">
        <f>VLOOKUP(B66,'ESO map constants'!$A$3:$B$999,2,FALSE)</f>
        <v>1</v>
      </c>
      <c r="D66" t="str">
        <f>VLOOKUP(C66,'ESO map constants'!$B$3:$C$1000,2,FALSE)</f>
        <v>Glenumbra</v>
      </c>
      <c r="E66" s="3">
        <f>IF(B66&lt;&gt;"",VLOOKUP(B66,'ESO map constants'!$A$3:$D$1000,4,FALSE),"")</f>
        <v>3</v>
      </c>
      <c r="F66" s="3">
        <f>IF(E66&lt;&gt;"",VLOOKUP(E66,'ESO zone constants'!$A$2:$B$9949,2,FALSE),"")</f>
        <v>2</v>
      </c>
      <c r="G66" s="3" t="str">
        <f>IF(E66&lt;&gt;"",VLOOKUP(E66,'ESO zone constants'!$A$2:$D$949,4,FALSE),"")</f>
        <v>Glenumbra</v>
      </c>
      <c r="H66" s="5">
        <v>1</v>
      </c>
      <c r="I66" t="str">
        <f>VLOOKUP(A66,'ESO wayshrine names'!$A$3:$B$1000,2,FALSE)</f>
        <v>Burial Tombs Wayshrine</v>
      </c>
      <c r="J66" s="30" t="str">
        <f t="shared" si="0"/>
        <v>[64]=3,</v>
      </c>
    </row>
    <row r="67" spans="1:10" x14ac:dyDescent="0.25">
      <c r="A67" s="12">
        <v>65</v>
      </c>
      <c r="B67" s="5">
        <v>11</v>
      </c>
      <c r="C67" s="5">
        <f>VLOOKUP(B67,'ESO map constants'!$A$3:$B$999,2,FALSE)</f>
        <v>7</v>
      </c>
      <c r="D67" t="str">
        <f>VLOOKUP(C67,'ESO map constants'!$B$3:$C$1000,2,FALSE)</f>
        <v>Stonefalls</v>
      </c>
      <c r="E67" s="3">
        <f>IF(B67&lt;&gt;"",VLOOKUP(B67,'ESO map constants'!$A$3:$D$1000,4,FALSE),"")</f>
        <v>41</v>
      </c>
      <c r="F67" s="3">
        <f>IF(E67&lt;&gt;"",VLOOKUP(E67,'ESO zone constants'!$A$2:$B$9949,2,FALSE),"")</f>
        <v>9</v>
      </c>
      <c r="G67" s="3" t="str">
        <f>IF(E67&lt;&gt;"",VLOOKUP(E67,'ESO zone constants'!$A$2:$D$949,4,FALSE),"")</f>
        <v>Stonefalls</v>
      </c>
      <c r="H67" s="5">
        <v>1</v>
      </c>
      <c r="I67" t="str">
        <f>VLOOKUP(A67,'ESO wayshrine names'!$A$3:$B$1000,2,FALSE)</f>
        <v>Davon's Watch Wayshrine</v>
      </c>
      <c r="J67" s="30" t="str">
        <f t="shared" ref="J67:J130" si="1">IF(A67&lt;&gt;"",IF(E67&lt;&gt;"",IF(OR(ISNA(A67),ISNA(E67)),"","["&amp;A67&amp;"]="&amp;E67&amp;","),""),"")</f>
        <v>[65]=41,</v>
      </c>
    </row>
    <row r="68" spans="1:10" x14ac:dyDescent="0.25">
      <c r="A68" s="12">
        <v>66</v>
      </c>
      <c r="B68" s="5">
        <v>11</v>
      </c>
      <c r="C68" s="5">
        <f>VLOOKUP(B68,'ESO map constants'!$A$3:$B$999,2,FALSE)</f>
        <v>7</v>
      </c>
      <c r="D68" t="str">
        <f>VLOOKUP(C68,'ESO map constants'!$B$3:$C$1000,2,FALSE)</f>
        <v>Stonefalls</v>
      </c>
      <c r="E68" s="3">
        <f>IF(B68&lt;&gt;"",VLOOKUP(B68,'ESO map constants'!$A$3:$D$1000,4,FALSE),"")</f>
        <v>41</v>
      </c>
      <c r="F68" s="3">
        <f>IF(E68&lt;&gt;"",VLOOKUP(E68,'ESO zone constants'!$A$2:$B$9949,2,FALSE),"")</f>
        <v>9</v>
      </c>
      <c r="G68" s="3" t="str">
        <f>IF(E68&lt;&gt;"",VLOOKUP(E68,'ESO zone constants'!$A$2:$D$949,4,FALSE),"")</f>
        <v>Stonefalls</v>
      </c>
      <c r="H68" s="5">
        <v>1</v>
      </c>
      <c r="I68" t="str">
        <f>VLOOKUP(A68,'ESO wayshrine names'!$A$3:$B$1000,2,FALSE)</f>
        <v>Othrenis Wayshrine</v>
      </c>
      <c r="J68" s="30" t="str">
        <f t="shared" si="1"/>
        <v>[66]=41,</v>
      </c>
    </row>
    <row r="69" spans="1:10" x14ac:dyDescent="0.25">
      <c r="A69" s="12">
        <v>67</v>
      </c>
      <c r="B69" s="5">
        <v>11</v>
      </c>
      <c r="C69" s="5">
        <f>VLOOKUP(B69,'ESO map constants'!$A$3:$B$999,2,FALSE)</f>
        <v>7</v>
      </c>
      <c r="D69" t="str">
        <f>VLOOKUP(C69,'ESO map constants'!$B$3:$C$1000,2,FALSE)</f>
        <v>Stonefalls</v>
      </c>
      <c r="E69" s="3">
        <f>IF(B69&lt;&gt;"",VLOOKUP(B69,'ESO map constants'!$A$3:$D$1000,4,FALSE),"")</f>
        <v>41</v>
      </c>
      <c r="F69" s="3">
        <f>IF(E69&lt;&gt;"",VLOOKUP(E69,'ESO zone constants'!$A$2:$B$9949,2,FALSE),"")</f>
        <v>9</v>
      </c>
      <c r="G69" s="3" t="str">
        <f>IF(E69&lt;&gt;"",VLOOKUP(E69,'ESO zone constants'!$A$2:$D$949,4,FALSE),"")</f>
        <v>Stonefalls</v>
      </c>
      <c r="H69" s="5">
        <v>1</v>
      </c>
      <c r="I69" t="str">
        <f>VLOOKUP(A69,'ESO wayshrine names'!$A$3:$B$1000,2,FALSE)</f>
        <v>Ebonheart Wayshrine</v>
      </c>
      <c r="J69" s="30" t="str">
        <f t="shared" si="1"/>
        <v>[67]=41,</v>
      </c>
    </row>
    <row r="70" spans="1:10" x14ac:dyDescent="0.25">
      <c r="A70" s="12">
        <v>68</v>
      </c>
      <c r="B70" s="5">
        <v>11</v>
      </c>
      <c r="C70" s="5">
        <f>VLOOKUP(B70,'ESO map constants'!$A$3:$B$999,2,FALSE)</f>
        <v>7</v>
      </c>
      <c r="D70" t="str">
        <f>VLOOKUP(C70,'ESO map constants'!$B$3:$C$1000,2,FALSE)</f>
        <v>Stonefalls</v>
      </c>
      <c r="E70" s="3">
        <f>IF(B70&lt;&gt;"",VLOOKUP(B70,'ESO map constants'!$A$3:$D$1000,4,FALSE),"")</f>
        <v>41</v>
      </c>
      <c r="F70" s="3">
        <f>IF(E70&lt;&gt;"",VLOOKUP(E70,'ESO zone constants'!$A$2:$B$9949,2,FALSE),"")</f>
        <v>9</v>
      </c>
      <c r="G70" s="3" t="str">
        <f>IF(E70&lt;&gt;"",VLOOKUP(E70,'ESO zone constants'!$A$2:$D$949,4,FALSE),"")</f>
        <v>Stonefalls</v>
      </c>
      <c r="H70" s="5">
        <v>1</v>
      </c>
      <c r="I70" t="str">
        <f>VLOOKUP(A70,'ESO wayshrine names'!$A$3:$B$1000,2,FALSE)</f>
        <v>Vivec's Antlers Wayshrine</v>
      </c>
      <c r="J70" s="30" t="str">
        <f t="shared" si="1"/>
        <v>[68]=41,</v>
      </c>
    </row>
    <row r="71" spans="1:10" x14ac:dyDescent="0.25">
      <c r="A71" s="12">
        <v>69</v>
      </c>
      <c r="B71" s="5">
        <v>11</v>
      </c>
      <c r="C71" s="5">
        <f>VLOOKUP(B71,'ESO map constants'!$A$3:$B$999,2,FALSE)</f>
        <v>7</v>
      </c>
      <c r="D71" t="str">
        <f>VLOOKUP(C71,'ESO map constants'!$B$3:$C$1000,2,FALSE)</f>
        <v>Stonefalls</v>
      </c>
      <c r="E71" s="3">
        <f>IF(B71&lt;&gt;"",VLOOKUP(B71,'ESO map constants'!$A$3:$D$1000,4,FALSE),"")</f>
        <v>41</v>
      </c>
      <c r="F71" s="3">
        <f>IF(E71&lt;&gt;"",VLOOKUP(E71,'ESO zone constants'!$A$2:$B$9949,2,FALSE),"")</f>
        <v>9</v>
      </c>
      <c r="G71" s="3" t="str">
        <f>IF(E71&lt;&gt;"",VLOOKUP(E71,'ESO zone constants'!$A$2:$D$949,4,FALSE),"")</f>
        <v>Stonefalls</v>
      </c>
      <c r="H71" s="5">
        <v>1</v>
      </c>
      <c r="I71" t="str">
        <f>VLOOKUP(A71,'ESO wayshrine names'!$A$3:$B$1000,2,FALSE)</f>
        <v>Sulfur Pools Wayshrine</v>
      </c>
      <c r="J71" s="30" t="str">
        <f t="shared" si="1"/>
        <v>[69]=41,</v>
      </c>
    </row>
    <row r="72" spans="1:10" x14ac:dyDescent="0.25">
      <c r="A72" s="12">
        <v>70</v>
      </c>
      <c r="C72" s="5" t="e">
        <f>VLOOKUP(B72,'ESO map constants'!$A$3:$B$999,2,FALSE)</f>
        <v>#N/A</v>
      </c>
      <c r="E72" s="3" t="str">
        <f>IF(B72&lt;&gt;"",VLOOKUP(B72,'ESO map constants'!$A$3:$D$1000,4,FALSE),"")</f>
        <v/>
      </c>
      <c r="F72" s="3" t="str">
        <f>IF(E72&lt;&gt;"",VLOOKUP(E72,'ESO zone constants'!$A$2:$B$9949,2,FALSE),"")</f>
        <v/>
      </c>
      <c r="G72" s="3" t="str">
        <f>IF(E72&lt;&gt;"",VLOOKUP(E72,'ESO zone constants'!$A$2:$D$949,4,FALSE),"")</f>
        <v/>
      </c>
      <c r="I72">
        <f>VLOOKUP(A72,'ESO wayshrine names'!$A$3:$B$1000,2,FALSE)</f>
        <v>0</v>
      </c>
      <c r="J72" s="30" t="str">
        <f t="shared" si="1"/>
        <v/>
      </c>
    </row>
    <row r="73" spans="1:10" x14ac:dyDescent="0.25">
      <c r="A73" s="12">
        <v>71</v>
      </c>
      <c r="B73" s="5">
        <v>11</v>
      </c>
      <c r="C73" s="5">
        <f>VLOOKUP(B73,'ESO map constants'!$A$3:$B$999,2,FALSE)</f>
        <v>7</v>
      </c>
      <c r="D73" t="str">
        <f>VLOOKUP(C73,'ESO map constants'!$B$3:$C$1000,2,FALSE)</f>
        <v>Stonefalls</v>
      </c>
      <c r="E73" s="3">
        <f>IF(B73&lt;&gt;"",VLOOKUP(B73,'ESO map constants'!$A$3:$D$1000,4,FALSE),"")</f>
        <v>41</v>
      </c>
      <c r="F73" s="3">
        <f>IF(E73&lt;&gt;"",VLOOKUP(E73,'ESO zone constants'!$A$2:$B$9949,2,FALSE),"")</f>
        <v>9</v>
      </c>
      <c r="G73" s="3" t="str">
        <f>IF(E73&lt;&gt;"",VLOOKUP(E73,'ESO zone constants'!$A$2:$D$949,4,FALSE),"")</f>
        <v>Stonefalls</v>
      </c>
      <c r="H73" s="5">
        <v>1</v>
      </c>
      <c r="I73" t="str">
        <f>VLOOKUP(A73,'ESO wayshrine names'!$A$3:$B$1000,2,FALSE)</f>
        <v>Brothers of Strife Wayshrine</v>
      </c>
      <c r="J73" s="30" t="str">
        <f t="shared" si="1"/>
        <v>[71]=41,</v>
      </c>
    </row>
    <row r="74" spans="1:10" x14ac:dyDescent="0.25">
      <c r="A74" s="12">
        <v>72</v>
      </c>
      <c r="B74" s="5">
        <v>11</v>
      </c>
      <c r="C74" s="5">
        <f>VLOOKUP(B74,'ESO map constants'!$A$3:$B$999,2,FALSE)</f>
        <v>7</v>
      </c>
      <c r="D74" t="str">
        <f>VLOOKUP(C74,'ESO map constants'!$B$3:$C$1000,2,FALSE)</f>
        <v>Stonefalls</v>
      </c>
      <c r="E74" s="3">
        <f>IF(B74&lt;&gt;"",VLOOKUP(B74,'ESO map constants'!$A$3:$D$1000,4,FALSE),"")</f>
        <v>41</v>
      </c>
      <c r="F74" s="3">
        <f>IF(E74&lt;&gt;"",VLOOKUP(E74,'ESO zone constants'!$A$2:$B$9949,2,FALSE),"")</f>
        <v>9</v>
      </c>
      <c r="G74" s="3" t="str">
        <f>IF(E74&lt;&gt;"",VLOOKUP(E74,'ESO zone constants'!$A$2:$D$949,4,FALSE),"")</f>
        <v>Stonefalls</v>
      </c>
      <c r="H74" s="5">
        <v>1</v>
      </c>
      <c r="I74" t="str">
        <f>VLOOKUP(A74,'ESO wayshrine names'!$A$3:$B$1000,2,FALSE)</f>
        <v>Hrogar's Hold Wayshrine</v>
      </c>
      <c r="J74" s="30" t="str">
        <f t="shared" si="1"/>
        <v>[72]=41,</v>
      </c>
    </row>
    <row r="75" spans="1:10" x14ac:dyDescent="0.25">
      <c r="A75" s="12">
        <v>73</v>
      </c>
      <c r="B75" s="5">
        <v>11</v>
      </c>
      <c r="C75" s="5">
        <f>VLOOKUP(B75,'ESO map constants'!$A$3:$B$999,2,FALSE)</f>
        <v>7</v>
      </c>
      <c r="D75" t="str">
        <f>VLOOKUP(C75,'ESO map constants'!$B$3:$C$1000,2,FALSE)</f>
        <v>Stonefalls</v>
      </c>
      <c r="E75" s="3">
        <f>IF(B75&lt;&gt;"",VLOOKUP(B75,'ESO map constants'!$A$3:$D$1000,4,FALSE),"")</f>
        <v>41</v>
      </c>
      <c r="F75" s="3">
        <f>IF(E75&lt;&gt;"",VLOOKUP(E75,'ESO zone constants'!$A$2:$B$9949,2,FALSE),"")</f>
        <v>9</v>
      </c>
      <c r="G75" s="3" t="str">
        <f>IF(E75&lt;&gt;"",VLOOKUP(E75,'ESO zone constants'!$A$2:$D$949,4,FALSE),"")</f>
        <v>Stonefalls</v>
      </c>
      <c r="H75" s="5">
        <v>1</v>
      </c>
      <c r="I75" t="str">
        <f>VLOOKUP(A75,'ESO wayshrine names'!$A$3:$B$1000,2,FALSE)</f>
        <v>Fort Virak Wayshrine</v>
      </c>
      <c r="J75" s="30" t="str">
        <f t="shared" si="1"/>
        <v>[73]=41,</v>
      </c>
    </row>
    <row r="76" spans="1:10" x14ac:dyDescent="0.25">
      <c r="A76" s="12">
        <v>74</v>
      </c>
      <c r="B76" s="5">
        <v>11</v>
      </c>
      <c r="C76" s="5">
        <f>VLOOKUP(B76,'ESO map constants'!$A$3:$B$999,2,FALSE)</f>
        <v>7</v>
      </c>
      <c r="D76" t="str">
        <f>VLOOKUP(C76,'ESO map constants'!$B$3:$C$1000,2,FALSE)</f>
        <v>Stonefalls</v>
      </c>
      <c r="E76" s="3">
        <f>IF(B76&lt;&gt;"",VLOOKUP(B76,'ESO map constants'!$A$3:$D$1000,4,FALSE),"")</f>
        <v>41</v>
      </c>
      <c r="F76" s="3">
        <f>IF(E76&lt;&gt;"",VLOOKUP(E76,'ESO zone constants'!$A$2:$B$9949,2,FALSE),"")</f>
        <v>9</v>
      </c>
      <c r="G76" s="3" t="str">
        <f>IF(E76&lt;&gt;"",VLOOKUP(E76,'ESO zone constants'!$A$2:$D$949,4,FALSE),"")</f>
        <v>Stonefalls</v>
      </c>
      <c r="H76" s="5">
        <v>1</v>
      </c>
      <c r="I76" t="str">
        <f>VLOOKUP(A76,'ESO wayshrine names'!$A$3:$B$1000,2,FALSE)</f>
        <v>Iliath Temple Wayshrine</v>
      </c>
      <c r="J76" s="30" t="str">
        <f t="shared" si="1"/>
        <v>[74]=41,</v>
      </c>
    </row>
    <row r="77" spans="1:10" x14ac:dyDescent="0.25">
      <c r="A77" s="12">
        <v>75</v>
      </c>
      <c r="B77" s="5">
        <v>11</v>
      </c>
      <c r="C77" s="5">
        <f>VLOOKUP(B77,'ESO map constants'!$A$3:$B$999,2,FALSE)</f>
        <v>7</v>
      </c>
      <c r="D77" t="str">
        <f>VLOOKUP(C77,'ESO map constants'!$B$3:$C$1000,2,FALSE)</f>
        <v>Stonefalls</v>
      </c>
      <c r="E77" s="3">
        <f>IF(B77&lt;&gt;"",VLOOKUP(B77,'ESO map constants'!$A$3:$D$1000,4,FALSE),"")</f>
        <v>41</v>
      </c>
      <c r="F77" s="3">
        <f>IF(E77&lt;&gt;"",VLOOKUP(E77,'ESO zone constants'!$A$2:$B$9949,2,FALSE),"")</f>
        <v>9</v>
      </c>
      <c r="G77" s="3" t="str">
        <f>IF(E77&lt;&gt;"",VLOOKUP(E77,'ESO zone constants'!$A$2:$D$949,4,FALSE),"")</f>
        <v>Stonefalls</v>
      </c>
      <c r="H77" s="5">
        <v>1</v>
      </c>
      <c r="I77" t="str">
        <f>VLOOKUP(A77,'ESO wayshrine names'!$A$3:$B$1000,2,FALSE)</f>
        <v>Sathram Plantation Wayshrine</v>
      </c>
      <c r="J77" s="30" t="str">
        <f t="shared" si="1"/>
        <v>[75]=41,</v>
      </c>
    </row>
    <row r="78" spans="1:10" x14ac:dyDescent="0.25">
      <c r="A78" s="12">
        <v>76</v>
      </c>
      <c r="B78" s="5">
        <v>11</v>
      </c>
      <c r="C78" s="5">
        <f>VLOOKUP(B78,'ESO map constants'!$A$3:$B$999,2,FALSE)</f>
        <v>7</v>
      </c>
      <c r="D78" t="str">
        <f>VLOOKUP(C78,'ESO map constants'!$B$3:$C$1000,2,FALSE)</f>
        <v>Stonefalls</v>
      </c>
      <c r="E78" s="3">
        <f>IF(B78&lt;&gt;"",VLOOKUP(B78,'ESO map constants'!$A$3:$D$1000,4,FALSE),"")</f>
        <v>41</v>
      </c>
      <c r="F78" s="3">
        <f>IF(E78&lt;&gt;"",VLOOKUP(E78,'ESO zone constants'!$A$2:$B$9949,2,FALSE),"")</f>
        <v>9</v>
      </c>
      <c r="G78" s="3" t="str">
        <f>IF(E78&lt;&gt;"",VLOOKUP(E78,'ESO zone constants'!$A$2:$D$949,4,FALSE),"")</f>
        <v>Stonefalls</v>
      </c>
      <c r="H78" s="5">
        <v>1</v>
      </c>
      <c r="I78" t="str">
        <f>VLOOKUP(A78,'ESO wayshrine names'!$A$3:$B$1000,2,FALSE)</f>
        <v>Kragenmoor Wayshrine</v>
      </c>
      <c r="J78" s="30" t="str">
        <f t="shared" si="1"/>
        <v>[76]=41,</v>
      </c>
    </row>
    <row r="79" spans="1:10" x14ac:dyDescent="0.25">
      <c r="A79" s="12">
        <v>77</v>
      </c>
      <c r="B79" s="5">
        <v>11</v>
      </c>
      <c r="C79" s="5">
        <f>VLOOKUP(B79,'ESO map constants'!$A$3:$B$999,2,FALSE)</f>
        <v>7</v>
      </c>
      <c r="D79" t="str">
        <f>VLOOKUP(C79,'ESO map constants'!$B$3:$C$1000,2,FALSE)</f>
        <v>Stonefalls</v>
      </c>
      <c r="E79" s="3">
        <f>IF(B79&lt;&gt;"",VLOOKUP(B79,'ESO map constants'!$A$3:$D$1000,4,FALSE),"")</f>
        <v>41</v>
      </c>
      <c r="F79" s="3">
        <f>IF(E79&lt;&gt;"",VLOOKUP(E79,'ESO zone constants'!$A$2:$B$9949,2,FALSE),"")</f>
        <v>9</v>
      </c>
      <c r="G79" s="3" t="str">
        <f>IF(E79&lt;&gt;"",VLOOKUP(E79,'ESO zone constants'!$A$2:$D$949,4,FALSE),"")</f>
        <v>Stonefalls</v>
      </c>
      <c r="H79" s="5">
        <v>1</v>
      </c>
      <c r="I79" t="str">
        <f>VLOOKUP(A79,'ESO wayshrine names'!$A$3:$B$1000,2,FALSE)</f>
        <v>Ashen Road Wayshrine</v>
      </c>
      <c r="J79" s="30" t="str">
        <f t="shared" si="1"/>
        <v>[77]=41,</v>
      </c>
    </row>
    <row r="80" spans="1:10" x14ac:dyDescent="0.25">
      <c r="A80" s="12">
        <v>78</v>
      </c>
      <c r="B80" s="5">
        <v>9</v>
      </c>
      <c r="C80" s="5">
        <f>VLOOKUP(B80,'ESO map constants'!$A$3:$B$999,2,FALSE)</f>
        <v>26</v>
      </c>
      <c r="D80" t="str">
        <f>VLOOKUP(C80,'ESO map constants'!$B$3:$C$1000,2,FALSE)</f>
        <v>Shadowfen</v>
      </c>
      <c r="E80" s="3">
        <f>IF(B80&lt;&gt;"",VLOOKUP(B80,'ESO map constants'!$A$3:$D$1000,4,FALSE),"")</f>
        <v>117</v>
      </c>
      <c r="F80" s="3">
        <f>IF(E80&lt;&gt;"",VLOOKUP(E80,'ESO zone constants'!$A$2:$B$9949,2,FALSE),"")</f>
        <v>19</v>
      </c>
      <c r="G80" s="3" t="str">
        <f>IF(E80&lt;&gt;"",VLOOKUP(E80,'ESO zone constants'!$A$2:$D$949,4,FALSE),"")</f>
        <v>Shadowfen</v>
      </c>
      <c r="H80" s="5">
        <v>1</v>
      </c>
      <c r="I80" t="str">
        <f>VLOOKUP(A80,'ESO wayshrine names'!$A$3:$B$1000,2,FALSE)</f>
        <v>Venomous Fens Wayshrine</v>
      </c>
      <c r="J80" s="30" t="str">
        <f t="shared" si="1"/>
        <v>[78]=117,</v>
      </c>
    </row>
    <row r="81" spans="1:10" x14ac:dyDescent="0.25">
      <c r="A81" s="12">
        <v>79</v>
      </c>
      <c r="B81" s="5">
        <v>10</v>
      </c>
      <c r="C81" s="5">
        <f>VLOOKUP(B81,'ESO map constants'!$A$3:$B$999,2,FALSE)</f>
        <v>13</v>
      </c>
      <c r="D81" t="str">
        <f>VLOOKUP(C81,'ESO map constants'!$B$3:$C$1000,2,FALSE)</f>
        <v>Deshaan</v>
      </c>
      <c r="E81" s="3">
        <f>IF(B81&lt;&gt;"",VLOOKUP(B81,'ESO map constants'!$A$3:$D$1000,4,FALSE),"")</f>
        <v>57</v>
      </c>
      <c r="F81" s="3">
        <f>IF(E81&lt;&gt;"",VLOOKUP(E81,'ESO zone constants'!$A$2:$B$9949,2,FALSE),"")</f>
        <v>10</v>
      </c>
      <c r="G81" s="3" t="str">
        <f>IF(E81&lt;&gt;"",VLOOKUP(E81,'ESO zone constants'!$A$2:$D$949,4,FALSE),"")</f>
        <v>Deshaan</v>
      </c>
      <c r="H81" s="5">
        <v>1</v>
      </c>
      <c r="I81" t="str">
        <f>VLOOKUP(A81,'ESO wayshrine names'!$A$3:$B$1000,2,FALSE)</f>
        <v>Selfora Wayshrine</v>
      </c>
      <c r="J81" s="30" t="str">
        <f t="shared" si="1"/>
        <v>[79]=57,</v>
      </c>
    </row>
    <row r="82" spans="1:10" x14ac:dyDescent="0.25">
      <c r="A82" s="12">
        <v>80</v>
      </c>
      <c r="B82" s="5">
        <v>10</v>
      </c>
      <c r="C82" s="5">
        <f>VLOOKUP(B82,'ESO map constants'!$A$3:$B$999,2,FALSE)</f>
        <v>13</v>
      </c>
      <c r="D82" t="str">
        <f>VLOOKUP(C82,'ESO map constants'!$B$3:$C$1000,2,FALSE)</f>
        <v>Deshaan</v>
      </c>
      <c r="E82" s="3">
        <f>IF(B82&lt;&gt;"",VLOOKUP(B82,'ESO map constants'!$A$3:$D$1000,4,FALSE),"")</f>
        <v>57</v>
      </c>
      <c r="F82" s="3">
        <f>IF(E82&lt;&gt;"",VLOOKUP(E82,'ESO zone constants'!$A$2:$B$9949,2,FALSE),"")</f>
        <v>10</v>
      </c>
      <c r="G82" s="3" t="str">
        <f>IF(E82&lt;&gt;"",VLOOKUP(E82,'ESO zone constants'!$A$2:$D$949,4,FALSE),"")</f>
        <v>Deshaan</v>
      </c>
      <c r="H82" s="5">
        <v>1</v>
      </c>
      <c r="I82" t="str">
        <f>VLOOKUP(A82,'ESO wayshrine names'!$A$3:$B$1000,2,FALSE)</f>
        <v>Silent Mire Wayshrine</v>
      </c>
      <c r="J82" s="30" t="str">
        <f t="shared" si="1"/>
        <v>[80]=57,</v>
      </c>
    </row>
    <row r="83" spans="1:10" x14ac:dyDescent="0.25">
      <c r="A83" s="12">
        <v>81</v>
      </c>
      <c r="B83" s="5">
        <v>10</v>
      </c>
      <c r="C83" s="5">
        <f>VLOOKUP(B83,'ESO map constants'!$A$3:$B$999,2,FALSE)</f>
        <v>13</v>
      </c>
      <c r="D83" t="str">
        <f>VLOOKUP(C83,'ESO map constants'!$B$3:$C$1000,2,FALSE)</f>
        <v>Deshaan</v>
      </c>
      <c r="E83" s="3">
        <f>IF(B83&lt;&gt;"",VLOOKUP(B83,'ESO map constants'!$A$3:$D$1000,4,FALSE),"")</f>
        <v>57</v>
      </c>
      <c r="F83" s="3">
        <f>IF(E83&lt;&gt;"",VLOOKUP(E83,'ESO zone constants'!$A$2:$B$9949,2,FALSE),"")</f>
        <v>10</v>
      </c>
      <c r="G83" s="3" t="str">
        <f>IF(E83&lt;&gt;"",VLOOKUP(E83,'ESO zone constants'!$A$2:$D$949,4,FALSE),"")</f>
        <v>Deshaan</v>
      </c>
      <c r="H83" s="5">
        <v>1</v>
      </c>
      <c r="I83" t="str">
        <f>VLOOKUP(A83,'ESO wayshrine names'!$A$3:$B$1000,2,FALSE)</f>
        <v>Eidolon's Hollow Wayshrine</v>
      </c>
      <c r="J83" s="30" t="str">
        <f t="shared" si="1"/>
        <v>[81]=57,</v>
      </c>
    </row>
    <row r="84" spans="1:10" x14ac:dyDescent="0.25">
      <c r="A84" s="12">
        <v>82</v>
      </c>
      <c r="B84" s="5">
        <v>3</v>
      </c>
      <c r="C84" s="5">
        <f>VLOOKUP(B84,'ESO map constants'!$A$3:$B$999,2,FALSE)</f>
        <v>10</v>
      </c>
      <c r="D84" t="str">
        <f>VLOOKUP(C84,'ESO map constants'!$B$3:$C$1000,2,FALSE)</f>
        <v>Rivenspire</v>
      </c>
      <c r="E84" s="3">
        <f>IF(B84&lt;&gt;"",VLOOKUP(B84,'ESO map constants'!$A$3:$D$1000,4,FALSE),"")</f>
        <v>20</v>
      </c>
      <c r="F84" s="3">
        <f>IF(E84&lt;&gt;"",VLOOKUP(E84,'ESO zone constants'!$A$2:$B$9949,2,FALSE),"")</f>
        <v>5</v>
      </c>
      <c r="G84" s="3" t="str">
        <f>IF(E84&lt;&gt;"",VLOOKUP(E84,'ESO zone constants'!$A$2:$D$949,4,FALSE),"")</f>
        <v>Rivenspire</v>
      </c>
      <c r="H84" s="5">
        <v>1</v>
      </c>
      <c r="I84" t="str">
        <f>VLOOKUP(A84,'ESO wayshrine names'!$A$3:$B$1000,2,FALSE)</f>
        <v>Northpoint Wayshrine</v>
      </c>
      <c r="J84" s="30" t="str">
        <f t="shared" si="1"/>
        <v>[82]=20,</v>
      </c>
    </row>
    <row r="85" spans="1:10" x14ac:dyDescent="0.25">
      <c r="A85" s="12">
        <v>83</v>
      </c>
      <c r="B85" s="5">
        <v>3</v>
      </c>
      <c r="C85" s="5">
        <f>VLOOKUP(B85,'ESO map constants'!$A$3:$B$999,2,FALSE)</f>
        <v>10</v>
      </c>
      <c r="D85" t="str">
        <f>VLOOKUP(C85,'ESO map constants'!$B$3:$C$1000,2,FALSE)</f>
        <v>Rivenspire</v>
      </c>
      <c r="E85" s="3">
        <f>IF(B85&lt;&gt;"",VLOOKUP(B85,'ESO map constants'!$A$3:$D$1000,4,FALSE),"")</f>
        <v>20</v>
      </c>
      <c r="F85" s="3">
        <f>IF(E85&lt;&gt;"",VLOOKUP(E85,'ESO zone constants'!$A$2:$B$9949,2,FALSE),"")</f>
        <v>5</v>
      </c>
      <c r="G85" s="3" t="str">
        <f>IF(E85&lt;&gt;"",VLOOKUP(E85,'ESO zone constants'!$A$2:$D$949,4,FALSE),"")</f>
        <v>Rivenspire</v>
      </c>
      <c r="H85" s="5">
        <v>1</v>
      </c>
      <c r="I85" t="str">
        <f>VLOOKUP(A85,'ESO wayshrine names'!$A$3:$B$1000,2,FALSE)</f>
        <v>Fell's Run Wayshrine</v>
      </c>
      <c r="J85" s="30" t="str">
        <f t="shared" si="1"/>
        <v>[83]=20,</v>
      </c>
    </row>
    <row r="86" spans="1:10" x14ac:dyDescent="0.25">
      <c r="A86" s="12">
        <v>84</v>
      </c>
      <c r="B86" s="5">
        <v>3</v>
      </c>
      <c r="C86" s="5">
        <f>VLOOKUP(B86,'ESO map constants'!$A$3:$B$999,2,FALSE)</f>
        <v>10</v>
      </c>
      <c r="D86" t="str">
        <f>VLOOKUP(C86,'ESO map constants'!$B$3:$C$1000,2,FALSE)</f>
        <v>Rivenspire</v>
      </c>
      <c r="E86" s="3">
        <f>IF(B86&lt;&gt;"",VLOOKUP(B86,'ESO map constants'!$A$3:$D$1000,4,FALSE),"")</f>
        <v>20</v>
      </c>
      <c r="F86" s="3">
        <f>IF(E86&lt;&gt;"",VLOOKUP(E86,'ESO zone constants'!$A$2:$B$9949,2,FALSE),"")</f>
        <v>5</v>
      </c>
      <c r="G86" s="3" t="str">
        <f>IF(E86&lt;&gt;"",VLOOKUP(E86,'ESO zone constants'!$A$2:$D$949,4,FALSE),"")</f>
        <v>Rivenspire</v>
      </c>
      <c r="H86" s="5">
        <v>1</v>
      </c>
      <c r="I86" t="str">
        <f>VLOOKUP(A86,'ESO wayshrine names'!$A$3:$B$1000,2,FALSE)</f>
        <v>Hoarfrost Downs Wayshrine</v>
      </c>
      <c r="J86" s="30" t="str">
        <f t="shared" si="1"/>
        <v>[84]=20,</v>
      </c>
    </row>
    <row r="87" spans="1:10" x14ac:dyDescent="0.25">
      <c r="A87" s="12">
        <v>85</v>
      </c>
      <c r="B87" s="5">
        <v>9</v>
      </c>
      <c r="C87" s="5">
        <f>VLOOKUP(B87,'ESO map constants'!$A$3:$B$999,2,FALSE)</f>
        <v>26</v>
      </c>
      <c r="D87" t="str">
        <f>VLOOKUP(C87,'ESO map constants'!$B$3:$C$1000,2,FALSE)</f>
        <v>Shadowfen</v>
      </c>
      <c r="E87" s="3">
        <f>IF(B87&lt;&gt;"",VLOOKUP(B87,'ESO map constants'!$A$3:$D$1000,4,FALSE),"")</f>
        <v>117</v>
      </c>
      <c r="F87" s="3">
        <f>IF(E87&lt;&gt;"",VLOOKUP(E87,'ESO zone constants'!$A$2:$B$9949,2,FALSE),"")</f>
        <v>19</v>
      </c>
      <c r="G87" s="3" t="str">
        <f>IF(E87&lt;&gt;"",VLOOKUP(E87,'ESO zone constants'!$A$2:$D$949,4,FALSE),"")</f>
        <v>Shadowfen</v>
      </c>
      <c r="H87" s="5">
        <v>1</v>
      </c>
      <c r="I87" t="str">
        <f>VLOOKUP(A87,'ESO wayshrine names'!$A$3:$B$1000,2,FALSE)</f>
        <v>Forsaken Hamlet Wayshrine</v>
      </c>
      <c r="J87" s="30" t="str">
        <f t="shared" si="1"/>
        <v>[85]=117,</v>
      </c>
    </row>
    <row r="88" spans="1:10" x14ac:dyDescent="0.25">
      <c r="A88" s="12">
        <v>86</v>
      </c>
      <c r="B88" s="5">
        <v>3</v>
      </c>
      <c r="C88" s="5">
        <f>VLOOKUP(B88,'ESO map constants'!$A$3:$B$999,2,FALSE)</f>
        <v>10</v>
      </c>
      <c r="D88" t="str">
        <f>VLOOKUP(C88,'ESO map constants'!$B$3:$C$1000,2,FALSE)</f>
        <v>Rivenspire</v>
      </c>
      <c r="E88" s="3">
        <f>IF(B88&lt;&gt;"",VLOOKUP(B88,'ESO map constants'!$A$3:$D$1000,4,FALSE),"")</f>
        <v>20</v>
      </c>
      <c r="F88" s="3">
        <f>IF(E88&lt;&gt;"",VLOOKUP(E88,'ESO zone constants'!$A$2:$B$9949,2,FALSE),"")</f>
        <v>5</v>
      </c>
      <c r="G88" s="3" t="str">
        <f>IF(E88&lt;&gt;"",VLOOKUP(E88,'ESO zone constants'!$A$2:$D$949,4,FALSE),"")</f>
        <v>Rivenspire</v>
      </c>
      <c r="H88" s="5">
        <v>1</v>
      </c>
      <c r="I88" t="str">
        <f>VLOOKUP(A88,'ESO wayshrine names'!$A$3:$B$1000,2,FALSE)</f>
        <v>Sanguine Barrows Wayshrine</v>
      </c>
      <c r="J88" s="30" t="str">
        <f t="shared" si="1"/>
        <v>[86]=20,</v>
      </c>
    </row>
    <row r="89" spans="1:10" x14ac:dyDescent="0.25">
      <c r="A89" s="12">
        <v>87</v>
      </c>
      <c r="B89" s="5">
        <v>13</v>
      </c>
      <c r="C89" s="5">
        <f>VLOOKUP(B89,'ESO map constants'!$A$3:$B$999,2,FALSE)</f>
        <v>61</v>
      </c>
      <c r="D89" t="str">
        <f>VLOOKUP(C89,'ESO map constants'!$B$3:$C$1000,2,FALSE)</f>
        <v>Eastmarch</v>
      </c>
      <c r="E89" s="3">
        <f>IF(B89&lt;&gt;"",VLOOKUP(B89,'ESO map constants'!$A$3:$D$1000,4,FALSE),"")</f>
        <v>101</v>
      </c>
      <c r="F89" s="3">
        <f>IF(E89&lt;&gt;"",VLOOKUP(E89,'ESO zone constants'!$A$2:$B$9949,2,FALSE),"")</f>
        <v>15</v>
      </c>
      <c r="G89" s="3" t="str">
        <f>IF(E89&lt;&gt;"",VLOOKUP(E89,'ESO zone constants'!$A$2:$D$949,4,FALSE),"")</f>
        <v>Eastmarch</v>
      </c>
      <c r="H89" s="5">
        <v>1</v>
      </c>
      <c r="I89" t="str">
        <f>VLOOKUP(A89,'ESO wayshrine names'!$A$3:$B$1000,2,FALSE)</f>
        <v>Windhelm Wayshrine</v>
      </c>
      <c r="J89" s="30" t="str">
        <f t="shared" si="1"/>
        <v>[87]=101,</v>
      </c>
    </row>
    <row r="90" spans="1:10" x14ac:dyDescent="0.25">
      <c r="A90" s="12">
        <v>88</v>
      </c>
      <c r="B90" s="5">
        <v>13</v>
      </c>
      <c r="C90" s="5">
        <f>VLOOKUP(B90,'ESO map constants'!$A$3:$B$999,2,FALSE)</f>
        <v>61</v>
      </c>
      <c r="D90" t="str">
        <f>VLOOKUP(C90,'ESO map constants'!$B$3:$C$1000,2,FALSE)</f>
        <v>Eastmarch</v>
      </c>
      <c r="E90" s="3">
        <f>IF(B90&lt;&gt;"",VLOOKUP(B90,'ESO map constants'!$A$3:$D$1000,4,FALSE),"")</f>
        <v>101</v>
      </c>
      <c r="F90" s="3">
        <f>IF(E90&lt;&gt;"",VLOOKUP(E90,'ESO zone constants'!$A$2:$B$9949,2,FALSE),"")</f>
        <v>15</v>
      </c>
      <c r="G90" s="3" t="str">
        <f>IF(E90&lt;&gt;"",VLOOKUP(E90,'ESO zone constants'!$A$2:$D$949,4,FALSE),"")</f>
        <v>Eastmarch</v>
      </c>
      <c r="H90" s="5">
        <v>1</v>
      </c>
      <c r="I90" t="str">
        <f>VLOOKUP(A90,'ESO wayshrine names'!$A$3:$B$1000,2,FALSE)</f>
        <v>Fort Morvunskar Wayshrine</v>
      </c>
      <c r="J90" s="30" t="str">
        <f t="shared" si="1"/>
        <v>[88]=101,</v>
      </c>
    </row>
    <row r="91" spans="1:10" x14ac:dyDescent="0.25">
      <c r="A91" s="12">
        <v>89</v>
      </c>
      <c r="B91" s="5">
        <v>13</v>
      </c>
      <c r="C91" s="5">
        <f>VLOOKUP(B91,'ESO map constants'!$A$3:$B$999,2,FALSE)</f>
        <v>61</v>
      </c>
      <c r="D91" t="str">
        <f>VLOOKUP(C91,'ESO map constants'!$B$3:$C$1000,2,FALSE)</f>
        <v>Eastmarch</v>
      </c>
      <c r="E91" s="3">
        <f>IF(B91&lt;&gt;"",VLOOKUP(B91,'ESO map constants'!$A$3:$D$1000,4,FALSE),"")</f>
        <v>101</v>
      </c>
      <c r="F91" s="3">
        <f>IF(E91&lt;&gt;"",VLOOKUP(E91,'ESO zone constants'!$A$2:$B$9949,2,FALSE),"")</f>
        <v>15</v>
      </c>
      <c r="G91" s="3" t="str">
        <f>IF(E91&lt;&gt;"",VLOOKUP(E91,'ESO zone constants'!$A$2:$D$949,4,FALSE),"")</f>
        <v>Eastmarch</v>
      </c>
      <c r="H91" s="5">
        <v>1</v>
      </c>
      <c r="I91" t="str">
        <f>VLOOKUP(A91,'ESO wayshrine names'!$A$3:$B$1000,2,FALSE)</f>
        <v>Kynesgrove Wayshrine</v>
      </c>
      <c r="J91" s="30" t="str">
        <f t="shared" si="1"/>
        <v>[89]=101,</v>
      </c>
    </row>
    <row r="92" spans="1:10" x14ac:dyDescent="0.25">
      <c r="A92" s="12">
        <v>90</v>
      </c>
      <c r="B92" s="5">
        <v>13</v>
      </c>
      <c r="C92" s="5">
        <f>VLOOKUP(B92,'ESO map constants'!$A$3:$B$999,2,FALSE)</f>
        <v>61</v>
      </c>
      <c r="D92" t="str">
        <f>VLOOKUP(C92,'ESO map constants'!$B$3:$C$1000,2,FALSE)</f>
        <v>Eastmarch</v>
      </c>
      <c r="E92" s="3">
        <f>IF(B92&lt;&gt;"",VLOOKUP(B92,'ESO map constants'!$A$3:$D$1000,4,FALSE),"")</f>
        <v>101</v>
      </c>
      <c r="F92" s="3">
        <f>IF(E92&lt;&gt;"",VLOOKUP(E92,'ESO zone constants'!$A$2:$B$9949,2,FALSE),"")</f>
        <v>15</v>
      </c>
      <c r="G92" s="3" t="str">
        <f>IF(E92&lt;&gt;"",VLOOKUP(E92,'ESO zone constants'!$A$2:$D$949,4,FALSE),"")</f>
        <v>Eastmarch</v>
      </c>
      <c r="H92" s="5">
        <v>1</v>
      </c>
      <c r="I92" t="str">
        <f>VLOOKUP(A92,'ESO wayshrine names'!$A$3:$B$1000,2,FALSE)</f>
        <v>Voljar Meadery Wayshrine</v>
      </c>
      <c r="J92" s="30" t="str">
        <f t="shared" si="1"/>
        <v>[90]=101,</v>
      </c>
    </row>
    <row r="93" spans="1:10" x14ac:dyDescent="0.25">
      <c r="A93" s="12">
        <v>91</v>
      </c>
      <c r="B93" s="5">
        <v>13</v>
      </c>
      <c r="C93" s="5">
        <f>VLOOKUP(B93,'ESO map constants'!$A$3:$B$999,2,FALSE)</f>
        <v>61</v>
      </c>
      <c r="D93" t="str">
        <f>VLOOKUP(C93,'ESO map constants'!$B$3:$C$1000,2,FALSE)</f>
        <v>Eastmarch</v>
      </c>
      <c r="E93" s="3">
        <f>IF(B93&lt;&gt;"",VLOOKUP(B93,'ESO map constants'!$A$3:$D$1000,4,FALSE),"")</f>
        <v>101</v>
      </c>
      <c r="F93" s="3">
        <f>IF(E93&lt;&gt;"",VLOOKUP(E93,'ESO zone constants'!$A$2:$B$9949,2,FALSE),"")</f>
        <v>15</v>
      </c>
      <c r="G93" s="3" t="str">
        <f>IF(E93&lt;&gt;"",VLOOKUP(E93,'ESO zone constants'!$A$2:$D$949,4,FALSE),"")</f>
        <v>Eastmarch</v>
      </c>
      <c r="H93" s="5">
        <v>1</v>
      </c>
      <c r="I93" t="str">
        <f>VLOOKUP(A93,'ESO wayshrine names'!$A$3:$B$1000,2,FALSE)</f>
        <v>Cradlecrush Wayshrine</v>
      </c>
      <c r="J93" s="30" t="str">
        <f t="shared" si="1"/>
        <v>[91]=101,</v>
      </c>
    </row>
    <row r="94" spans="1:10" x14ac:dyDescent="0.25">
      <c r="A94" s="12">
        <v>92</v>
      </c>
      <c r="B94" s="5">
        <v>13</v>
      </c>
      <c r="C94" s="5">
        <f>VLOOKUP(B94,'ESO map constants'!$A$3:$B$999,2,FALSE)</f>
        <v>61</v>
      </c>
      <c r="D94" t="str">
        <f>VLOOKUP(C94,'ESO map constants'!$B$3:$C$1000,2,FALSE)</f>
        <v>Eastmarch</v>
      </c>
      <c r="E94" s="3">
        <f>IF(B94&lt;&gt;"",VLOOKUP(B94,'ESO map constants'!$A$3:$D$1000,4,FALSE),"")</f>
        <v>101</v>
      </c>
      <c r="F94" s="3">
        <f>IF(E94&lt;&gt;"",VLOOKUP(E94,'ESO zone constants'!$A$2:$B$9949,2,FALSE),"")</f>
        <v>15</v>
      </c>
      <c r="G94" s="3" t="str">
        <f>IF(E94&lt;&gt;"",VLOOKUP(E94,'ESO zone constants'!$A$2:$D$949,4,FALSE),"")</f>
        <v>Eastmarch</v>
      </c>
      <c r="H94" s="5">
        <v>1</v>
      </c>
      <c r="I94" t="str">
        <f>VLOOKUP(A94,'ESO wayshrine names'!$A$3:$B$1000,2,FALSE)</f>
        <v>Fort Amol Wayshrine</v>
      </c>
      <c r="J94" s="30" t="str">
        <f t="shared" si="1"/>
        <v>[92]=101,</v>
      </c>
    </row>
    <row r="95" spans="1:10" x14ac:dyDescent="0.25">
      <c r="A95" s="12">
        <v>93</v>
      </c>
      <c r="B95" s="5">
        <v>13</v>
      </c>
      <c r="C95" s="5">
        <f>VLOOKUP(B95,'ESO map constants'!$A$3:$B$999,2,FALSE)</f>
        <v>61</v>
      </c>
      <c r="D95" t="str">
        <f>VLOOKUP(C95,'ESO map constants'!$B$3:$C$1000,2,FALSE)</f>
        <v>Eastmarch</v>
      </c>
      <c r="E95" s="3">
        <f>IF(B95&lt;&gt;"",VLOOKUP(B95,'ESO map constants'!$A$3:$D$1000,4,FALSE),"")</f>
        <v>101</v>
      </c>
      <c r="F95" s="3">
        <f>IF(E95&lt;&gt;"",VLOOKUP(E95,'ESO zone constants'!$A$2:$B$9949,2,FALSE),"")</f>
        <v>15</v>
      </c>
      <c r="G95" s="3" t="str">
        <f>IF(E95&lt;&gt;"",VLOOKUP(E95,'ESO zone constants'!$A$2:$D$949,4,FALSE),"")</f>
        <v>Eastmarch</v>
      </c>
      <c r="H95" s="5">
        <v>1</v>
      </c>
      <c r="I95" t="str">
        <f>VLOOKUP(A95,'ESO wayshrine names'!$A$3:$B$1000,2,FALSE)</f>
        <v>Wittestadr Wayshrine</v>
      </c>
      <c r="J95" s="30" t="str">
        <f t="shared" si="1"/>
        <v>[93]=101,</v>
      </c>
    </row>
    <row r="96" spans="1:10" x14ac:dyDescent="0.25">
      <c r="A96" s="12">
        <v>94</v>
      </c>
      <c r="B96" s="5">
        <v>13</v>
      </c>
      <c r="C96" s="5">
        <f>VLOOKUP(B96,'ESO map constants'!$A$3:$B$999,2,FALSE)</f>
        <v>61</v>
      </c>
      <c r="D96" t="str">
        <f>VLOOKUP(C96,'ESO map constants'!$B$3:$C$1000,2,FALSE)</f>
        <v>Eastmarch</v>
      </c>
      <c r="E96" s="3">
        <f>IF(B96&lt;&gt;"",VLOOKUP(B96,'ESO map constants'!$A$3:$D$1000,4,FALSE),"")</f>
        <v>101</v>
      </c>
      <c r="F96" s="3">
        <f>IF(E96&lt;&gt;"",VLOOKUP(E96,'ESO zone constants'!$A$2:$B$9949,2,FALSE),"")</f>
        <v>15</v>
      </c>
      <c r="G96" s="3" t="str">
        <f>IF(E96&lt;&gt;"",VLOOKUP(E96,'ESO zone constants'!$A$2:$D$949,4,FALSE),"")</f>
        <v>Eastmarch</v>
      </c>
      <c r="H96" s="5">
        <v>1</v>
      </c>
      <c r="I96" t="str">
        <f>VLOOKUP(A96,'ESO wayshrine names'!$A$3:$B$1000,2,FALSE)</f>
        <v>Mistwatch Wayshrine</v>
      </c>
      <c r="J96" s="30" t="str">
        <f t="shared" si="1"/>
        <v>[94]=101,</v>
      </c>
    </row>
    <row r="97" spans="1:10" x14ac:dyDescent="0.25">
      <c r="A97" s="12">
        <v>95</v>
      </c>
      <c r="B97" s="5">
        <v>13</v>
      </c>
      <c r="C97" s="5">
        <f>VLOOKUP(B97,'ESO map constants'!$A$3:$B$999,2,FALSE)</f>
        <v>61</v>
      </c>
      <c r="D97" t="str">
        <f>VLOOKUP(C97,'ESO map constants'!$B$3:$C$1000,2,FALSE)</f>
        <v>Eastmarch</v>
      </c>
      <c r="E97" s="3">
        <f>IF(B97&lt;&gt;"",VLOOKUP(B97,'ESO map constants'!$A$3:$D$1000,4,FALSE),"")</f>
        <v>101</v>
      </c>
      <c r="F97" s="3">
        <f>IF(E97&lt;&gt;"",VLOOKUP(E97,'ESO zone constants'!$A$2:$B$9949,2,FALSE),"")</f>
        <v>15</v>
      </c>
      <c r="G97" s="3" t="str">
        <f>IF(E97&lt;&gt;"",VLOOKUP(E97,'ESO zone constants'!$A$2:$D$949,4,FALSE),"")</f>
        <v>Eastmarch</v>
      </c>
      <c r="H97" s="5">
        <v>1</v>
      </c>
      <c r="I97" t="str">
        <f>VLOOKUP(A97,'ESO wayshrine names'!$A$3:$B$1000,2,FALSE)</f>
        <v>Jorunn's Stand Wayshrine</v>
      </c>
      <c r="J97" s="30" t="str">
        <f t="shared" si="1"/>
        <v>[95]=101,</v>
      </c>
    </row>
    <row r="98" spans="1:10" x14ac:dyDescent="0.25">
      <c r="A98" s="12">
        <v>96</v>
      </c>
      <c r="B98" s="5">
        <v>13</v>
      </c>
      <c r="C98" s="5">
        <f>VLOOKUP(B98,'ESO map constants'!$A$3:$B$999,2,FALSE)</f>
        <v>61</v>
      </c>
      <c r="D98" t="str">
        <f>VLOOKUP(C98,'ESO map constants'!$B$3:$C$1000,2,FALSE)</f>
        <v>Eastmarch</v>
      </c>
      <c r="E98" s="3">
        <f>IF(B98&lt;&gt;"",VLOOKUP(B98,'ESO map constants'!$A$3:$D$1000,4,FALSE),"")</f>
        <v>101</v>
      </c>
      <c r="F98" s="3">
        <f>IF(E98&lt;&gt;"",VLOOKUP(E98,'ESO zone constants'!$A$2:$B$9949,2,FALSE),"")</f>
        <v>15</v>
      </c>
      <c r="G98" s="3" t="str">
        <f>IF(E98&lt;&gt;"",VLOOKUP(E98,'ESO zone constants'!$A$2:$D$949,4,FALSE),"")</f>
        <v>Eastmarch</v>
      </c>
      <c r="H98" s="5">
        <v>1</v>
      </c>
      <c r="I98" t="str">
        <f>VLOOKUP(A98,'ESO wayshrine names'!$A$3:$B$1000,2,FALSE)</f>
        <v>Logging Camp Wayshrine</v>
      </c>
      <c r="J98" s="30" t="str">
        <f t="shared" si="1"/>
        <v>[96]=101,</v>
      </c>
    </row>
    <row r="99" spans="1:10" x14ac:dyDescent="0.25">
      <c r="A99" s="12">
        <v>97</v>
      </c>
      <c r="B99" s="5">
        <v>13</v>
      </c>
      <c r="C99" s="5">
        <f>VLOOKUP(B99,'ESO map constants'!$A$3:$B$999,2,FALSE)</f>
        <v>61</v>
      </c>
      <c r="D99" t="str">
        <f>VLOOKUP(C99,'ESO map constants'!$B$3:$C$1000,2,FALSE)</f>
        <v>Eastmarch</v>
      </c>
      <c r="E99" s="3">
        <f>IF(B99&lt;&gt;"",VLOOKUP(B99,'ESO map constants'!$A$3:$D$1000,4,FALSE),"")</f>
        <v>101</v>
      </c>
      <c r="F99" s="3">
        <f>IF(E99&lt;&gt;"",VLOOKUP(E99,'ESO zone constants'!$A$2:$B$9949,2,FALSE),"")</f>
        <v>15</v>
      </c>
      <c r="G99" s="3" t="str">
        <f>IF(E99&lt;&gt;"",VLOOKUP(E99,'ESO zone constants'!$A$2:$D$949,4,FALSE),"")</f>
        <v>Eastmarch</v>
      </c>
      <c r="H99" s="5">
        <v>1</v>
      </c>
      <c r="I99" t="str">
        <f>VLOOKUP(A99,'ESO wayshrine names'!$A$3:$B$1000,2,FALSE)</f>
        <v>Skuldafn Wayshrine</v>
      </c>
      <c r="J99" s="30" t="str">
        <f t="shared" si="1"/>
        <v>[97]=101,</v>
      </c>
    </row>
    <row r="100" spans="1:10" x14ac:dyDescent="0.25">
      <c r="A100" s="12">
        <v>98</v>
      </c>
      <c r="B100" s="5">
        <v>11</v>
      </c>
      <c r="C100" s="5">
        <f>VLOOKUP(B100,'ESO map constants'!$A$3:$B$999,2,FALSE)</f>
        <v>7</v>
      </c>
      <c r="D100" t="str">
        <f>VLOOKUP(C100,'ESO map constants'!$B$3:$C$1000,2,FALSE)</f>
        <v>Stonefalls</v>
      </c>
      <c r="E100" s="3">
        <f>IF(B100&lt;&gt;"",VLOOKUP(B100,'ESO map constants'!$A$3:$D$1000,4,FALSE),"")</f>
        <v>41</v>
      </c>
      <c r="F100" s="3">
        <f>IF(E100&lt;&gt;"",VLOOKUP(E100,'ESO zone constants'!$A$2:$B$9949,2,FALSE),"")</f>
        <v>9</v>
      </c>
      <c r="G100" s="3" t="str">
        <f>IF(E100&lt;&gt;"",VLOOKUP(E100,'ESO zone constants'!$A$2:$D$949,4,FALSE),"")</f>
        <v>Stonefalls</v>
      </c>
      <c r="H100" s="5">
        <v>6</v>
      </c>
      <c r="I100" t="str">
        <f>VLOOKUP(A100,'ESO wayshrine names'!$A$3:$B$1000,2,FALSE)</f>
        <v>Dungeon: Fungal Grotto I</v>
      </c>
      <c r="J100" s="30" t="str">
        <f t="shared" si="1"/>
        <v>[98]=41,</v>
      </c>
    </row>
    <row r="101" spans="1:10" x14ac:dyDescent="0.25">
      <c r="A101" s="12">
        <v>99</v>
      </c>
      <c r="B101" s="5">
        <v>8</v>
      </c>
      <c r="C101" s="5">
        <f>VLOOKUP(B101,'ESO map constants'!$A$3:$B$999,2,FALSE)</f>
        <v>22</v>
      </c>
      <c r="D101" t="str">
        <f>VLOOKUP(C101,'ESO map constants'!$B$3:$C$1000,2,FALSE)</f>
        <v>Malabal Tor</v>
      </c>
      <c r="E101" s="3">
        <f>IF(B101&lt;&gt;"",VLOOKUP(B101,'ESO map constants'!$A$3:$D$1000,4,FALSE),"")</f>
        <v>58</v>
      </c>
      <c r="F101" s="3">
        <f>IF(E101&lt;&gt;"",VLOOKUP(E101,'ESO zone constants'!$A$2:$B$9949,2,FALSE),"")</f>
        <v>11</v>
      </c>
      <c r="G101" s="3" t="str">
        <f>IF(E101&lt;&gt;"",VLOOKUP(E101,'ESO zone constants'!$A$2:$D$949,4,FALSE),"")</f>
        <v>Malabal Tor</v>
      </c>
      <c r="H101" s="5">
        <v>1</v>
      </c>
      <c r="I101" t="str">
        <f>VLOOKUP(A101,'ESO wayshrine names'!$A$3:$B$1000,2,FALSE)</f>
        <v>Ilayas Ruins Wayshrine</v>
      </c>
      <c r="J101" s="30" t="str">
        <f t="shared" si="1"/>
        <v>[99]=58,</v>
      </c>
    </row>
    <row r="102" spans="1:10" x14ac:dyDescent="0.25">
      <c r="A102" s="12">
        <v>100</v>
      </c>
      <c r="B102" s="5">
        <v>8</v>
      </c>
      <c r="C102" s="5">
        <f>VLOOKUP(B102,'ESO map constants'!$A$3:$B$999,2,FALSE)</f>
        <v>22</v>
      </c>
      <c r="D102" t="str">
        <f>VLOOKUP(C102,'ESO map constants'!$B$3:$C$1000,2,FALSE)</f>
        <v>Malabal Tor</v>
      </c>
      <c r="E102" s="3">
        <f>IF(B102&lt;&gt;"",VLOOKUP(B102,'ESO map constants'!$A$3:$D$1000,4,FALSE),"")</f>
        <v>58</v>
      </c>
      <c r="F102" s="3">
        <f>IF(E102&lt;&gt;"",VLOOKUP(E102,'ESO zone constants'!$A$2:$B$9949,2,FALSE),"")</f>
        <v>11</v>
      </c>
      <c r="G102" s="3" t="str">
        <f>IF(E102&lt;&gt;"",VLOOKUP(E102,'ESO zone constants'!$A$2:$D$949,4,FALSE),"")</f>
        <v>Malabal Tor</v>
      </c>
      <c r="H102" s="5">
        <v>1</v>
      </c>
      <c r="I102" t="str">
        <f>VLOOKUP(A102,'ESO wayshrine names'!$A$3:$B$1000,2,FALSE)</f>
        <v>Vulkwasten Wayshrine</v>
      </c>
      <c r="J102" s="30" t="str">
        <f t="shared" si="1"/>
        <v>[100]=58,</v>
      </c>
    </row>
    <row r="103" spans="1:10" x14ac:dyDescent="0.25">
      <c r="A103" s="12">
        <v>101</v>
      </c>
      <c r="B103" s="5">
        <v>8</v>
      </c>
      <c r="C103" s="5">
        <f>VLOOKUP(B103,'ESO map constants'!$A$3:$B$999,2,FALSE)</f>
        <v>22</v>
      </c>
      <c r="D103" t="str">
        <f>VLOOKUP(C103,'ESO map constants'!$B$3:$C$1000,2,FALSE)</f>
        <v>Malabal Tor</v>
      </c>
      <c r="E103" s="3">
        <f>IF(B103&lt;&gt;"",VLOOKUP(B103,'ESO map constants'!$A$3:$D$1000,4,FALSE),"")</f>
        <v>58</v>
      </c>
      <c r="F103" s="3">
        <f>IF(E103&lt;&gt;"",VLOOKUP(E103,'ESO zone constants'!$A$2:$B$9949,2,FALSE),"")</f>
        <v>11</v>
      </c>
      <c r="G103" s="3" t="str">
        <f>IF(E103&lt;&gt;"",VLOOKUP(E103,'ESO zone constants'!$A$2:$D$949,4,FALSE),"")</f>
        <v>Malabal Tor</v>
      </c>
      <c r="H103" s="5">
        <v>1</v>
      </c>
      <c r="I103" t="str">
        <f>VLOOKUP(A103,'ESO wayshrine names'!$A$3:$B$1000,2,FALSE)</f>
        <v>Dra'bul Wayshrine</v>
      </c>
      <c r="J103" s="30" t="str">
        <f t="shared" si="1"/>
        <v>[101]=58,</v>
      </c>
    </row>
    <row r="104" spans="1:10" x14ac:dyDescent="0.25">
      <c r="A104" s="12">
        <v>102</v>
      </c>
      <c r="B104" s="5">
        <v>8</v>
      </c>
      <c r="C104" s="5">
        <f>VLOOKUP(B104,'ESO map constants'!$A$3:$B$999,2,FALSE)</f>
        <v>22</v>
      </c>
      <c r="D104" t="str">
        <f>VLOOKUP(C104,'ESO map constants'!$B$3:$C$1000,2,FALSE)</f>
        <v>Malabal Tor</v>
      </c>
      <c r="E104" s="3">
        <f>IF(B104&lt;&gt;"",VLOOKUP(B104,'ESO map constants'!$A$3:$D$1000,4,FALSE),"")</f>
        <v>58</v>
      </c>
      <c r="F104" s="3">
        <f>IF(E104&lt;&gt;"",VLOOKUP(E104,'ESO zone constants'!$A$2:$B$9949,2,FALSE),"")</f>
        <v>11</v>
      </c>
      <c r="G104" s="3" t="str">
        <f>IF(E104&lt;&gt;"",VLOOKUP(E104,'ESO zone constants'!$A$2:$D$949,4,FALSE),"")</f>
        <v>Malabal Tor</v>
      </c>
      <c r="H104" s="5">
        <v>1</v>
      </c>
      <c r="I104" t="str">
        <f>VLOOKUP(A104,'ESO wayshrine names'!$A$3:$B$1000,2,FALSE)</f>
        <v>Velyn Harbor Wayshrine</v>
      </c>
      <c r="J104" s="30" t="str">
        <f t="shared" si="1"/>
        <v>[102]=58,</v>
      </c>
    </row>
    <row r="105" spans="1:10" x14ac:dyDescent="0.25">
      <c r="A105" s="12">
        <v>103</v>
      </c>
      <c r="B105" s="5">
        <v>8</v>
      </c>
      <c r="C105" s="5">
        <f>VLOOKUP(B105,'ESO map constants'!$A$3:$B$999,2,FALSE)</f>
        <v>22</v>
      </c>
      <c r="D105" t="str">
        <f>VLOOKUP(C105,'ESO map constants'!$B$3:$C$1000,2,FALSE)</f>
        <v>Malabal Tor</v>
      </c>
      <c r="E105" s="3">
        <f>IF(B105&lt;&gt;"",VLOOKUP(B105,'ESO map constants'!$A$3:$D$1000,4,FALSE),"")</f>
        <v>58</v>
      </c>
      <c r="F105" s="3">
        <f>IF(E105&lt;&gt;"",VLOOKUP(E105,'ESO zone constants'!$A$2:$B$9949,2,FALSE),"")</f>
        <v>11</v>
      </c>
      <c r="G105" s="3" t="str">
        <f>IF(E105&lt;&gt;"",VLOOKUP(E105,'ESO zone constants'!$A$2:$D$949,4,FALSE),"")</f>
        <v>Malabal Tor</v>
      </c>
      <c r="H105" s="5">
        <v>1</v>
      </c>
      <c r="I105" t="str">
        <f>VLOOKUP(A105,'ESO wayshrine names'!$A$3:$B$1000,2,FALSE)</f>
        <v>Bloodtoil Wayshrine</v>
      </c>
      <c r="J105" s="30" t="str">
        <f t="shared" si="1"/>
        <v>[103]=58,</v>
      </c>
    </row>
    <row r="106" spans="1:10" x14ac:dyDescent="0.25">
      <c r="A106" s="12">
        <v>104</v>
      </c>
      <c r="B106" s="5">
        <v>8</v>
      </c>
      <c r="C106" s="5">
        <f>VLOOKUP(B106,'ESO map constants'!$A$3:$B$999,2,FALSE)</f>
        <v>22</v>
      </c>
      <c r="D106" t="str">
        <f>VLOOKUP(C106,'ESO map constants'!$B$3:$C$1000,2,FALSE)</f>
        <v>Malabal Tor</v>
      </c>
      <c r="E106" s="3">
        <f>IF(B106&lt;&gt;"",VLOOKUP(B106,'ESO map constants'!$A$3:$D$1000,4,FALSE),"")</f>
        <v>58</v>
      </c>
      <c r="F106" s="3">
        <f>IF(E106&lt;&gt;"",VLOOKUP(E106,'ESO zone constants'!$A$2:$B$9949,2,FALSE),"")</f>
        <v>11</v>
      </c>
      <c r="G106" s="3" t="str">
        <f>IF(E106&lt;&gt;"",VLOOKUP(E106,'ESO zone constants'!$A$2:$D$949,4,FALSE),"")</f>
        <v>Malabal Tor</v>
      </c>
      <c r="H106" s="5">
        <v>1</v>
      </c>
      <c r="I106" t="str">
        <f>VLOOKUP(A106,'ESO wayshrine names'!$A$3:$B$1000,2,FALSE)</f>
        <v>Abamath Wayshrine</v>
      </c>
      <c r="J106" s="30" t="str">
        <f t="shared" si="1"/>
        <v>[104]=58,</v>
      </c>
    </row>
    <row r="107" spans="1:10" x14ac:dyDescent="0.25">
      <c r="A107" s="12">
        <v>105</v>
      </c>
      <c r="B107" s="5">
        <v>8</v>
      </c>
      <c r="C107" s="5">
        <f>VLOOKUP(B107,'ESO map constants'!$A$3:$B$999,2,FALSE)</f>
        <v>22</v>
      </c>
      <c r="D107" t="str">
        <f>VLOOKUP(C107,'ESO map constants'!$B$3:$C$1000,2,FALSE)</f>
        <v>Malabal Tor</v>
      </c>
      <c r="E107" s="3">
        <f>IF(B107&lt;&gt;"",VLOOKUP(B107,'ESO map constants'!$A$3:$D$1000,4,FALSE),"")</f>
        <v>58</v>
      </c>
      <c r="F107" s="3">
        <f>IF(E107&lt;&gt;"",VLOOKUP(E107,'ESO zone constants'!$A$2:$B$9949,2,FALSE),"")</f>
        <v>11</v>
      </c>
      <c r="G107" s="3" t="str">
        <f>IF(E107&lt;&gt;"",VLOOKUP(E107,'ESO zone constants'!$A$2:$D$949,4,FALSE),"")</f>
        <v>Malabal Tor</v>
      </c>
      <c r="H107" s="5">
        <v>1</v>
      </c>
      <c r="I107" t="str">
        <f>VLOOKUP(A107,'ESO wayshrine names'!$A$3:$B$1000,2,FALSE)</f>
        <v>Wilding Run Wayshrine</v>
      </c>
      <c r="J107" s="30" t="str">
        <f t="shared" si="1"/>
        <v>[105]=58,</v>
      </c>
    </row>
    <row r="108" spans="1:10" x14ac:dyDescent="0.25">
      <c r="A108" s="12">
        <v>106</v>
      </c>
      <c r="B108" s="5">
        <v>8</v>
      </c>
      <c r="C108" s="5">
        <f>VLOOKUP(B108,'ESO map constants'!$A$3:$B$999,2,FALSE)</f>
        <v>22</v>
      </c>
      <c r="D108" t="str">
        <f>VLOOKUP(C108,'ESO map constants'!$B$3:$C$1000,2,FALSE)</f>
        <v>Malabal Tor</v>
      </c>
      <c r="E108" s="3">
        <f>IF(B108&lt;&gt;"",VLOOKUP(B108,'ESO map constants'!$A$3:$D$1000,4,FALSE),"")</f>
        <v>58</v>
      </c>
      <c r="F108" s="3">
        <f>IF(E108&lt;&gt;"",VLOOKUP(E108,'ESO zone constants'!$A$2:$B$9949,2,FALSE),"")</f>
        <v>11</v>
      </c>
      <c r="G108" s="3" t="str">
        <f>IF(E108&lt;&gt;"",VLOOKUP(E108,'ESO zone constants'!$A$2:$D$949,4,FALSE),"")</f>
        <v>Malabal Tor</v>
      </c>
      <c r="H108" s="5">
        <v>1</v>
      </c>
      <c r="I108" t="str">
        <f>VLOOKUP(A108,'ESO wayshrine names'!$A$3:$B$1000,2,FALSE)</f>
        <v>Baandari TradingPost Wayshrine</v>
      </c>
      <c r="J108" s="30" t="str">
        <f t="shared" si="1"/>
        <v>[106]=58,</v>
      </c>
    </row>
    <row r="109" spans="1:10" x14ac:dyDescent="0.25">
      <c r="A109" s="12">
        <v>107</v>
      </c>
      <c r="B109" s="5">
        <v>8</v>
      </c>
      <c r="C109" s="5">
        <f>VLOOKUP(B109,'ESO map constants'!$A$3:$B$999,2,FALSE)</f>
        <v>22</v>
      </c>
      <c r="D109" t="str">
        <f>VLOOKUP(C109,'ESO map constants'!$B$3:$C$1000,2,FALSE)</f>
        <v>Malabal Tor</v>
      </c>
      <c r="E109" s="3">
        <f>IF(B109&lt;&gt;"",VLOOKUP(B109,'ESO map constants'!$A$3:$D$1000,4,FALSE),"")</f>
        <v>58</v>
      </c>
      <c r="F109" s="3">
        <f>IF(E109&lt;&gt;"",VLOOKUP(E109,'ESO zone constants'!$A$2:$B$9949,2,FALSE),"")</f>
        <v>11</v>
      </c>
      <c r="G109" s="3" t="str">
        <f>IF(E109&lt;&gt;"",VLOOKUP(E109,'ESO zone constants'!$A$2:$D$949,4,FALSE),"")</f>
        <v>Malabal Tor</v>
      </c>
      <c r="H109" s="5">
        <v>1</v>
      </c>
      <c r="I109" t="str">
        <f>VLOOKUP(A109,'ESO wayshrine names'!$A$3:$B$1000,2,FALSE)</f>
        <v>Valeguard Wayshrine</v>
      </c>
      <c r="J109" s="30" t="str">
        <f t="shared" si="1"/>
        <v>[107]=58,</v>
      </c>
    </row>
    <row r="110" spans="1:10" x14ac:dyDescent="0.25">
      <c r="A110" s="12">
        <v>108</v>
      </c>
      <c r="B110" s="5">
        <v>11</v>
      </c>
      <c r="C110" s="5">
        <f>VLOOKUP(B110,'ESO map constants'!$A$3:$B$999,2,FALSE)</f>
        <v>7</v>
      </c>
      <c r="D110" t="str">
        <f>VLOOKUP(C110,'ESO map constants'!$B$3:$C$1000,2,FALSE)</f>
        <v>Stonefalls</v>
      </c>
      <c r="E110" s="3">
        <f>IF(B110&lt;&gt;"",VLOOKUP(B110,'ESO map constants'!$A$3:$D$1000,4,FALSE),"")</f>
        <v>41</v>
      </c>
      <c r="F110" s="3">
        <f>IF(E110&lt;&gt;"",VLOOKUP(E110,'ESO zone constants'!$A$2:$B$9949,2,FALSE),"")</f>
        <v>9</v>
      </c>
      <c r="G110" s="3" t="str">
        <f>IF(E110&lt;&gt;"",VLOOKUP(E110,'ESO zone constants'!$A$2:$D$949,4,FALSE),"")</f>
        <v>Stonefalls</v>
      </c>
      <c r="H110" s="5">
        <v>1</v>
      </c>
      <c r="I110" t="str">
        <f>VLOOKUP(A110,'ESO wayshrine names'!$A$3:$B$1000,2,FALSE)</f>
        <v>Senie Wayshrine</v>
      </c>
      <c r="J110" s="30" t="str">
        <f t="shared" si="1"/>
        <v>[108]=41,</v>
      </c>
    </row>
    <row r="111" spans="1:10" x14ac:dyDescent="0.25">
      <c r="A111" s="12">
        <v>109</v>
      </c>
      <c r="B111" s="5">
        <v>12</v>
      </c>
      <c r="C111" s="5">
        <f>VLOOKUP(B111,'ESO map constants'!$A$3:$B$999,2,FALSE)</f>
        <v>125</v>
      </c>
      <c r="D111" t="str">
        <f>VLOOKUP(C111,'ESO map constants'!$B$3:$C$1000,2,FALSE)</f>
        <v>The Rift</v>
      </c>
      <c r="E111" s="3">
        <f>IF(B111&lt;&gt;"",VLOOKUP(B111,'ESO map constants'!$A$3:$D$1000,4,FALSE),"")</f>
        <v>103</v>
      </c>
      <c r="F111" s="3">
        <f>IF(E111&lt;&gt;"",VLOOKUP(E111,'ESO zone constants'!$A$2:$B$9949,2,FALSE),"")</f>
        <v>16</v>
      </c>
      <c r="G111" s="3" t="str">
        <f>IF(E111&lt;&gt;"",VLOOKUP(E111,'ESO zone constants'!$A$2:$D$949,4,FALSE),"")</f>
        <v>The Rift</v>
      </c>
      <c r="H111" s="5">
        <v>1</v>
      </c>
      <c r="I111" t="str">
        <f>VLOOKUP(A111,'ESO wayshrine names'!$A$3:$B$1000,2,FALSE)</f>
        <v>Riften Wayshrine</v>
      </c>
      <c r="J111" s="30" t="str">
        <f t="shared" si="1"/>
        <v>[109]=103,</v>
      </c>
    </row>
    <row r="112" spans="1:10" x14ac:dyDescent="0.25">
      <c r="A112" s="12">
        <v>110</v>
      </c>
      <c r="B112" s="5">
        <v>12</v>
      </c>
      <c r="C112" s="5">
        <f>VLOOKUP(B112,'ESO map constants'!$A$3:$B$999,2,FALSE)</f>
        <v>125</v>
      </c>
      <c r="D112" t="str">
        <f>VLOOKUP(C112,'ESO map constants'!$B$3:$C$1000,2,FALSE)</f>
        <v>The Rift</v>
      </c>
      <c r="E112" s="3">
        <f>IF(B112&lt;&gt;"",VLOOKUP(B112,'ESO map constants'!$A$3:$D$1000,4,FALSE),"")</f>
        <v>103</v>
      </c>
      <c r="F112" s="3">
        <f>IF(E112&lt;&gt;"",VLOOKUP(E112,'ESO zone constants'!$A$2:$B$9949,2,FALSE),"")</f>
        <v>16</v>
      </c>
      <c r="G112" s="3" t="str">
        <f>IF(E112&lt;&gt;"",VLOOKUP(E112,'ESO zone constants'!$A$2:$D$949,4,FALSE),"")</f>
        <v>The Rift</v>
      </c>
      <c r="H112" s="5">
        <v>1</v>
      </c>
      <c r="I112" t="str">
        <f>VLOOKUP(A112,'ESO wayshrine names'!$A$3:$B$1000,2,FALSE)</f>
        <v>Skald's Retreat Wayshrine</v>
      </c>
      <c r="J112" s="30" t="str">
        <f t="shared" si="1"/>
        <v>[110]=103,</v>
      </c>
    </row>
    <row r="113" spans="1:10" x14ac:dyDescent="0.25">
      <c r="A113" s="12">
        <v>111</v>
      </c>
      <c r="B113" s="5">
        <v>12</v>
      </c>
      <c r="C113" s="5">
        <f>VLOOKUP(B113,'ESO map constants'!$A$3:$B$999,2,FALSE)</f>
        <v>125</v>
      </c>
      <c r="D113" t="str">
        <f>VLOOKUP(C113,'ESO map constants'!$B$3:$C$1000,2,FALSE)</f>
        <v>The Rift</v>
      </c>
      <c r="E113" s="3">
        <f>IF(B113&lt;&gt;"",VLOOKUP(B113,'ESO map constants'!$A$3:$D$1000,4,FALSE),"")</f>
        <v>103</v>
      </c>
      <c r="F113" s="3">
        <f>IF(E113&lt;&gt;"",VLOOKUP(E113,'ESO zone constants'!$A$2:$B$9949,2,FALSE),"")</f>
        <v>16</v>
      </c>
      <c r="G113" s="3" t="str">
        <f>IF(E113&lt;&gt;"",VLOOKUP(E113,'ESO zone constants'!$A$2:$D$949,4,FALSE),"")</f>
        <v>The Rift</v>
      </c>
      <c r="H113" s="5">
        <v>1</v>
      </c>
      <c r="I113" t="str">
        <f>VLOOKUP(A113,'ESO wayshrine names'!$A$3:$B$1000,2,FALSE)</f>
        <v>Trolhetta Wayshrine</v>
      </c>
      <c r="J113" s="30" t="str">
        <f t="shared" si="1"/>
        <v>[111]=103,</v>
      </c>
    </row>
    <row r="114" spans="1:10" x14ac:dyDescent="0.25">
      <c r="A114" s="12">
        <v>112</v>
      </c>
      <c r="B114" s="5">
        <v>12</v>
      </c>
      <c r="C114" s="5">
        <f>VLOOKUP(B114,'ESO map constants'!$A$3:$B$999,2,FALSE)</f>
        <v>125</v>
      </c>
      <c r="D114" t="str">
        <f>VLOOKUP(C114,'ESO map constants'!$B$3:$C$1000,2,FALSE)</f>
        <v>The Rift</v>
      </c>
      <c r="E114" s="3">
        <f>IF(B114&lt;&gt;"",VLOOKUP(B114,'ESO map constants'!$A$3:$D$1000,4,FALSE),"")</f>
        <v>103</v>
      </c>
      <c r="F114" s="3">
        <f>IF(E114&lt;&gt;"",VLOOKUP(E114,'ESO zone constants'!$A$2:$B$9949,2,FALSE),"")</f>
        <v>16</v>
      </c>
      <c r="G114" s="3" t="str">
        <f>IF(E114&lt;&gt;"",VLOOKUP(E114,'ESO zone constants'!$A$2:$D$949,4,FALSE),"")</f>
        <v>The Rift</v>
      </c>
      <c r="H114" s="5">
        <v>1</v>
      </c>
      <c r="I114" t="str">
        <f>VLOOKUP(A114,'ESO wayshrine names'!$A$3:$B$1000,2,FALSE)</f>
        <v>Trolhetta Summit Wayshrine</v>
      </c>
      <c r="J114" s="30" t="str">
        <f t="shared" si="1"/>
        <v>[112]=103,</v>
      </c>
    </row>
    <row r="115" spans="1:10" x14ac:dyDescent="0.25">
      <c r="A115" s="12">
        <v>113</v>
      </c>
      <c r="B115" s="5">
        <v>12</v>
      </c>
      <c r="C115" s="5">
        <f>VLOOKUP(B115,'ESO map constants'!$A$3:$B$999,2,FALSE)</f>
        <v>125</v>
      </c>
      <c r="D115" t="str">
        <f>VLOOKUP(C115,'ESO map constants'!$B$3:$C$1000,2,FALSE)</f>
        <v>The Rift</v>
      </c>
      <c r="E115" s="3">
        <f>IF(B115&lt;&gt;"",VLOOKUP(B115,'ESO map constants'!$A$3:$D$1000,4,FALSE),"")</f>
        <v>103</v>
      </c>
      <c r="F115" s="3">
        <f>IF(E115&lt;&gt;"",VLOOKUP(E115,'ESO zone constants'!$A$2:$B$9949,2,FALSE),"")</f>
        <v>16</v>
      </c>
      <c r="G115" s="3" t="str">
        <f>IF(E115&lt;&gt;"",VLOOKUP(E115,'ESO zone constants'!$A$2:$D$949,4,FALSE),"")</f>
        <v>The Rift</v>
      </c>
      <c r="H115" s="5">
        <v>1</v>
      </c>
      <c r="I115" t="str">
        <f>VLOOKUP(A115,'ESO wayshrine names'!$A$3:$B$1000,2,FALSE)</f>
        <v>Honrich Tower Wayshrine</v>
      </c>
      <c r="J115" s="30" t="str">
        <f t="shared" si="1"/>
        <v>[113]=103,</v>
      </c>
    </row>
    <row r="116" spans="1:10" x14ac:dyDescent="0.25">
      <c r="A116" s="12">
        <v>114</v>
      </c>
      <c r="B116" s="5">
        <v>12</v>
      </c>
      <c r="C116" s="5">
        <f>VLOOKUP(B116,'ESO map constants'!$A$3:$B$999,2,FALSE)</f>
        <v>125</v>
      </c>
      <c r="D116" t="str">
        <f>VLOOKUP(C116,'ESO map constants'!$B$3:$C$1000,2,FALSE)</f>
        <v>The Rift</v>
      </c>
      <c r="E116" s="3">
        <f>IF(B116&lt;&gt;"",VLOOKUP(B116,'ESO map constants'!$A$3:$D$1000,4,FALSE),"")</f>
        <v>103</v>
      </c>
      <c r="F116" s="3">
        <f>IF(E116&lt;&gt;"",VLOOKUP(E116,'ESO zone constants'!$A$2:$B$9949,2,FALSE),"")</f>
        <v>16</v>
      </c>
      <c r="G116" s="3" t="str">
        <f>IF(E116&lt;&gt;"",VLOOKUP(E116,'ESO zone constants'!$A$2:$D$949,4,FALSE),"")</f>
        <v>The Rift</v>
      </c>
      <c r="H116" s="5">
        <v>1</v>
      </c>
      <c r="I116" t="str">
        <f>VLOOKUP(A116,'ESO wayshrine names'!$A$3:$B$1000,2,FALSE)</f>
        <v>Fallowstone Hall Wayshrine</v>
      </c>
      <c r="J116" s="30" t="str">
        <f t="shared" si="1"/>
        <v>[114]=103,</v>
      </c>
    </row>
    <row r="117" spans="1:10" x14ac:dyDescent="0.25">
      <c r="A117" s="12">
        <v>115</v>
      </c>
      <c r="B117" s="5">
        <v>12</v>
      </c>
      <c r="C117" s="5">
        <f>VLOOKUP(B117,'ESO map constants'!$A$3:$B$999,2,FALSE)</f>
        <v>125</v>
      </c>
      <c r="D117" t="str">
        <f>VLOOKUP(C117,'ESO map constants'!$B$3:$C$1000,2,FALSE)</f>
        <v>The Rift</v>
      </c>
      <c r="E117" s="3">
        <f>IF(B117&lt;&gt;"",VLOOKUP(B117,'ESO map constants'!$A$3:$D$1000,4,FALSE),"")</f>
        <v>103</v>
      </c>
      <c r="F117" s="3">
        <f>IF(E117&lt;&gt;"",VLOOKUP(E117,'ESO zone constants'!$A$2:$B$9949,2,FALSE),"")</f>
        <v>16</v>
      </c>
      <c r="G117" s="3" t="str">
        <f>IF(E117&lt;&gt;"",VLOOKUP(E117,'ESO zone constants'!$A$2:$D$949,4,FALSE),"")</f>
        <v>The Rift</v>
      </c>
      <c r="H117" s="5">
        <v>1</v>
      </c>
      <c r="I117" t="str">
        <f>VLOOKUP(A117,'ESO wayshrine names'!$A$3:$B$1000,2,FALSE)</f>
        <v>Northwind Mine Wayshrine</v>
      </c>
      <c r="J117" s="30" t="str">
        <f t="shared" si="1"/>
        <v>[115]=103,</v>
      </c>
    </row>
    <row r="118" spans="1:10" x14ac:dyDescent="0.25">
      <c r="A118" s="12">
        <v>116</v>
      </c>
      <c r="B118" s="5">
        <v>12</v>
      </c>
      <c r="C118" s="5">
        <f>VLOOKUP(B118,'ESO map constants'!$A$3:$B$999,2,FALSE)</f>
        <v>125</v>
      </c>
      <c r="D118" t="str">
        <f>VLOOKUP(C118,'ESO map constants'!$B$3:$C$1000,2,FALSE)</f>
        <v>The Rift</v>
      </c>
      <c r="E118" s="3">
        <f>IF(B118&lt;&gt;"",VLOOKUP(B118,'ESO map constants'!$A$3:$D$1000,4,FALSE),"")</f>
        <v>103</v>
      </c>
      <c r="F118" s="3">
        <f>IF(E118&lt;&gt;"",VLOOKUP(E118,'ESO zone constants'!$A$2:$B$9949,2,FALSE),"")</f>
        <v>16</v>
      </c>
      <c r="G118" s="3" t="str">
        <f>IF(E118&lt;&gt;"",VLOOKUP(E118,'ESO zone constants'!$A$2:$D$949,4,FALSE),"")</f>
        <v>The Rift</v>
      </c>
      <c r="H118" s="5">
        <v>1</v>
      </c>
      <c r="I118" t="str">
        <f>VLOOKUP(A118,'ESO wayshrine names'!$A$3:$B$1000,2,FALSE)</f>
        <v>Geirmund's Hall Wayshrine</v>
      </c>
      <c r="J118" s="30" t="str">
        <f t="shared" si="1"/>
        <v>[116]=103,</v>
      </c>
    </row>
    <row r="119" spans="1:10" x14ac:dyDescent="0.25">
      <c r="A119" s="12">
        <v>117</v>
      </c>
      <c r="B119" s="5">
        <v>12</v>
      </c>
      <c r="C119" s="5">
        <f>VLOOKUP(B119,'ESO map constants'!$A$3:$B$999,2,FALSE)</f>
        <v>125</v>
      </c>
      <c r="D119" t="str">
        <f>VLOOKUP(C119,'ESO map constants'!$B$3:$C$1000,2,FALSE)</f>
        <v>The Rift</v>
      </c>
      <c r="E119" s="3">
        <f>IF(B119&lt;&gt;"",VLOOKUP(B119,'ESO map constants'!$A$3:$D$1000,4,FALSE),"")</f>
        <v>103</v>
      </c>
      <c r="F119" s="3">
        <f>IF(E119&lt;&gt;"",VLOOKUP(E119,'ESO zone constants'!$A$2:$B$9949,2,FALSE),"")</f>
        <v>16</v>
      </c>
      <c r="G119" s="3" t="str">
        <f>IF(E119&lt;&gt;"",VLOOKUP(E119,'ESO zone constants'!$A$2:$D$949,4,FALSE),"")</f>
        <v>The Rift</v>
      </c>
      <c r="H119" s="5">
        <v>1</v>
      </c>
      <c r="I119" t="str">
        <f>VLOOKUP(A119,'ESO wayshrine names'!$A$3:$B$1000,2,FALSE)</f>
        <v>Taarengrav Wayshrine</v>
      </c>
      <c r="J119" s="30" t="str">
        <f t="shared" si="1"/>
        <v>[117]=103,</v>
      </c>
    </row>
    <row r="120" spans="1:10" x14ac:dyDescent="0.25">
      <c r="A120" s="12">
        <v>118</v>
      </c>
      <c r="B120" s="5">
        <v>12</v>
      </c>
      <c r="C120" s="5">
        <f>VLOOKUP(B120,'ESO map constants'!$A$3:$B$999,2,FALSE)</f>
        <v>125</v>
      </c>
      <c r="D120" t="str">
        <f>VLOOKUP(C120,'ESO map constants'!$B$3:$C$1000,2,FALSE)</f>
        <v>The Rift</v>
      </c>
      <c r="E120" s="3">
        <f>IF(B120&lt;&gt;"",VLOOKUP(B120,'ESO map constants'!$A$3:$D$1000,4,FALSE),"")</f>
        <v>103</v>
      </c>
      <c r="F120" s="3">
        <f>IF(E120&lt;&gt;"",VLOOKUP(E120,'ESO zone constants'!$A$2:$B$9949,2,FALSE),"")</f>
        <v>16</v>
      </c>
      <c r="G120" s="3" t="str">
        <f>IF(E120&lt;&gt;"",VLOOKUP(E120,'ESO zone constants'!$A$2:$D$949,4,FALSE),"")</f>
        <v>The Rift</v>
      </c>
      <c r="H120" s="5">
        <v>1</v>
      </c>
      <c r="I120" t="str">
        <f>VLOOKUP(A120,'ESO wayshrine names'!$A$3:$B$1000,2,FALSE)</f>
        <v>Nimalten Wayshrine</v>
      </c>
      <c r="J120" s="30" t="str">
        <f t="shared" si="1"/>
        <v>[118]=103,</v>
      </c>
    </row>
    <row r="121" spans="1:10" x14ac:dyDescent="0.25">
      <c r="A121" s="12">
        <v>119</v>
      </c>
      <c r="B121" s="5">
        <v>12</v>
      </c>
      <c r="C121" s="5">
        <f>VLOOKUP(B121,'ESO map constants'!$A$3:$B$999,2,FALSE)</f>
        <v>125</v>
      </c>
      <c r="D121" t="str">
        <f>VLOOKUP(C121,'ESO map constants'!$B$3:$C$1000,2,FALSE)</f>
        <v>The Rift</v>
      </c>
      <c r="E121" s="3">
        <f>IF(B121&lt;&gt;"",VLOOKUP(B121,'ESO map constants'!$A$3:$D$1000,4,FALSE),"")</f>
        <v>103</v>
      </c>
      <c r="F121" s="3">
        <f>IF(E121&lt;&gt;"",VLOOKUP(E121,'ESO zone constants'!$A$2:$B$9949,2,FALSE),"")</f>
        <v>16</v>
      </c>
      <c r="G121" s="3" t="str">
        <f>IF(E121&lt;&gt;"",VLOOKUP(E121,'ESO zone constants'!$A$2:$D$949,4,FALSE),"")</f>
        <v>The Rift</v>
      </c>
      <c r="H121" s="5">
        <v>1</v>
      </c>
      <c r="I121" t="str">
        <f>VLOOKUP(A121,'ESO wayshrine names'!$A$3:$B$1000,2,FALSE)</f>
        <v>Ragged Hills Wayshrine</v>
      </c>
      <c r="J121" s="30" t="str">
        <f t="shared" si="1"/>
        <v>[119]=103,</v>
      </c>
    </row>
    <row r="122" spans="1:10" x14ac:dyDescent="0.25">
      <c r="A122" s="12">
        <v>120</v>
      </c>
      <c r="B122" s="5">
        <v>12</v>
      </c>
      <c r="C122" s="5">
        <f>VLOOKUP(B122,'ESO map constants'!$A$3:$B$999,2,FALSE)</f>
        <v>125</v>
      </c>
      <c r="D122" t="str">
        <f>VLOOKUP(C122,'ESO map constants'!$B$3:$C$1000,2,FALSE)</f>
        <v>The Rift</v>
      </c>
      <c r="E122" s="3">
        <f>IF(B122&lt;&gt;"",VLOOKUP(B122,'ESO map constants'!$A$3:$D$1000,4,FALSE),"")</f>
        <v>103</v>
      </c>
      <c r="F122" s="3">
        <f>IF(E122&lt;&gt;"",VLOOKUP(E122,'ESO zone constants'!$A$2:$B$9949,2,FALSE),"")</f>
        <v>16</v>
      </c>
      <c r="G122" s="3" t="str">
        <f>IF(E122&lt;&gt;"",VLOOKUP(E122,'ESO zone constants'!$A$2:$D$949,4,FALSE),"")</f>
        <v>The Rift</v>
      </c>
      <c r="H122" s="5">
        <v>1</v>
      </c>
      <c r="I122" t="str">
        <f>VLOOKUP(A122,'ESO wayshrine names'!$A$3:$B$1000,2,FALSE)</f>
        <v>Fullhelm Fort Wayshrine</v>
      </c>
      <c r="J122" s="30" t="str">
        <f t="shared" si="1"/>
        <v>[120]=103,</v>
      </c>
    </row>
    <row r="123" spans="1:10" x14ac:dyDescent="0.25">
      <c r="A123" s="12">
        <v>121</v>
      </c>
      <c r="B123" s="5">
        <v>15</v>
      </c>
      <c r="C123" s="5">
        <f>VLOOKUP(B123,'ESO map constants'!$A$3:$B$999,2,FALSE)</f>
        <v>143</v>
      </c>
      <c r="D123" t="str">
        <f>VLOOKUP(C123,'ESO map constants'!$B$3:$C$1000,2,FALSE)</f>
        <v>Auridon</v>
      </c>
      <c r="E123" s="3">
        <f>IF(B123&lt;&gt;"",VLOOKUP(B123,'ESO map constants'!$A$3:$D$1000,4,FALSE),"")</f>
        <v>381</v>
      </c>
      <c r="F123" s="3">
        <f>IF(E123&lt;&gt;"",VLOOKUP(E123,'ESO zone constants'!$A$2:$B$9949,2,FALSE),"")</f>
        <v>178</v>
      </c>
      <c r="G123" s="3" t="str">
        <f>IF(E123&lt;&gt;"",VLOOKUP(E123,'ESO zone constants'!$A$2:$D$949,4,FALSE),"")</f>
        <v>Auridon</v>
      </c>
      <c r="H123" s="5">
        <v>1</v>
      </c>
      <c r="I123" t="str">
        <f>VLOOKUP(A123,'ESO wayshrine names'!$A$3:$B$1000,2,FALSE)</f>
        <v>Skywatch Wayshrine</v>
      </c>
      <c r="J123" s="30" t="str">
        <f t="shared" si="1"/>
        <v>[121]=381,</v>
      </c>
    </row>
    <row r="124" spans="1:10" x14ac:dyDescent="0.25">
      <c r="A124" s="12">
        <v>122</v>
      </c>
      <c r="B124" s="5">
        <v>15</v>
      </c>
      <c r="C124" s="5">
        <f>VLOOKUP(B124,'ESO map constants'!$A$3:$B$999,2,FALSE)</f>
        <v>143</v>
      </c>
      <c r="D124" t="str">
        <f>VLOOKUP(C124,'ESO map constants'!$B$3:$C$1000,2,FALSE)</f>
        <v>Auridon</v>
      </c>
      <c r="E124" s="3">
        <f>IF(B124&lt;&gt;"",VLOOKUP(B124,'ESO map constants'!$A$3:$D$1000,4,FALSE),"")</f>
        <v>381</v>
      </c>
      <c r="F124" s="3">
        <f>IF(E124&lt;&gt;"",VLOOKUP(E124,'ESO zone constants'!$A$2:$B$9949,2,FALSE),"")</f>
        <v>178</v>
      </c>
      <c r="G124" s="3" t="str">
        <f>IF(E124&lt;&gt;"",VLOOKUP(E124,'ESO zone constants'!$A$2:$D$949,4,FALSE),"")</f>
        <v>Auridon</v>
      </c>
      <c r="H124" s="5">
        <v>1</v>
      </c>
      <c r="I124" t="str">
        <f>VLOOKUP(A124,'ESO wayshrine names'!$A$3:$B$1000,2,FALSE)</f>
        <v>Quendeluun Wayshrine</v>
      </c>
      <c r="J124" s="30" t="str">
        <f t="shared" si="1"/>
        <v>[122]=381,</v>
      </c>
    </row>
    <row r="125" spans="1:10" x14ac:dyDescent="0.25">
      <c r="A125" s="12">
        <v>123</v>
      </c>
      <c r="B125" s="5">
        <v>15</v>
      </c>
      <c r="C125" s="5">
        <f>VLOOKUP(B125,'ESO map constants'!$A$3:$B$999,2,FALSE)</f>
        <v>143</v>
      </c>
      <c r="D125" t="str">
        <f>VLOOKUP(C125,'ESO map constants'!$B$3:$C$1000,2,FALSE)</f>
        <v>Auridon</v>
      </c>
      <c r="E125" s="3">
        <f>IF(B125&lt;&gt;"",VLOOKUP(B125,'ESO map constants'!$A$3:$D$1000,4,FALSE),"")</f>
        <v>381</v>
      </c>
      <c r="F125" s="3">
        <f>IF(E125&lt;&gt;"",VLOOKUP(E125,'ESO zone constants'!$A$2:$B$9949,2,FALSE),"")</f>
        <v>178</v>
      </c>
      <c r="G125" s="3" t="str">
        <f>IF(E125&lt;&gt;"",VLOOKUP(E125,'ESO zone constants'!$A$2:$D$949,4,FALSE),"")</f>
        <v>Auridon</v>
      </c>
      <c r="H125" s="5">
        <v>1</v>
      </c>
      <c r="I125" t="str">
        <f>VLOOKUP(A125,'ESO wayshrine names'!$A$3:$B$1000,2,FALSE)</f>
        <v>College Wayshrine</v>
      </c>
      <c r="J125" s="30" t="str">
        <f t="shared" si="1"/>
        <v>[123]=381,</v>
      </c>
    </row>
    <row r="126" spans="1:10" x14ac:dyDescent="0.25">
      <c r="A126" s="12">
        <v>124</v>
      </c>
      <c r="B126" s="5">
        <v>15</v>
      </c>
      <c r="C126" s="5">
        <f>VLOOKUP(B126,'ESO map constants'!$A$3:$B$999,2,FALSE)</f>
        <v>143</v>
      </c>
      <c r="D126" t="str">
        <f>VLOOKUP(C126,'ESO map constants'!$B$3:$C$1000,2,FALSE)</f>
        <v>Auridon</v>
      </c>
      <c r="E126" s="3">
        <f>IF(B126&lt;&gt;"",VLOOKUP(B126,'ESO map constants'!$A$3:$D$1000,4,FALSE),"")</f>
        <v>381</v>
      </c>
      <c r="F126" s="3">
        <f>IF(E126&lt;&gt;"",VLOOKUP(E126,'ESO zone constants'!$A$2:$B$9949,2,FALSE),"")</f>
        <v>178</v>
      </c>
      <c r="G126" s="3" t="str">
        <f>IF(E126&lt;&gt;"",VLOOKUP(E126,'ESO zone constants'!$A$2:$D$949,4,FALSE),"")</f>
        <v>Auridon</v>
      </c>
      <c r="H126" s="5">
        <v>1</v>
      </c>
      <c r="I126" t="str">
        <f>VLOOKUP(A126,'ESO wayshrine names'!$A$3:$B$1000,2,FALSE)</f>
        <v>Greenwater Wayshrine</v>
      </c>
      <c r="J126" s="30" t="str">
        <f t="shared" si="1"/>
        <v>[124]=381,</v>
      </c>
    </row>
    <row r="127" spans="1:10" x14ac:dyDescent="0.25">
      <c r="A127" s="12">
        <v>125</v>
      </c>
      <c r="B127" s="5">
        <v>18</v>
      </c>
      <c r="C127" s="5">
        <f>VLOOKUP(B127,'ESO map constants'!$A$3:$B$999,2,FALSE)</f>
        <v>75</v>
      </c>
      <c r="D127" t="str">
        <f>VLOOKUP(C127,'ESO map constants'!$B$3:$C$1000,2,FALSE)</f>
        <v>Bal Foyen</v>
      </c>
      <c r="E127" s="3">
        <f>IF(B127&lt;&gt;"",VLOOKUP(B127,'ESO map constants'!$A$3:$D$1000,4,FALSE),"")</f>
        <v>281</v>
      </c>
      <c r="F127" s="3">
        <f>IF(E127&lt;&gt;"",VLOOKUP(E127,'ESO zone constants'!$A$2:$B$9949,2,FALSE),"")</f>
        <v>110</v>
      </c>
      <c r="G127" s="3" t="str">
        <f>IF(E127&lt;&gt;"",VLOOKUP(E127,'ESO zone constants'!$A$2:$D$949,4,FALSE),"")</f>
        <v>Bal Foyen</v>
      </c>
      <c r="H127" s="5">
        <v>1</v>
      </c>
      <c r="I127" t="str">
        <f>VLOOKUP(A127,'ESO wayshrine names'!$A$3:$B$1000,2,FALSE)</f>
        <v>Fort Zeren Wayshrine</v>
      </c>
      <c r="J127" s="30" t="str">
        <f t="shared" si="1"/>
        <v>[125]=281,</v>
      </c>
    </row>
    <row r="128" spans="1:10" x14ac:dyDescent="0.25">
      <c r="A128" s="12">
        <v>126</v>
      </c>
      <c r="B128" s="5">
        <v>18</v>
      </c>
      <c r="C128" s="5">
        <f>VLOOKUP(B128,'ESO map constants'!$A$3:$B$999,2,FALSE)</f>
        <v>75</v>
      </c>
      <c r="D128" t="str">
        <f>VLOOKUP(C128,'ESO map constants'!$B$3:$C$1000,2,FALSE)</f>
        <v>Bal Foyen</v>
      </c>
      <c r="E128" s="3">
        <f>IF(B128&lt;&gt;"",VLOOKUP(B128,'ESO map constants'!$A$3:$D$1000,4,FALSE),"")</f>
        <v>281</v>
      </c>
      <c r="F128" s="3">
        <f>IF(E128&lt;&gt;"",VLOOKUP(E128,'ESO zone constants'!$A$2:$B$9949,2,FALSE),"")</f>
        <v>110</v>
      </c>
      <c r="G128" s="3" t="str">
        <f>IF(E128&lt;&gt;"",VLOOKUP(E128,'ESO zone constants'!$A$2:$D$949,4,FALSE),"")</f>
        <v>Bal Foyen</v>
      </c>
      <c r="H128" s="5">
        <v>1</v>
      </c>
      <c r="I128" t="str">
        <f>VLOOKUP(A128,'ESO wayshrine names'!$A$3:$B$1000,2,FALSE)</f>
        <v>Foyen Docks Wayshrine</v>
      </c>
      <c r="J128" s="30" t="str">
        <f t="shared" si="1"/>
        <v>[126]=281,</v>
      </c>
    </row>
    <row r="129" spans="1:10" x14ac:dyDescent="0.25">
      <c r="A129" s="12">
        <v>127</v>
      </c>
      <c r="B129" s="5">
        <v>15</v>
      </c>
      <c r="C129" s="5">
        <f>VLOOKUP(B129,'ESO map constants'!$A$3:$B$999,2,FALSE)</f>
        <v>143</v>
      </c>
      <c r="D129" t="str">
        <f>VLOOKUP(C129,'ESO map constants'!$B$3:$C$1000,2,FALSE)</f>
        <v>Auridon</v>
      </c>
      <c r="E129" s="3">
        <f>IF(B129&lt;&gt;"",VLOOKUP(B129,'ESO map constants'!$A$3:$D$1000,4,FALSE),"")</f>
        <v>381</v>
      </c>
      <c r="F129" s="3">
        <f>IF(E129&lt;&gt;"",VLOOKUP(E129,'ESO zone constants'!$A$2:$B$9949,2,FALSE),"")</f>
        <v>178</v>
      </c>
      <c r="G129" s="3" t="str">
        <f>IF(E129&lt;&gt;"",VLOOKUP(E129,'ESO zone constants'!$A$2:$D$949,4,FALSE),"")</f>
        <v>Auridon</v>
      </c>
      <c r="H129" s="5">
        <v>1</v>
      </c>
      <c r="I129" t="str">
        <f>VLOOKUP(A129,'ESO wayshrine names'!$A$3:$B$1000,2,FALSE)</f>
        <v>Windy Glade Wayshrine</v>
      </c>
      <c r="J129" s="30" t="str">
        <f t="shared" si="1"/>
        <v>[127]=381,</v>
      </c>
    </row>
    <row r="130" spans="1:10" x14ac:dyDescent="0.25">
      <c r="A130" s="12">
        <v>128</v>
      </c>
      <c r="B130" s="5">
        <v>23</v>
      </c>
      <c r="C130" s="5">
        <f>VLOOKUP(B130,'ESO map constants'!$A$3:$B$999,2,FALSE)</f>
        <v>255</v>
      </c>
      <c r="D130" t="str">
        <f>VLOOKUP(C130,'ESO map constants'!$B$3:$C$1000,2,FALSE)</f>
        <v>Coldharbour</v>
      </c>
      <c r="E130" s="3">
        <f>IF(B130&lt;&gt;"",VLOOKUP(B130,'ESO map constants'!$A$3:$D$1000,4,FALSE),"")</f>
        <v>347</v>
      </c>
      <c r="F130" s="3">
        <f>IF(E130&lt;&gt;"",VLOOKUP(E130,'ESO zone constants'!$A$2:$B$9949,2,FALSE),"")</f>
        <v>154</v>
      </c>
      <c r="G130" s="3" t="str">
        <f>IF(E130&lt;&gt;"",VLOOKUP(E130,'ESO zone constants'!$A$2:$D$949,4,FALSE),"")</f>
        <v>Coldharbour</v>
      </c>
      <c r="H130" s="5">
        <v>1</v>
      </c>
      <c r="I130" t="str">
        <f>VLOOKUP(A130,'ESO wayshrine names'!$A$3:$B$1000,2,FALSE)</f>
        <v>Library of Dusk Wayshrine</v>
      </c>
      <c r="J130" s="30" t="str">
        <f t="shared" si="1"/>
        <v>[128]=347,</v>
      </c>
    </row>
    <row r="131" spans="1:10" x14ac:dyDescent="0.25">
      <c r="A131" s="12">
        <v>129</v>
      </c>
      <c r="B131" s="5">
        <v>23</v>
      </c>
      <c r="C131" s="5">
        <f>VLOOKUP(B131,'ESO map constants'!$A$3:$B$999,2,FALSE)</f>
        <v>255</v>
      </c>
      <c r="D131" t="str">
        <f>VLOOKUP(C131,'ESO map constants'!$B$3:$C$1000,2,FALSE)</f>
        <v>Coldharbour</v>
      </c>
      <c r="E131" s="3">
        <f>IF(B131&lt;&gt;"",VLOOKUP(B131,'ESO map constants'!$A$3:$D$1000,4,FALSE),"")</f>
        <v>347</v>
      </c>
      <c r="F131" s="3">
        <f>IF(E131&lt;&gt;"",VLOOKUP(E131,'ESO zone constants'!$A$2:$B$9949,2,FALSE),"")</f>
        <v>154</v>
      </c>
      <c r="G131" s="3" t="str">
        <f>IF(E131&lt;&gt;"",VLOOKUP(E131,'ESO zone constants'!$A$2:$D$949,4,FALSE),"")</f>
        <v>Coldharbour</v>
      </c>
      <c r="H131" s="5">
        <v>1</v>
      </c>
      <c r="I131" t="str">
        <f>VLOOKUP(A131,'ESO wayshrine names'!$A$3:$B$1000,2,FALSE)</f>
        <v>Great Shackle Wayshrine</v>
      </c>
      <c r="J131" s="30" t="str">
        <f t="shared" ref="J131:J194" si="2">IF(A131&lt;&gt;"",IF(E131&lt;&gt;"",IF(OR(ISNA(A131),ISNA(E131)),"","["&amp;A131&amp;"]="&amp;E131&amp;","),""),"")</f>
        <v>[129]=347,</v>
      </c>
    </row>
    <row r="132" spans="1:10" x14ac:dyDescent="0.25">
      <c r="A132" s="12">
        <v>130</v>
      </c>
      <c r="B132" s="5">
        <v>23</v>
      </c>
      <c r="C132" s="5">
        <f>VLOOKUP(B132,'ESO map constants'!$A$3:$B$999,2,FALSE)</f>
        <v>255</v>
      </c>
      <c r="D132" t="str">
        <f>VLOOKUP(C132,'ESO map constants'!$B$3:$C$1000,2,FALSE)</f>
        <v>Coldharbour</v>
      </c>
      <c r="E132" s="3">
        <f>IF(B132&lt;&gt;"",VLOOKUP(B132,'ESO map constants'!$A$3:$D$1000,4,FALSE),"")</f>
        <v>347</v>
      </c>
      <c r="F132" s="3">
        <f>IF(E132&lt;&gt;"",VLOOKUP(E132,'ESO zone constants'!$A$2:$B$9949,2,FALSE),"")</f>
        <v>154</v>
      </c>
      <c r="G132" s="3" t="str">
        <f>IF(E132&lt;&gt;"",VLOOKUP(E132,'ESO zone constants'!$A$2:$D$949,4,FALSE),"")</f>
        <v>Coldharbour</v>
      </c>
      <c r="H132" s="5">
        <v>1</v>
      </c>
      <c r="I132" t="str">
        <f>VLOOKUP(A132,'ESO wayshrine names'!$A$3:$B$1000,2,FALSE)</f>
        <v>The Chasm Wayshrine</v>
      </c>
      <c r="J132" s="30" t="str">
        <f t="shared" si="2"/>
        <v>[130]=347,</v>
      </c>
    </row>
    <row r="133" spans="1:10" x14ac:dyDescent="0.25">
      <c r="A133" s="12">
        <v>131</v>
      </c>
      <c r="B133" s="5">
        <v>23</v>
      </c>
      <c r="C133" s="5">
        <f>VLOOKUP(B133,'ESO map constants'!$A$3:$B$999,2,FALSE)</f>
        <v>255</v>
      </c>
      <c r="D133" t="str">
        <f>VLOOKUP(C133,'ESO map constants'!$B$3:$C$1000,2,FALSE)</f>
        <v>Coldharbour</v>
      </c>
      <c r="E133" s="3">
        <f>IF(B133&lt;&gt;"",VLOOKUP(B133,'ESO map constants'!$A$3:$D$1000,4,FALSE),"")</f>
        <v>347</v>
      </c>
      <c r="F133" s="3">
        <f>IF(E133&lt;&gt;"",VLOOKUP(E133,'ESO zone constants'!$A$2:$B$9949,2,FALSE),"")</f>
        <v>154</v>
      </c>
      <c r="G133" s="3" t="str">
        <f>IF(E133&lt;&gt;"",VLOOKUP(E133,'ESO zone constants'!$A$2:$D$949,4,FALSE),"")</f>
        <v>Coldharbour</v>
      </c>
      <c r="H133" s="5">
        <v>1</v>
      </c>
      <c r="I133" t="str">
        <f>VLOOKUP(A133,'ESO wayshrine names'!$A$3:$B$1000,2,FALSE)</f>
        <v>Hollow City Wayshrine</v>
      </c>
      <c r="J133" s="30" t="str">
        <f t="shared" si="2"/>
        <v>[131]=347,</v>
      </c>
    </row>
    <row r="134" spans="1:10" x14ac:dyDescent="0.25">
      <c r="A134" s="12">
        <v>132</v>
      </c>
      <c r="B134" s="5">
        <v>23</v>
      </c>
      <c r="C134" s="5">
        <f>VLOOKUP(B134,'ESO map constants'!$A$3:$B$999,2,FALSE)</f>
        <v>255</v>
      </c>
      <c r="D134" t="str">
        <f>VLOOKUP(C134,'ESO map constants'!$B$3:$C$1000,2,FALSE)</f>
        <v>Coldharbour</v>
      </c>
      <c r="E134" s="3">
        <f>IF(B134&lt;&gt;"",VLOOKUP(B134,'ESO map constants'!$A$3:$D$1000,4,FALSE),"")</f>
        <v>347</v>
      </c>
      <c r="F134" s="3">
        <f>IF(E134&lt;&gt;"",VLOOKUP(E134,'ESO zone constants'!$A$2:$B$9949,2,FALSE),"")</f>
        <v>154</v>
      </c>
      <c r="G134" s="3" t="str">
        <f>IF(E134&lt;&gt;"",VLOOKUP(E134,'ESO zone constants'!$A$2:$D$949,4,FALSE),"")</f>
        <v>Coldharbour</v>
      </c>
      <c r="H134" s="5">
        <v>1</v>
      </c>
      <c r="I134" t="str">
        <f>VLOOKUP(A134,'ESO wayshrine names'!$A$3:$B$1000,2,FALSE)</f>
        <v>Endless Stair Wayshrine</v>
      </c>
      <c r="J134" s="30" t="str">
        <f t="shared" si="2"/>
        <v>[132]=347,</v>
      </c>
    </row>
    <row r="135" spans="1:10" x14ac:dyDescent="0.25">
      <c r="A135" s="12">
        <v>133</v>
      </c>
      <c r="B135" s="5">
        <v>23</v>
      </c>
      <c r="C135" s="5">
        <f>VLOOKUP(B135,'ESO map constants'!$A$3:$B$999,2,FALSE)</f>
        <v>255</v>
      </c>
      <c r="D135" t="str">
        <f>VLOOKUP(C135,'ESO map constants'!$B$3:$C$1000,2,FALSE)</f>
        <v>Coldharbour</v>
      </c>
      <c r="E135" s="3">
        <f>IF(B135&lt;&gt;"",VLOOKUP(B135,'ESO map constants'!$A$3:$D$1000,4,FALSE),"")</f>
        <v>347</v>
      </c>
      <c r="F135" s="3">
        <f>IF(E135&lt;&gt;"",VLOOKUP(E135,'ESO zone constants'!$A$2:$B$9949,2,FALSE),"")</f>
        <v>154</v>
      </c>
      <c r="G135" s="3" t="str">
        <f>IF(E135&lt;&gt;"",VLOOKUP(E135,'ESO zone constants'!$A$2:$D$949,4,FALSE),"")</f>
        <v>Coldharbour</v>
      </c>
      <c r="H135" s="5">
        <v>1</v>
      </c>
      <c r="I135" t="str">
        <f>VLOOKUP(A135,'ESO wayshrine names'!$A$3:$B$1000,2,FALSE)</f>
        <v>Everfull Flagon Wayshrine</v>
      </c>
      <c r="J135" s="30" t="str">
        <f t="shared" si="2"/>
        <v>[133]=347,</v>
      </c>
    </row>
    <row r="136" spans="1:10" x14ac:dyDescent="0.25">
      <c r="A136" s="12">
        <v>134</v>
      </c>
      <c r="B136" s="5">
        <v>23</v>
      </c>
      <c r="C136" s="5">
        <f>VLOOKUP(B136,'ESO map constants'!$A$3:$B$999,2,FALSE)</f>
        <v>255</v>
      </c>
      <c r="D136" t="str">
        <f>VLOOKUP(C136,'ESO map constants'!$B$3:$C$1000,2,FALSE)</f>
        <v>Coldharbour</v>
      </c>
      <c r="E136" s="3">
        <f>IF(B136&lt;&gt;"",VLOOKUP(B136,'ESO map constants'!$A$3:$D$1000,4,FALSE),"")</f>
        <v>347</v>
      </c>
      <c r="F136" s="3">
        <f>IF(E136&lt;&gt;"",VLOOKUP(E136,'ESO zone constants'!$A$2:$B$9949,2,FALSE),"")</f>
        <v>154</v>
      </c>
      <c r="G136" s="3" t="str">
        <f>IF(E136&lt;&gt;"",VLOOKUP(E136,'ESO zone constants'!$A$2:$D$949,4,FALSE),"")</f>
        <v>Coldharbour</v>
      </c>
      <c r="H136" s="5">
        <v>1</v>
      </c>
      <c r="I136" t="str">
        <f>VLOOKUP(A136,'ESO wayshrine names'!$A$3:$B$1000,2,FALSE)</f>
        <v>Moonless Walk Wayshrine</v>
      </c>
      <c r="J136" s="30" t="str">
        <f t="shared" si="2"/>
        <v>[134]=347,</v>
      </c>
    </row>
    <row r="137" spans="1:10" x14ac:dyDescent="0.25">
      <c r="A137" s="12">
        <v>135</v>
      </c>
      <c r="B137" s="5">
        <v>23</v>
      </c>
      <c r="C137" s="5">
        <f>VLOOKUP(B137,'ESO map constants'!$A$3:$B$999,2,FALSE)</f>
        <v>255</v>
      </c>
      <c r="D137" t="str">
        <f>VLOOKUP(C137,'ESO map constants'!$B$3:$C$1000,2,FALSE)</f>
        <v>Coldharbour</v>
      </c>
      <c r="E137" s="3">
        <f>IF(B137&lt;&gt;"",VLOOKUP(B137,'ESO map constants'!$A$3:$D$1000,4,FALSE),"")</f>
        <v>347</v>
      </c>
      <c r="F137" s="3">
        <f>IF(E137&lt;&gt;"",VLOOKUP(E137,'ESO zone constants'!$A$2:$B$9949,2,FALSE),"")</f>
        <v>154</v>
      </c>
      <c r="G137" s="3" t="str">
        <f>IF(E137&lt;&gt;"",VLOOKUP(E137,'ESO zone constants'!$A$2:$D$949,4,FALSE),"")</f>
        <v>Coldharbour</v>
      </c>
      <c r="H137" s="5">
        <v>1</v>
      </c>
      <c r="I137" t="str">
        <f>VLOOKUP(A137,'ESO wayshrine names'!$A$3:$B$1000,2,FALSE)</f>
        <v>Haj Uxith Wayshrine</v>
      </c>
      <c r="J137" s="30" t="str">
        <f t="shared" si="2"/>
        <v>[135]=347,</v>
      </c>
    </row>
    <row r="138" spans="1:10" x14ac:dyDescent="0.25">
      <c r="A138" s="12">
        <v>136</v>
      </c>
      <c r="B138" s="5">
        <v>23</v>
      </c>
      <c r="C138" s="5">
        <f>VLOOKUP(B138,'ESO map constants'!$A$3:$B$999,2,FALSE)</f>
        <v>255</v>
      </c>
      <c r="D138" t="str">
        <f>VLOOKUP(C138,'ESO map constants'!$B$3:$C$1000,2,FALSE)</f>
        <v>Coldharbour</v>
      </c>
      <c r="E138" s="3">
        <f>IF(B138&lt;&gt;"",VLOOKUP(B138,'ESO map constants'!$A$3:$D$1000,4,FALSE),"")</f>
        <v>347</v>
      </c>
      <c r="F138" s="3">
        <f>IF(E138&lt;&gt;"",VLOOKUP(E138,'ESO zone constants'!$A$2:$B$9949,2,FALSE),"")</f>
        <v>154</v>
      </c>
      <c r="G138" s="3" t="str">
        <f>IF(E138&lt;&gt;"",VLOOKUP(E138,'ESO zone constants'!$A$2:$D$949,4,FALSE),"")</f>
        <v>Coldharbour</v>
      </c>
      <c r="H138" s="5">
        <v>1</v>
      </c>
      <c r="I138" t="str">
        <f>VLOOKUP(A138,'ESO wayshrine names'!$A$3:$B$1000,2,FALSE)</f>
        <v>Manor of Revelry Wayshrine</v>
      </c>
      <c r="J138" s="30" t="str">
        <f t="shared" si="2"/>
        <v>[136]=347,</v>
      </c>
    </row>
    <row r="139" spans="1:10" x14ac:dyDescent="0.25">
      <c r="A139" s="12">
        <v>137</v>
      </c>
      <c r="B139" s="5">
        <v>5</v>
      </c>
      <c r="C139" s="5">
        <f>VLOOKUP(B139,'ESO map constants'!$A$3:$B$999,2,FALSE)</f>
        <v>30</v>
      </c>
      <c r="D139" t="str">
        <f>VLOOKUP(C139,'ESO map constants'!$B$3:$C$1000,2,FALSE)</f>
        <v>Alik'r Desert</v>
      </c>
      <c r="E139" s="3">
        <f>IF(B139&lt;&gt;"",VLOOKUP(B139,'ESO map constants'!$A$3:$D$1000,4,FALSE),"")</f>
        <v>104</v>
      </c>
      <c r="F139" s="3">
        <f>IF(E139&lt;&gt;"",VLOOKUP(E139,'ESO zone constants'!$A$2:$B$9949,2,FALSE),"")</f>
        <v>17</v>
      </c>
      <c r="G139" s="3" t="str">
        <f>IF(E139&lt;&gt;"",VLOOKUP(E139,'ESO zone constants'!$A$2:$D$949,4,FALSE),"")</f>
        <v>Alik'r Desert</v>
      </c>
      <c r="H139" s="5">
        <v>1</v>
      </c>
      <c r="I139" t="str">
        <f>VLOOKUP(A139,'ESO wayshrine names'!$A$3:$B$1000,2,FALSE)</f>
        <v>Sep's Spine Wayshrine</v>
      </c>
      <c r="J139" s="30" t="str">
        <f t="shared" si="2"/>
        <v>[137]=104,</v>
      </c>
    </row>
    <row r="140" spans="1:10" x14ac:dyDescent="0.25">
      <c r="A140" s="12">
        <v>138</v>
      </c>
      <c r="B140" s="5">
        <v>19</v>
      </c>
      <c r="C140" s="5">
        <f>VLOOKUP(B140,'ESO map constants'!$A$3:$B$999,2,FALSE)</f>
        <v>201</v>
      </c>
      <c r="D140" t="str">
        <f>VLOOKUP(C140,'ESO map constants'!$B$3:$C$1000,2,FALSE)</f>
        <v>Stros M'Kai</v>
      </c>
      <c r="E140" s="3">
        <f>IF(B140&lt;&gt;"",VLOOKUP(B140,'ESO map constants'!$A$3:$D$1000,4,FALSE),"")</f>
        <v>534</v>
      </c>
      <c r="F140" s="3">
        <f>IF(E140&lt;&gt;"",VLOOKUP(E140,'ESO zone constants'!$A$2:$B$9949,2,FALSE),"")</f>
        <v>304</v>
      </c>
      <c r="G140" s="3" t="str">
        <f>IF(E140&lt;&gt;"",VLOOKUP(E140,'ESO zone constants'!$A$2:$D$949,4,FALSE),"")</f>
        <v>Stros M'Kai</v>
      </c>
      <c r="H140" s="5">
        <v>1</v>
      </c>
      <c r="I140" t="str">
        <f>VLOOKUP(A140,'ESO wayshrine names'!$A$3:$B$1000,2,FALSE)</f>
        <v>Port Hunding Wayshrine</v>
      </c>
      <c r="J140" s="30" t="str">
        <f t="shared" si="2"/>
        <v>[138]=534,</v>
      </c>
    </row>
    <row r="141" spans="1:10" x14ac:dyDescent="0.25">
      <c r="A141" s="12">
        <v>139</v>
      </c>
      <c r="B141" s="5">
        <v>23</v>
      </c>
      <c r="C141" s="5">
        <f>VLOOKUP(B141,'ESO map constants'!$A$3:$B$999,2,FALSE)</f>
        <v>255</v>
      </c>
      <c r="D141" t="str">
        <f>VLOOKUP(C141,'ESO map constants'!$B$3:$C$1000,2,FALSE)</f>
        <v>Coldharbour</v>
      </c>
      <c r="E141" s="3">
        <f>IF(B141&lt;&gt;"",VLOOKUP(B141,'ESO map constants'!$A$3:$D$1000,4,FALSE),"")</f>
        <v>347</v>
      </c>
      <c r="F141" s="3">
        <f>IF(E141&lt;&gt;"",VLOOKUP(E141,'ESO zone constants'!$A$2:$B$9949,2,FALSE),"")</f>
        <v>154</v>
      </c>
      <c r="G141" s="3" t="str">
        <f>IF(E141&lt;&gt;"",VLOOKUP(E141,'ESO zone constants'!$A$2:$D$949,4,FALSE),"")</f>
        <v>Coldharbour</v>
      </c>
      <c r="H141" s="5">
        <v>1</v>
      </c>
      <c r="I141" t="str">
        <f>VLOOKUP(A141,'ESO wayshrine names'!$A$3:$B$1000,2,FALSE)</f>
        <v>Reaver Citadel Wayshrine</v>
      </c>
      <c r="J141" s="30" t="str">
        <f t="shared" si="2"/>
        <v>[139]=347,</v>
      </c>
    </row>
    <row r="142" spans="1:10" x14ac:dyDescent="0.25">
      <c r="A142" s="12">
        <v>140</v>
      </c>
      <c r="B142" s="5">
        <v>23</v>
      </c>
      <c r="C142" s="5">
        <f>VLOOKUP(B142,'ESO map constants'!$A$3:$B$999,2,FALSE)</f>
        <v>255</v>
      </c>
      <c r="D142" t="str">
        <f>VLOOKUP(C142,'ESO map constants'!$B$3:$C$1000,2,FALSE)</f>
        <v>Coldharbour</v>
      </c>
      <c r="E142" s="3">
        <f>IF(B142&lt;&gt;"",VLOOKUP(B142,'ESO map constants'!$A$3:$D$1000,4,FALSE),"")</f>
        <v>347</v>
      </c>
      <c r="F142" s="3">
        <f>IF(E142&lt;&gt;"",VLOOKUP(E142,'ESO zone constants'!$A$2:$B$9949,2,FALSE),"")</f>
        <v>154</v>
      </c>
      <c r="G142" s="3" t="str">
        <f>IF(E142&lt;&gt;"",VLOOKUP(E142,'ESO zone constants'!$A$2:$D$949,4,FALSE),"")</f>
        <v>Coldharbour</v>
      </c>
      <c r="H142" s="5">
        <v>1</v>
      </c>
      <c r="I142" t="str">
        <f>VLOOKUP(A142,'ESO wayshrine names'!$A$3:$B$1000,2,FALSE)</f>
        <v>The Orchard Wayshrine</v>
      </c>
      <c r="J142" s="30" t="str">
        <f t="shared" si="2"/>
        <v>[140]=347,</v>
      </c>
    </row>
    <row r="143" spans="1:10" x14ac:dyDescent="0.25">
      <c r="A143" s="12">
        <v>141</v>
      </c>
      <c r="B143" s="5">
        <v>21</v>
      </c>
      <c r="C143" s="5">
        <f>VLOOKUP(B143,'ESO map constants'!$A$3:$B$999,2,FALSE)</f>
        <v>258</v>
      </c>
      <c r="D143" t="str">
        <f>VLOOKUP(C143,'ESO map constants'!$B$3:$C$1000,2,FALSE)</f>
        <v>Khenarthi's Roost</v>
      </c>
      <c r="E143" s="3">
        <f>IF(B143&lt;&gt;"",VLOOKUP(B143,'ESO map constants'!$A$3:$D$1000,4,FALSE),"")</f>
        <v>537</v>
      </c>
      <c r="F143" s="3">
        <f>IF(E143&lt;&gt;"",VLOOKUP(E143,'ESO zone constants'!$A$2:$B$9949,2,FALSE),"")</f>
        <v>306</v>
      </c>
      <c r="G143" s="3" t="str">
        <f>IF(E143&lt;&gt;"",VLOOKUP(E143,'ESO zone constants'!$A$2:$D$949,4,FALSE),"")</f>
        <v>Khenarthi's Roost</v>
      </c>
      <c r="H143" s="5">
        <v>1</v>
      </c>
      <c r="I143" t="str">
        <f>VLOOKUP(A143,'ESO wayshrine names'!$A$3:$B$1000,2,FALSE)</f>
        <v>Khenarthi's Roost Wayshrine</v>
      </c>
      <c r="J143" s="30" t="str">
        <f t="shared" si="2"/>
        <v>[141]=537,</v>
      </c>
    </row>
    <row r="144" spans="1:10" x14ac:dyDescent="0.25">
      <c r="A144" s="12">
        <v>142</v>
      </c>
      <c r="B144" s="5">
        <v>21</v>
      </c>
      <c r="C144" s="5">
        <f>VLOOKUP(B144,'ESO map constants'!$A$3:$B$999,2,FALSE)</f>
        <v>258</v>
      </c>
      <c r="D144" t="str">
        <f>VLOOKUP(C144,'ESO map constants'!$B$3:$C$1000,2,FALSE)</f>
        <v>Khenarthi's Roost</v>
      </c>
      <c r="E144" s="3">
        <f>IF(B144&lt;&gt;"",VLOOKUP(B144,'ESO map constants'!$A$3:$D$1000,4,FALSE),"")</f>
        <v>537</v>
      </c>
      <c r="F144" s="3">
        <f>IF(E144&lt;&gt;"",VLOOKUP(E144,'ESO zone constants'!$A$2:$B$9949,2,FALSE),"")</f>
        <v>306</v>
      </c>
      <c r="G144" s="3" t="str">
        <f>IF(E144&lt;&gt;"",VLOOKUP(E144,'ESO zone constants'!$A$2:$D$949,4,FALSE),"")</f>
        <v>Khenarthi's Roost</v>
      </c>
      <c r="H144" s="5">
        <v>1</v>
      </c>
      <c r="I144" t="str">
        <f>VLOOKUP(A144,'ESO wayshrine names'!$A$3:$B$1000,2,FALSE)</f>
        <v>Mistral Wayshrine</v>
      </c>
      <c r="J144" s="30" t="str">
        <f t="shared" si="2"/>
        <v>[142]=537,</v>
      </c>
    </row>
    <row r="145" spans="1:10" x14ac:dyDescent="0.25">
      <c r="A145" s="12">
        <v>143</v>
      </c>
      <c r="B145" s="5">
        <v>16</v>
      </c>
      <c r="C145" s="5">
        <f>VLOOKUP(B145,'ESO map constants'!$A$3:$B$999,2,FALSE)</f>
        <v>300</v>
      </c>
      <c r="D145" t="str">
        <f>VLOOKUP(C145,'ESO map constants'!$B$3:$C$1000,2,FALSE)</f>
        <v>Greenshade</v>
      </c>
      <c r="E145" s="3">
        <f>IF(B145&lt;&gt;"",VLOOKUP(B145,'ESO map constants'!$A$3:$D$1000,4,FALSE),"")</f>
        <v>108</v>
      </c>
      <c r="F145" s="3">
        <f>IF(E145&lt;&gt;"",VLOOKUP(E145,'ESO zone constants'!$A$2:$B$9949,2,FALSE),"")</f>
        <v>18</v>
      </c>
      <c r="G145" s="3" t="str">
        <f>IF(E145&lt;&gt;"",VLOOKUP(E145,'ESO zone constants'!$A$2:$D$949,4,FALSE),"")</f>
        <v>Greenshade</v>
      </c>
      <c r="H145" s="5">
        <v>1</v>
      </c>
      <c r="I145" t="str">
        <f>VLOOKUP(A145,'ESO wayshrine names'!$A$3:$B$1000,2,FALSE)</f>
        <v>Marbruk Wayshrine</v>
      </c>
      <c r="J145" s="30" t="str">
        <f t="shared" si="2"/>
        <v>[143]=108,</v>
      </c>
    </row>
    <row r="146" spans="1:10" x14ac:dyDescent="0.25">
      <c r="A146" s="12">
        <v>144</v>
      </c>
      <c r="B146" s="5">
        <v>17</v>
      </c>
      <c r="C146" s="5">
        <f>VLOOKUP(B146,'ESO map constants'!$A$3:$B$999,2,FALSE)</f>
        <v>256</v>
      </c>
      <c r="D146" t="str">
        <f>VLOOKUP(C146,'ESO map constants'!$B$3:$C$1000,2,FALSE)</f>
        <v>Reaper's March</v>
      </c>
      <c r="E146" s="3">
        <f>IF(B146&lt;&gt;"",VLOOKUP(B146,'ESO map constants'!$A$3:$D$1000,4,FALSE),"")</f>
        <v>382</v>
      </c>
      <c r="F146" s="3">
        <f>IF(E146&lt;&gt;"",VLOOKUP(E146,'ESO zone constants'!$A$2:$B$9949,2,FALSE),"")</f>
        <v>179</v>
      </c>
      <c r="G146" s="3" t="str">
        <f>IF(E146&lt;&gt;"",VLOOKUP(E146,'ESO zone constants'!$A$2:$D$949,4,FALSE),"")</f>
        <v>Reaper's March</v>
      </c>
      <c r="H146" s="5">
        <v>1</v>
      </c>
      <c r="I146" t="str">
        <f>VLOOKUP(A146,'ESO wayshrine names'!$A$3:$B$1000,2,FALSE)</f>
        <v>Vinedusk Wayshrine</v>
      </c>
      <c r="J146" s="30" t="str">
        <f t="shared" si="2"/>
        <v>[144]=382,</v>
      </c>
    </row>
    <row r="147" spans="1:10" x14ac:dyDescent="0.25">
      <c r="A147" s="12">
        <v>145</v>
      </c>
      <c r="B147" s="5">
        <v>23</v>
      </c>
      <c r="C147" s="5">
        <f>VLOOKUP(B147,'ESO map constants'!$A$3:$B$999,2,FALSE)</f>
        <v>255</v>
      </c>
      <c r="D147" t="str">
        <f>VLOOKUP(C147,'ESO map constants'!$B$3:$C$1000,2,FALSE)</f>
        <v>Coldharbour</v>
      </c>
      <c r="E147" s="3">
        <f>IF(B147&lt;&gt;"",VLOOKUP(B147,'ESO map constants'!$A$3:$D$1000,4,FALSE),"")</f>
        <v>347</v>
      </c>
      <c r="F147" s="3">
        <f>IF(E147&lt;&gt;"",VLOOKUP(E147,'ESO zone constants'!$A$2:$B$9949,2,FALSE),"")</f>
        <v>154</v>
      </c>
      <c r="G147" s="3" t="str">
        <f>IF(E147&lt;&gt;"",VLOOKUP(E147,'ESO zone constants'!$A$2:$D$949,4,FALSE),"")</f>
        <v>Coldharbour</v>
      </c>
      <c r="H147" s="5">
        <v>1</v>
      </c>
      <c r="I147" t="str">
        <f>VLOOKUP(A147,'ESO wayshrine names'!$A$3:$B$1000,2,FALSE)</f>
        <v>Shrouded Plains Wayshrine</v>
      </c>
      <c r="J147" s="30" t="str">
        <f t="shared" si="2"/>
        <v>[145]=347,</v>
      </c>
    </row>
    <row r="148" spans="1:10" x14ac:dyDescent="0.25">
      <c r="A148" s="12">
        <v>146</v>
      </c>
      <c r="B148" s="5">
        <v>23</v>
      </c>
      <c r="C148" s="5">
        <f>VLOOKUP(B148,'ESO map constants'!$A$3:$B$999,2,FALSE)</f>
        <v>255</v>
      </c>
      <c r="D148" t="str">
        <f>VLOOKUP(C148,'ESO map constants'!$B$3:$C$1000,2,FALSE)</f>
        <v>Coldharbour</v>
      </c>
      <c r="E148" s="3">
        <f>IF(B148&lt;&gt;"",VLOOKUP(B148,'ESO map constants'!$A$3:$D$1000,4,FALSE),"")</f>
        <v>347</v>
      </c>
      <c r="F148" s="3">
        <f>IF(E148&lt;&gt;"",VLOOKUP(E148,'ESO zone constants'!$A$2:$B$9949,2,FALSE),"")</f>
        <v>154</v>
      </c>
      <c r="G148" s="3" t="str">
        <f>IF(E148&lt;&gt;"",VLOOKUP(E148,'ESO zone constants'!$A$2:$D$949,4,FALSE),"")</f>
        <v>Coldharbour</v>
      </c>
      <c r="H148" s="5">
        <v>1</v>
      </c>
      <c r="I148" t="str">
        <f>VLOOKUP(A148,'ESO wayshrine names'!$A$3:$B$1000,2,FALSE)</f>
        <v>Court of Contempt Wayshrine</v>
      </c>
      <c r="J148" s="30" t="str">
        <f t="shared" si="2"/>
        <v>[146]=347,</v>
      </c>
    </row>
    <row r="149" spans="1:10" x14ac:dyDescent="0.25">
      <c r="A149" s="12">
        <v>147</v>
      </c>
      <c r="B149" s="5">
        <v>16</v>
      </c>
      <c r="C149" s="5">
        <f>VLOOKUP(B149,'ESO map constants'!$A$3:$B$999,2,FALSE)</f>
        <v>300</v>
      </c>
      <c r="D149" t="str">
        <f>VLOOKUP(C149,'ESO map constants'!$B$3:$C$1000,2,FALSE)</f>
        <v>Greenshade</v>
      </c>
      <c r="E149" s="3">
        <f>IF(B149&lt;&gt;"",VLOOKUP(B149,'ESO map constants'!$A$3:$D$1000,4,FALSE),"")</f>
        <v>108</v>
      </c>
      <c r="F149" s="3">
        <f>IF(E149&lt;&gt;"",VLOOKUP(E149,'ESO zone constants'!$A$2:$B$9949,2,FALSE),"")</f>
        <v>18</v>
      </c>
      <c r="G149" s="3" t="str">
        <f>IF(E149&lt;&gt;"",VLOOKUP(E149,'ESO zone constants'!$A$2:$D$949,4,FALSE),"")</f>
        <v>Greenshade</v>
      </c>
      <c r="H149" s="5">
        <v>1</v>
      </c>
      <c r="I149" t="str">
        <f>VLOOKUP(A149,'ESO wayshrine names'!$A$3:$B$1000,2,FALSE)</f>
        <v>Greenheart Wayshrine</v>
      </c>
      <c r="J149" s="30" t="str">
        <f t="shared" si="2"/>
        <v>[147]=108,</v>
      </c>
    </row>
    <row r="150" spans="1:10" x14ac:dyDescent="0.25">
      <c r="A150" s="12">
        <v>148</v>
      </c>
      <c r="B150" s="5">
        <v>16</v>
      </c>
      <c r="C150" s="5">
        <f>VLOOKUP(B150,'ESO map constants'!$A$3:$B$999,2,FALSE)</f>
        <v>300</v>
      </c>
      <c r="D150" t="str">
        <f>VLOOKUP(C150,'ESO map constants'!$B$3:$C$1000,2,FALSE)</f>
        <v>Greenshade</v>
      </c>
      <c r="E150" s="3">
        <f>IF(B150&lt;&gt;"",VLOOKUP(B150,'ESO map constants'!$A$3:$D$1000,4,FALSE),"")</f>
        <v>108</v>
      </c>
      <c r="F150" s="3">
        <f>IF(E150&lt;&gt;"",VLOOKUP(E150,'ESO zone constants'!$A$2:$B$9949,2,FALSE),"")</f>
        <v>18</v>
      </c>
      <c r="G150" s="3" t="str">
        <f>IF(E150&lt;&gt;"",VLOOKUP(E150,'ESO zone constants'!$A$2:$D$949,4,FALSE),"")</f>
        <v>Greenshade</v>
      </c>
      <c r="H150" s="5">
        <v>1</v>
      </c>
      <c r="I150" t="str">
        <f>VLOOKUP(A150,'ESO wayshrine names'!$A$3:$B$1000,2,FALSE)</f>
        <v>Labyrinth Wayshrine</v>
      </c>
      <c r="J150" s="30" t="str">
        <f t="shared" si="2"/>
        <v>[148]=108,</v>
      </c>
    </row>
    <row r="151" spans="1:10" x14ac:dyDescent="0.25">
      <c r="A151" s="12">
        <v>149</v>
      </c>
      <c r="B151" s="5">
        <v>16</v>
      </c>
      <c r="C151" s="5">
        <f>VLOOKUP(B151,'ESO map constants'!$A$3:$B$999,2,FALSE)</f>
        <v>300</v>
      </c>
      <c r="D151" t="str">
        <f>VLOOKUP(C151,'ESO map constants'!$B$3:$C$1000,2,FALSE)</f>
        <v>Greenshade</v>
      </c>
      <c r="E151" s="3">
        <f>IF(B151&lt;&gt;"",VLOOKUP(B151,'ESO map constants'!$A$3:$D$1000,4,FALSE),"")</f>
        <v>108</v>
      </c>
      <c r="F151" s="3">
        <f>IF(E151&lt;&gt;"",VLOOKUP(E151,'ESO zone constants'!$A$2:$B$9949,2,FALSE),"")</f>
        <v>18</v>
      </c>
      <c r="G151" s="3" t="str">
        <f>IF(E151&lt;&gt;"",VLOOKUP(E151,'ESO zone constants'!$A$2:$D$949,4,FALSE),"")</f>
        <v>Greenshade</v>
      </c>
      <c r="H151" s="5">
        <v>1</v>
      </c>
      <c r="I151" t="str">
        <f>VLOOKUP(A151,'ESO wayshrine names'!$A$3:$B$1000,2,FALSE)</f>
        <v>Falinesti Wayshrine</v>
      </c>
      <c r="J151" s="30" t="str">
        <f t="shared" si="2"/>
        <v>[149]=108,</v>
      </c>
    </row>
    <row r="152" spans="1:10" x14ac:dyDescent="0.25">
      <c r="A152" s="12">
        <v>150</v>
      </c>
      <c r="B152" s="5">
        <v>16</v>
      </c>
      <c r="C152" s="5">
        <f>VLOOKUP(B152,'ESO map constants'!$A$3:$B$999,2,FALSE)</f>
        <v>300</v>
      </c>
      <c r="D152" t="str">
        <f>VLOOKUP(C152,'ESO map constants'!$B$3:$C$1000,2,FALSE)</f>
        <v>Greenshade</v>
      </c>
      <c r="E152" s="3">
        <f>IF(B152&lt;&gt;"",VLOOKUP(B152,'ESO map constants'!$A$3:$D$1000,4,FALSE),"")</f>
        <v>108</v>
      </c>
      <c r="F152" s="3">
        <f>IF(E152&lt;&gt;"",VLOOKUP(E152,'ESO zone constants'!$A$2:$B$9949,2,FALSE),"")</f>
        <v>18</v>
      </c>
      <c r="G152" s="3" t="str">
        <f>IF(E152&lt;&gt;"",VLOOKUP(E152,'ESO zone constants'!$A$2:$D$949,4,FALSE),"")</f>
        <v>Greenshade</v>
      </c>
      <c r="H152" s="5">
        <v>1</v>
      </c>
      <c r="I152" t="str">
        <f>VLOOKUP(A152,'ESO wayshrine names'!$A$3:$B$1000,2,FALSE)</f>
        <v>Seaside Sanctuary</v>
      </c>
      <c r="J152" s="30" t="str">
        <f t="shared" si="2"/>
        <v>[150]=108,</v>
      </c>
    </row>
    <row r="153" spans="1:10" x14ac:dyDescent="0.25">
      <c r="A153" s="12">
        <v>151</v>
      </c>
      <c r="B153" s="5">
        <v>16</v>
      </c>
      <c r="C153" s="5">
        <f>VLOOKUP(B153,'ESO map constants'!$A$3:$B$999,2,FALSE)</f>
        <v>300</v>
      </c>
      <c r="D153" t="str">
        <f>VLOOKUP(C153,'ESO map constants'!$B$3:$C$1000,2,FALSE)</f>
        <v>Greenshade</v>
      </c>
      <c r="E153" s="3">
        <f>IF(B153&lt;&gt;"",VLOOKUP(B153,'ESO map constants'!$A$3:$D$1000,4,FALSE),"")</f>
        <v>108</v>
      </c>
      <c r="F153" s="3">
        <f>IF(E153&lt;&gt;"",VLOOKUP(E153,'ESO zone constants'!$A$2:$B$9949,2,FALSE),"")</f>
        <v>18</v>
      </c>
      <c r="G153" s="3" t="str">
        <f>IF(E153&lt;&gt;"",VLOOKUP(E153,'ESO zone constants'!$A$2:$D$949,4,FALSE),"")</f>
        <v>Greenshade</v>
      </c>
      <c r="H153" s="5">
        <v>1</v>
      </c>
      <c r="I153" t="str">
        <f>VLOOKUP(A153,'ESO wayshrine names'!$A$3:$B$1000,2,FALSE)</f>
        <v>Verrant Morass Wayshrine</v>
      </c>
      <c r="J153" s="30" t="str">
        <f t="shared" si="2"/>
        <v>[151]=108,</v>
      </c>
    </row>
    <row r="154" spans="1:10" x14ac:dyDescent="0.25">
      <c r="A154" s="12">
        <v>152</v>
      </c>
      <c r="B154" s="5">
        <v>16</v>
      </c>
      <c r="C154" s="5">
        <f>VLOOKUP(B154,'ESO map constants'!$A$3:$B$999,2,FALSE)</f>
        <v>300</v>
      </c>
      <c r="D154" t="str">
        <f>VLOOKUP(C154,'ESO map constants'!$B$3:$C$1000,2,FALSE)</f>
        <v>Greenshade</v>
      </c>
      <c r="E154" s="3">
        <f>IF(B154&lt;&gt;"",VLOOKUP(B154,'ESO map constants'!$A$3:$D$1000,4,FALSE),"")</f>
        <v>108</v>
      </c>
      <c r="F154" s="3">
        <f>IF(E154&lt;&gt;"",VLOOKUP(E154,'ESO zone constants'!$A$2:$B$9949,2,FALSE),"")</f>
        <v>18</v>
      </c>
      <c r="G154" s="3" t="str">
        <f>IF(E154&lt;&gt;"",VLOOKUP(E154,'ESO zone constants'!$A$2:$D$949,4,FALSE),"")</f>
        <v>Greenshade</v>
      </c>
      <c r="H154" s="5">
        <v>1</v>
      </c>
      <c r="I154" t="str">
        <f>VLOOKUP(A154,'ESO wayshrine names'!$A$3:$B$1000,2,FALSE)</f>
        <v>Woodhearth Wayshrine</v>
      </c>
      <c r="J154" s="30" t="str">
        <f t="shared" si="2"/>
        <v>[152]=108,</v>
      </c>
    </row>
    <row r="155" spans="1:10" x14ac:dyDescent="0.25">
      <c r="A155" s="12">
        <v>153</v>
      </c>
      <c r="B155" s="5">
        <v>16</v>
      </c>
      <c r="C155" s="5">
        <f>VLOOKUP(B155,'ESO map constants'!$A$3:$B$999,2,FALSE)</f>
        <v>300</v>
      </c>
      <c r="D155" t="str">
        <f>VLOOKUP(C155,'ESO map constants'!$B$3:$C$1000,2,FALSE)</f>
        <v>Greenshade</v>
      </c>
      <c r="E155" s="3">
        <f>IF(B155&lt;&gt;"",VLOOKUP(B155,'ESO map constants'!$A$3:$D$1000,4,FALSE),"")</f>
        <v>108</v>
      </c>
      <c r="F155" s="3">
        <f>IF(E155&lt;&gt;"",VLOOKUP(E155,'ESO zone constants'!$A$2:$B$9949,2,FALSE),"")</f>
        <v>18</v>
      </c>
      <c r="G155" s="3" t="str">
        <f>IF(E155&lt;&gt;"",VLOOKUP(E155,'ESO zone constants'!$A$2:$D$949,4,FALSE),"")</f>
        <v>Greenshade</v>
      </c>
      <c r="H155" s="5">
        <v>1</v>
      </c>
      <c r="I155" t="str">
        <f>VLOOKUP(A155,'ESO wayshrine names'!$A$3:$B$1000,2,FALSE)</f>
        <v>Moonhenge Wayshrine</v>
      </c>
      <c r="J155" s="30" t="str">
        <f t="shared" si="2"/>
        <v>[153]=108,</v>
      </c>
    </row>
    <row r="156" spans="1:10" x14ac:dyDescent="0.25">
      <c r="A156" s="12">
        <v>154</v>
      </c>
      <c r="B156" s="5">
        <v>16</v>
      </c>
      <c r="C156" s="5">
        <f>VLOOKUP(B156,'ESO map constants'!$A$3:$B$999,2,FALSE)</f>
        <v>300</v>
      </c>
      <c r="D156" t="str">
        <f>VLOOKUP(C156,'ESO map constants'!$B$3:$C$1000,2,FALSE)</f>
        <v>Greenshade</v>
      </c>
      <c r="E156" s="3">
        <f>IF(B156&lt;&gt;"",VLOOKUP(B156,'ESO map constants'!$A$3:$D$1000,4,FALSE),"")</f>
        <v>108</v>
      </c>
      <c r="F156" s="3">
        <f>IF(E156&lt;&gt;"",VLOOKUP(E156,'ESO zone constants'!$A$2:$B$9949,2,FALSE),"")</f>
        <v>18</v>
      </c>
      <c r="G156" s="3" t="str">
        <f>IF(E156&lt;&gt;"",VLOOKUP(E156,'ESO zone constants'!$A$2:$D$949,4,FALSE),"")</f>
        <v>Greenshade</v>
      </c>
      <c r="H156" s="5">
        <v>1</v>
      </c>
      <c r="I156" t="str">
        <f>VLOOKUP(A156,'ESO wayshrine names'!$A$3:$B$1000,2,FALSE)</f>
        <v>Serpent's Grotto Wayshrine</v>
      </c>
      <c r="J156" s="30" t="str">
        <f t="shared" si="2"/>
        <v>[154]=108,</v>
      </c>
    </row>
    <row r="157" spans="1:10" x14ac:dyDescent="0.25">
      <c r="A157" s="12">
        <v>155</v>
      </c>
      <c r="B157" s="5">
        <v>5</v>
      </c>
      <c r="C157" s="5">
        <f>VLOOKUP(B157,'ESO map constants'!$A$3:$B$999,2,FALSE)</f>
        <v>30</v>
      </c>
      <c r="D157" t="str">
        <f>VLOOKUP(C157,'ESO map constants'!$B$3:$C$1000,2,FALSE)</f>
        <v>Alik'r Desert</v>
      </c>
      <c r="E157" s="3">
        <f>IF(B157&lt;&gt;"",VLOOKUP(B157,'ESO map constants'!$A$3:$D$1000,4,FALSE),"")</f>
        <v>104</v>
      </c>
      <c r="F157" s="3">
        <f>IF(E157&lt;&gt;"",VLOOKUP(E157,'ESO zone constants'!$A$2:$B$9949,2,FALSE),"")</f>
        <v>17</v>
      </c>
      <c r="G157" s="3" t="str">
        <f>IF(E157&lt;&gt;"",VLOOKUP(E157,'ESO zone constants'!$A$2:$D$949,4,FALSE),"")</f>
        <v>Alik'r Desert</v>
      </c>
      <c r="H157" s="5">
        <v>1</v>
      </c>
      <c r="I157" t="str">
        <f>VLOOKUP(A157,'ESO wayshrine names'!$A$3:$B$1000,2,FALSE)</f>
        <v>Goat's Head Oasis Wayshrine</v>
      </c>
      <c r="J157" s="30" t="str">
        <f t="shared" si="2"/>
        <v>[155]=104,</v>
      </c>
    </row>
    <row r="158" spans="1:10" x14ac:dyDescent="0.25">
      <c r="A158" s="12">
        <v>156</v>
      </c>
      <c r="B158" s="5">
        <v>17</v>
      </c>
      <c r="C158" s="5">
        <f>VLOOKUP(B158,'ESO map constants'!$A$3:$B$999,2,FALSE)</f>
        <v>256</v>
      </c>
      <c r="D158" t="str">
        <f>VLOOKUP(C158,'ESO map constants'!$B$3:$C$1000,2,FALSE)</f>
        <v>Reaper's March</v>
      </c>
      <c r="E158" s="3">
        <f>IF(B158&lt;&gt;"",VLOOKUP(B158,'ESO map constants'!$A$3:$D$1000,4,FALSE),"")</f>
        <v>382</v>
      </c>
      <c r="F158" s="3">
        <f>IF(E158&lt;&gt;"",VLOOKUP(E158,'ESO zone constants'!$A$2:$B$9949,2,FALSE),"")</f>
        <v>179</v>
      </c>
      <c r="G158" s="3" t="str">
        <f>IF(E158&lt;&gt;"",VLOOKUP(E158,'ESO zone constants'!$A$2:$D$949,4,FALSE),"")</f>
        <v>Reaper's March</v>
      </c>
      <c r="H158" s="5">
        <v>1</v>
      </c>
      <c r="I158" t="str">
        <f>VLOOKUP(A158,'ESO wayshrine names'!$A$3:$B$1000,2,FALSE)</f>
        <v>Fort Grimwatch Wayshrine</v>
      </c>
      <c r="J158" s="30" t="str">
        <f t="shared" si="2"/>
        <v>[156]=382,</v>
      </c>
    </row>
    <row r="159" spans="1:10" x14ac:dyDescent="0.25">
      <c r="A159" s="12">
        <v>157</v>
      </c>
      <c r="B159" s="5">
        <v>17</v>
      </c>
      <c r="C159" s="5">
        <f>VLOOKUP(B159,'ESO map constants'!$A$3:$B$999,2,FALSE)</f>
        <v>256</v>
      </c>
      <c r="D159" t="str">
        <f>VLOOKUP(C159,'ESO map constants'!$B$3:$C$1000,2,FALSE)</f>
        <v>Reaper's March</v>
      </c>
      <c r="E159" s="3">
        <f>IF(B159&lt;&gt;"",VLOOKUP(B159,'ESO map constants'!$A$3:$D$1000,4,FALSE),"")</f>
        <v>382</v>
      </c>
      <c r="F159" s="3">
        <f>IF(E159&lt;&gt;"",VLOOKUP(E159,'ESO zone constants'!$A$2:$B$9949,2,FALSE),"")</f>
        <v>179</v>
      </c>
      <c r="G159" s="3" t="str">
        <f>IF(E159&lt;&gt;"",VLOOKUP(E159,'ESO zone constants'!$A$2:$D$949,4,FALSE),"")</f>
        <v>Reaper's March</v>
      </c>
      <c r="H159" s="5">
        <v>1</v>
      </c>
      <c r="I159" t="str">
        <f>VLOOKUP(A159,'ESO wayshrine names'!$A$3:$B$1000,2,FALSE)</f>
        <v>Fort Sphinxmoth Wayshrine</v>
      </c>
      <c r="J159" s="30" t="str">
        <f t="shared" si="2"/>
        <v>[157]=382,</v>
      </c>
    </row>
    <row r="160" spans="1:10" x14ac:dyDescent="0.25">
      <c r="A160" s="12">
        <v>158</v>
      </c>
      <c r="B160" s="5">
        <v>17</v>
      </c>
      <c r="C160" s="5">
        <f>VLOOKUP(B160,'ESO map constants'!$A$3:$B$999,2,FALSE)</f>
        <v>256</v>
      </c>
      <c r="D160" t="str">
        <f>VLOOKUP(C160,'ESO map constants'!$B$3:$C$1000,2,FALSE)</f>
        <v>Reaper's March</v>
      </c>
      <c r="E160" s="3">
        <f>IF(B160&lt;&gt;"",VLOOKUP(B160,'ESO map constants'!$A$3:$D$1000,4,FALSE),"")</f>
        <v>382</v>
      </c>
      <c r="F160" s="3">
        <f>IF(E160&lt;&gt;"",VLOOKUP(E160,'ESO zone constants'!$A$2:$B$9949,2,FALSE),"")</f>
        <v>179</v>
      </c>
      <c r="G160" s="3" t="str">
        <f>IF(E160&lt;&gt;"",VLOOKUP(E160,'ESO zone constants'!$A$2:$D$949,4,FALSE),"")</f>
        <v>Reaper's March</v>
      </c>
      <c r="H160" s="5">
        <v>1</v>
      </c>
      <c r="I160" t="str">
        <f>VLOOKUP(A160,'ESO wayshrine names'!$A$3:$B$1000,2,FALSE)</f>
        <v>Arenthia Wayshrine</v>
      </c>
      <c r="J160" s="30" t="str">
        <f t="shared" si="2"/>
        <v>[158]=382,</v>
      </c>
    </row>
    <row r="161" spans="1:10" x14ac:dyDescent="0.25">
      <c r="A161" s="12">
        <v>159</v>
      </c>
      <c r="B161" s="5">
        <v>17</v>
      </c>
      <c r="C161" s="5">
        <f>VLOOKUP(B161,'ESO map constants'!$A$3:$B$999,2,FALSE)</f>
        <v>256</v>
      </c>
      <c r="D161" t="str">
        <f>VLOOKUP(C161,'ESO map constants'!$B$3:$C$1000,2,FALSE)</f>
        <v>Reaper's March</v>
      </c>
      <c r="E161" s="3">
        <f>IF(B161&lt;&gt;"",VLOOKUP(B161,'ESO map constants'!$A$3:$D$1000,4,FALSE),"")</f>
        <v>382</v>
      </c>
      <c r="F161" s="3">
        <f>IF(E161&lt;&gt;"",VLOOKUP(E161,'ESO zone constants'!$A$2:$B$9949,2,FALSE),"")</f>
        <v>179</v>
      </c>
      <c r="G161" s="3" t="str">
        <f>IF(E161&lt;&gt;"",VLOOKUP(E161,'ESO zone constants'!$A$2:$D$949,4,FALSE),"")</f>
        <v>Reaper's March</v>
      </c>
      <c r="H161" s="5">
        <v>1</v>
      </c>
      <c r="I161" t="str">
        <f>VLOOKUP(A161,'ESO wayshrine names'!$A$3:$B$1000,2,FALSE)</f>
        <v>Dune Wayshrine</v>
      </c>
      <c r="J161" s="30" t="str">
        <f t="shared" si="2"/>
        <v>[159]=382,</v>
      </c>
    </row>
    <row r="162" spans="1:10" x14ac:dyDescent="0.25">
      <c r="A162" s="12">
        <v>160</v>
      </c>
      <c r="B162" s="5">
        <v>17</v>
      </c>
      <c r="C162" s="5">
        <f>VLOOKUP(B162,'ESO map constants'!$A$3:$B$999,2,FALSE)</f>
        <v>256</v>
      </c>
      <c r="D162" t="str">
        <f>VLOOKUP(C162,'ESO map constants'!$B$3:$C$1000,2,FALSE)</f>
        <v>Reaper's March</v>
      </c>
      <c r="E162" s="3">
        <f>IF(B162&lt;&gt;"",VLOOKUP(B162,'ESO map constants'!$A$3:$D$1000,4,FALSE),"")</f>
        <v>382</v>
      </c>
      <c r="F162" s="3">
        <f>IF(E162&lt;&gt;"",VLOOKUP(E162,'ESO zone constants'!$A$2:$B$9949,2,FALSE),"")</f>
        <v>179</v>
      </c>
      <c r="G162" s="3" t="str">
        <f>IF(E162&lt;&gt;"",VLOOKUP(E162,'ESO zone constants'!$A$2:$D$949,4,FALSE),"")</f>
        <v>Reaper's March</v>
      </c>
      <c r="H162" s="5">
        <v>1</v>
      </c>
      <c r="I162" t="str">
        <f>VLOOKUP(A162,'ESO wayshrine names'!$A$3:$B$1000,2,FALSE)</f>
        <v>Willowgrove Wayshrine</v>
      </c>
      <c r="J162" s="30" t="str">
        <f t="shared" si="2"/>
        <v>[160]=382,</v>
      </c>
    </row>
    <row r="163" spans="1:10" x14ac:dyDescent="0.25">
      <c r="A163" s="12">
        <v>161</v>
      </c>
      <c r="B163" s="5">
        <v>17</v>
      </c>
      <c r="C163" s="5">
        <f>VLOOKUP(B163,'ESO map constants'!$A$3:$B$999,2,FALSE)</f>
        <v>256</v>
      </c>
      <c r="D163" t="str">
        <f>VLOOKUP(C163,'ESO map constants'!$B$3:$C$1000,2,FALSE)</f>
        <v>Reaper's March</v>
      </c>
      <c r="E163" s="3">
        <f>IF(B163&lt;&gt;"",VLOOKUP(B163,'ESO map constants'!$A$3:$D$1000,4,FALSE),"")</f>
        <v>382</v>
      </c>
      <c r="F163" s="3">
        <f>IF(E163&lt;&gt;"",VLOOKUP(E163,'ESO zone constants'!$A$2:$B$9949,2,FALSE),"")</f>
        <v>179</v>
      </c>
      <c r="G163" s="3" t="str">
        <f>IF(E163&lt;&gt;"",VLOOKUP(E163,'ESO zone constants'!$A$2:$D$949,4,FALSE),"")</f>
        <v>Reaper's March</v>
      </c>
      <c r="H163" s="5">
        <v>1</v>
      </c>
      <c r="I163" t="str">
        <f>VLOOKUP(A163,'ESO wayshrine names'!$A$3:$B$1000,2,FALSE)</f>
        <v>Moonmont Wayshrine</v>
      </c>
      <c r="J163" s="30" t="str">
        <f t="shared" si="2"/>
        <v>[161]=382,</v>
      </c>
    </row>
    <row r="164" spans="1:10" x14ac:dyDescent="0.25">
      <c r="A164" s="12">
        <v>162</v>
      </c>
      <c r="B164" s="5">
        <v>17</v>
      </c>
      <c r="C164" s="5">
        <f>VLOOKUP(B164,'ESO map constants'!$A$3:$B$999,2,FALSE)</f>
        <v>256</v>
      </c>
      <c r="D164" t="str">
        <f>VLOOKUP(C164,'ESO map constants'!$B$3:$C$1000,2,FALSE)</f>
        <v>Reaper's March</v>
      </c>
      <c r="E164" s="3">
        <f>IF(B164&lt;&gt;"",VLOOKUP(B164,'ESO map constants'!$A$3:$D$1000,4,FALSE),"")</f>
        <v>382</v>
      </c>
      <c r="F164" s="3">
        <f>IF(E164&lt;&gt;"",VLOOKUP(E164,'ESO zone constants'!$A$2:$B$9949,2,FALSE),"")</f>
        <v>179</v>
      </c>
      <c r="G164" s="3" t="str">
        <f>IF(E164&lt;&gt;"",VLOOKUP(E164,'ESO zone constants'!$A$2:$D$949,4,FALSE),"")</f>
        <v>Reaper's March</v>
      </c>
      <c r="H164" s="5">
        <v>1</v>
      </c>
      <c r="I164" t="str">
        <f>VLOOKUP(A164,'ESO wayshrine names'!$A$3:$B$1000,2,FALSE)</f>
        <v>Rawl'kha Wayshrine</v>
      </c>
      <c r="J164" s="30" t="str">
        <f t="shared" si="2"/>
        <v>[162]=382,</v>
      </c>
    </row>
    <row r="165" spans="1:10" x14ac:dyDescent="0.25">
      <c r="A165" s="12">
        <v>163</v>
      </c>
      <c r="B165" s="5">
        <v>17</v>
      </c>
      <c r="C165" s="5">
        <f>VLOOKUP(B165,'ESO map constants'!$A$3:$B$999,2,FALSE)</f>
        <v>256</v>
      </c>
      <c r="D165" t="str">
        <f>VLOOKUP(C165,'ESO map constants'!$B$3:$C$1000,2,FALSE)</f>
        <v>Reaper's March</v>
      </c>
      <c r="E165" s="3">
        <f>IF(B165&lt;&gt;"",VLOOKUP(B165,'ESO map constants'!$A$3:$D$1000,4,FALSE),"")</f>
        <v>382</v>
      </c>
      <c r="F165" s="3">
        <f>IF(E165&lt;&gt;"",VLOOKUP(E165,'ESO zone constants'!$A$2:$B$9949,2,FALSE),"")</f>
        <v>179</v>
      </c>
      <c r="G165" s="3" t="str">
        <f>IF(E165&lt;&gt;"",VLOOKUP(E165,'ESO zone constants'!$A$2:$D$949,4,FALSE),"")</f>
        <v>Reaper's March</v>
      </c>
      <c r="H165" s="5">
        <v>1</v>
      </c>
      <c r="I165" t="str">
        <f>VLOOKUP(A165,'ESO wayshrine names'!$A$3:$B$1000,2,FALSE)</f>
        <v>S'ren-ja Wayshrine</v>
      </c>
      <c r="J165" s="30" t="str">
        <f t="shared" si="2"/>
        <v>[163]=382,</v>
      </c>
    </row>
    <row r="166" spans="1:10" x14ac:dyDescent="0.25">
      <c r="A166" s="12">
        <v>164</v>
      </c>
      <c r="B166" s="5">
        <v>7</v>
      </c>
      <c r="C166" s="5">
        <f>VLOOKUP(B166,'ESO map constants'!$A$3:$B$999,2,FALSE)</f>
        <v>9</v>
      </c>
      <c r="D166" t="str">
        <f>VLOOKUP(C166,'ESO map constants'!$B$3:$C$1000,2,FALSE)</f>
        <v>Grahtwood</v>
      </c>
      <c r="E166" s="3">
        <f>IF(B166&lt;&gt;"",VLOOKUP(B166,'ESO map constants'!$A$3:$D$1000,4,FALSE),"")</f>
        <v>383</v>
      </c>
      <c r="F166" s="3">
        <f>IF(E166&lt;&gt;"",VLOOKUP(E166,'ESO zone constants'!$A$2:$B$9949,2,FALSE),"")</f>
        <v>180</v>
      </c>
      <c r="G166" s="3" t="str">
        <f>IF(E166&lt;&gt;"",VLOOKUP(E166,'ESO zone constants'!$A$2:$D$949,4,FALSE),"")</f>
        <v>Grahtwood</v>
      </c>
      <c r="H166" s="5">
        <v>1</v>
      </c>
      <c r="I166" t="str">
        <f>VLOOKUP(A166,'ESO wayshrine names'!$A$3:$B$1000,2,FALSE)</f>
        <v>Gil-Var-Delle Wayshrine</v>
      </c>
      <c r="J166" s="30" t="str">
        <f t="shared" si="2"/>
        <v>[164]=383,</v>
      </c>
    </row>
    <row r="167" spans="1:10" x14ac:dyDescent="0.25">
      <c r="A167" s="12">
        <v>165</v>
      </c>
      <c r="B167" s="5">
        <v>7</v>
      </c>
      <c r="C167" s="5">
        <f>VLOOKUP(B167,'ESO map constants'!$A$3:$B$999,2,FALSE)</f>
        <v>9</v>
      </c>
      <c r="D167" t="str">
        <f>VLOOKUP(C167,'ESO map constants'!$B$3:$C$1000,2,FALSE)</f>
        <v>Grahtwood</v>
      </c>
      <c r="E167" s="3">
        <f>IF(B167&lt;&gt;"",VLOOKUP(B167,'ESO map constants'!$A$3:$D$1000,4,FALSE),"")</f>
        <v>383</v>
      </c>
      <c r="F167" s="3">
        <f>IF(E167&lt;&gt;"",VLOOKUP(E167,'ESO zone constants'!$A$2:$B$9949,2,FALSE),"")</f>
        <v>180</v>
      </c>
      <c r="G167" s="3" t="str">
        <f>IF(E167&lt;&gt;"",VLOOKUP(E167,'ESO zone constants'!$A$2:$D$949,4,FALSE),"")</f>
        <v>Grahtwood</v>
      </c>
      <c r="H167" s="5">
        <v>1</v>
      </c>
      <c r="I167" t="str">
        <f>VLOOKUP(A167,'ESO wayshrine names'!$A$3:$B$1000,2,FALSE)</f>
        <v>Haven Wayshrine</v>
      </c>
      <c r="J167" s="30" t="str">
        <f t="shared" si="2"/>
        <v>[165]=383,</v>
      </c>
    </row>
    <row r="168" spans="1:10" x14ac:dyDescent="0.25">
      <c r="A168" s="12">
        <v>166</v>
      </c>
      <c r="B168" s="5">
        <v>7</v>
      </c>
      <c r="C168" s="5">
        <f>VLOOKUP(B168,'ESO map constants'!$A$3:$B$999,2,FALSE)</f>
        <v>9</v>
      </c>
      <c r="D168" t="str">
        <f>VLOOKUP(C168,'ESO map constants'!$B$3:$C$1000,2,FALSE)</f>
        <v>Grahtwood</v>
      </c>
      <c r="E168" s="3">
        <f>IF(B168&lt;&gt;"",VLOOKUP(B168,'ESO map constants'!$A$3:$D$1000,4,FALSE),"")</f>
        <v>383</v>
      </c>
      <c r="F168" s="3">
        <f>IF(E168&lt;&gt;"",VLOOKUP(E168,'ESO zone constants'!$A$2:$B$9949,2,FALSE),"")</f>
        <v>180</v>
      </c>
      <c r="G168" s="3" t="str">
        <f>IF(E168&lt;&gt;"",VLOOKUP(E168,'ESO zone constants'!$A$2:$D$949,4,FALSE),"")</f>
        <v>Grahtwood</v>
      </c>
      <c r="H168" s="5">
        <v>1</v>
      </c>
      <c r="I168" t="str">
        <f>VLOOKUP(A168,'ESO wayshrine names'!$A$3:$B$1000,2,FALSE)</f>
        <v>Redfur Trading Post Wayshrine</v>
      </c>
      <c r="J168" s="30" t="str">
        <f t="shared" si="2"/>
        <v>[166]=383,</v>
      </c>
    </row>
    <row r="169" spans="1:10" x14ac:dyDescent="0.25">
      <c r="A169" s="12">
        <v>167</v>
      </c>
      <c r="B169" s="5">
        <v>7</v>
      </c>
      <c r="C169" s="5">
        <f>VLOOKUP(B169,'ESO map constants'!$A$3:$B$999,2,FALSE)</f>
        <v>9</v>
      </c>
      <c r="D169" t="str">
        <f>VLOOKUP(C169,'ESO map constants'!$B$3:$C$1000,2,FALSE)</f>
        <v>Grahtwood</v>
      </c>
      <c r="E169" s="3">
        <f>IF(B169&lt;&gt;"",VLOOKUP(B169,'ESO map constants'!$A$3:$D$1000,4,FALSE),"")</f>
        <v>383</v>
      </c>
      <c r="F169" s="3">
        <f>IF(E169&lt;&gt;"",VLOOKUP(E169,'ESO zone constants'!$A$2:$B$9949,2,FALSE),"")</f>
        <v>180</v>
      </c>
      <c r="G169" s="3" t="str">
        <f>IF(E169&lt;&gt;"",VLOOKUP(E169,'ESO zone constants'!$A$2:$D$949,4,FALSE),"")</f>
        <v>Grahtwood</v>
      </c>
      <c r="H169" s="5">
        <v>1</v>
      </c>
      <c r="I169" t="str">
        <f>VLOOKUP(A169,'ESO wayshrine names'!$A$3:$B$1000,2,FALSE)</f>
        <v>Southpoint Wayshrine</v>
      </c>
      <c r="J169" s="30" t="str">
        <f t="shared" si="2"/>
        <v>[167]=383,</v>
      </c>
    </row>
    <row r="170" spans="1:10" x14ac:dyDescent="0.25">
      <c r="A170" s="12">
        <v>168</v>
      </c>
      <c r="B170" s="5">
        <v>7</v>
      </c>
      <c r="C170" s="5">
        <f>VLOOKUP(B170,'ESO map constants'!$A$3:$B$999,2,FALSE)</f>
        <v>9</v>
      </c>
      <c r="D170" t="str">
        <f>VLOOKUP(C170,'ESO map constants'!$B$3:$C$1000,2,FALSE)</f>
        <v>Grahtwood</v>
      </c>
      <c r="E170" s="3">
        <f>IF(B170&lt;&gt;"",VLOOKUP(B170,'ESO map constants'!$A$3:$D$1000,4,FALSE),"")</f>
        <v>383</v>
      </c>
      <c r="F170" s="3">
        <f>IF(E170&lt;&gt;"",VLOOKUP(E170,'ESO zone constants'!$A$2:$B$9949,2,FALSE),"")</f>
        <v>180</v>
      </c>
      <c r="G170" s="3" t="str">
        <f>IF(E170&lt;&gt;"",VLOOKUP(E170,'ESO zone constants'!$A$2:$D$949,4,FALSE),"")</f>
        <v>Grahtwood</v>
      </c>
      <c r="H170" s="5">
        <v>1</v>
      </c>
      <c r="I170" t="str">
        <f>VLOOKUP(A170,'ESO wayshrine names'!$A$3:$B$1000,2,FALSE)</f>
        <v>Cormount Wayshrine</v>
      </c>
      <c r="J170" s="30" t="str">
        <f t="shared" si="2"/>
        <v>[168]=383,</v>
      </c>
    </row>
    <row r="171" spans="1:10" x14ac:dyDescent="0.25">
      <c r="A171" s="12">
        <v>169</v>
      </c>
      <c r="B171" s="5">
        <v>7</v>
      </c>
      <c r="C171" s="5">
        <f>VLOOKUP(B171,'ESO map constants'!$A$3:$B$999,2,FALSE)</f>
        <v>9</v>
      </c>
      <c r="D171" t="str">
        <f>VLOOKUP(C171,'ESO map constants'!$B$3:$C$1000,2,FALSE)</f>
        <v>Grahtwood</v>
      </c>
      <c r="E171" s="3">
        <f>IF(B171&lt;&gt;"",VLOOKUP(B171,'ESO map constants'!$A$3:$D$1000,4,FALSE),"")</f>
        <v>383</v>
      </c>
      <c r="F171" s="3">
        <f>IF(E171&lt;&gt;"",VLOOKUP(E171,'ESO zone constants'!$A$2:$B$9949,2,FALSE),"")</f>
        <v>180</v>
      </c>
      <c r="G171" s="3" t="str">
        <f>IF(E171&lt;&gt;"",VLOOKUP(E171,'ESO zone constants'!$A$2:$D$949,4,FALSE),"")</f>
        <v>Grahtwood</v>
      </c>
      <c r="H171" s="5">
        <v>1</v>
      </c>
      <c r="I171" t="str">
        <f>VLOOKUP(A171,'ESO wayshrine names'!$A$3:$B$1000,2,FALSE)</f>
        <v>Ossuary Wayshrine</v>
      </c>
      <c r="J171" s="30" t="str">
        <f t="shared" si="2"/>
        <v>[169]=383,</v>
      </c>
    </row>
    <row r="172" spans="1:10" x14ac:dyDescent="0.25">
      <c r="A172" s="12">
        <v>171</v>
      </c>
      <c r="B172" s="5">
        <v>9</v>
      </c>
      <c r="C172" s="5">
        <f>VLOOKUP(B172,'ESO map constants'!$A$3:$B$999,2,FALSE)</f>
        <v>26</v>
      </c>
      <c r="D172" t="str">
        <f>VLOOKUP(C172,'ESO map constants'!$B$3:$C$1000,2,FALSE)</f>
        <v>Shadowfen</v>
      </c>
      <c r="E172" s="3">
        <f>IF(B172&lt;&gt;"",VLOOKUP(B172,'ESO map constants'!$A$3:$D$1000,4,FALSE),"")</f>
        <v>117</v>
      </c>
      <c r="F172" s="3">
        <f>IF(E172&lt;&gt;"",VLOOKUP(E172,'ESO zone constants'!$A$2:$B$9949,2,FALSE),"")</f>
        <v>19</v>
      </c>
      <c r="G172" s="3" t="str">
        <f>IF(E172&lt;&gt;"",VLOOKUP(E172,'ESO zone constants'!$A$2:$D$949,4,FALSE),"")</f>
        <v>Shadowfen</v>
      </c>
      <c r="H172" s="5">
        <v>1</v>
      </c>
      <c r="I172" t="str">
        <f>VLOOKUP(A172,'ESO wayshrine names'!$A$3:$B$1000,2,FALSE)</f>
        <v>Bogmother Wayshrine</v>
      </c>
      <c r="J172" s="30" t="str">
        <f t="shared" si="2"/>
        <v>[171]=117,</v>
      </c>
    </row>
    <row r="173" spans="1:10" x14ac:dyDescent="0.25">
      <c r="A173" s="12">
        <v>172</v>
      </c>
      <c r="B173" s="5">
        <v>22</v>
      </c>
      <c r="C173" s="5">
        <f>VLOOKUP(B173,'ESO map constants'!$A$3:$B$999,2,FALSE)</f>
        <v>74</v>
      </c>
      <c r="D173" t="str">
        <f>VLOOKUP(C173,'ESO map constants'!$B$3:$C$1000,2,FALSE)</f>
        <v>Bleakrock Isle</v>
      </c>
      <c r="E173" s="3">
        <f>IF(B173&lt;&gt;"",VLOOKUP(B173,'ESO map constants'!$A$3:$D$1000,4,FALSE),"")</f>
        <v>280</v>
      </c>
      <c r="F173" s="3">
        <f>IF(E173&lt;&gt;"",VLOOKUP(E173,'ESO zone constants'!$A$2:$B$9949,2,FALSE),"")</f>
        <v>109</v>
      </c>
      <c r="G173" s="3" t="str">
        <f>IF(E173&lt;&gt;"",VLOOKUP(E173,'ESO zone constants'!$A$2:$D$949,4,FALSE),"")</f>
        <v>Bleakrock Isle</v>
      </c>
      <c r="H173" s="5">
        <v>1</v>
      </c>
      <c r="I173" t="str">
        <f>VLOOKUP(A173,'ESO wayshrine names'!$A$3:$B$1000,2,FALSE)</f>
        <v>Bleakrock Wayshrine</v>
      </c>
      <c r="J173" s="30" t="str">
        <f t="shared" si="2"/>
        <v>[172]=280,</v>
      </c>
    </row>
    <row r="174" spans="1:10" x14ac:dyDescent="0.25">
      <c r="A174" s="12">
        <v>173</v>
      </c>
      <c r="B174" s="5">
        <v>18</v>
      </c>
      <c r="C174" s="5">
        <f>VLOOKUP(B174,'ESO map constants'!$A$3:$B$999,2,FALSE)</f>
        <v>75</v>
      </c>
      <c r="D174" t="str">
        <f>VLOOKUP(C174,'ESO map constants'!$B$3:$C$1000,2,FALSE)</f>
        <v>Bal Foyen</v>
      </c>
      <c r="E174" s="3">
        <f>IF(B174&lt;&gt;"",VLOOKUP(B174,'ESO map constants'!$A$3:$D$1000,4,FALSE),"")</f>
        <v>281</v>
      </c>
      <c r="F174" s="3">
        <f>IF(E174&lt;&gt;"",VLOOKUP(E174,'ESO zone constants'!$A$2:$B$9949,2,FALSE),"")</f>
        <v>110</v>
      </c>
      <c r="G174" s="3" t="str">
        <f>IF(E174&lt;&gt;"",VLOOKUP(E174,'ESO zone constants'!$A$2:$D$949,4,FALSE),"")</f>
        <v>Bal Foyen</v>
      </c>
      <c r="H174" s="5">
        <v>1</v>
      </c>
      <c r="I174" t="str">
        <f>VLOOKUP(A174,'ESO wayshrine names'!$A$3:$B$1000,2,FALSE)</f>
        <v>Dhalmora Wayshrine</v>
      </c>
      <c r="J174" s="30" t="str">
        <f t="shared" si="2"/>
        <v>[173]=281,</v>
      </c>
    </row>
    <row r="175" spans="1:10" x14ac:dyDescent="0.25">
      <c r="A175" s="12">
        <v>174</v>
      </c>
      <c r="B175" s="5">
        <v>15</v>
      </c>
      <c r="C175" s="5">
        <f>VLOOKUP(B175,'ESO map constants'!$A$3:$B$999,2,FALSE)</f>
        <v>143</v>
      </c>
      <c r="D175" t="str">
        <f>VLOOKUP(C175,'ESO map constants'!$B$3:$C$1000,2,FALSE)</f>
        <v>Auridon</v>
      </c>
      <c r="E175" s="3">
        <f>IF(B175&lt;&gt;"",VLOOKUP(B175,'ESO map constants'!$A$3:$D$1000,4,FALSE),"")</f>
        <v>381</v>
      </c>
      <c r="F175" s="3">
        <f>IF(E175&lt;&gt;"",VLOOKUP(E175,'ESO zone constants'!$A$2:$B$9949,2,FALSE),"")</f>
        <v>178</v>
      </c>
      <c r="G175" s="3" t="str">
        <f>IF(E175&lt;&gt;"",VLOOKUP(E175,'ESO zone constants'!$A$2:$D$949,4,FALSE),"")</f>
        <v>Auridon</v>
      </c>
      <c r="H175" s="5">
        <v>1</v>
      </c>
      <c r="I175" t="str">
        <f>VLOOKUP(A175,'ESO wayshrine names'!$A$3:$B$1000,2,FALSE)</f>
        <v>Tanzelwil Wayshrine</v>
      </c>
      <c r="J175" s="30" t="str">
        <f t="shared" si="2"/>
        <v>[174]=381,</v>
      </c>
    </row>
    <row r="176" spans="1:10" x14ac:dyDescent="0.25">
      <c r="A176" s="12">
        <v>175</v>
      </c>
      <c r="B176" s="5">
        <v>15</v>
      </c>
      <c r="C176" s="5">
        <f>VLOOKUP(B176,'ESO map constants'!$A$3:$B$999,2,FALSE)</f>
        <v>143</v>
      </c>
      <c r="D176" t="str">
        <f>VLOOKUP(C176,'ESO map constants'!$B$3:$C$1000,2,FALSE)</f>
        <v>Auridon</v>
      </c>
      <c r="E176" s="3">
        <f>IF(B176&lt;&gt;"",VLOOKUP(B176,'ESO map constants'!$A$3:$D$1000,4,FALSE),"")</f>
        <v>381</v>
      </c>
      <c r="F176" s="3">
        <f>IF(E176&lt;&gt;"",VLOOKUP(E176,'ESO zone constants'!$A$2:$B$9949,2,FALSE),"")</f>
        <v>178</v>
      </c>
      <c r="G176" s="3" t="str">
        <f>IF(E176&lt;&gt;"",VLOOKUP(E176,'ESO zone constants'!$A$2:$D$949,4,FALSE),"")</f>
        <v>Auridon</v>
      </c>
      <c r="H176" s="5">
        <v>1</v>
      </c>
      <c r="I176" t="str">
        <f>VLOOKUP(A176,'ESO wayshrine names'!$A$3:$B$1000,2,FALSE)</f>
        <v>Firsthold Wayshrine</v>
      </c>
      <c r="J176" s="30" t="str">
        <f t="shared" si="2"/>
        <v>[175]=381,</v>
      </c>
    </row>
    <row r="177" spans="1:10" x14ac:dyDescent="0.25">
      <c r="A177" s="12">
        <v>176</v>
      </c>
      <c r="B177" s="5">
        <v>15</v>
      </c>
      <c r="C177" s="5">
        <f>VLOOKUP(B177,'ESO map constants'!$A$3:$B$999,2,FALSE)</f>
        <v>143</v>
      </c>
      <c r="D177" t="str">
        <f>VLOOKUP(C177,'ESO map constants'!$B$3:$C$1000,2,FALSE)</f>
        <v>Auridon</v>
      </c>
      <c r="E177" s="3">
        <f>IF(B177&lt;&gt;"",VLOOKUP(B177,'ESO map constants'!$A$3:$D$1000,4,FALSE),"")</f>
        <v>381</v>
      </c>
      <c r="F177" s="3">
        <f>IF(E177&lt;&gt;"",VLOOKUP(E177,'ESO zone constants'!$A$2:$B$9949,2,FALSE),"")</f>
        <v>178</v>
      </c>
      <c r="G177" s="3" t="str">
        <f>IF(E177&lt;&gt;"",VLOOKUP(E177,'ESO zone constants'!$A$2:$D$949,4,FALSE),"")</f>
        <v>Auridon</v>
      </c>
      <c r="H177" s="5">
        <v>1</v>
      </c>
      <c r="I177" t="str">
        <f>VLOOKUP(A177,'ESO wayshrine names'!$A$3:$B$1000,2,FALSE)</f>
        <v>Mathiisen Wayshrine</v>
      </c>
      <c r="J177" s="30" t="str">
        <f t="shared" si="2"/>
        <v>[176]=381,</v>
      </c>
    </row>
    <row r="178" spans="1:10" x14ac:dyDescent="0.25">
      <c r="A178" s="12">
        <v>177</v>
      </c>
      <c r="B178" s="5">
        <v>15</v>
      </c>
      <c r="C178" s="5">
        <f>VLOOKUP(B178,'ESO map constants'!$A$3:$B$999,2,FALSE)</f>
        <v>143</v>
      </c>
      <c r="D178" t="str">
        <f>VLOOKUP(C178,'ESO map constants'!$B$3:$C$1000,2,FALSE)</f>
        <v>Auridon</v>
      </c>
      <c r="E178" s="3">
        <f>IF(B178&lt;&gt;"",VLOOKUP(B178,'ESO map constants'!$A$3:$D$1000,4,FALSE),"")</f>
        <v>381</v>
      </c>
      <c r="F178" s="3">
        <f>IF(E178&lt;&gt;"",VLOOKUP(E178,'ESO zone constants'!$A$2:$B$9949,2,FALSE),"")</f>
        <v>178</v>
      </c>
      <c r="G178" s="3" t="str">
        <f>IF(E178&lt;&gt;"",VLOOKUP(E178,'ESO zone constants'!$A$2:$D$949,4,FALSE),"")</f>
        <v>Auridon</v>
      </c>
      <c r="H178" s="5">
        <v>1</v>
      </c>
      <c r="I178" t="str">
        <f>VLOOKUP(A178,'ESO wayshrine names'!$A$3:$B$1000,2,FALSE)</f>
        <v>Vulkhel Guard Wayshrine</v>
      </c>
      <c r="J178" s="30" t="str">
        <f t="shared" si="2"/>
        <v>[177]=381,</v>
      </c>
    </row>
    <row r="179" spans="1:10" x14ac:dyDescent="0.25">
      <c r="A179" s="12">
        <v>178</v>
      </c>
      <c r="B179" s="5">
        <v>15</v>
      </c>
      <c r="C179" s="5">
        <f>VLOOKUP(B179,'ESO map constants'!$A$3:$B$999,2,FALSE)</f>
        <v>143</v>
      </c>
      <c r="D179" t="str">
        <f>VLOOKUP(C179,'ESO map constants'!$B$3:$C$1000,2,FALSE)</f>
        <v>Auridon</v>
      </c>
      <c r="E179" s="3">
        <f>IF(B179&lt;&gt;"",VLOOKUP(B179,'ESO map constants'!$A$3:$D$1000,4,FALSE),"")</f>
        <v>381</v>
      </c>
      <c r="F179" s="3">
        <f>IF(E179&lt;&gt;"",VLOOKUP(E179,'ESO zone constants'!$A$2:$B$9949,2,FALSE),"")</f>
        <v>178</v>
      </c>
      <c r="G179" s="3" t="str">
        <f>IF(E179&lt;&gt;"",VLOOKUP(E179,'ESO zone constants'!$A$2:$D$949,4,FALSE),"")</f>
        <v>Auridon</v>
      </c>
      <c r="H179" s="5">
        <v>1</v>
      </c>
      <c r="I179" t="str">
        <f>VLOOKUP(A179,'ESO wayshrine names'!$A$3:$B$1000,2,FALSE)</f>
        <v>Phaer Wayshrine</v>
      </c>
      <c r="J179" s="30" t="str">
        <f t="shared" si="2"/>
        <v>[178]=381,</v>
      </c>
    </row>
    <row r="180" spans="1:10" x14ac:dyDescent="0.25">
      <c r="A180" s="12">
        <v>179</v>
      </c>
      <c r="B180" s="5">
        <v>19</v>
      </c>
      <c r="C180" s="5">
        <f>VLOOKUP(B180,'ESO map constants'!$A$3:$B$999,2,FALSE)</f>
        <v>201</v>
      </c>
      <c r="D180" t="str">
        <f>VLOOKUP(C180,'ESO map constants'!$B$3:$C$1000,2,FALSE)</f>
        <v>Stros M'Kai</v>
      </c>
      <c r="E180" s="3">
        <f>IF(B180&lt;&gt;"",VLOOKUP(B180,'ESO map constants'!$A$3:$D$1000,4,FALSE),"")</f>
        <v>534</v>
      </c>
      <c r="F180" s="3">
        <f>IF(E180&lt;&gt;"",VLOOKUP(E180,'ESO zone constants'!$A$2:$B$9949,2,FALSE),"")</f>
        <v>304</v>
      </c>
      <c r="G180" s="3" t="str">
        <f>IF(E180&lt;&gt;"",VLOOKUP(E180,'ESO zone constants'!$A$2:$D$949,4,FALSE),"")</f>
        <v>Stros M'Kai</v>
      </c>
      <c r="H180" s="5">
        <v>1</v>
      </c>
      <c r="I180" t="str">
        <f>VLOOKUP(A180,'ESO wayshrine names'!$A$3:$B$1000,2,FALSE)</f>
        <v>Sandy Grotto Wayshrine</v>
      </c>
      <c r="J180" s="30" t="str">
        <f t="shared" si="2"/>
        <v>[179]=534,</v>
      </c>
    </row>
    <row r="181" spans="1:10" x14ac:dyDescent="0.25">
      <c r="A181" s="12">
        <v>180</v>
      </c>
      <c r="B181" s="5">
        <v>19</v>
      </c>
      <c r="C181" s="5">
        <f>VLOOKUP(B181,'ESO map constants'!$A$3:$B$999,2,FALSE)</f>
        <v>201</v>
      </c>
      <c r="D181" t="str">
        <f>VLOOKUP(C181,'ESO map constants'!$B$3:$C$1000,2,FALSE)</f>
        <v>Stros M'Kai</v>
      </c>
      <c r="E181" s="3">
        <f>IF(B181&lt;&gt;"",VLOOKUP(B181,'ESO map constants'!$A$3:$D$1000,4,FALSE),"")</f>
        <v>534</v>
      </c>
      <c r="F181" s="3">
        <f>IF(E181&lt;&gt;"",VLOOKUP(E181,'ESO zone constants'!$A$2:$B$9949,2,FALSE),"")</f>
        <v>304</v>
      </c>
      <c r="G181" s="3" t="str">
        <f>IF(E181&lt;&gt;"",VLOOKUP(E181,'ESO zone constants'!$A$2:$D$949,4,FALSE),"")</f>
        <v>Stros M'Kai</v>
      </c>
      <c r="H181" s="5">
        <v>1</v>
      </c>
      <c r="I181" t="str">
        <f>VLOOKUP(A181,'ESO wayshrine names'!$A$3:$B$1000,2,FALSE)</f>
        <v>Saintsport Wayshrine</v>
      </c>
      <c r="J181" s="30" t="str">
        <f t="shared" si="2"/>
        <v>[180]=534,</v>
      </c>
    </row>
    <row r="182" spans="1:10" x14ac:dyDescent="0.25">
      <c r="A182" s="12">
        <v>184</v>
      </c>
      <c r="B182" s="5">
        <v>23</v>
      </c>
      <c r="C182" s="5">
        <f>VLOOKUP(B182,'ESO map constants'!$A$3:$B$999,2,FALSE)</f>
        <v>255</v>
      </c>
      <c r="D182" t="str">
        <f>VLOOKUP(C182,'ESO map constants'!$B$3:$C$1000,2,FALSE)</f>
        <v>Coldharbour</v>
      </c>
      <c r="E182" s="3">
        <f>IF(B182&lt;&gt;"",VLOOKUP(B182,'ESO map constants'!$A$3:$D$1000,4,FALSE),"")</f>
        <v>347</v>
      </c>
      <c r="F182" s="3">
        <f>IF(E182&lt;&gt;"",VLOOKUP(E182,'ESO zone constants'!$A$2:$B$9949,2,FALSE),"")</f>
        <v>154</v>
      </c>
      <c r="G182" s="3" t="str">
        <f>IF(E182&lt;&gt;"",VLOOKUP(E182,'ESO zone constants'!$A$2:$D$949,4,FALSE),"")</f>
        <v>Coldharbour</v>
      </c>
      <c r="H182" s="5">
        <v>6</v>
      </c>
      <c r="I182" t="str">
        <f>VLOOKUP(A182,'ESO wayshrine names'!$A$3:$B$1000,2,FALSE)</f>
        <v>Dungeon: Vaults of Madness</v>
      </c>
      <c r="J182" s="30" t="str">
        <f t="shared" si="2"/>
        <v>[184]=347,</v>
      </c>
    </row>
    <row r="183" spans="1:10" x14ac:dyDescent="0.25">
      <c r="A183" s="12">
        <v>185</v>
      </c>
      <c r="B183" s="5">
        <v>17</v>
      </c>
      <c r="C183" s="5">
        <f>VLOOKUP(B183,'ESO map constants'!$A$3:$B$999,2,FALSE)</f>
        <v>256</v>
      </c>
      <c r="D183" t="str">
        <f>VLOOKUP(C183,'ESO map constants'!$B$3:$C$1000,2,FALSE)</f>
        <v>Reaper's March</v>
      </c>
      <c r="E183" s="3">
        <f>IF(B183&lt;&gt;"",VLOOKUP(B183,'ESO map constants'!$A$3:$D$1000,4,FALSE),"")</f>
        <v>382</v>
      </c>
      <c r="F183" s="3">
        <f>IF(E183&lt;&gt;"",VLOOKUP(E183,'ESO zone constants'!$A$2:$B$9949,2,FALSE),"")</f>
        <v>179</v>
      </c>
      <c r="G183" s="3" t="str">
        <f>IF(E183&lt;&gt;"",VLOOKUP(E183,'ESO zone constants'!$A$2:$D$949,4,FALSE),"")</f>
        <v>Reaper's March</v>
      </c>
      <c r="H183" s="5">
        <v>6</v>
      </c>
      <c r="I183" t="str">
        <f>VLOOKUP(A183,'ESO wayshrine names'!$A$3:$B$1000,2,FALSE)</f>
        <v>Dungeon: Selene's Web</v>
      </c>
      <c r="J183" s="30" t="str">
        <f t="shared" si="2"/>
        <v>[185]=382,</v>
      </c>
    </row>
    <row r="184" spans="1:10" x14ac:dyDescent="0.25">
      <c r="A184" s="12">
        <v>186</v>
      </c>
      <c r="B184" s="5">
        <v>6</v>
      </c>
      <c r="C184" s="5">
        <f>VLOOKUP(B184,'ESO map constants'!$A$3:$B$999,2,FALSE)</f>
        <v>20</v>
      </c>
      <c r="D184" t="str">
        <f>VLOOKUP(C184,'ESO map constants'!$B$3:$C$1000,2,FALSE)</f>
        <v>Bangkorai</v>
      </c>
      <c r="E184" s="3">
        <f>IF(B184&lt;&gt;"",VLOOKUP(B184,'ESO map constants'!$A$3:$D$1000,4,FALSE),"")</f>
        <v>92</v>
      </c>
      <c r="F184" s="3">
        <f>IF(E184&lt;&gt;"",VLOOKUP(E184,'ESO zone constants'!$A$2:$B$9949,2,FALSE),"")</f>
        <v>14</v>
      </c>
      <c r="G184" s="3" t="str">
        <f>IF(E184&lt;&gt;"",VLOOKUP(E184,'ESO zone constants'!$A$2:$D$949,4,FALSE),"")</f>
        <v>Bangkorai</v>
      </c>
      <c r="H184" s="5">
        <v>6</v>
      </c>
      <c r="I184" t="str">
        <f>VLOOKUP(A184,'ESO wayshrine names'!$A$3:$B$1000,2,FALSE)</f>
        <v>Dungeon: Blackheart Haven</v>
      </c>
      <c r="J184" s="30" t="str">
        <f t="shared" si="2"/>
        <v>[186]=92,</v>
      </c>
    </row>
    <row r="185" spans="1:10" x14ac:dyDescent="0.25">
      <c r="A185" s="12">
        <v>187</v>
      </c>
      <c r="B185" s="5">
        <v>12</v>
      </c>
      <c r="C185" s="5">
        <f>VLOOKUP(B185,'ESO map constants'!$A$3:$B$999,2,FALSE)</f>
        <v>125</v>
      </c>
      <c r="D185" t="str">
        <f>VLOOKUP(C185,'ESO map constants'!$B$3:$C$1000,2,FALSE)</f>
        <v>The Rift</v>
      </c>
      <c r="E185" s="3">
        <f>IF(B185&lt;&gt;"",VLOOKUP(B185,'ESO map constants'!$A$3:$D$1000,4,FALSE),"")</f>
        <v>103</v>
      </c>
      <c r="F185" s="3">
        <f>IF(E185&lt;&gt;"",VLOOKUP(E185,'ESO zone constants'!$A$2:$B$9949,2,FALSE),"")</f>
        <v>16</v>
      </c>
      <c r="G185" s="3" t="str">
        <f>IF(E185&lt;&gt;"",VLOOKUP(E185,'ESO zone constants'!$A$2:$D$949,4,FALSE),"")</f>
        <v>The Rift</v>
      </c>
      <c r="H185" s="5">
        <v>6</v>
      </c>
      <c r="I185" t="str">
        <f>VLOOKUP(A185,'ESO wayshrine names'!$A$3:$B$1000,2,FALSE)</f>
        <v>Dungeon: Blessed Crucible</v>
      </c>
      <c r="J185" s="30" t="str">
        <f t="shared" si="2"/>
        <v>[187]=103,</v>
      </c>
    </row>
    <row r="186" spans="1:10" x14ac:dyDescent="0.25">
      <c r="A186" s="12">
        <v>188</v>
      </c>
      <c r="B186" s="5">
        <v>8</v>
      </c>
      <c r="C186" s="5">
        <f>VLOOKUP(B186,'ESO map constants'!$A$3:$B$999,2,FALSE)</f>
        <v>22</v>
      </c>
      <c r="D186" t="str">
        <f>VLOOKUP(C186,'ESO map constants'!$B$3:$C$1000,2,FALSE)</f>
        <v>Malabal Tor</v>
      </c>
      <c r="E186" s="3">
        <f>IF(B186&lt;&gt;"",VLOOKUP(B186,'ESO map constants'!$A$3:$D$1000,4,FALSE),"")</f>
        <v>58</v>
      </c>
      <c r="F186" s="3">
        <f>IF(E186&lt;&gt;"",VLOOKUP(E186,'ESO zone constants'!$A$2:$B$9949,2,FALSE),"")</f>
        <v>11</v>
      </c>
      <c r="G186" s="3" t="str">
        <f>IF(E186&lt;&gt;"",VLOOKUP(E186,'ESO zone constants'!$A$2:$D$949,4,FALSE),"")</f>
        <v>Malabal Tor</v>
      </c>
      <c r="H186" s="5">
        <v>6</v>
      </c>
      <c r="I186" t="str">
        <f>VLOOKUP(A186,'ESO wayshrine names'!$A$3:$B$1000,2,FALSE)</f>
        <v>Dungeon: Tempest Island</v>
      </c>
      <c r="J186" s="30" t="str">
        <f t="shared" si="2"/>
        <v>[188]=58,</v>
      </c>
    </row>
    <row r="187" spans="1:10" x14ac:dyDescent="0.25">
      <c r="A187" s="12">
        <v>189</v>
      </c>
      <c r="B187" s="5">
        <v>4</v>
      </c>
      <c r="C187" s="5">
        <f>VLOOKUP(B187,'ESO map constants'!$A$3:$B$999,2,FALSE)</f>
        <v>12</v>
      </c>
      <c r="D187" t="str">
        <f>VLOOKUP(C187,'ESO map constants'!$B$3:$C$1000,2,FALSE)</f>
        <v>Stormhaven</v>
      </c>
      <c r="E187" s="3">
        <f>IF(B187&lt;&gt;"",VLOOKUP(B187,'ESO map constants'!$A$3:$D$1000,4,FALSE),"")</f>
        <v>19</v>
      </c>
      <c r="F187" s="3">
        <f>IF(E187&lt;&gt;"",VLOOKUP(E187,'ESO zone constants'!$A$2:$B$9949,2,FALSE),"")</f>
        <v>4</v>
      </c>
      <c r="G187" s="3" t="str">
        <f>IF(E187&lt;&gt;"",VLOOKUP(E187,'ESO zone constants'!$A$2:$D$949,4,FALSE),"")</f>
        <v>Stormhaven</v>
      </c>
      <c r="H187" s="5">
        <v>6</v>
      </c>
      <c r="I187" t="str">
        <f>VLOOKUP(A187,'ESO wayshrine names'!$A$3:$B$1000,2,FALSE)</f>
        <v>Dungeon: Wayrest Sewers I</v>
      </c>
      <c r="J187" s="30" t="str">
        <f t="shared" si="2"/>
        <v>[189]=19,</v>
      </c>
    </row>
    <row r="188" spans="1:10" x14ac:dyDescent="0.25">
      <c r="A188" s="12">
        <v>190</v>
      </c>
      <c r="B188" s="5">
        <v>3</v>
      </c>
      <c r="C188" s="5">
        <f>VLOOKUP(B188,'ESO map constants'!$A$3:$B$999,2,FALSE)</f>
        <v>10</v>
      </c>
      <c r="D188" t="str">
        <f>VLOOKUP(C188,'ESO map constants'!$B$3:$C$1000,2,FALSE)</f>
        <v>Rivenspire</v>
      </c>
      <c r="E188" s="3">
        <f>IF(B188&lt;&gt;"",VLOOKUP(B188,'ESO map constants'!$A$3:$D$1000,4,FALSE),"")</f>
        <v>20</v>
      </c>
      <c r="F188" s="3">
        <f>IF(E188&lt;&gt;"",VLOOKUP(E188,'ESO zone constants'!$A$2:$B$9949,2,FALSE),"")</f>
        <v>5</v>
      </c>
      <c r="G188" s="3" t="str">
        <f>IF(E188&lt;&gt;"",VLOOKUP(E188,'ESO zone constants'!$A$2:$D$949,4,FALSE),"")</f>
        <v>Rivenspire</v>
      </c>
      <c r="H188" s="5">
        <v>6</v>
      </c>
      <c r="I188" t="str">
        <f>VLOOKUP(A188,'ESO wayshrine names'!$A$3:$B$1000,2,FALSE)</f>
        <v>Dungeon: Crypt of Hearts I</v>
      </c>
      <c r="J188" s="30" t="str">
        <f t="shared" si="2"/>
        <v>[190]=20,</v>
      </c>
    </row>
    <row r="189" spans="1:10" x14ac:dyDescent="0.25">
      <c r="A189" s="12">
        <v>191</v>
      </c>
      <c r="B189" s="5">
        <v>7</v>
      </c>
      <c r="C189" s="5">
        <f>VLOOKUP(B189,'ESO map constants'!$A$3:$B$999,2,FALSE)</f>
        <v>9</v>
      </c>
      <c r="D189" t="str">
        <f>VLOOKUP(C189,'ESO map constants'!$B$3:$C$1000,2,FALSE)</f>
        <v>Grahtwood</v>
      </c>
      <c r="E189" s="3">
        <f>IF(B189&lt;&gt;"",VLOOKUP(B189,'ESO map constants'!$A$3:$D$1000,4,FALSE),"")</f>
        <v>383</v>
      </c>
      <c r="F189" s="3">
        <f>IF(E189&lt;&gt;"",VLOOKUP(E189,'ESO zone constants'!$A$2:$B$9949,2,FALSE),"")</f>
        <v>180</v>
      </c>
      <c r="G189" s="3" t="str">
        <f>IF(E189&lt;&gt;"",VLOOKUP(E189,'ESO zone constants'!$A$2:$D$949,4,FALSE),"")</f>
        <v>Grahtwood</v>
      </c>
      <c r="H189" s="5">
        <v>6</v>
      </c>
      <c r="I189" t="str">
        <f>VLOOKUP(A189,'ESO wayshrine names'!$A$3:$B$1000,2,FALSE)</f>
        <v>Dungeon: Elden Hollow I</v>
      </c>
      <c r="J189" s="30" t="str">
        <f t="shared" si="2"/>
        <v>[191]=383,</v>
      </c>
    </row>
    <row r="190" spans="1:10" x14ac:dyDescent="0.25">
      <c r="A190" s="12">
        <v>192</v>
      </c>
      <c r="B190" s="5">
        <v>9</v>
      </c>
      <c r="C190" s="5">
        <f>VLOOKUP(B190,'ESO map constants'!$A$3:$B$999,2,FALSE)</f>
        <v>26</v>
      </c>
      <c r="D190" t="str">
        <f>VLOOKUP(C190,'ESO map constants'!$B$3:$C$1000,2,FALSE)</f>
        <v>Shadowfen</v>
      </c>
      <c r="E190" s="3">
        <f>IF(B190&lt;&gt;"",VLOOKUP(B190,'ESO map constants'!$A$3:$D$1000,4,FALSE),"")</f>
        <v>117</v>
      </c>
      <c r="F190" s="3">
        <f>IF(E190&lt;&gt;"",VLOOKUP(E190,'ESO zone constants'!$A$2:$B$9949,2,FALSE),"")</f>
        <v>19</v>
      </c>
      <c r="G190" s="3" t="str">
        <f>IF(E190&lt;&gt;"",VLOOKUP(E190,'ESO zone constants'!$A$2:$D$949,4,FALSE),"")</f>
        <v>Shadowfen</v>
      </c>
      <c r="H190" s="5">
        <v>6</v>
      </c>
      <c r="I190" t="str">
        <f>VLOOKUP(A190,'ESO wayshrine names'!$A$3:$B$1000,2,FALSE)</f>
        <v>Dungeon: Arx Corinium</v>
      </c>
      <c r="J190" s="30" t="str">
        <f t="shared" si="2"/>
        <v>[192]=117,</v>
      </c>
    </row>
    <row r="191" spans="1:10" x14ac:dyDescent="0.25">
      <c r="A191" s="12">
        <v>193</v>
      </c>
      <c r="B191" s="5">
        <v>2</v>
      </c>
      <c r="C191" s="5">
        <f>VLOOKUP(B191,'ESO map constants'!$A$3:$B$999,2,FALSE)</f>
        <v>1</v>
      </c>
      <c r="D191" t="str">
        <f>VLOOKUP(C191,'ESO map constants'!$B$3:$C$1000,2,FALSE)</f>
        <v>Glenumbra</v>
      </c>
      <c r="E191" s="3">
        <f>IF(B191&lt;&gt;"",VLOOKUP(B191,'ESO map constants'!$A$3:$D$1000,4,FALSE),"")</f>
        <v>3</v>
      </c>
      <c r="F191" s="3">
        <f>IF(E191&lt;&gt;"",VLOOKUP(E191,'ESO zone constants'!$A$2:$B$9949,2,FALSE),"")</f>
        <v>2</v>
      </c>
      <c r="G191" s="3" t="str">
        <f>IF(E191&lt;&gt;"",VLOOKUP(E191,'ESO zone constants'!$A$2:$D$949,4,FALSE),"")</f>
        <v>Glenumbra</v>
      </c>
      <c r="H191" s="5">
        <v>6</v>
      </c>
      <c r="I191" t="str">
        <f>VLOOKUP(A191,'ESO wayshrine names'!$A$3:$B$1000,2,FALSE)</f>
        <v>Dungeon: Spindleclutch I</v>
      </c>
      <c r="J191" s="30" t="str">
        <f t="shared" si="2"/>
        <v>[193]=3,</v>
      </c>
    </row>
    <row r="192" spans="1:10" x14ac:dyDescent="0.25">
      <c r="A192" s="12">
        <v>194</v>
      </c>
      <c r="B192" s="5">
        <v>15</v>
      </c>
      <c r="C192" s="5">
        <f>VLOOKUP(B192,'ESO map constants'!$A$3:$B$999,2,FALSE)</f>
        <v>143</v>
      </c>
      <c r="D192" t="str">
        <f>VLOOKUP(C192,'ESO map constants'!$B$3:$C$1000,2,FALSE)</f>
        <v>Auridon</v>
      </c>
      <c r="E192" s="3">
        <f>IF(B192&lt;&gt;"",VLOOKUP(B192,'ESO map constants'!$A$3:$D$1000,4,FALSE),"")</f>
        <v>381</v>
      </c>
      <c r="F192" s="3">
        <f>IF(E192&lt;&gt;"",VLOOKUP(E192,'ESO zone constants'!$A$2:$B$9949,2,FALSE),"")</f>
        <v>178</v>
      </c>
      <c r="G192" s="3" t="str">
        <f>IF(E192&lt;&gt;"",VLOOKUP(E192,'ESO zone constants'!$A$2:$D$949,4,FALSE),"")</f>
        <v>Auridon</v>
      </c>
      <c r="H192" s="5">
        <v>6</v>
      </c>
      <c r="I192" t="str">
        <f>VLOOKUP(A192,'ESO wayshrine names'!$A$3:$B$1000,2,FALSE)</f>
        <v>Dungeon: The Banished Cells I</v>
      </c>
      <c r="J192" s="30" t="str">
        <f t="shared" si="2"/>
        <v>[194]=381,</v>
      </c>
    </row>
    <row r="193" spans="1:10" x14ac:dyDescent="0.25">
      <c r="A193" s="12">
        <v>195</v>
      </c>
      <c r="B193" s="5">
        <v>13</v>
      </c>
      <c r="C193" s="5">
        <f>VLOOKUP(B193,'ESO map constants'!$A$3:$B$999,2,FALSE)</f>
        <v>61</v>
      </c>
      <c r="D193" t="str">
        <f>VLOOKUP(C193,'ESO map constants'!$B$3:$C$1000,2,FALSE)</f>
        <v>Eastmarch</v>
      </c>
      <c r="E193" s="3">
        <f>IF(B193&lt;&gt;"",VLOOKUP(B193,'ESO map constants'!$A$3:$D$1000,4,FALSE),"")</f>
        <v>101</v>
      </c>
      <c r="F193" s="3">
        <f>IF(E193&lt;&gt;"",VLOOKUP(E193,'ESO zone constants'!$A$2:$B$9949,2,FALSE),"")</f>
        <v>15</v>
      </c>
      <c r="G193" s="3" t="str">
        <f>IF(E193&lt;&gt;"",VLOOKUP(E193,'ESO zone constants'!$A$2:$D$949,4,FALSE),"")</f>
        <v>Eastmarch</v>
      </c>
      <c r="H193" s="5">
        <v>6</v>
      </c>
      <c r="I193" t="str">
        <f>VLOOKUP(A193,'ESO wayshrine names'!$A$3:$B$1000,2,FALSE)</f>
        <v>Dungeon: Direfrost Keep</v>
      </c>
      <c r="J193" s="30" t="str">
        <f t="shared" si="2"/>
        <v>[195]=101,</v>
      </c>
    </row>
    <row r="194" spans="1:10" x14ac:dyDescent="0.25">
      <c r="A194" s="12">
        <v>196</v>
      </c>
      <c r="B194" s="5">
        <v>5</v>
      </c>
      <c r="C194" s="5">
        <f>VLOOKUP(B194,'ESO map constants'!$A$3:$B$999,2,FALSE)</f>
        <v>30</v>
      </c>
      <c r="D194" t="str">
        <f>VLOOKUP(C194,'ESO map constants'!$B$3:$C$1000,2,FALSE)</f>
        <v>Alik'r Desert</v>
      </c>
      <c r="E194" s="3">
        <f>IF(B194&lt;&gt;"",VLOOKUP(B194,'ESO map constants'!$A$3:$D$1000,4,FALSE),"")</f>
        <v>104</v>
      </c>
      <c r="F194" s="3">
        <f>IF(E194&lt;&gt;"",VLOOKUP(E194,'ESO zone constants'!$A$2:$B$9949,2,FALSE),"")</f>
        <v>17</v>
      </c>
      <c r="G194" s="3" t="str">
        <f>IF(E194&lt;&gt;"",VLOOKUP(E194,'ESO zone constants'!$A$2:$D$949,4,FALSE),"")</f>
        <v>Alik'r Desert</v>
      </c>
      <c r="H194" s="5">
        <v>6</v>
      </c>
      <c r="I194" t="str">
        <f>VLOOKUP(A194,'ESO wayshrine names'!$A$3:$B$1000,2,FALSE)</f>
        <v>Dungeon: Volenfell</v>
      </c>
      <c r="J194" s="30" t="str">
        <f t="shared" si="2"/>
        <v>[196]=104,</v>
      </c>
    </row>
    <row r="195" spans="1:10" x14ac:dyDescent="0.25">
      <c r="A195" s="12">
        <v>197</v>
      </c>
      <c r="B195" s="5">
        <v>16</v>
      </c>
      <c r="C195" s="5">
        <f>VLOOKUP(B195,'ESO map constants'!$A$3:$B$999,2,FALSE)</f>
        <v>300</v>
      </c>
      <c r="D195" t="str">
        <f>VLOOKUP(C195,'ESO map constants'!$B$3:$C$1000,2,FALSE)</f>
        <v>Greenshade</v>
      </c>
      <c r="E195" s="3">
        <f>IF(B195&lt;&gt;"",VLOOKUP(B195,'ESO map constants'!$A$3:$D$1000,4,FALSE),"")</f>
        <v>108</v>
      </c>
      <c r="F195" s="3">
        <f>IF(E195&lt;&gt;"",VLOOKUP(E195,'ESO zone constants'!$A$2:$B$9949,2,FALSE),"")</f>
        <v>18</v>
      </c>
      <c r="G195" s="3" t="str">
        <f>IF(E195&lt;&gt;"",VLOOKUP(E195,'ESO zone constants'!$A$2:$D$949,4,FALSE),"")</f>
        <v>Greenshade</v>
      </c>
      <c r="H195" s="5">
        <v>6</v>
      </c>
      <c r="I195" t="str">
        <f>VLOOKUP(A195,'ESO wayshrine names'!$A$3:$B$1000,2,FALSE)</f>
        <v>Dungeon: City of Ash I</v>
      </c>
      <c r="J195" s="30" t="str">
        <f t="shared" ref="J195:J258" si="3">IF(A195&lt;&gt;"",IF(E195&lt;&gt;"",IF(OR(ISNA(A195),ISNA(E195)),"","["&amp;A195&amp;"]="&amp;E195&amp;","),""),"")</f>
        <v>[197]=108,</v>
      </c>
    </row>
    <row r="196" spans="1:10" x14ac:dyDescent="0.25">
      <c r="A196" s="12">
        <v>198</v>
      </c>
      <c r="B196" s="5">
        <v>10</v>
      </c>
      <c r="C196" s="5">
        <f>VLOOKUP(B196,'ESO map constants'!$A$3:$B$999,2,FALSE)</f>
        <v>13</v>
      </c>
      <c r="D196" t="str">
        <f>VLOOKUP(C196,'ESO map constants'!$B$3:$C$1000,2,FALSE)</f>
        <v>Deshaan</v>
      </c>
      <c r="E196" s="3">
        <f>IF(B196&lt;&gt;"",VLOOKUP(B196,'ESO map constants'!$A$3:$D$1000,4,FALSE),"")</f>
        <v>57</v>
      </c>
      <c r="F196" s="3">
        <f>IF(E196&lt;&gt;"",VLOOKUP(E196,'ESO zone constants'!$A$2:$B$9949,2,FALSE),"")</f>
        <v>10</v>
      </c>
      <c r="G196" s="3" t="str">
        <f>IF(E196&lt;&gt;"",VLOOKUP(E196,'ESO zone constants'!$A$2:$D$949,4,FALSE),"")</f>
        <v>Deshaan</v>
      </c>
      <c r="H196" s="5">
        <v>6</v>
      </c>
      <c r="I196" t="str">
        <f>VLOOKUP(A196,'ESO wayshrine names'!$A$3:$B$1000,2,FALSE)</f>
        <v>Dungeon: Darkshade Caverns I</v>
      </c>
      <c r="J196" s="30" t="str">
        <f t="shared" si="3"/>
        <v>[198]=57,</v>
      </c>
    </row>
    <row r="197" spans="1:10" x14ac:dyDescent="0.25">
      <c r="A197" s="12">
        <v>199</v>
      </c>
      <c r="B197" s="5">
        <v>26</v>
      </c>
      <c r="C197" s="5">
        <f>VLOOKUP(B197,'ESO map constants'!$A$3:$B$999,2,FALSE)</f>
        <v>0</v>
      </c>
      <c r="D197" t="s">
        <v>39</v>
      </c>
      <c r="E197" s="3">
        <f>IF(B197&lt;&gt;"",VLOOKUP(B197,'ESO map constants'!$A$3:$D$1000,4,FALSE),"")</f>
        <v>584</v>
      </c>
      <c r="G197" s="3" t="str">
        <f>IF(E197&lt;&gt;"",VLOOKUP(E197,'ESO zone constants'!$A$2:$D$949,4,FALSE),"")</f>
        <v>Imperial City</v>
      </c>
      <c r="I197" t="str">
        <f>VLOOKUP(A197,'ESO wayshrine names'!$A$3:$B$1000,2,FALSE)</f>
        <v>Southern High Rock Wayshrine</v>
      </c>
      <c r="J197" s="30" t="str">
        <f t="shared" si="3"/>
        <v>[199]=584,</v>
      </c>
    </row>
    <row r="198" spans="1:10" x14ac:dyDescent="0.25">
      <c r="A198" s="12">
        <v>201</v>
      </c>
      <c r="B198" s="5">
        <v>26</v>
      </c>
      <c r="C198" s="5">
        <f>VLOOKUP(B198,'ESO map constants'!$A$3:$B$999,2,FALSE)</f>
        <v>0</v>
      </c>
      <c r="D198" t="s">
        <v>39</v>
      </c>
      <c r="E198" s="3">
        <f>IF(B198&lt;&gt;"",VLOOKUP(B198,'ESO map constants'!$A$3:$D$1000,4,FALSE),"")</f>
        <v>584</v>
      </c>
      <c r="G198" s="3" t="str">
        <f>IF(E198&lt;&gt;"",VLOOKUP(E198,'ESO zone constants'!$A$2:$D$949,4,FALSE),"")</f>
        <v>Imperial City</v>
      </c>
      <c r="I198" t="str">
        <f>VLOOKUP(A198,'ESO wayshrine names'!$A$3:$B$1000,2,FALSE)</f>
        <v>Western Elsweyr Wayshrine</v>
      </c>
      <c r="J198" s="30" t="str">
        <f t="shared" si="3"/>
        <v>[201]=584,</v>
      </c>
    </row>
    <row r="199" spans="1:10" x14ac:dyDescent="0.25">
      <c r="A199" s="12">
        <v>203</v>
      </c>
      <c r="B199" s="5">
        <v>26</v>
      </c>
      <c r="C199" s="5">
        <f>VLOOKUP(B199,'ESO map constants'!$A$3:$B$999,2,FALSE)</f>
        <v>0</v>
      </c>
      <c r="D199" t="s">
        <v>39</v>
      </c>
      <c r="E199" s="3">
        <f>IF(B199&lt;&gt;"",VLOOKUP(B199,'ESO map constants'!$A$3:$D$1000,4,FALSE),"")</f>
        <v>584</v>
      </c>
      <c r="G199" s="3" t="str">
        <f>IF(E199&lt;&gt;"",VLOOKUP(E199,'ESO zone constants'!$A$2:$D$949,4,FALSE),"")</f>
        <v>Imperial City</v>
      </c>
      <c r="I199" t="str">
        <f>VLOOKUP(A199,'ESO wayshrine names'!$A$3:$B$1000,2,FALSE)</f>
        <v>South Morrowind Wayshrine</v>
      </c>
      <c r="J199" s="30" t="str">
        <f t="shared" si="3"/>
        <v>[203]=584,</v>
      </c>
    </row>
    <row r="200" spans="1:10" x14ac:dyDescent="0.25">
      <c r="A200" s="12">
        <v>204</v>
      </c>
      <c r="B200" s="5">
        <v>6</v>
      </c>
      <c r="C200" s="5">
        <f>VLOOKUP(B200,'ESO map constants'!$A$3:$B$999,2,FALSE)</f>
        <v>20</v>
      </c>
      <c r="D200" t="str">
        <f>VLOOKUP(C200,'ESO map constants'!$B$3:$C$1000,2,FALSE)</f>
        <v>Bangkorai</v>
      </c>
      <c r="E200" s="3">
        <f>IF(B200&lt;&gt;"",VLOOKUP(B200,'ESO map constants'!$A$3:$D$1000,4,FALSE),"")</f>
        <v>92</v>
      </c>
      <c r="F200" s="3">
        <f>VLOOKUP(E200,'ESO zone constants'!$A$2:$B$9949,2,FALSE)</f>
        <v>14</v>
      </c>
      <c r="G200" s="3" t="str">
        <f>IF(E200&lt;&gt;"",VLOOKUP(E200,'ESO zone constants'!$A$2:$D$949,4,FALSE),"")</f>
        <v>Bangkorai</v>
      </c>
      <c r="H200" s="5">
        <v>1</v>
      </c>
      <c r="I200" t="str">
        <f>VLOOKUP(A200,'ESO wayshrine names'!$A$3:$B$1000,2,FALSE)</f>
        <v>Eastern Evermore Wayshrine</v>
      </c>
      <c r="J200" s="30" t="str">
        <f t="shared" si="3"/>
        <v>[204]=92,</v>
      </c>
    </row>
    <row r="201" spans="1:10" x14ac:dyDescent="0.25">
      <c r="A201" s="12">
        <v>205</v>
      </c>
      <c r="B201" s="5">
        <v>10</v>
      </c>
      <c r="C201" s="5">
        <f>VLOOKUP(B201,'ESO map constants'!$A$3:$B$999,2,FALSE)</f>
        <v>13</v>
      </c>
      <c r="D201" t="str">
        <f>VLOOKUP(C201,'ESO map constants'!$B$3:$C$1000,2,FALSE)</f>
        <v>Deshaan</v>
      </c>
      <c r="E201" s="3">
        <f>IF(B201&lt;&gt;"",VLOOKUP(B201,'ESO map constants'!$A$3:$D$1000,4,FALSE),"")</f>
        <v>57</v>
      </c>
      <c r="F201" s="3">
        <f>VLOOKUP(E201,'ESO zone constants'!$A$2:$B$9949,2,FALSE)</f>
        <v>10</v>
      </c>
      <c r="G201" s="3" t="str">
        <f>IF(E201&lt;&gt;"",VLOOKUP(E201,'ESO zone constants'!$A$2:$D$949,4,FALSE),"")</f>
        <v>Deshaan</v>
      </c>
      <c r="H201" s="5">
        <v>1</v>
      </c>
      <c r="I201" t="str">
        <f>VLOOKUP(A201,'ESO wayshrine names'!$A$3:$B$1000,2,FALSE)</f>
        <v>Shad Astula Wayshrine</v>
      </c>
      <c r="J201" s="30" t="str">
        <f t="shared" si="3"/>
        <v>[205]=57,</v>
      </c>
    </row>
    <row r="202" spans="1:10" x14ac:dyDescent="0.25">
      <c r="A202" s="12">
        <v>206</v>
      </c>
      <c r="B202" s="5">
        <v>6</v>
      </c>
      <c r="C202" s="5">
        <f>VLOOKUP(B202,'ESO map constants'!$A$3:$B$999,2,FALSE)</f>
        <v>20</v>
      </c>
      <c r="D202" t="str">
        <f>VLOOKUP(C202,'ESO map constants'!$B$3:$C$1000,2,FALSE)</f>
        <v>Bangkorai</v>
      </c>
      <c r="E202" s="3">
        <f>IF(B202&lt;&gt;"",VLOOKUP(B202,'ESO map constants'!$A$3:$D$1000,4,FALSE),"")</f>
        <v>92</v>
      </c>
      <c r="F202" s="3">
        <f>VLOOKUP(E202,'ESO zone constants'!$A$2:$B$9949,2,FALSE)</f>
        <v>14</v>
      </c>
      <c r="G202" s="3" t="str">
        <f>IF(E202&lt;&gt;"",VLOOKUP(E202,'ESO zone constants'!$A$2:$D$949,4,FALSE),"")</f>
        <v>Bangkorai</v>
      </c>
      <c r="H202" s="5">
        <v>1</v>
      </c>
      <c r="I202" t="str">
        <f>VLOOKUP(A202,'ESO wayshrine names'!$A$3:$B$1000,2,FALSE)</f>
        <v>Halcyon Lake Wayshrine</v>
      </c>
      <c r="J202" s="30" t="str">
        <f t="shared" si="3"/>
        <v>[206]=92,</v>
      </c>
    </row>
    <row r="203" spans="1:10" x14ac:dyDescent="0.25">
      <c r="A203" s="12">
        <v>207</v>
      </c>
      <c r="B203" s="5">
        <v>7</v>
      </c>
      <c r="C203" s="5">
        <f>VLOOKUP(B203,'ESO map constants'!$A$3:$B$999,2,FALSE)</f>
        <v>9</v>
      </c>
      <c r="D203" t="str">
        <f>VLOOKUP(C203,'ESO map constants'!$B$3:$C$1000,2,FALSE)</f>
        <v>Grahtwood</v>
      </c>
      <c r="E203" s="3">
        <f>IF(B203&lt;&gt;"",VLOOKUP(B203,'ESO map constants'!$A$3:$D$1000,4,FALSE),"")</f>
        <v>383</v>
      </c>
      <c r="F203" s="3">
        <f>VLOOKUP(E203,'ESO zone constants'!$A$2:$B$9949,2,FALSE)</f>
        <v>180</v>
      </c>
      <c r="G203" s="3" t="str">
        <f>IF(E203&lt;&gt;"",VLOOKUP(E203,'ESO zone constants'!$A$2:$D$949,4,FALSE),"")</f>
        <v>Grahtwood</v>
      </c>
      <c r="H203" s="5">
        <v>1</v>
      </c>
      <c r="I203" t="str">
        <f>VLOOKUP(A203,'ESO wayshrine names'!$A$3:$B$1000,2,FALSE)</f>
        <v>Gray Mire Wayshrine</v>
      </c>
      <c r="J203" s="30" t="str">
        <f t="shared" si="3"/>
        <v>[207]=383,</v>
      </c>
    </row>
    <row r="204" spans="1:10" x14ac:dyDescent="0.25">
      <c r="A204" s="12">
        <v>208</v>
      </c>
      <c r="B204" s="5">
        <v>3</v>
      </c>
      <c r="C204" s="5">
        <f>VLOOKUP(B204,'ESO map constants'!$A$3:$B$999,2,FALSE)</f>
        <v>10</v>
      </c>
      <c r="D204" t="str">
        <f>VLOOKUP(C204,'ESO map constants'!$B$3:$C$1000,2,FALSE)</f>
        <v>Rivenspire</v>
      </c>
      <c r="E204" s="3">
        <f>IF(B204&lt;&gt;"",VLOOKUP(B204,'ESO map constants'!$A$3:$D$1000,4,FALSE),"")</f>
        <v>20</v>
      </c>
      <c r="F204" s="3">
        <f>VLOOKUP(E204,'ESO zone constants'!$A$2:$B$9949,2,FALSE)</f>
        <v>5</v>
      </c>
      <c r="G204" s="3" t="str">
        <f>IF(E204&lt;&gt;"",VLOOKUP(E204,'ESO zone constants'!$A$2:$D$949,4,FALSE),"")</f>
        <v>Rivenspire</v>
      </c>
      <c r="H204" s="5">
        <v>1</v>
      </c>
      <c r="I204" t="str">
        <f>VLOOKUP(A204,'ESO wayshrine names'!$A$3:$B$1000,2,FALSE)</f>
        <v>Shrouded Pass Wayshrine</v>
      </c>
      <c r="J204" s="30" t="str">
        <f t="shared" si="3"/>
        <v>[208]=20,</v>
      </c>
    </row>
    <row r="205" spans="1:10" x14ac:dyDescent="0.25">
      <c r="A205" s="12">
        <v>209</v>
      </c>
      <c r="C205" s="5" t="e">
        <f>VLOOKUP(B205,'ESO map constants'!$A$3:$B$999,2,FALSE)</f>
        <v>#N/A</v>
      </c>
      <c r="E205" s="3" t="str">
        <f>IF(B205&lt;&gt;"",VLOOKUP(B205,'ESO map constants'!$A$3:$D$1000,4,FALSE),"")</f>
        <v/>
      </c>
      <c r="F205" s="3" t="e">
        <f>VLOOKUP(E205,'ESO zone constants'!$A$2:$B$9949,2,FALSE)</f>
        <v>#N/A</v>
      </c>
      <c r="G205" s="3" t="str">
        <f>IF(E205&lt;&gt;"",VLOOKUP(E205,'ESO zone constants'!$A$2:$D$949,4,FALSE),"")</f>
        <v/>
      </c>
      <c r="I205">
        <f>VLOOKUP(A205,'ESO wayshrine names'!$A$3:$B$1000,2,FALSE)</f>
        <v>0</v>
      </c>
      <c r="J205" s="30" t="str">
        <f t="shared" si="3"/>
        <v/>
      </c>
    </row>
    <row r="206" spans="1:10" x14ac:dyDescent="0.25">
      <c r="A206" s="12">
        <v>210</v>
      </c>
      <c r="B206" s="5">
        <v>2</v>
      </c>
      <c r="C206" s="5">
        <f>VLOOKUP(B206,'ESO map constants'!$A$3:$B$999,2,FALSE)</f>
        <v>1</v>
      </c>
      <c r="D206" t="str">
        <f>VLOOKUP(C206,'ESO map constants'!$B$3:$C$1000,2,FALSE)</f>
        <v>Glenumbra</v>
      </c>
      <c r="E206" s="3">
        <f>IF(B206&lt;&gt;"",VLOOKUP(B206,'ESO map constants'!$A$3:$D$1000,4,FALSE),"")</f>
        <v>3</v>
      </c>
      <c r="F206" s="3">
        <f>VLOOKUP(E206,'ESO zone constants'!$A$2:$B$9949,2,FALSE)</f>
        <v>2</v>
      </c>
      <c r="G206" s="3" t="str">
        <f>IF(E206&lt;&gt;"",VLOOKUP(E206,'ESO zone constants'!$A$2:$D$949,4,FALSE),"")</f>
        <v>Glenumbra</v>
      </c>
      <c r="H206" s="5">
        <v>1</v>
      </c>
      <c r="I206" t="str">
        <f>VLOOKUP(A206,'ESO wayshrine names'!$A$3:$B$1000,2,FALSE)</f>
        <v>The Harborage</v>
      </c>
      <c r="J206" s="30" t="str">
        <f t="shared" si="3"/>
        <v>[210]=3,</v>
      </c>
    </row>
    <row r="207" spans="1:10" x14ac:dyDescent="0.25">
      <c r="A207" s="12">
        <v>211</v>
      </c>
      <c r="B207" s="5">
        <v>15</v>
      </c>
      <c r="C207" s="5">
        <f>VLOOKUP(B207,'ESO map constants'!$A$3:$B$999,2,FALSE)</f>
        <v>143</v>
      </c>
      <c r="D207" t="str">
        <f>VLOOKUP(C207,'ESO map constants'!$B$3:$C$1000,2,FALSE)</f>
        <v>Auridon</v>
      </c>
      <c r="E207" s="3">
        <f>IF(B207&lt;&gt;"",VLOOKUP(B207,'ESO map constants'!$A$3:$D$1000,4,FALSE),"")</f>
        <v>381</v>
      </c>
      <c r="F207" s="3">
        <f>VLOOKUP(E207,'ESO zone constants'!$A$2:$B$9949,2,FALSE)</f>
        <v>178</v>
      </c>
      <c r="G207" s="3" t="str">
        <f>IF(E207&lt;&gt;"",VLOOKUP(E207,'ESO zone constants'!$A$2:$D$949,4,FALSE),"")</f>
        <v>Auridon</v>
      </c>
      <c r="H207" s="5">
        <v>1</v>
      </c>
      <c r="I207" t="str">
        <f>VLOOKUP(A207,'ESO wayshrine names'!$A$3:$B$1000,2,FALSE)</f>
        <v>The Harborage</v>
      </c>
      <c r="J207" s="30" t="str">
        <f t="shared" si="3"/>
        <v>[211]=381,</v>
      </c>
    </row>
    <row r="208" spans="1:10" x14ac:dyDescent="0.25">
      <c r="A208" s="12">
        <v>212</v>
      </c>
      <c r="B208" s="5">
        <v>11</v>
      </c>
      <c r="C208" s="5">
        <f>VLOOKUP(B208,'ESO map constants'!$A$3:$B$999,2,FALSE)</f>
        <v>7</v>
      </c>
      <c r="D208" t="str">
        <f>VLOOKUP(C208,'ESO map constants'!$B$3:$C$1000,2,FALSE)</f>
        <v>Stonefalls</v>
      </c>
      <c r="E208" s="3">
        <f>IF(B208&lt;&gt;"",VLOOKUP(B208,'ESO map constants'!$A$3:$D$1000,4,FALSE),"")</f>
        <v>41</v>
      </c>
      <c r="F208" s="3">
        <f>VLOOKUP(E208,'ESO zone constants'!$A$2:$B$9949,2,FALSE)</f>
        <v>9</v>
      </c>
      <c r="G208" s="3" t="str">
        <f>IF(E208&lt;&gt;"",VLOOKUP(E208,'ESO zone constants'!$A$2:$D$949,4,FALSE),"")</f>
        <v>Stonefalls</v>
      </c>
      <c r="H208" s="5">
        <v>1</v>
      </c>
      <c r="I208" t="str">
        <f>VLOOKUP(A208,'ESO wayshrine names'!$A$3:$B$1000,2,FALSE)</f>
        <v>The Harborage</v>
      </c>
      <c r="J208" s="30" t="str">
        <f t="shared" si="3"/>
        <v>[212]=41,</v>
      </c>
    </row>
    <row r="209" spans="1:10" x14ac:dyDescent="0.25">
      <c r="A209" s="12">
        <v>213</v>
      </c>
      <c r="B209" s="5">
        <v>7</v>
      </c>
      <c r="C209" s="5">
        <f>VLOOKUP(B209,'ESO map constants'!$A$3:$B$999,2,FALSE)</f>
        <v>9</v>
      </c>
      <c r="D209" t="str">
        <f>VLOOKUP(C209,'ESO map constants'!$B$3:$C$1000,2,FALSE)</f>
        <v>Grahtwood</v>
      </c>
      <c r="E209" s="3">
        <f>IF(B209&lt;&gt;"",VLOOKUP(B209,'ESO map constants'!$A$3:$D$1000,4,FALSE),"")</f>
        <v>383</v>
      </c>
      <c r="F209" s="3">
        <f>VLOOKUP(E209,'ESO zone constants'!$A$2:$B$9949,2,FALSE)</f>
        <v>180</v>
      </c>
      <c r="G209" s="3" t="str">
        <f>IF(E209&lt;&gt;"",VLOOKUP(E209,'ESO zone constants'!$A$2:$D$949,4,FALSE),"")</f>
        <v>Grahtwood</v>
      </c>
      <c r="H209" s="5">
        <v>1</v>
      </c>
      <c r="I209" t="str">
        <f>VLOOKUP(A209,'ESO wayshrine names'!$A$3:$B$1000,2,FALSE)</f>
        <v>Falinesti Winter Wayshrine</v>
      </c>
      <c r="J209" s="30" t="str">
        <f t="shared" si="3"/>
        <v>[213]=383,</v>
      </c>
    </row>
    <row r="210" spans="1:10" x14ac:dyDescent="0.25">
      <c r="A210" s="12">
        <v>214</v>
      </c>
      <c r="B210" s="5">
        <v>7</v>
      </c>
      <c r="C210" s="5">
        <f>VLOOKUP(B210,'ESO map constants'!$A$3:$B$999,2,FALSE)</f>
        <v>9</v>
      </c>
      <c r="D210" t="str">
        <f>VLOOKUP(C210,'ESO map constants'!$B$3:$C$1000,2,FALSE)</f>
        <v>Grahtwood</v>
      </c>
      <c r="E210" s="3">
        <f>IF(B210&lt;&gt;"",VLOOKUP(B210,'ESO map constants'!$A$3:$D$1000,4,FALSE),"")</f>
        <v>383</v>
      </c>
      <c r="F210" s="3">
        <f>VLOOKUP(E210,'ESO zone constants'!$A$2:$B$9949,2,FALSE)</f>
        <v>180</v>
      </c>
      <c r="G210" s="3" t="str">
        <f>IF(E210&lt;&gt;"",VLOOKUP(E210,'ESO zone constants'!$A$2:$D$949,4,FALSE),"")</f>
        <v>Grahtwood</v>
      </c>
      <c r="H210" s="5">
        <v>1</v>
      </c>
      <c r="I210" t="str">
        <f>VLOOKUP(A210,'ESO wayshrine names'!$A$3:$B$1000,2,FALSE)</f>
        <v>Elden Root Wayshrine</v>
      </c>
      <c r="J210" s="30" t="str">
        <f t="shared" si="3"/>
        <v>[214]=383,</v>
      </c>
    </row>
    <row r="211" spans="1:10" x14ac:dyDescent="0.25">
      <c r="A211" s="12">
        <v>216</v>
      </c>
      <c r="B211" s="5">
        <v>2</v>
      </c>
      <c r="C211" s="5">
        <f>VLOOKUP(B211,'ESO map constants'!$A$3:$B$999,2,FALSE)</f>
        <v>1</v>
      </c>
      <c r="D211" t="str">
        <f>VLOOKUP(C211,'ESO map constants'!$B$3:$C$1000,2,FALSE)</f>
        <v>Glenumbra</v>
      </c>
      <c r="E211" s="3">
        <f>IF(B211&lt;&gt;"",VLOOKUP(B211,'ESO map constants'!$A$3:$D$1000,4,FALSE),"")</f>
        <v>3</v>
      </c>
      <c r="F211" s="3">
        <f>VLOOKUP(E211,'ESO zone constants'!$A$2:$B$9949,2,FALSE)</f>
        <v>2</v>
      </c>
      <c r="G211" s="3" t="str">
        <f>IF(E211&lt;&gt;"",VLOOKUP(E211,'ESO zone constants'!$A$2:$D$949,4,FALSE),"")</f>
        <v>Glenumbra</v>
      </c>
      <c r="H211" s="5">
        <v>1</v>
      </c>
      <c r="I211" t="str">
        <f>VLOOKUP(A211,'ESO wayshrine names'!$A$3:$B$1000,2,FALSE)</f>
        <v>Hag Fen Wayshrine</v>
      </c>
      <c r="J211" s="30" t="str">
        <f t="shared" si="3"/>
        <v>[216]=3,</v>
      </c>
    </row>
    <row r="212" spans="1:10" x14ac:dyDescent="0.25">
      <c r="A212" s="12">
        <v>217</v>
      </c>
      <c r="B212" s="5">
        <v>25</v>
      </c>
      <c r="C212" s="5">
        <f>VLOOKUP(B212,'ESO map constants'!$A$3:$B$999,2,FALSE)</f>
        <v>1126</v>
      </c>
      <c r="D212" t="str">
        <f>VLOOKUP(C212,'ESO map constants'!$B$3:$C$1000,2,FALSE)</f>
        <v>Craglorn</v>
      </c>
      <c r="E212" s="3">
        <f>IF(B212&lt;&gt;"",VLOOKUP(B212,'ESO map constants'!$A$3:$D$1000,4,FALSE),"")</f>
        <v>888</v>
      </c>
      <c r="F212" s="3">
        <f>VLOOKUP(E212,'ESO zone constants'!$A$2:$B$9949,2,FALSE)</f>
        <v>500</v>
      </c>
      <c r="G212" s="3" t="str">
        <f>IF(E212&lt;&gt;"",VLOOKUP(E212,'ESO zone constants'!$A$2:$D$949,4,FALSE),"")</f>
        <v>Craglorn</v>
      </c>
      <c r="H212" s="5">
        <v>1</v>
      </c>
      <c r="I212" t="str">
        <f>VLOOKUP(A212,'ESO wayshrine names'!$A$3:$B$1000,2,FALSE)</f>
        <v>Seeker's Archive Wayshrine</v>
      </c>
      <c r="J212" s="30" t="str">
        <f t="shared" si="3"/>
        <v>[217]=888,</v>
      </c>
    </row>
    <row r="213" spans="1:10" x14ac:dyDescent="0.25">
      <c r="A213" s="12">
        <v>218</v>
      </c>
      <c r="B213" s="5">
        <v>25</v>
      </c>
      <c r="C213" s="5">
        <f>VLOOKUP(B213,'ESO map constants'!$A$3:$B$999,2,FALSE)</f>
        <v>1126</v>
      </c>
      <c r="D213" t="str">
        <f>VLOOKUP(C213,'ESO map constants'!$B$3:$C$1000,2,FALSE)</f>
        <v>Craglorn</v>
      </c>
      <c r="E213" s="3">
        <f>IF(B213&lt;&gt;"",VLOOKUP(B213,'ESO map constants'!$A$3:$D$1000,4,FALSE),"")</f>
        <v>888</v>
      </c>
      <c r="F213" s="3">
        <f>VLOOKUP(E213,'ESO zone constants'!$A$2:$B$9949,2,FALSE)</f>
        <v>500</v>
      </c>
      <c r="G213" s="3" t="str">
        <f>IF(E213&lt;&gt;"",VLOOKUP(E213,'ESO zone constants'!$A$2:$D$949,4,FALSE),"")</f>
        <v>Craglorn</v>
      </c>
      <c r="H213" s="5">
        <v>1</v>
      </c>
      <c r="I213" t="str">
        <f>VLOOKUP(A213,'ESO wayshrine names'!$A$3:$B$1000,2,FALSE)</f>
        <v>Shada's Tear Wayshrine</v>
      </c>
      <c r="J213" s="30" t="str">
        <f t="shared" si="3"/>
        <v>[218]=888,</v>
      </c>
    </row>
    <row r="214" spans="1:10" x14ac:dyDescent="0.25">
      <c r="A214" s="12">
        <v>219</v>
      </c>
      <c r="B214" s="5">
        <v>25</v>
      </c>
      <c r="C214" s="5">
        <f>VLOOKUP(B214,'ESO map constants'!$A$3:$B$999,2,FALSE)</f>
        <v>1126</v>
      </c>
      <c r="D214" t="str">
        <f>VLOOKUP(C214,'ESO map constants'!$B$3:$C$1000,2,FALSE)</f>
        <v>Craglorn</v>
      </c>
      <c r="E214" s="3">
        <f>IF(B214&lt;&gt;"",VLOOKUP(B214,'ESO map constants'!$A$3:$D$1000,4,FALSE),"")</f>
        <v>888</v>
      </c>
      <c r="F214" s="3">
        <f>VLOOKUP(E214,'ESO zone constants'!$A$2:$B$9949,2,FALSE)</f>
        <v>500</v>
      </c>
      <c r="G214" s="3" t="str">
        <f>IF(E214&lt;&gt;"",VLOOKUP(E214,'ESO zone constants'!$A$2:$D$949,4,FALSE),"")</f>
        <v>Craglorn</v>
      </c>
      <c r="H214" s="5">
        <v>1</v>
      </c>
      <c r="I214" t="str">
        <f>VLOOKUP(A214,'ESO wayshrine names'!$A$3:$B$1000,2,FALSE)</f>
        <v>Sandy Path Wayshrine</v>
      </c>
      <c r="J214" s="30" t="str">
        <f t="shared" si="3"/>
        <v>[219]=888,</v>
      </c>
    </row>
    <row r="215" spans="1:10" x14ac:dyDescent="0.25">
      <c r="A215" s="12">
        <v>220</v>
      </c>
      <c r="B215" s="5">
        <v>25</v>
      </c>
      <c r="C215" s="5">
        <f>VLOOKUP(B215,'ESO map constants'!$A$3:$B$999,2,FALSE)</f>
        <v>1126</v>
      </c>
      <c r="D215" t="str">
        <f>VLOOKUP(C215,'ESO map constants'!$B$3:$C$1000,2,FALSE)</f>
        <v>Craglorn</v>
      </c>
      <c r="E215" s="3">
        <f>IF(B215&lt;&gt;"",VLOOKUP(B215,'ESO map constants'!$A$3:$D$1000,4,FALSE),"")</f>
        <v>888</v>
      </c>
      <c r="F215" s="3">
        <f>VLOOKUP(E215,'ESO zone constants'!$A$2:$B$9949,2,FALSE)</f>
        <v>500</v>
      </c>
      <c r="G215" s="3" t="str">
        <f>IF(E215&lt;&gt;"",VLOOKUP(E215,'ESO zone constants'!$A$2:$D$949,4,FALSE),"")</f>
        <v>Craglorn</v>
      </c>
      <c r="H215" s="5">
        <v>1</v>
      </c>
      <c r="I215" t="str">
        <f>VLOOKUP(A215,'ESO wayshrine names'!$A$3:$B$1000,2,FALSE)</f>
        <v>Belkarth Wayshrine</v>
      </c>
      <c r="J215" s="30" t="str">
        <f t="shared" si="3"/>
        <v>[220]=888,</v>
      </c>
    </row>
    <row r="216" spans="1:10" x14ac:dyDescent="0.25">
      <c r="A216" s="12">
        <v>222</v>
      </c>
      <c r="C216" s="5" t="e">
        <f>VLOOKUP(B216,'ESO map constants'!$A$3:$B$999,2,FALSE)</f>
        <v>#N/A</v>
      </c>
      <c r="E216" s="3" t="str">
        <f>IF(B216&lt;&gt;"",VLOOKUP(B216,'ESO map constants'!$A$3:$D$1000,4,FALSE),"")</f>
        <v/>
      </c>
      <c r="F216" s="3" t="e">
        <f>VLOOKUP(E216,'ESO zone constants'!$A$2:$B$9949,2,FALSE)</f>
        <v>#N/A</v>
      </c>
      <c r="G216" s="3" t="str">
        <f>IF(E216&lt;&gt;"",VLOOKUP(E216,'ESO zone constants'!$A$2:$D$949,4,FALSE),"")</f>
        <v/>
      </c>
      <c r="I216">
        <f>VLOOKUP(A216,'ESO wayshrine names'!$A$3:$B$1000,2,FALSE)</f>
        <v>0</v>
      </c>
      <c r="J216" s="30" t="str">
        <f t="shared" si="3"/>
        <v/>
      </c>
    </row>
    <row r="217" spans="1:10" x14ac:dyDescent="0.25">
      <c r="A217" s="12">
        <v>223</v>
      </c>
      <c r="C217" s="5" t="e">
        <f>VLOOKUP(B217,'ESO map constants'!$A$3:$B$999,2,FALSE)</f>
        <v>#N/A</v>
      </c>
      <c r="E217" s="3" t="str">
        <f>IF(B217&lt;&gt;"",VLOOKUP(B217,'ESO map constants'!$A$3:$D$1000,4,FALSE),"")</f>
        <v/>
      </c>
      <c r="F217" s="3" t="e">
        <f>VLOOKUP(E217,'ESO zone constants'!$A$2:$B$9949,2,FALSE)</f>
        <v>#N/A</v>
      </c>
      <c r="G217" s="3" t="str">
        <f>IF(E217&lt;&gt;"",VLOOKUP(E217,'ESO zone constants'!$A$2:$D$949,4,FALSE),"")</f>
        <v/>
      </c>
      <c r="I217">
        <f>VLOOKUP(A217,'ESO wayshrine names'!$A$3:$B$1000,2,FALSE)</f>
        <v>0</v>
      </c>
      <c r="J217" s="30" t="str">
        <f t="shared" si="3"/>
        <v/>
      </c>
    </row>
    <row r="218" spans="1:10" x14ac:dyDescent="0.25">
      <c r="A218" s="12">
        <v>224</v>
      </c>
      <c r="C218" s="5" t="e">
        <f>VLOOKUP(B218,'ESO map constants'!$A$3:$B$999,2,FALSE)</f>
        <v>#N/A</v>
      </c>
      <c r="E218" s="3" t="str">
        <f>IF(B218&lt;&gt;"",VLOOKUP(B218,'ESO map constants'!$A$3:$D$1000,4,FALSE),"")</f>
        <v/>
      </c>
      <c r="F218" s="3" t="e">
        <f>VLOOKUP(E218,'ESO zone constants'!$A$2:$B$9949,2,FALSE)</f>
        <v>#N/A</v>
      </c>
      <c r="G218" s="3" t="str">
        <f>IF(E218&lt;&gt;"",VLOOKUP(E218,'ESO zone constants'!$A$2:$D$949,4,FALSE),"")</f>
        <v/>
      </c>
      <c r="I218">
        <f>VLOOKUP(A218,'ESO wayshrine names'!$A$3:$B$1000,2,FALSE)</f>
        <v>0</v>
      </c>
      <c r="J218" s="30" t="str">
        <f t="shared" si="3"/>
        <v/>
      </c>
    </row>
    <row r="219" spans="1:10" x14ac:dyDescent="0.25">
      <c r="A219" s="12">
        <v>225</v>
      </c>
      <c r="B219" s="5">
        <v>25</v>
      </c>
      <c r="C219" s="5">
        <f>VLOOKUP(B219,'ESO map constants'!$A$3:$B$999,2,FALSE)</f>
        <v>1126</v>
      </c>
      <c r="D219" t="str">
        <f>VLOOKUP(C219,'ESO map constants'!$B$3:$C$1000,2,FALSE)</f>
        <v>Craglorn</v>
      </c>
      <c r="E219" s="3">
        <f>IF(B219&lt;&gt;"",VLOOKUP(B219,'ESO map constants'!$A$3:$D$1000,4,FALSE),"")</f>
        <v>888</v>
      </c>
      <c r="F219" s="3">
        <f>VLOOKUP(E219,'ESO zone constants'!$A$2:$B$9949,2,FALSE)</f>
        <v>500</v>
      </c>
      <c r="G219" s="3" t="str">
        <f>IF(E219&lt;&gt;"",VLOOKUP(E219,'ESO zone constants'!$A$2:$D$949,4,FALSE),"")</f>
        <v>Craglorn</v>
      </c>
      <c r="H219" s="5">
        <v>1</v>
      </c>
      <c r="I219" t="str">
        <f>VLOOKUP(A219,'ESO wayshrine names'!$A$3:$B$1000,2,FALSE)</f>
        <v>Spellscar Wayshrine</v>
      </c>
      <c r="J219" s="30" t="str">
        <f t="shared" si="3"/>
        <v>[225]=888,</v>
      </c>
    </row>
    <row r="220" spans="1:10" x14ac:dyDescent="0.25">
      <c r="A220" s="12">
        <v>226</v>
      </c>
      <c r="B220" s="5">
        <v>25</v>
      </c>
      <c r="C220" s="5">
        <f>VLOOKUP(B220,'ESO map constants'!$A$3:$B$999,2,FALSE)</f>
        <v>1126</v>
      </c>
      <c r="D220" t="str">
        <f>VLOOKUP(C220,'ESO map constants'!$B$3:$C$1000,2,FALSE)</f>
        <v>Craglorn</v>
      </c>
      <c r="E220" s="3">
        <f>IF(B220&lt;&gt;"",VLOOKUP(B220,'ESO map constants'!$A$3:$D$1000,4,FALSE),"")</f>
        <v>888</v>
      </c>
      <c r="F220" s="3">
        <f>VLOOKUP(E220,'ESO zone constants'!$A$2:$B$9949,2,FALSE)</f>
        <v>500</v>
      </c>
      <c r="G220" s="3" t="str">
        <f>IF(E220&lt;&gt;"",VLOOKUP(E220,'ESO zone constants'!$A$2:$D$949,4,FALSE),"")</f>
        <v>Craglorn</v>
      </c>
      <c r="H220" s="5">
        <v>1</v>
      </c>
      <c r="I220" t="str">
        <f>VLOOKUP(A220,'ESO wayshrine names'!$A$3:$B$1000,2,FALSE)</f>
        <v>Mountain Overlook Wayshrine</v>
      </c>
      <c r="J220" s="30" t="str">
        <f t="shared" si="3"/>
        <v>[226]=888,</v>
      </c>
    </row>
    <row r="221" spans="1:10" x14ac:dyDescent="0.25">
      <c r="A221" s="12">
        <v>227</v>
      </c>
      <c r="B221" s="5">
        <v>25</v>
      </c>
      <c r="C221" s="5">
        <f>VLOOKUP(B221,'ESO map constants'!$A$3:$B$999,2,FALSE)</f>
        <v>1126</v>
      </c>
      <c r="D221" t="str">
        <f>VLOOKUP(C221,'ESO map constants'!$B$3:$C$1000,2,FALSE)</f>
        <v>Craglorn</v>
      </c>
      <c r="E221" s="3">
        <f>IF(B221&lt;&gt;"",VLOOKUP(B221,'ESO map constants'!$A$3:$D$1000,4,FALSE),"")</f>
        <v>888</v>
      </c>
      <c r="F221" s="3">
        <f>VLOOKUP(E221,'ESO zone constants'!$A$2:$B$9949,2,FALSE)</f>
        <v>500</v>
      </c>
      <c r="G221" s="3" t="str">
        <f>IF(E221&lt;&gt;"",VLOOKUP(E221,'ESO zone constants'!$A$2:$D$949,4,FALSE),"")</f>
        <v>Craglorn</v>
      </c>
      <c r="H221" s="5">
        <v>1</v>
      </c>
      <c r="I221" t="str">
        <f>VLOOKUP(A221,'ESO wayshrine names'!$A$3:$B$1000,2,FALSE)</f>
        <v>Inazzur's Hold Wayshrine</v>
      </c>
      <c r="J221" s="30" t="str">
        <f t="shared" si="3"/>
        <v>[227]=888,</v>
      </c>
    </row>
    <row r="222" spans="1:10" x14ac:dyDescent="0.25">
      <c r="A222" s="12">
        <v>228</v>
      </c>
      <c r="C222" s="5" t="e">
        <f>VLOOKUP(B222,'ESO map constants'!$A$3:$B$999,2,FALSE)</f>
        <v>#N/A</v>
      </c>
      <c r="E222" s="3" t="str">
        <f>IF(B222&lt;&gt;"",VLOOKUP(B222,'ESO map constants'!$A$3:$D$1000,4,FALSE),"")</f>
        <v/>
      </c>
      <c r="F222" s="3" t="e">
        <f>VLOOKUP(E222,'ESO zone constants'!$A$2:$B$9949,2,FALSE)</f>
        <v>#N/A</v>
      </c>
      <c r="G222" s="3" t="str">
        <f>IF(E222&lt;&gt;"",VLOOKUP(E222,'ESO zone constants'!$A$2:$D$949,4,FALSE),"")</f>
        <v/>
      </c>
      <c r="I222">
        <f>VLOOKUP(A222,'ESO wayshrine names'!$A$3:$B$1000,2,FALSE)</f>
        <v>0</v>
      </c>
      <c r="J222" s="30" t="str">
        <f t="shared" si="3"/>
        <v/>
      </c>
    </row>
    <row r="223" spans="1:10" x14ac:dyDescent="0.25">
      <c r="A223" s="12">
        <v>229</v>
      </c>
      <c r="B223" s="5">
        <v>25</v>
      </c>
      <c r="C223" s="5">
        <f>VLOOKUP(B223,'ESO map constants'!$A$3:$B$999,2,FALSE)</f>
        <v>1126</v>
      </c>
      <c r="D223" t="str">
        <f>VLOOKUP(C223,'ESO map constants'!$B$3:$C$1000,2,FALSE)</f>
        <v>Craglorn</v>
      </c>
      <c r="E223" s="3">
        <f>IF(B223&lt;&gt;"",VLOOKUP(B223,'ESO map constants'!$A$3:$D$1000,4,FALSE),"")</f>
        <v>888</v>
      </c>
      <c r="F223" s="3">
        <f>VLOOKUP(E223,'ESO zone constants'!$A$2:$B$9949,2,FALSE)</f>
        <v>500</v>
      </c>
      <c r="G223" s="3" t="str">
        <f>IF(E223&lt;&gt;"",VLOOKUP(E223,'ESO zone constants'!$A$2:$D$949,4,FALSE),"")</f>
        <v>Craglorn</v>
      </c>
      <c r="H223" s="5">
        <v>1</v>
      </c>
      <c r="I223" t="str">
        <f>VLOOKUP(A223,'ESO wayshrine names'!$A$3:$B$1000,2,FALSE)</f>
        <v>Elinhir Wayshrine</v>
      </c>
      <c r="J223" s="30" t="str">
        <f t="shared" si="3"/>
        <v>[229]=888,</v>
      </c>
    </row>
    <row r="224" spans="1:10" x14ac:dyDescent="0.25">
      <c r="A224" s="12">
        <v>230</v>
      </c>
      <c r="B224" s="5">
        <v>25</v>
      </c>
      <c r="C224" s="5">
        <f>VLOOKUP(B224,'ESO map constants'!$A$3:$B$999,2,FALSE)</f>
        <v>1126</v>
      </c>
      <c r="D224" t="str">
        <f>VLOOKUP(C224,'ESO map constants'!$B$3:$C$1000,2,FALSE)</f>
        <v>Craglorn</v>
      </c>
      <c r="E224" s="3">
        <f>IF(B224&lt;&gt;"",VLOOKUP(B224,'ESO map constants'!$A$3:$D$1000,4,FALSE),"")</f>
        <v>888</v>
      </c>
      <c r="F224" s="3">
        <f>VLOOKUP(E224,'ESO zone constants'!$A$2:$B$9949,2,FALSE)</f>
        <v>500</v>
      </c>
      <c r="G224" s="3" t="str">
        <f>IF(E224&lt;&gt;"",VLOOKUP(E224,'ESO zone constants'!$A$2:$D$949,4,FALSE),"")</f>
        <v>Craglorn</v>
      </c>
      <c r="H224" s="5">
        <v>3</v>
      </c>
      <c r="I224" t="str">
        <f>VLOOKUP(A224,'ESO wayshrine names'!$A$3:$B$1000,2,FALSE)</f>
        <v>Trial: Hel Ra Citadel</v>
      </c>
      <c r="J224" s="30" t="str">
        <f t="shared" si="3"/>
        <v>[230]=888,</v>
      </c>
    </row>
    <row r="225" spans="1:10" x14ac:dyDescent="0.25">
      <c r="A225" s="12">
        <v>231</v>
      </c>
      <c r="B225" s="5">
        <v>25</v>
      </c>
      <c r="C225" s="5">
        <f>VLOOKUP(B225,'ESO map constants'!$A$3:$B$999,2,FALSE)</f>
        <v>1126</v>
      </c>
      <c r="D225" t="str">
        <f>VLOOKUP(C225,'ESO map constants'!$B$3:$C$1000,2,FALSE)</f>
        <v>Craglorn</v>
      </c>
      <c r="E225" s="3">
        <f>IF(B225&lt;&gt;"",VLOOKUP(B225,'ESO map constants'!$A$3:$D$1000,4,FALSE),"")</f>
        <v>888</v>
      </c>
      <c r="F225" s="3">
        <f>VLOOKUP(E225,'ESO zone constants'!$A$2:$B$9949,2,FALSE)</f>
        <v>500</v>
      </c>
      <c r="G225" s="3" t="str">
        <f>IF(E225&lt;&gt;"",VLOOKUP(E225,'ESO zone constants'!$A$2:$D$949,4,FALSE),"")</f>
        <v>Craglorn</v>
      </c>
      <c r="H225" s="5">
        <v>3</v>
      </c>
      <c r="I225" t="str">
        <f>VLOOKUP(A225,'ESO wayshrine names'!$A$3:$B$1000,2,FALSE)</f>
        <v>Trial: Aetherian Archive</v>
      </c>
      <c r="J225" s="30" t="str">
        <f t="shared" si="3"/>
        <v>[231]=888,</v>
      </c>
    </row>
    <row r="226" spans="1:10" x14ac:dyDescent="0.25">
      <c r="A226" s="12">
        <v>232</v>
      </c>
      <c r="B226" s="5">
        <v>25</v>
      </c>
      <c r="C226" s="5">
        <f>VLOOKUP(B226,'ESO map constants'!$A$3:$B$999,2,FALSE)</f>
        <v>1126</v>
      </c>
      <c r="D226" t="str">
        <f>VLOOKUP(C226,'ESO map constants'!$B$3:$C$1000,2,FALSE)</f>
        <v>Craglorn</v>
      </c>
      <c r="E226" s="3">
        <f>IF(B226&lt;&gt;"",VLOOKUP(B226,'ESO map constants'!$A$3:$D$1000,4,FALSE),"")</f>
        <v>888</v>
      </c>
      <c r="F226" s="3">
        <f>VLOOKUP(E226,'ESO zone constants'!$A$2:$B$9949,2,FALSE)</f>
        <v>500</v>
      </c>
      <c r="G226" s="3" t="str">
        <f>IF(E226&lt;&gt;"",VLOOKUP(E226,'ESO zone constants'!$A$2:$D$949,4,FALSE),"")</f>
        <v>Craglorn</v>
      </c>
      <c r="H226" s="5">
        <v>3</v>
      </c>
      <c r="I226" t="str">
        <f>VLOOKUP(A226,'ESO wayshrine names'!$A$3:$B$1000,2,FALSE)</f>
        <v>Trial: Sanctum Ophidia</v>
      </c>
      <c r="J226" s="30" t="str">
        <f t="shared" si="3"/>
        <v>[232]=888,</v>
      </c>
    </row>
    <row r="227" spans="1:10" x14ac:dyDescent="0.25">
      <c r="A227" s="12">
        <v>233</v>
      </c>
      <c r="B227" s="5">
        <v>25</v>
      </c>
      <c r="C227" s="5">
        <f>VLOOKUP(B227,'ESO map constants'!$A$3:$B$999,2,FALSE)</f>
        <v>1126</v>
      </c>
      <c r="D227" t="str">
        <f>VLOOKUP(C227,'ESO map constants'!$B$3:$C$1000,2,FALSE)</f>
        <v>Craglorn</v>
      </c>
      <c r="E227" s="3">
        <f>IF(B227&lt;&gt;"",VLOOKUP(B227,'ESO map constants'!$A$3:$D$1000,4,FALSE),"")</f>
        <v>888</v>
      </c>
      <c r="F227" s="3">
        <f>VLOOKUP(E227,'ESO zone constants'!$A$2:$B$9949,2,FALSE)</f>
        <v>500</v>
      </c>
      <c r="G227" s="3" t="str">
        <f>IF(E227&lt;&gt;"",VLOOKUP(E227,'ESO zone constants'!$A$2:$D$949,4,FALSE),"")</f>
        <v>Craglorn</v>
      </c>
      <c r="H227" s="5">
        <v>1</v>
      </c>
      <c r="I227" t="str">
        <f>VLOOKUP(A227,'ESO wayshrine names'!$A$3:$B$1000,2,FALSE)</f>
        <v>Dragonstar Wayshrine</v>
      </c>
      <c r="J227" s="30" t="str">
        <f t="shared" si="3"/>
        <v>[233]=888,</v>
      </c>
    </row>
    <row r="228" spans="1:10" x14ac:dyDescent="0.25">
      <c r="A228" s="12">
        <v>234</v>
      </c>
      <c r="B228" s="5">
        <v>25</v>
      </c>
      <c r="C228" s="5">
        <f>VLOOKUP(B228,'ESO map constants'!$A$3:$B$999,2,FALSE)</f>
        <v>1126</v>
      </c>
      <c r="D228" t="str">
        <f>VLOOKUP(C228,'ESO map constants'!$B$3:$C$1000,2,FALSE)</f>
        <v>Craglorn</v>
      </c>
      <c r="E228" s="3">
        <f>IF(B228&lt;&gt;"",VLOOKUP(B228,'ESO map constants'!$A$3:$D$1000,4,FALSE),"")</f>
        <v>888</v>
      </c>
      <c r="F228" s="3">
        <f>VLOOKUP(E228,'ESO zone constants'!$A$2:$B$9949,2,FALSE)</f>
        <v>500</v>
      </c>
      <c r="G228" s="3" t="str">
        <f>IF(E228&lt;&gt;"",VLOOKUP(E228,'ESO zone constants'!$A$2:$D$949,4,FALSE),"")</f>
        <v>Craglorn</v>
      </c>
      <c r="H228" s="5">
        <v>1</v>
      </c>
      <c r="I228" t="str">
        <f>VLOOKUP(A228,'ESO wayshrine names'!$A$3:$B$1000,2,FALSE)</f>
        <v>Skyreach Wayshrine</v>
      </c>
      <c r="J228" s="30" t="str">
        <f t="shared" si="3"/>
        <v>[234]=888,</v>
      </c>
    </row>
    <row r="229" spans="1:10" x14ac:dyDescent="0.25">
      <c r="A229" s="12">
        <v>235</v>
      </c>
      <c r="B229" s="5">
        <v>25</v>
      </c>
      <c r="C229" s="5">
        <f>VLOOKUP(B229,'ESO map constants'!$A$3:$B$999,2,FALSE)</f>
        <v>1126</v>
      </c>
      <c r="D229" t="str">
        <f>VLOOKUP(C229,'ESO map constants'!$B$3:$C$1000,2,FALSE)</f>
        <v>Craglorn</v>
      </c>
      <c r="E229" s="3">
        <f>IF(B229&lt;&gt;"",VLOOKUP(B229,'ESO map constants'!$A$3:$D$1000,4,FALSE),"")</f>
        <v>888</v>
      </c>
      <c r="F229" s="3">
        <f>VLOOKUP(E229,'ESO zone constants'!$A$2:$B$9949,2,FALSE)</f>
        <v>500</v>
      </c>
      <c r="G229" s="3" t="str">
        <f>IF(E229&lt;&gt;"",VLOOKUP(E229,'ESO zone constants'!$A$2:$D$949,4,FALSE),"")</f>
        <v>Craglorn</v>
      </c>
      <c r="H229" s="5">
        <v>1</v>
      </c>
      <c r="I229" t="str">
        <f>VLOOKUP(A229,'ESO wayshrine names'!$A$3:$B$1000,2,FALSE)</f>
        <v>Valley of Scars Wayshrine</v>
      </c>
      <c r="J229" s="30" t="str">
        <f t="shared" si="3"/>
        <v>[235]=888,</v>
      </c>
    </row>
    <row r="230" spans="1:10" x14ac:dyDescent="0.25">
      <c r="A230" s="12">
        <v>237</v>
      </c>
      <c r="B230" s="5">
        <v>27</v>
      </c>
      <c r="C230" s="5">
        <f>VLOOKUP(B230,'ESO map constants'!$A$3:$B$999,2,FALSE)</f>
        <v>667</v>
      </c>
      <c r="D230" t="str">
        <f>VLOOKUP(C230,'ESO map constants'!$B$3:$C$1000,2,FALSE)</f>
        <v>Wrothgar</v>
      </c>
      <c r="E230" s="3">
        <f>IF(B230&lt;&gt;"",VLOOKUP(B230,'ESO map constants'!$A$3:$D$1000,4,FALSE),"")</f>
        <v>684</v>
      </c>
      <c r="F230" s="3">
        <f>VLOOKUP(E230,'ESO zone constants'!$A$2:$B$9949,2,FALSE)</f>
        <v>379</v>
      </c>
      <c r="G230" s="3" t="str">
        <f>IF(E230&lt;&gt;"",VLOOKUP(E230,'ESO zone constants'!$A$2:$D$949,4,FALSE),"")</f>
        <v>Wrothgar</v>
      </c>
      <c r="H230" s="5">
        <v>1</v>
      </c>
      <c r="I230" t="str">
        <f>VLOOKUP(A230,'ESO wayshrine names'!$A$3:$B$1000,2,FALSE)</f>
        <v>Shatul Wayshrine</v>
      </c>
      <c r="J230" s="30" t="str">
        <f t="shared" si="3"/>
        <v>[237]=684,</v>
      </c>
    </row>
    <row r="231" spans="1:10" x14ac:dyDescent="0.25">
      <c r="A231" s="12">
        <v>238</v>
      </c>
      <c r="B231" s="5">
        <v>27</v>
      </c>
      <c r="C231" s="5">
        <f>VLOOKUP(B231,'ESO map constants'!$A$3:$B$999,2,FALSE)</f>
        <v>667</v>
      </c>
      <c r="D231" t="str">
        <f>VLOOKUP(C231,'ESO map constants'!$B$3:$C$1000,2,FALSE)</f>
        <v>Wrothgar</v>
      </c>
      <c r="E231" s="3">
        <f>IF(B231&lt;&gt;"",VLOOKUP(B231,'ESO map constants'!$A$3:$D$1000,4,FALSE),"")</f>
        <v>684</v>
      </c>
      <c r="F231" s="3">
        <f>VLOOKUP(E231,'ESO zone constants'!$A$2:$B$9949,2,FALSE)</f>
        <v>379</v>
      </c>
      <c r="G231" s="3" t="str">
        <f>IF(E231&lt;&gt;"",VLOOKUP(E231,'ESO zone constants'!$A$2:$D$949,4,FALSE),"")</f>
        <v>Wrothgar</v>
      </c>
      <c r="H231" s="5">
        <v>1</v>
      </c>
      <c r="I231" t="str">
        <f>VLOOKUP(A231,'ESO wayshrine names'!$A$3:$B$1000,2,FALSE)</f>
        <v>Icy Shore Wayshrine</v>
      </c>
      <c r="J231" s="30" t="str">
        <f t="shared" si="3"/>
        <v>[238]=684,</v>
      </c>
    </row>
    <row r="232" spans="1:10" x14ac:dyDescent="0.25">
      <c r="A232" s="12">
        <v>239</v>
      </c>
      <c r="B232" s="5">
        <v>27</v>
      </c>
      <c r="C232" s="5">
        <f>VLOOKUP(B232,'ESO map constants'!$A$3:$B$999,2,FALSE)</f>
        <v>667</v>
      </c>
      <c r="D232" t="str">
        <f>VLOOKUP(C232,'ESO map constants'!$B$3:$C$1000,2,FALSE)</f>
        <v>Wrothgar</v>
      </c>
      <c r="E232" s="3">
        <f>IF(B232&lt;&gt;"",VLOOKUP(B232,'ESO map constants'!$A$3:$D$1000,4,FALSE),"")</f>
        <v>684</v>
      </c>
      <c r="F232" s="3">
        <f>VLOOKUP(E232,'ESO zone constants'!$A$2:$B$9949,2,FALSE)</f>
        <v>379</v>
      </c>
      <c r="G232" s="3" t="str">
        <f>IF(E232&lt;&gt;"",VLOOKUP(E232,'ESO zone constants'!$A$2:$D$949,4,FALSE),"")</f>
        <v>Wrothgar</v>
      </c>
      <c r="H232" s="5">
        <v>1</v>
      </c>
      <c r="I232" t="str">
        <f>VLOOKUP(A232,'ESO wayshrine names'!$A$3:$B$1000,2,FALSE)</f>
        <v>Two Rivers Wayshrine</v>
      </c>
      <c r="J232" s="30" t="str">
        <f t="shared" si="3"/>
        <v>[239]=684,</v>
      </c>
    </row>
    <row r="233" spans="1:10" x14ac:dyDescent="0.25">
      <c r="A233" s="12">
        <v>240</v>
      </c>
      <c r="B233" s="5">
        <v>27</v>
      </c>
      <c r="C233" s="5">
        <f>VLOOKUP(B233,'ESO map constants'!$A$3:$B$999,2,FALSE)</f>
        <v>667</v>
      </c>
      <c r="D233" t="str">
        <f>VLOOKUP(C233,'ESO map constants'!$B$3:$C$1000,2,FALSE)</f>
        <v>Wrothgar</v>
      </c>
      <c r="E233" s="3">
        <f>IF(B233&lt;&gt;"",VLOOKUP(B233,'ESO map constants'!$A$3:$D$1000,4,FALSE),"")</f>
        <v>684</v>
      </c>
      <c r="F233" s="3">
        <f>VLOOKUP(E233,'ESO zone constants'!$A$2:$B$9949,2,FALSE)</f>
        <v>379</v>
      </c>
      <c r="G233" s="3" t="str">
        <f>IF(E233&lt;&gt;"",VLOOKUP(E233,'ESO zone constants'!$A$2:$D$949,4,FALSE),"")</f>
        <v>Wrothgar</v>
      </c>
      <c r="H233" s="5">
        <v>1</v>
      </c>
      <c r="I233" t="str">
        <f>VLOOKUP(A233,'ESO wayshrine names'!$A$3:$B$1000,2,FALSE)</f>
        <v>Morkul Plain Wayshrine</v>
      </c>
      <c r="J233" s="30" t="str">
        <f t="shared" si="3"/>
        <v>[240]=684,</v>
      </c>
    </row>
    <row r="234" spans="1:10" x14ac:dyDescent="0.25">
      <c r="A234" s="12">
        <v>241</v>
      </c>
      <c r="B234" s="5">
        <v>27</v>
      </c>
      <c r="C234" s="5">
        <f>VLOOKUP(B234,'ESO map constants'!$A$3:$B$999,2,FALSE)</f>
        <v>667</v>
      </c>
      <c r="D234" t="str">
        <f>VLOOKUP(C234,'ESO map constants'!$B$3:$C$1000,2,FALSE)</f>
        <v>Wrothgar</v>
      </c>
      <c r="E234" s="3">
        <f>IF(B234&lt;&gt;"",VLOOKUP(B234,'ESO map constants'!$A$3:$D$1000,4,FALSE),"")</f>
        <v>684</v>
      </c>
      <c r="F234" s="3">
        <f>VLOOKUP(E234,'ESO zone constants'!$A$2:$B$9949,2,FALSE)</f>
        <v>379</v>
      </c>
      <c r="G234" s="3" t="str">
        <f>IF(E234&lt;&gt;"",VLOOKUP(E234,'ESO zone constants'!$A$2:$D$949,4,FALSE),"")</f>
        <v>Wrothgar</v>
      </c>
      <c r="H234" s="5">
        <v>1</v>
      </c>
      <c r="I234" t="str">
        <f>VLOOKUP(A234,'ESO wayshrine names'!$A$3:$B$1000,2,FALSE)</f>
        <v>Great Bay Wayshrine</v>
      </c>
      <c r="J234" s="30" t="str">
        <f t="shared" si="3"/>
        <v>[241]=684,</v>
      </c>
    </row>
    <row r="235" spans="1:10" x14ac:dyDescent="0.25">
      <c r="A235" s="12">
        <v>242</v>
      </c>
      <c r="B235" s="5">
        <v>27</v>
      </c>
      <c r="C235" s="5">
        <f>VLOOKUP(B235,'ESO map constants'!$A$3:$B$999,2,FALSE)</f>
        <v>667</v>
      </c>
      <c r="D235" t="str">
        <f>VLOOKUP(C235,'ESO map constants'!$B$3:$C$1000,2,FALSE)</f>
        <v>Wrothgar</v>
      </c>
      <c r="E235" s="3">
        <f>IF(B235&lt;&gt;"",VLOOKUP(B235,'ESO map constants'!$A$3:$D$1000,4,FALSE),"")</f>
        <v>684</v>
      </c>
      <c r="F235" s="3">
        <f>VLOOKUP(E235,'ESO zone constants'!$A$2:$B$9949,2,FALSE)</f>
        <v>379</v>
      </c>
      <c r="G235" s="3" t="str">
        <f>IF(E235&lt;&gt;"",VLOOKUP(E235,'ESO zone constants'!$A$2:$D$949,4,FALSE),"")</f>
        <v>Wrothgar</v>
      </c>
      <c r="H235" s="5">
        <v>1</v>
      </c>
      <c r="I235" t="str">
        <f>VLOOKUP(A235,'ESO wayshrine names'!$A$3:$B$1000,2,FALSE)</f>
        <v>Frostbreak Ridge Wayshrine</v>
      </c>
      <c r="J235" s="30" t="str">
        <f t="shared" si="3"/>
        <v>[242]=684,</v>
      </c>
    </row>
    <row r="236" spans="1:10" x14ac:dyDescent="0.25">
      <c r="A236" s="12">
        <v>243</v>
      </c>
      <c r="B236" s="5">
        <v>27</v>
      </c>
      <c r="C236" s="5">
        <f>VLOOKUP(B236,'ESO map constants'!$A$3:$B$999,2,FALSE)</f>
        <v>667</v>
      </c>
      <c r="D236" t="str">
        <f>VLOOKUP(C236,'ESO map constants'!$B$3:$C$1000,2,FALSE)</f>
        <v>Wrothgar</v>
      </c>
      <c r="E236" s="3">
        <f>IF(B236&lt;&gt;"",VLOOKUP(B236,'ESO map constants'!$A$3:$D$1000,4,FALSE),"")</f>
        <v>684</v>
      </c>
      <c r="F236" s="3">
        <f>VLOOKUP(E236,'ESO zone constants'!$A$2:$B$9949,2,FALSE)</f>
        <v>379</v>
      </c>
      <c r="G236" s="3" t="str">
        <f>IF(E236&lt;&gt;"",VLOOKUP(E236,'ESO zone constants'!$A$2:$D$949,4,FALSE),"")</f>
        <v>Wrothgar</v>
      </c>
      <c r="H236" s="5">
        <v>1</v>
      </c>
      <c r="I236" t="str">
        <f>VLOOKUP(A236,'ESO wayshrine names'!$A$3:$B$1000,2,FALSE)</f>
        <v>Siege Road Wayshrine</v>
      </c>
      <c r="J236" s="30" t="str">
        <f t="shared" si="3"/>
        <v>[243]=684,</v>
      </c>
    </row>
    <row r="237" spans="1:10" x14ac:dyDescent="0.25">
      <c r="A237" s="12">
        <v>244</v>
      </c>
      <c r="B237" s="5">
        <v>27</v>
      </c>
      <c r="C237" s="5">
        <f>VLOOKUP(B237,'ESO map constants'!$A$3:$B$999,2,FALSE)</f>
        <v>667</v>
      </c>
      <c r="D237" t="str">
        <f>VLOOKUP(C237,'ESO map constants'!$B$3:$C$1000,2,FALSE)</f>
        <v>Wrothgar</v>
      </c>
      <c r="E237" s="3">
        <f>IF(B237&lt;&gt;"",VLOOKUP(B237,'ESO map constants'!$A$3:$D$1000,4,FALSE),"")</f>
        <v>684</v>
      </c>
      <c r="F237" s="3">
        <f>VLOOKUP(E237,'ESO zone constants'!$A$2:$B$9949,2,FALSE)</f>
        <v>379</v>
      </c>
      <c r="G237" s="3" t="str">
        <f>IF(E237&lt;&gt;"",VLOOKUP(E237,'ESO zone constants'!$A$2:$D$949,4,FALSE),"")</f>
        <v>Wrothgar</v>
      </c>
      <c r="H237" s="5">
        <v>1</v>
      </c>
      <c r="I237" t="str">
        <f>VLOOKUP(A237,'ESO wayshrine names'!$A$3:$B$1000,2,FALSE)</f>
        <v>Orsinium Wayshrine</v>
      </c>
      <c r="J237" s="30" t="str">
        <f t="shared" si="3"/>
        <v>[244]=684,</v>
      </c>
    </row>
    <row r="238" spans="1:10" x14ac:dyDescent="0.25">
      <c r="A238" s="12">
        <v>245</v>
      </c>
      <c r="B238" s="5">
        <v>27</v>
      </c>
      <c r="C238" s="5">
        <f>VLOOKUP(B238,'ESO map constants'!$A$3:$B$999,2,FALSE)</f>
        <v>667</v>
      </c>
      <c r="D238" t="str">
        <f>VLOOKUP(C238,'ESO map constants'!$B$3:$C$1000,2,FALSE)</f>
        <v>Wrothgar</v>
      </c>
      <c r="E238" s="3">
        <f>IF(B238&lt;&gt;"",VLOOKUP(B238,'ESO map constants'!$A$3:$D$1000,4,FALSE),"")</f>
        <v>684</v>
      </c>
      <c r="F238" s="3">
        <f>VLOOKUP(E238,'ESO zone constants'!$A$2:$B$9949,2,FALSE)</f>
        <v>379</v>
      </c>
      <c r="G238" s="3" t="str">
        <f>IF(E238&lt;&gt;"",VLOOKUP(E238,'ESO zone constants'!$A$2:$D$949,4,FALSE),"")</f>
        <v>Wrothgar</v>
      </c>
      <c r="H238" s="5">
        <v>1</v>
      </c>
      <c r="I238" t="str">
        <f>VLOOKUP(A238,'ESO wayshrine names'!$A$3:$B$1000,2,FALSE)</f>
        <v>Trader's Road Wayshrine</v>
      </c>
      <c r="J238" s="30" t="str">
        <f t="shared" si="3"/>
        <v>[245]=684,</v>
      </c>
    </row>
    <row r="239" spans="1:10" x14ac:dyDescent="0.25">
      <c r="A239" s="12">
        <v>246</v>
      </c>
      <c r="B239" s="5">
        <v>27</v>
      </c>
      <c r="C239" s="5">
        <f>VLOOKUP(B239,'ESO map constants'!$A$3:$B$999,2,FALSE)</f>
        <v>667</v>
      </c>
      <c r="D239" t="str">
        <f>VLOOKUP(C239,'ESO map constants'!$B$3:$C$1000,2,FALSE)</f>
        <v>Wrothgar</v>
      </c>
      <c r="E239" s="3">
        <f>IF(B239&lt;&gt;"",VLOOKUP(B239,'ESO map constants'!$A$3:$D$1000,4,FALSE),"")</f>
        <v>684</v>
      </c>
      <c r="F239" s="3">
        <f>VLOOKUP(E239,'ESO zone constants'!$A$2:$B$9949,2,FALSE)</f>
        <v>379</v>
      </c>
      <c r="G239" s="3" t="str">
        <f>IF(E239&lt;&gt;"",VLOOKUP(E239,'ESO zone constants'!$A$2:$D$949,4,FALSE),"")</f>
        <v>Wrothgar</v>
      </c>
      <c r="H239" s="5">
        <v>1</v>
      </c>
      <c r="I239" t="str">
        <f>VLOOKUP(A239,'ESO wayshrine names'!$A$3:$B$1000,2,FALSE)</f>
        <v>Merchant's Gate Wayshrine</v>
      </c>
      <c r="J239" s="30" t="str">
        <f t="shared" si="3"/>
        <v>[246]=684,</v>
      </c>
    </row>
    <row r="240" spans="1:10" x14ac:dyDescent="0.25">
      <c r="A240" s="12">
        <v>248</v>
      </c>
      <c r="C240" s="5" t="e">
        <f>VLOOKUP(B240,'ESO map constants'!$A$3:$B$999,2,FALSE)</f>
        <v>#N/A</v>
      </c>
      <c r="E240" s="3" t="str">
        <f>IF(B240&lt;&gt;"",VLOOKUP(B240,'ESO map constants'!$A$3:$D$1000,4,FALSE),"")</f>
        <v/>
      </c>
      <c r="F240" s="3" t="e">
        <f>VLOOKUP(E240,'ESO zone constants'!$A$2:$B$9949,2,FALSE)</f>
        <v>#N/A</v>
      </c>
      <c r="G240" s="3" t="str">
        <f>IF(E240&lt;&gt;"",VLOOKUP(E240,'ESO zone constants'!$A$2:$D$949,4,FALSE),"")</f>
        <v/>
      </c>
      <c r="I240">
        <f>VLOOKUP(A240,'ESO wayshrine names'!$A$3:$B$1000,2,FALSE)</f>
        <v>0</v>
      </c>
      <c r="J240" s="30" t="str">
        <f t="shared" si="3"/>
        <v/>
      </c>
    </row>
    <row r="241" spans="1:10" x14ac:dyDescent="0.25">
      <c r="A241" s="12">
        <v>249</v>
      </c>
      <c r="B241" s="5">
        <v>27</v>
      </c>
      <c r="C241" s="5">
        <f>VLOOKUP(B241,'ESO map constants'!$A$3:$B$999,2,FALSE)</f>
        <v>667</v>
      </c>
      <c r="D241" t="str">
        <f>VLOOKUP(C241,'ESO map constants'!$B$3:$C$1000,2,FALSE)</f>
        <v>Wrothgar</v>
      </c>
      <c r="E241" s="3">
        <f>IF(B241&lt;&gt;"",VLOOKUP(B241,'ESO map constants'!$A$3:$D$1000,4,FALSE),"")</f>
        <v>684</v>
      </c>
      <c r="F241" s="3">
        <f>VLOOKUP(E241,'ESO zone constants'!$A$2:$B$9949,2,FALSE)</f>
        <v>379</v>
      </c>
      <c r="G241" s="3" t="str">
        <f>IF(E241&lt;&gt;"",VLOOKUP(E241,'ESO zone constants'!$A$2:$D$949,4,FALSE),"")</f>
        <v>Wrothgar</v>
      </c>
      <c r="H241" s="5">
        <v>0</v>
      </c>
      <c r="I241" t="str">
        <f>VLOOKUP(A241,'ESO wayshrine names'!$A$3:$B$1000,2,FALSE)</f>
        <v>Maelstrom Arena</v>
      </c>
      <c r="J241" s="30" t="str">
        <f t="shared" si="3"/>
        <v>[249]=684,</v>
      </c>
    </row>
    <row r="242" spans="1:10" x14ac:dyDescent="0.25">
      <c r="A242" s="12">
        <v>250</v>
      </c>
      <c r="B242" s="5">
        <v>27</v>
      </c>
      <c r="C242" s="5">
        <f>VLOOKUP(B242,'ESO map constants'!$A$3:$B$999,2,FALSE)</f>
        <v>667</v>
      </c>
      <c r="D242" t="str">
        <f>VLOOKUP(C242,'ESO map constants'!$B$3:$C$1000,2,FALSE)</f>
        <v>Wrothgar</v>
      </c>
      <c r="E242" s="3">
        <f>IF(B242&lt;&gt;"",VLOOKUP(B242,'ESO map constants'!$A$3:$D$1000,4,FALSE),"")</f>
        <v>684</v>
      </c>
      <c r="F242" s="3">
        <f>VLOOKUP(E242,'ESO zone constants'!$A$2:$B$9949,2,FALSE)</f>
        <v>379</v>
      </c>
      <c r="G242" s="3" t="str">
        <f>IF(E242&lt;&gt;"",VLOOKUP(E242,'ESO zone constants'!$A$2:$D$949,4,FALSE),"")</f>
        <v>Wrothgar</v>
      </c>
      <c r="H242" s="5">
        <v>0</v>
      </c>
      <c r="I242" t="str">
        <f>VLOOKUP(A242,'ESO wayshrine names'!$A$3:$B$1000,2,FALSE)</f>
        <v>Maelstrom Arena</v>
      </c>
      <c r="J242" s="30" t="str">
        <f t="shared" si="3"/>
        <v>[250]=684,</v>
      </c>
    </row>
    <row r="243" spans="1:10" x14ac:dyDescent="0.25">
      <c r="A243" s="12">
        <v>251</v>
      </c>
      <c r="B243" s="5">
        <v>29</v>
      </c>
      <c r="C243" s="5">
        <f>VLOOKUP(B243,'ESO map constants'!$A$3:$B$999,2,FALSE)</f>
        <v>1006</v>
      </c>
      <c r="D243" t="str">
        <f>VLOOKUP(C243,'ESO map constants'!$B$3:$C$1000,2,FALSE)</f>
        <v>Gold Coast</v>
      </c>
      <c r="E243" s="3">
        <f>IF(B243&lt;&gt;"",VLOOKUP(B243,'ESO map constants'!$A$3:$D$1000,4,FALSE),"")</f>
        <v>823</v>
      </c>
      <c r="F243" s="3">
        <f>VLOOKUP(E243,'ESO zone constants'!$A$2:$B$9949,2,FALSE)</f>
        <v>448</v>
      </c>
      <c r="G243" s="3" t="str">
        <f>IF(E243&lt;&gt;"",VLOOKUP(E243,'ESO zone constants'!$A$2:$D$949,4,FALSE),"")</f>
        <v>Gold Coast</v>
      </c>
      <c r="H243" s="5">
        <v>1</v>
      </c>
      <c r="I243" t="str">
        <f>VLOOKUP(A243,'ESO wayshrine names'!$A$3:$B$1000,2,FALSE)</f>
        <v>Anvil Wayshrine</v>
      </c>
      <c r="J243" s="30" t="str">
        <f t="shared" si="3"/>
        <v>[251]=823,</v>
      </c>
    </row>
    <row r="244" spans="1:10" x14ac:dyDescent="0.25">
      <c r="A244" s="12">
        <v>252</v>
      </c>
      <c r="B244" s="5">
        <v>29</v>
      </c>
      <c r="C244" s="5">
        <f>VLOOKUP(B244,'ESO map constants'!$A$3:$B$999,2,FALSE)</f>
        <v>1006</v>
      </c>
      <c r="D244" t="str">
        <f>VLOOKUP(C244,'ESO map constants'!$B$3:$C$1000,2,FALSE)</f>
        <v>Gold Coast</v>
      </c>
      <c r="E244" s="3">
        <f>IF(B244&lt;&gt;"",VLOOKUP(B244,'ESO map constants'!$A$3:$D$1000,4,FALSE),"")</f>
        <v>823</v>
      </c>
      <c r="F244" s="3">
        <f>VLOOKUP(E244,'ESO zone constants'!$A$2:$B$9949,2,FALSE)</f>
        <v>448</v>
      </c>
      <c r="G244" s="3" t="str">
        <f>IF(E244&lt;&gt;"",VLOOKUP(E244,'ESO zone constants'!$A$2:$D$949,4,FALSE),"")</f>
        <v>Gold Coast</v>
      </c>
      <c r="H244" s="5">
        <v>1</v>
      </c>
      <c r="I244" t="str">
        <f>VLOOKUP(A244,'ESO wayshrine names'!$A$3:$B$1000,2,FALSE)</f>
        <v>Kvatch Wayshrine</v>
      </c>
      <c r="J244" s="30" t="str">
        <f t="shared" si="3"/>
        <v>[252]=823,</v>
      </c>
    </row>
    <row r="245" spans="1:10" x14ac:dyDescent="0.25">
      <c r="A245" s="12">
        <v>253</v>
      </c>
      <c r="B245" s="5">
        <v>29</v>
      </c>
      <c r="C245" s="5">
        <f>VLOOKUP(B245,'ESO map constants'!$A$3:$B$999,2,FALSE)</f>
        <v>1006</v>
      </c>
      <c r="D245" t="str">
        <f>VLOOKUP(C245,'ESO map constants'!$B$3:$C$1000,2,FALSE)</f>
        <v>Gold Coast</v>
      </c>
      <c r="E245" s="3">
        <f>IF(B245&lt;&gt;"",VLOOKUP(B245,'ESO map constants'!$A$3:$D$1000,4,FALSE),"")</f>
        <v>823</v>
      </c>
      <c r="F245" s="3">
        <f>VLOOKUP(E245,'ESO zone constants'!$A$2:$B$9949,2,FALSE)</f>
        <v>448</v>
      </c>
      <c r="G245" s="3" t="str">
        <f>IF(E245&lt;&gt;"",VLOOKUP(E245,'ESO zone constants'!$A$2:$D$949,4,FALSE),"")</f>
        <v>Gold Coast</v>
      </c>
      <c r="H245" s="5">
        <v>1</v>
      </c>
      <c r="I245" t="str">
        <f>VLOOKUP(A245,'ESO wayshrine names'!$A$3:$B$1000,2,FALSE)</f>
        <v>Strid River Wayshrine</v>
      </c>
      <c r="J245" s="30" t="str">
        <f t="shared" si="3"/>
        <v>[253]=823,</v>
      </c>
    </row>
    <row r="246" spans="1:10" x14ac:dyDescent="0.25">
      <c r="A246" s="12">
        <v>254</v>
      </c>
      <c r="B246" s="5">
        <v>29</v>
      </c>
      <c r="C246" s="5">
        <f>VLOOKUP(B246,'ESO map constants'!$A$3:$B$999,2,FALSE)</f>
        <v>1006</v>
      </c>
      <c r="D246" t="str">
        <f>VLOOKUP(C246,'ESO map constants'!$B$3:$C$1000,2,FALSE)</f>
        <v>Gold Coast</v>
      </c>
      <c r="E246" s="3">
        <f>IF(B246&lt;&gt;"",VLOOKUP(B246,'ESO map constants'!$A$3:$D$1000,4,FALSE),"")</f>
        <v>823</v>
      </c>
      <c r="F246" s="3">
        <f>VLOOKUP(E246,'ESO zone constants'!$A$2:$B$9949,2,FALSE)</f>
        <v>448</v>
      </c>
      <c r="G246" s="3" t="str">
        <f>IF(E246&lt;&gt;"",VLOOKUP(E246,'ESO zone constants'!$A$2:$D$949,4,FALSE),"")</f>
        <v>Gold Coast</v>
      </c>
      <c r="H246" s="5">
        <v>1</v>
      </c>
      <c r="I246" t="str">
        <f>VLOOKUP(A246,'ESO wayshrine names'!$A$3:$B$1000,2,FALSE)</f>
        <v>Gold Coast Wayshrine</v>
      </c>
      <c r="J246" s="30" t="str">
        <f t="shared" si="3"/>
        <v>[254]=823,</v>
      </c>
    </row>
    <row r="247" spans="1:10" x14ac:dyDescent="0.25">
      <c r="A247" s="12">
        <v>255</v>
      </c>
      <c r="B247" s="5">
        <v>28</v>
      </c>
      <c r="C247" s="5">
        <f>VLOOKUP(B247,'ESO map constants'!$A$3:$B$999,2,FALSE)</f>
        <v>994</v>
      </c>
      <c r="D247" t="str">
        <f>VLOOKUP(C247,'ESO map constants'!$B$3:$C$1000,2,FALSE)</f>
        <v>Hew's Bane</v>
      </c>
      <c r="E247" s="3">
        <f>IF(B247&lt;&gt;"",VLOOKUP(B247,'ESO map constants'!$A$3:$D$1000,4,FALSE),"")</f>
        <v>816</v>
      </c>
      <c r="F247" s="3">
        <f>VLOOKUP(E247,'ESO zone constants'!$A$2:$B$9949,2,FALSE)</f>
        <v>442</v>
      </c>
      <c r="G247" s="3" t="str">
        <f>IF(E247&lt;&gt;"",VLOOKUP(E247,'ESO zone constants'!$A$2:$D$949,4,FALSE),"")</f>
        <v>Hew's Bane</v>
      </c>
      <c r="H247" s="5">
        <v>1</v>
      </c>
      <c r="I247" t="str">
        <f>VLOOKUP(A247,'ESO wayshrine names'!$A$3:$B$1000,2,FALSE)</f>
        <v>Abah's Landing Wayshrine</v>
      </c>
      <c r="J247" s="30" t="str">
        <f t="shared" si="3"/>
        <v>[255]=816,</v>
      </c>
    </row>
    <row r="248" spans="1:10" x14ac:dyDescent="0.25">
      <c r="A248" s="12">
        <v>256</v>
      </c>
      <c r="B248" s="5">
        <v>28</v>
      </c>
      <c r="C248" s="5">
        <f>VLOOKUP(B248,'ESO map constants'!$A$3:$B$999,2,FALSE)</f>
        <v>994</v>
      </c>
      <c r="D248" t="str">
        <f>VLOOKUP(C248,'ESO map constants'!$B$3:$C$1000,2,FALSE)</f>
        <v>Hew's Bane</v>
      </c>
      <c r="E248" s="3">
        <f>IF(B248&lt;&gt;"",VLOOKUP(B248,'ESO map constants'!$A$3:$D$1000,4,FALSE),"")</f>
        <v>816</v>
      </c>
      <c r="F248" s="3">
        <f>VLOOKUP(E248,'ESO zone constants'!$A$2:$B$9949,2,FALSE)</f>
        <v>442</v>
      </c>
      <c r="G248" s="3" t="str">
        <f>IF(E248&lt;&gt;"",VLOOKUP(E248,'ESO zone constants'!$A$2:$D$949,4,FALSE),"")</f>
        <v>Hew's Bane</v>
      </c>
      <c r="H248" s="5">
        <v>1</v>
      </c>
      <c r="I248" t="str">
        <f>VLOOKUP(A248,'ESO wayshrine names'!$A$3:$B$1000,2,FALSE)</f>
        <v>Zeht's Displeasure Wayshrine</v>
      </c>
      <c r="J248" s="30" t="str">
        <f t="shared" si="3"/>
        <v>[256]=816,</v>
      </c>
    </row>
    <row r="249" spans="1:10" x14ac:dyDescent="0.25">
      <c r="A249" s="12">
        <v>257</v>
      </c>
      <c r="B249" s="5">
        <v>28</v>
      </c>
      <c r="C249" s="5">
        <f>VLOOKUP(B249,'ESO map constants'!$A$3:$B$999,2,FALSE)</f>
        <v>994</v>
      </c>
      <c r="D249" t="str">
        <f>VLOOKUP(C249,'ESO map constants'!$B$3:$C$1000,2,FALSE)</f>
        <v>Hew's Bane</v>
      </c>
      <c r="E249" s="3">
        <f>IF(B249&lt;&gt;"",VLOOKUP(B249,'ESO map constants'!$A$3:$D$1000,4,FALSE),"")</f>
        <v>816</v>
      </c>
      <c r="F249" s="3">
        <f>VLOOKUP(E249,'ESO zone constants'!$A$2:$B$9949,2,FALSE)</f>
        <v>442</v>
      </c>
      <c r="G249" s="3" t="str">
        <f>IF(E249&lt;&gt;"",VLOOKUP(E249,'ESO zone constants'!$A$2:$D$949,4,FALSE),"")</f>
        <v>Hew's Bane</v>
      </c>
      <c r="H249" s="5">
        <v>1</v>
      </c>
      <c r="I249" t="str">
        <f>VLOOKUP(A249,'ESO wayshrine names'!$A$3:$B$1000,2,FALSE)</f>
        <v>No Shira Citadel Wayshrine</v>
      </c>
      <c r="J249" s="30" t="str">
        <f t="shared" si="3"/>
        <v>[257]=816,</v>
      </c>
    </row>
    <row r="250" spans="1:10" x14ac:dyDescent="0.25">
      <c r="A250" s="12">
        <v>258</v>
      </c>
      <c r="B250" s="5">
        <v>17</v>
      </c>
      <c r="C250" s="5">
        <f>VLOOKUP(B250,'ESO map constants'!$A$3:$B$999,2,FALSE)</f>
        <v>256</v>
      </c>
      <c r="D250" t="str">
        <f>VLOOKUP(C250,'ESO map constants'!$B$3:$C$1000,2,FALSE)</f>
        <v>Reaper's March</v>
      </c>
      <c r="E250" s="3">
        <f>IF(B250&lt;&gt;"",VLOOKUP(B250,'ESO map constants'!$A$3:$D$1000,4,FALSE),"")</f>
        <v>382</v>
      </c>
      <c r="F250" s="3">
        <f>VLOOKUP(E250,'ESO zone constants'!$A$2:$B$9949,2,FALSE)</f>
        <v>179</v>
      </c>
      <c r="G250" s="3" t="str">
        <f>IF(E250&lt;&gt;"",VLOOKUP(E250,'ESO zone constants'!$A$2:$D$949,4,FALSE),"")</f>
        <v>Reaper's March</v>
      </c>
      <c r="H250" s="5">
        <v>3</v>
      </c>
      <c r="I250" t="str">
        <f>VLOOKUP(A250,'ESO wayshrine names'!$A$3:$B$1000,2,FALSE)</f>
        <v>Trial: Maw of Lorkhaj</v>
      </c>
      <c r="J250" s="30" t="str">
        <f t="shared" si="3"/>
        <v>[258]=382,</v>
      </c>
    </row>
    <row r="251" spans="1:10" x14ac:dyDescent="0.25">
      <c r="A251" s="12">
        <v>259</v>
      </c>
      <c r="C251" s="5" t="e">
        <f>VLOOKUP(B251,'ESO map constants'!$A$3:$B$999,2,FALSE)</f>
        <v>#N/A</v>
      </c>
      <c r="E251" s="3" t="str">
        <f>IF(B251&lt;&gt;"",VLOOKUP(B251,'ESO map constants'!$A$3:$D$1000,4,FALSE),"")</f>
        <v/>
      </c>
      <c r="F251" s="3" t="e">
        <f>VLOOKUP(E251,'ESO zone constants'!$A$2:$B$9949,2,FALSE)</f>
        <v>#N/A</v>
      </c>
      <c r="G251" s="3" t="str">
        <f>IF(E251&lt;&gt;"",VLOOKUP(E251,'ESO zone constants'!$A$2:$D$949,4,FALSE),"")</f>
        <v/>
      </c>
      <c r="I251">
        <f>VLOOKUP(A251,'ESO wayshrine names'!$A$3:$B$1000,2,FALSE)</f>
        <v>0</v>
      </c>
      <c r="J251" s="30" t="str">
        <f t="shared" si="3"/>
        <v/>
      </c>
    </row>
    <row r="252" spans="1:10" x14ac:dyDescent="0.25">
      <c r="A252" s="12">
        <v>260</v>
      </c>
      <c r="B252" s="5">
        <v>9</v>
      </c>
      <c r="C252" s="5">
        <f>VLOOKUP(B252,'ESO map constants'!$A$3:$B$999,2,FALSE)</f>
        <v>26</v>
      </c>
      <c r="D252" t="str">
        <f>VLOOKUP(C252,'ESO map constants'!$B$3:$C$1000,2,FALSE)</f>
        <v>Shadowfen</v>
      </c>
      <c r="E252" s="3">
        <f>IF(B252&lt;&gt;"",VLOOKUP(B252,'ESO map constants'!$A$3:$D$1000,4,FALSE),"")</f>
        <v>117</v>
      </c>
      <c r="F252" s="3">
        <f>VLOOKUP(E252,'ESO zone constants'!$A$2:$B$9949,2,FALSE)</f>
        <v>19</v>
      </c>
      <c r="G252" s="3" t="str">
        <f>IF(E252&lt;&gt;"",VLOOKUP(E252,'ESO zone constants'!$A$2:$D$949,4,FALSE),"")</f>
        <v>Shadowfen</v>
      </c>
      <c r="H252" s="5">
        <v>6</v>
      </c>
      <c r="I252" t="str">
        <f>VLOOKUP(A252,'ESO wayshrine names'!$A$3:$B$1000,2,FALSE)</f>
        <v>Dungeon: Ruins of Mazzatun</v>
      </c>
      <c r="J252" s="30" t="str">
        <f t="shared" si="3"/>
        <v>[260]=117,</v>
      </c>
    </row>
    <row r="253" spans="1:10" x14ac:dyDescent="0.25">
      <c r="A253" s="12">
        <v>261</v>
      </c>
      <c r="B253" s="5">
        <v>9</v>
      </c>
      <c r="C253" s="5">
        <f>VLOOKUP(B253,'ESO map constants'!$A$3:$B$999,2,FALSE)</f>
        <v>26</v>
      </c>
      <c r="D253" t="str">
        <f>VLOOKUP(C253,'ESO map constants'!$B$3:$C$1000,2,FALSE)</f>
        <v>Shadowfen</v>
      </c>
      <c r="E253" s="3">
        <f>IF(B253&lt;&gt;"",VLOOKUP(B253,'ESO map constants'!$A$3:$D$1000,4,FALSE),"")</f>
        <v>117</v>
      </c>
      <c r="F253" s="3">
        <f>VLOOKUP(E253,'ESO zone constants'!$A$2:$B$9949,2,FALSE)</f>
        <v>19</v>
      </c>
      <c r="G253" s="3" t="str">
        <f>IF(E253&lt;&gt;"",VLOOKUP(E253,'ESO zone constants'!$A$2:$D$949,4,FALSE),"")</f>
        <v>Shadowfen</v>
      </c>
      <c r="H253" s="5">
        <v>6</v>
      </c>
      <c r="I253" t="str">
        <f>VLOOKUP(A253,'ESO wayshrine names'!$A$3:$B$1000,2,FALSE)</f>
        <v>Dungeon: Cradle of Shadows</v>
      </c>
      <c r="J253" s="30" t="str">
        <f t="shared" si="3"/>
        <v>[261]=117,</v>
      </c>
    </row>
    <row r="254" spans="1:10" x14ac:dyDescent="0.25">
      <c r="A254" s="12">
        <v>262</v>
      </c>
      <c r="B254" s="5">
        <v>15</v>
      </c>
      <c r="C254" s="5">
        <f>VLOOKUP(B254,'ESO map constants'!$A$3:$B$999,2,FALSE)</f>
        <v>143</v>
      </c>
      <c r="D254" t="str">
        <f>VLOOKUP(C254,'ESO map constants'!$B$3:$C$1000,2,FALSE)</f>
        <v>Auridon</v>
      </c>
      <c r="E254" s="3">
        <f>IF(B254&lt;&gt;"",VLOOKUP(B254,'ESO map constants'!$A$3:$D$1000,4,FALSE),"")</f>
        <v>381</v>
      </c>
      <c r="F254" s="3">
        <f>VLOOKUP(E254,'ESO zone constants'!$A$2:$B$9949,2,FALSE)</f>
        <v>178</v>
      </c>
      <c r="G254" s="3" t="str">
        <f>IF(E254&lt;&gt;"",VLOOKUP(E254,'ESO zone constants'!$A$2:$D$949,4,FALSE),"")</f>
        <v>Auridon</v>
      </c>
      <c r="H254" s="5">
        <v>6</v>
      </c>
      <c r="I254" t="str">
        <f>VLOOKUP(A254,'ESO wayshrine names'!$A$3:$B$1000,2,FALSE)</f>
        <v>Dungeon: The Banished Cells II</v>
      </c>
      <c r="J254" s="30" t="str">
        <f t="shared" si="3"/>
        <v>[262]=381,</v>
      </c>
    </row>
    <row r="255" spans="1:10" x14ac:dyDescent="0.25">
      <c r="A255" s="12">
        <v>263</v>
      </c>
      <c r="B255" s="5">
        <v>4</v>
      </c>
      <c r="C255" s="5">
        <f>VLOOKUP(B255,'ESO map constants'!$A$3:$B$999,2,FALSE)</f>
        <v>12</v>
      </c>
      <c r="D255" t="str">
        <f>VLOOKUP(C255,'ESO map constants'!$B$3:$C$1000,2,FALSE)</f>
        <v>Stormhaven</v>
      </c>
      <c r="E255" s="3">
        <f>IF(B255&lt;&gt;"",VLOOKUP(B255,'ESO map constants'!$A$3:$D$1000,4,FALSE),"")</f>
        <v>19</v>
      </c>
      <c r="F255" s="3">
        <f>VLOOKUP(E255,'ESO zone constants'!$A$2:$B$9949,2,FALSE)</f>
        <v>4</v>
      </c>
      <c r="G255" s="3" t="str">
        <f>IF(E255&lt;&gt;"",VLOOKUP(E255,'ESO zone constants'!$A$2:$D$949,4,FALSE),"")</f>
        <v>Stormhaven</v>
      </c>
      <c r="H255" s="5">
        <v>6</v>
      </c>
      <c r="I255" t="str">
        <f>VLOOKUP(A255,'ESO wayshrine names'!$A$3:$B$1000,2,FALSE)</f>
        <v>Dungeon: Wayrest Sewers II</v>
      </c>
      <c r="J255" s="30" t="str">
        <f t="shared" si="3"/>
        <v>[263]=19,</v>
      </c>
    </row>
    <row r="256" spans="1:10" x14ac:dyDescent="0.25">
      <c r="A256" s="12">
        <v>264</v>
      </c>
      <c r="B256" s="5">
        <v>10</v>
      </c>
      <c r="C256" s="5">
        <f>VLOOKUP(B256,'ESO map constants'!$A$3:$B$999,2,FALSE)</f>
        <v>13</v>
      </c>
      <c r="D256" t="str">
        <f>VLOOKUP(C256,'ESO map constants'!$B$3:$C$1000,2,FALSE)</f>
        <v>Deshaan</v>
      </c>
      <c r="E256" s="3">
        <f>IF(B256&lt;&gt;"",VLOOKUP(B256,'ESO map constants'!$A$3:$D$1000,4,FALSE),"")</f>
        <v>57</v>
      </c>
      <c r="F256" s="3">
        <f>VLOOKUP(E256,'ESO zone constants'!$A$2:$B$9949,2,FALSE)</f>
        <v>10</v>
      </c>
      <c r="G256" s="3" t="str">
        <f>IF(E256&lt;&gt;"",VLOOKUP(E256,'ESO zone constants'!$A$2:$D$949,4,FALSE),"")</f>
        <v>Deshaan</v>
      </c>
      <c r="H256" s="5">
        <v>6</v>
      </c>
      <c r="I256" t="str">
        <f>VLOOKUP(A256,'ESO wayshrine names'!$A$3:$B$1000,2,FALSE)</f>
        <v>Dungeon: Darkshade Caverns II</v>
      </c>
      <c r="J256" s="30" t="str">
        <f t="shared" si="3"/>
        <v>[264]=57,</v>
      </c>
    </row>
    <row r="257" spans="1:10" x14ac:dyDescent="0.25">
      <c r="A257" s="12">
        <v>265</v>
      </c>
      <c r="B257" s="5">
        <v>7</v>
      </c>
      <c r="C257" s="5">
        <f>VLOOKUP(B257,'ESO map constants'!$A$3:$B$999,2,FALSE)</f>
        <v>9</v>
      </c>
      <c r="D257" t="str">
        <f>VLOOKUP(C257,'ESO map constants'!$B$3:$C$1000,2,FALSE)</f>
        <v>Grahtwood</v>
      </c>
      <c r="E257" s="3">
        <f>IF(B257&lt;&gt;"",VLOOKUP(B257,'ESO map constants'!$A$3:$D$1000,4,FALSE),"")</f>
        <v>383</v>
      </c>
      <c r="F257" s="3">
        <f>VLOOKUP(E257,'ESO zone constants'!$A$2:$B$9949,2,FALSE)</f>
        <v>180</v>
      </c>
      <c r="G257" s="3" t="str">
        <f>IF(E257&lt;&gt;"",VLOOKUP(E257,'ESO zone constants'!$A$2:$D$949,4,FALSE),"")</f>
        <v>Grahtwood</v>
      </c>
      <c r="H257" s="5">
        <v>6</v>
      </c>
      <c r="I257" t="str">
        <f>VLOOKUP(A257,'ESO wayshrine names'!$A$3:$B$1000,2,FALSE)</f>
        <v>Dungeon: Elden Hollow II</v>
      </c>
      <c r="J257" s="30" t="str">
        <f t="shared" si="3"/>
        <v>[265]=383,</v>
      </c>
    </row>
    <row r="258" spans="1:10" x14ac:dyDescent="0.25">
      <c r="A258" s="12">
        <v>266</v>
      </c>
      <c r="B258" s="5">
        <v>11</v>
      </c>
      <c r="C258" s="5">
        <f>VLOOKUP(B258,'ESO map constants'!$A$3:$B$999,2,FALSE)</f>
        <v>7</v>
      </c>
      <c r="D258" t="str">
        <f>VLOOKUP(C258,'ESO map constants'!$B$3:$C$1000,2,FALSE)</f>
        <v>Stonefalls</v>
      </c>
      <c r="E258" s="3">
        <f>IF(B258&lt;&gt;"",VLOOKUP(B258,'ESO map constants'!$A$3:$D$1000,4,FALSE),"")</f>
        <v>41</v>
      </c>
      <c r="F258" s="3">
        <f>VLOOKUP(E258,'ESO zone constants'!$A$2:$B$9949,2,FALSE)</f>
        <v>9</v>
      </c>
      <c r="G258" s="3" t="str">
        <f>IF(E258&lt;&gt;"",VLOOKUP(E258,'ESO zone constants'!$A$2:$D$949,4,FALSE),"")</f>
        <v>Stonefalls</v>
      </c>
      <c r="H258" s="5">
        <v>6</v>
      </c>
      <c r="I258" t="str">
        <f>VLOOKUP(A258,'ESO wayshrine names'!$A$3:$B$1000,2,FALSE)</f>
        <v>Dungeon: Fungal Grotto II</v>
      </c>
      <c r="J258" s="30" t="str">
        <f t="shared" si="3"/>
        <v>[266]=41,</v>
      </c>
    </row>
    <row r="259" spans="1:10" x14ac:dyDescent="0.25">
      <c r="A259" s="12">
        <v>267</v>
      </c>
      <c r="B259" s="5">
        <v>2</v>
      </c>
      <c r="C259" s="5">
        <f>VLOOKUP(B259,'ESO map constants'!$A$3:$B$999,2,FALSE)</f>
        <v>1</v>
      </c>
      <c r="D259" t="str">
        <f>VLOOKUP(C259,'ESO map constants'!$B$3:$C$1000,2,FALSE)</f>
        <v>Glenumbra</v>
      </c>
      <c r="E259" s="3">
        <f>IF(B259&lt;&gt;"",VLOOKUP(B259,'ESO map constants'!$A$3:$D$1000,4,FALSE),"")</f>
        <v>3</v>
      </c>
      <c r="F259" s="3">
        <f>VLOOKUP(E259,'ESO zone constants'!$A$2:$B$9949,2,FALSE)</f>
        <v>2</v>
      </c>
      <c r="G259" s="3" t="str">
        <f>IF(E259&lt;&gt;"",VLOOKUP(E259,'ESO zone constants'!$A$2:$D$949,4,FALSE),"")</f>
        <v>Glenumbra</v>
      </c>
      <c r="H259" s="5">
        <v>6</v>
      </c>
      <c r="I259" t="str">
        <f>VLOOKUP(A259,'ESO wayshrine names'!$A$3:$B$1000,2,FALSE)</f>
        <v>Dungeon: Spindleclutch II</v>
      </c>
      <c r="J259" s="30" t="str">
        <f t="shared" ref="J259:J322" si="4">IF(A259&lt;&gt;"",IF(E259&lt;&gt;"",IF(OR(ISNA(A259),ISNA(E259)),"","["&amp;A259&amp;"]="&amp;E259&amp;","),""),"")</f>
        <v>[267]=3,</v>
      </c>
    </row>
    <row r="260" spans="1:10" x14ac:dyDescent="0.25">
      <c r="A260" s="12">
        <v>268</v>
      </c>
      <c r="B260" s="5">
        <v>16</v>
      </c>
      <c r="C260" s="5">
        <f>VLOOKUP(B260,'ESO map constants'!$A$3:$B$999,2,FALSE)</f>
        <v>300</v>
      </c>
      <c r="D260" t="str">
        <f>VLOOKUP(C260,'ESO map constants'!$B$3:$C$1000,2,FALSE)</f>
        <v>Greenshade</v>
      </c>
      <c r="E260" s="3">
        <f>IF(B260&lt;&gt;"",VLOOKUP(B260,'ESO map constants'!$A$3:$D$1000,4,FALSE),"")</f>
        <v>108</v>
      </c>
      <c r="F260" s="3">
        <f>VLOOKUP(E260,'ESO zone constants'!$A$2:$B$9949,2,FALSE)</f>
        <v>18</v>
      </c>
      <c r="G260" s="3" t="str">
        <f>IF(E260&lt;&gt;"",VLOOKUP(E260,'ESO zone constants'!$A$2:$D$949,4,FALSE),"")</f>
        <v>Greenshade</v>
      </c>
      <c r="H260" s="5">
        <v>6</v>
      </c>
      <c r="I260" t="str">
        <f>VLOOKUP(A260,'ESO wayshrine names'!$A$3:$B$1000,2,FALSE)</f>
        <v>Dungeon: City of Ash II</v>
      </c>
      <c r="J260" s="30" t="str">
        <f t="shared" si="4"/>
        <v>[268]=108,</v>
      </c>
    </row>
    <row r="261" spans="1:10" x14ac:dyDescent="0.25">
      <c r="A261" s="12">
        <v>269</v>
      </c>
      <c r="B261" s="5">
        <v>3</v>
      </c>
      <c r="C261" s="5">
        <f>VLOOKUP(B261,'ESO map constants'!$A$3:$B$999,2,FALSE)</f>
        <v>10</v>
      </c>
      <c r="D261" t="str">
        <f>VLOOKUP(C261,'ESO map constants'!$B$3:$C$1000,2,FALSE)</f>
        <v>Rivenspire</v>
      </c>
      <c r="E261" s="3">
        <f>IF(B261&lt;&gt;"",VLOOKUP(B261,'ESO map constants'!$A$3:$D$1000,4,FALSE),"")</f>
        <v>20</v>
      </c>
      <c r="F261" s="3">
        <f>VLOOKUP(E261,'ESO zone constants'!$A$2:$B$9949,2,FALSE)</f>
        <v>5</v>
      </c>
      <c r="G261" s="3" t="str">
        <f>IF(E261&lt;&gt;"",VLOOKUP(E261,'ESO zone constants'!$A$2:$D$949,4,FALSE),"")</f>
        <v>Rivenspire</v>
      </c>
      <c r="H261" s="5">
        <v>6</v>
      </c>
      <c r="I261" t="str">
        <f>VLOOKUP(A261,'ESO wayshrine names'!$A$3:$B$1000,2,FALSE)</f>
        <v>Dungeon: Crypt of Hearts II</v>
      </c>
      <c r="J261" s="30" t="str">
        <f t="shared" si="4"/>
        <v>[269]=20,</v>
      </c>
    </row>
    <row r="262" spans="1:10" x14ac:dyDescent="0.25">
      <c r="A262" s="12">
        <v>270</v>
      </c>
      <c r="B262" s="5">
        <v>25</v>
      </c>
      <c r="C262" s="5">
        <f>VLOOKUP(B262,'ESO map constants'!$A$3:$B$999,2,FALSE)</f>
        <v>1126</v>
      </c>
      <c r="D262" t="str">
        <f>VLOOKUP(C262,'ESO map constants'!$B$3:$C$1000,2,FALSE)</f>
        <v>Craglorn</v>
      </c>
      <c r="E262" s="3">
        <f>IF(B262&lt;&gt;"",VLOOKUP(B262,'ESO map constants'!$A$3:$D$1000,4,FALSE),"")</f>
        <v>888</v>
      </c>
      <c r="F262" s="3">
        <f>VLOOKUP(E262,'ESO zone constants'!$A$2:$B$9949,2,FALSE)</f>
        <v>500</v>
      </c>
      <c r="G262" s="3" t="str">
        <f>IF(E262&lt;&gt;"",VLOOKUP(E262,'ESO zone constants'!$A$2:$D$949,4,FALSE),"")</f>
        <v>Craglorn</v>
      </c>
      <c r="H262" s="5">
        <v>2</v>
      </c>
      <c r="I262" t="str">
        <f>VLOOKUP(A262,'ESO wayshrine names'!$A$3:$B$1000,2,FALSE)</f>
        <v>Dragonstar Arena</v>
      </c>
      <c r="J262" s="30" t="str">
        <f t="shared" si="4"/>
        <v>[270]=888,</v>
      </c>
    </row>
    <row r="263" spans="1:10" x14ac:dyDescent="0.25">
      <c r="A263" s="12">
        <v>271</v>
      </c>
      <c r="C263" s="5" t="e">
        <f>VLOOKUP(B263,'ESO map constants'!$A$3:$B$999,2,FALSE)</f>
        <v>#N/A</v>
      </c>
      <c r="E263" s="3" t="str">
        <f>IF(B263&lt;&gt;"",VLOOKUP(B263,'ESO map constants'!$A$3:$D$1000,4,FALSE),"")</f>
        <v/>
      </c>
      <c r="F263" s="3" t="e">
        <f>VLOOKUP(E263,'ESO zone constants'!$A$2:$B$9949,2,FALSE)</f>
        <v>#N/A</v>
      </c>
      <c r="G263" s="3" t="str">
        <f>IF(E263&lt;&gt;"",VLOOKUP(E263,'ESO zone constants'!$A$2:$D$949,4,FALSE),"")</f>
        <v/>
      </c>
      <c r="I263">
        <f>VLOOKUP(A263,'ESO wayshrine names'!$A$3:$B$1000,2,FALSE)</f>
        <v>0</v>
      </c>
      <c r="J263" s="30" t="str">
        <f t="shared" si="4"/>
        <v/>
      </c>
    </row>
    <row r="264" spans="1:10" x14ac:dyDescent="0.25">
      <c r="A264" s="12">
        <v>272</v>
      </c>
      <c r="B264" s="5">
        <v>30</v>
      </c>
      <c r="C264" s="5">
        <f>VLOOKUP(B264,'ESO map constants'!$A$3:$B$999,2,FALSE)</f>
        <v>1060</v>
      </c>
      <c r="D264" t="str">
        <f>VLOOKUP(C264,'ESO map constants'!$B$3:$C$1000,2,FALSE)</f>
        <v>Vvardenfell</v>
      </c>
      <c r="E264" s="3">
        <f>IF(B264&lt;&gt;"",VLOOKUP(B264,'ESO map constants'!$A$3:$D$1000,4,FALSE),"")</f>
        <v>849</v>
      </c>
      <c r="F264" s="3">
        <f>VLOOKUP(E264,'ESO zone constants'!$A$2:$B$9949,2,FALSE)</f>
        <v>467</v>
      </c>
      <c r="G264" s="3" t="str">
        <f>IF(E264&lt;&gt;"",VLOOKUP(E264,'ESO zone constants'!$A$2:$D$949,4,FALSE),"")</f>
        <v>Vvardenfell</v>
      </c>
      <c r="H264" s="5">
        <v>1</v>
      </c>
      <c r="I264" t="str">
        <f>VLOOKUP(A264,'ESO wayshrine names'!$A$3:$B$1000,2,FALSE)</f>
        <v>Seyda Neen Wayshrine</v>
      </c>
      <c r="J264" s="30" t="str">
        <f t="shared" si="4"/>
        <v>[272]=849,</v>
      </c>
    </row>
    <row r="265" spans="1:10" x14ac:dyDescent="0.25">
      <c r="A265" s="12">
        <v>273</v>
      </c>
      <c r="B265" s="5">
        <v>30</v>
      </c>
      <c r="C265" s="5">
        <f>VLOOKUP(B265,'ESO map constants'!$A$3:$B$999,2,FALSE)</f>
        <v>1060</v>
      </c>
      <c r="D265" t="str">
        <f>VLOOKUP(C265,'ESO map constants'!$B$3:$C$1000,2,FALSE)</f>
        <v>Vvardenfell</v>
      </c>
      <c r="E265" s="3">
        <f>IF(B265&lt;&gt;"",VLOOKUP(B265,'ESO map constants'!$A$3:$D$1000,4,FALSE),"")</f>
        <v>849</v>
      </c>
      <c r="F265" s="3">
        <f>VLOOKUP(E265,'ESO zone constants'!$A$2:$B$9949,2,FALSE)</f>
        <v>467</v>
      </c>
      <c r="G265" s="3" t="str">
        <f>IF(E265&lt;&gt;"",VLOOKUP(E265,'ESO zone constants'!$A$2:$D$949,4,FALSE),"")</f>
        <v>Vvardenfell</v>
      </c>
      <c r="H265" s="5">
        <v>1</v>
      </c>
      <c r="I265" t="str">
        <f>VLOOKUP(A265,'ESO wayshrine names'!$A$3:$B$1000,2,FALSE)</f>
        <v>Gnisis Wayshrine</v>
      </c>
      <c r="J265" s="30" t="str">
        <f t="shared" si="4"/>
        <v>[273]=849,</v>
      </c>
    </row>
    <row r="266" spans="1:10" x14ac:dyDescent="0.25">
      <c r="A266" s="12">
        <v>274</v>
      </c>
      <c r="B266" s="5">
        <v>30</v>
      </c>
      <c r="C266" s="5">
        <f>VLOOKUP(B266,'ESO map constants'!$A$3:$B$999,2,FALSE)</f>
        <v>1060</v>
      </c>
      <c r="D266" t="str">
        <f>VLOOKUP(C266,'ESO map constants'!$B$3:$C$1000,2,FALSE)</f>
        <v>Vvardenfell</v>
      </c>
      <c r="E266" s="3">
        <f>IF(B266&lt;&gt;"",VLOOKUP(B266,'ESO map constants'!$A$3:$D$1000,4,FALSE),"")</f>
        <v>849</v>
      </c>
      <c r="F266" s="3">
        <f>VLOOKUP(E266,'ESO zone constants'!$A$2:$B$9949,2,FALSE)</f>
        <v>467</v>
      </c>
      <c r="G266" s="3" t="str">
        <f>IF(E266&lt;&gt;"",VLOOKUP(E266,'ESO zone constants'!$A$2:$D$949,4,FALSE),"")</f>
        <v>Vvardenfell</v>
      </c>
      <c r="H266" s="5">
        <v>1</v>
      </c>
      <c r="I266" t="str">
        <f>VLOOKUP(A266,'ESO wayshrine names'!$A$3:$B$1000,2,FALSE)</f>
        <v>Ald'ruhn Wayshrine</v>
      </c>
      <c r="J266" s="30" t="str">
        <f t="shared" si="4"/>
        <v>[274]=849,</v>
      </c>
    </row>
    <row r="267" spans="1:10" x14ac:dyDescent="0.25">
      <c r="A267" s="12">
        <v>275</v>
      </c>
      <c r="B267" s="5">
        <v>30</v>
      </c>
      <c r="C267" s="5">
        <f>VLOOKUP(B267,'ESO map constants'!$A$3:$B$999,2,FALSE)</f>
        <v>1060</v>
      </c>
      <c r="D267" t="str">
        <f>VLOOKUP(C267,'ESO map constants'!$B$3:$C$1000,2,FALSE)</f>
        <v>Vvardenfell</v>
      </c>
      <c r="E267" s="3">
        <f>IF(B267&lt;&gt;"",VLOOKUP(B267,'ESO map constants'!$A$3:$D$1000,4,FALSE),"")</f>
        <v>849</v>
      </c>
      <c r="F267" s="3">
        <f>VLOOKUP(E267,'ESO zone constants'!$A$2:$B$9949,2,FALSE)</f>
        <v>467</v>
      </c>
      <c r="G267" s="3" t="str">
        <f>IF(E267&lt;&gt;"",VLOOKUP(E267,'ESO zone constants'!$A$2:$D$949,4,FALSE),"")</f>
        <v>Vvardenfell</v>
      </c>
      <c r="H267" s="5">
        <v>1</v>
      </c>
      <c r="I267" t="str">
        <f>VLOOKUP(A267,'ESO wayshrine names'!$A$3:$B$1000,2,FALSE)</f>
        <v>Balmora Wayshrine</v>
      </c>
      <c r="J267" s="30" t="str">
        <f t="shared" si="4"/>
        <v>[275]=849,</v>
      </c>
    </row>
    <row r="268" spans="1:10" x14ac:dyDescent="0.25">
      <c r="A268" s="12">
        <v>276</v>
      </c>
      <c r="B268" s="5">
        <v>30</v>
      </c>
      <c r="C268" s="5">
        <f>VLOOKUP(B268,'ESO map constants'!$A$3:$B$999,2,FALSE)</f>
        <v>1060</v>
      </c>
      <c r="D268" t="str">
        <f>VLOOKUP(C268,'ESO map constants'!$B$3:$C$1000,2,FALSE)</f>
        <v>Vvardenfell</v>
      </c>
      <c r="E268" s="3">
        <f>IF(B268&lt;&gt;"",VLOOKUP(B268,'ESO map constants'!$A$3:$D$1000,4,FALSE),"")</f>
        <v>849</v>
      </c>
      <c r="F268" s="3">
        <f>VLOOKUP(E268,'ESO zone constants'!$A$2:$B$9949,2,FALSE)</f>
        <v>467</v>
      </c>
      <c r="G268" s="3" t="str">
        <f>IF(E268&lt;&gt;"",VLOOKUP(E268,'ESO zone constants'!$A$2:$D$949,4,FALSE),"")</f>
        <v>Vvardenfell</v>
      </c>
      <c r="H268" s="5">
        <v>1</v>
      </c>
      <c r="I268" t="str">
        <f>VLOOKUP(A268,'ESO wayshrine names'!$A$3:$B$1000,2,FALSE)</f>
        <v>Suran Wayshrine</v>
      </c>
      <c r="J268" s="30" t="str">
        <f t="shared" si="4"/>
        <v>[276]=849,</v>
      </c>
    </row>
    <row r="269" spans="1:10" x14ac:dyDescent="0.25">
      <c r="A269" s="12">
        <v>277</v>
      </c>
      <c r="B269" s="5">
        <v>30</v>
      </c>
      <c r="C269" s="5">
        <f>VLOOKUP(B269,'ESO map constants'!$A$3:$B$999,2,FALSE)</f>
        <v>1060</v>
      </c>
      <c r="D269" t="str">
        <f>VLOOKUP(C269,'ESO map constants'!$B$3:$C$1000,2,FALSE)</f>
        <v>Vvardenfell</v>
      </c>
      <c r="E269" s="3">
        <f>IF(B269&lt;&gt;"",VLOOKUP(B269,'ESO map constants'!$A$3:$D$1000,4,FALSE),"")</f>
        <v>849</v>
      </c>
      <c r="F269" s="3">
        <f>VLOOKUP(E269,'ESO zone constants'!$A$2:$B$9949,2,FALSE)</f>
        <v>467</v>
      </c>
      <c r="G269" s="3" t="str">
        <f>IF(E269&lt;&gt;"",VLOOKUP(E269,'ESO zone constants'!$A$2:$D$949,4,FALSE),"")</f>
        <v>Vvardenfell</v>
      </c>
      <c r="H269" s="5">
        <v>1</v>
      </c>
      <c r="I269" t="str">
        <f>VLOOKUP(A269,'ESO wayshrine names'!$A$3:$B$1000,2,FALSE)</f>
        <v>Molag Mar Wayshrine</v>
      </c>
      <c r="J269" s="30" t="str">
        <f t="shared" si="4"/>
        <v>[277]=849,</v>
      </c>
    </row>
    <row r="270" spans="1:10" x14ac:dyDescent="0.25">
      <c r="A270" s="12">
        <v>278</v>
      </c>
      <c r="B270" s="5">
        <v>30</v>
      </c>
      <c r="C270" s="5">
        <f>VLOOKUP(B270,'ESO map constants'!$A$3:$B$999,2,FALSE)</f>
        <v>1060</v>
      </c>
      <c r="D270" t="str">
        <f>VLOOKUP(C270,'ESO map constants'!$B$3:$C$1000,2,FALSE)</f>
        <v>Vvardenfell</v>
      </c>
      <c r="E270" s="3">
        <f>IF(B270&lt;&gt;"",VLOOKUP(B270,'ESO map constants'!$A$3:$D$1000,4,FALSE),"")</f>
        <v>849</v>
      </c>
      <c r="F270" s="3">
        <f>VLOOKUP(E270,'ESO zone constants'!$A$2:$B$9949,2,FALSE)</f>
        <v>467</v>
      </c>
      <c r="G270" s="3" t="str">
        <f>IF(E270&lt;&gt;"",VLOOKUP(E270,'ESO zone constants'!$A$2:$D$949,4,FALSE),"")</f>
        <v>Vvardenfell</v>
      </c>
      <c r="H270" s="5">
        <v>1</v>
      </c>
      <c r="I270" t="str">
        <f>VLOOKUP(A270,'ESO wayshrine names'!$A$3:$B$1000,2,FALSE)</f>
        <v>Tel Branora Wayshrine</v>
      </c>
      <c r="J270" s="30" t="str">
        <f t="shared" si="4"/>
        <v>[278]=849,</v>
      </c>
    </row>
    <row r="271" spans="1:10" x14ac:dyDescent="0.25">
      <c r="A271" s="12">
        <v>279</v>
      </c>
      <c r="B271" s="5">
        <v>30</v>
      </c>
      <c r="C271" s="5">
        <f>VLOOKUP(B271,'ESO map constants'!$A$3:$B$999,2,FALSE)</f>
        <v>1060</v>
      </c>
      <c r="D271" t="str">
        <f>VLOOKUP(C271,'ESO map constants'!$B$3:$C$1000,2,FALSE)</f>
        <v>Vvardenfell</v>
      </c>
      <c r="E271" s="3">
        <f>IF(B271&lt;&gt;"",VLOOKUP(B271,'ESO map constants'!$A$3:$D$1000,4,FALSE),"")</f>
        <v>849</v>
      </c>
      <c r="F271" s="3">
        <f>VLOOKUP(E271,'ESO zone constants'!$A$2:$B$9949,2,FALSE)</f>
        <v>467</v>
      </c>
      <c r="G271" s="3" t="str">
        <f>IF(E271&lt;&gt;"",VLOOKUP(E271,'ESO zone constants'!$A$2:$D$949,4,FALSE),"")</f>
        <v>Vvardenfell</v>
      </c>
      <c r="H271" s="5">
        <v>1</v>
      </c>
      <c r="I271" t="str">
        <f>VLOOKUP(A271,'ESO wayshrine names'!$A$3:$B$1000,2,FALSE)</f>
        <v>Nchuleftingth Wayshrine</v>
      </c>
      <c r="J271" s="30" t="str">
        <f t="shared" si="4"/>
        <v>[279]=849,</v>
      </c>
    </row>
    <row r="272" spans="1:10" x14ac:dyDescent="0.25">
      <c r="A272" s="12">
        <v>280</v>
      </c>
      <c r="B272" s="5">
        <v>30</v>
      </c>
      <c r="C272" s="5">
        <f>VLOOKUP(B272,'ESO map constants'!$A$3:$B$999,2,FALSE)</f>
        <v>1060</v>
      </c>
      <c r="D272" t="str">
        <f>VLOOKUP(C272,'ESO map constants'!$B$3:$C$1000,2,FALSE)</f>
        <v>Vvardenfell</v>
      </c>
      <c r="E272" s="3">
        <f>IF(B272&lt;&gt;"",VLOOKUP(B272,'ESO map constants'!$A$3:$D$1000,4,FALSE),"")</f>
        <v>849</v>
      </c>
      <c r="F272" s="3">
        <f>VLOOKUP(E272,'ESO zone constants'!$A$2:$B$9949,2,FALSE)</f>
        <v>467</v>
      </c>
      <c r="G272" s="3" t="str">
        <f>IF(E272&lt;&gt;"",VLOOKUP(E272,'ESO zone constants'!$A$2:$D$949,4,FALSE),"")</f>
        <v>Vvardenfell</v>
      </c>
      <c r="H272" s="5">
        <v>1</v>
      </c>
      <c r="I272" t="str">
        <f>VLOOKUP(A272,'ESO wayshrine names'!$A$3:$B$1000,2,FALSE)</f>
        <v>Tel Mora Wayshrine</v>
      </c>
      <c r="J272" s="30" t="str">
        <f t="shared" si="4"/>
        <v>[280]=849,</v>
      </c>
    </row>
    <row r="273" spans="1:10" x14ac:dyDescent="0.25">
      <c r="A273" s="12">
        <v>281</v>
      </c>
      <c r="B273" s="5">
        <v>30</v>
      </c>
      <c r="C273" s="5">
        <f>VLOOKUP(B273,'ESO map constants'!$A$3:$B$999,2,FALSE)</f>
        <v>1060</v>
      </c>
      <c r="D273" t="str">
        <f>VLOOKUP(C273,'ESO map constants'!$B$3:$C$1000,2,FALSE)</f>
        <v>Vvardenfell</v>
      </c>
      <c r="E273" s="3">
        <f>IF(B273&lt;&gt;"",VLOOKUP(B273,'ESO map constants'!$A$3:$D$1000,4,FALSE),"")</f>
        <v>849</v>
      </c>
      <c r="F273" s="3">
        <f>VLOOKUP(E273,'ESO zone constants'!$A$2:$B$9949,2,FALSE)</f>
        <v>467</v>
      </c>
      <c r="G273" s="3" t="str">
        <f>IF(E273&lt;&gt;"",VLOOKUP(E273,'ESO zone constants'!$A$2:$D$949,4,FALSE),"")</f>
        <v>Vvardenfell</v>
      </c>
      <c r="H273" s="5">
        <v>1</v>
      </c>
      <c r="I273" t="str">
        <f>VLOOKUP(A273,'ESO wayshrine names'!$A$3:$B$1000,2,FALSE)</f>
        <v>Sadrith Mora Wayshrine</v>
      </c>
      <c r="J273" s="30" t="str">
        <f t="shared" si="4"/>
        <v>[281]=849,</v>
      </c>
    </row>
    <row r="274" spans="1:10" x14ac:dyDescent="0.25">
      <c r="A274" s="12">
        <v>282</v>
      </c>
      <c r="B274" s="5">
        <v>30</v>
      </c>
      <c r="C274" s="5">
        <f>VLOOKUP(B274,'ESO map constants'!$A$3:$B$999,2,FALSE)</f>
        <v>1060</v>
      </c>
      <c r="D274" t="str">
        <f>VLOOKUP(C274,'ESO map constants'!$B$3:$C$1000,2,FALSE)</f>
        <v>Vvardenfell</v>
      </c>
      <c r="E274" s="3">
        <f>IF(B274&lt;&gt;"",VLOOKUP(B274,'ESO map constants'!$A$3:$D$1000,4,FALSE),"")</f>
        <v>849</v>
      </c>
      <c r="F274" s="3">
        <f>VLOOKUP(E274,'ESO zone constants'!$A$2:$B$9949,2,FALSE)</f>
        <v>467</v>
      </c>
      <c r="G274" s="3" t="str">
        <f>IF(E274&lt;&gt;"",VLOOKUP(E274,'ESO zone constants'!$A$2:$D$949,4,FALSE),"")</f>
        <v>Vvardenfell</v>
      </c>
      <c r="H274" s="5">
        <v>1</v>
      </c>
      <c r="I274" t="str">
        <f>VLOOKUP(A274,'ESO wayshrine names'!$A$3:$B$1000,2,FALSE)</f>
        <v>Valley of the Wind Wayshrine</v>
      </c>
      <c r="J274" s="30" t="str">
        <f t="shared" si="4"/>
        <v>[282]=849,</v>
      </c>
    </row>
    <row r="275" spans="1:10" x14ac:dyDescent="0.25">
      <c r="A275" s="12">
        <v>283</v>
      </c>
      <c r="C275" s="5" t="e">
        <f>VLOOKUP(B275,'ESO map constants'!$A$3:$B$999,2,FALSE)</f>
        <v>#N/A</v>
      </c>
      <c r="E275" s="3" t="str">
        <f>IF(B275&lt;&gt;"",VLOOKUP(B275,'ESO map constants'!$A$3:$D$1000,4,FALSE),"")</f>
        <v/>
      </c>
      <c r="F275" s="3" t="e">
        <f>VLOOKUP(E275,'ESO zone constants'!$A$2:$B$9949,2,FALSE)</f>
        <v>#N/A</v>
      </c>
      <c r="G275" s="3" t="str">
        <f>IF(E275&lt;&gt;"",VLOOKUP(E275,'ESO zone constants'!$A$2:$D$949,4,FALSE),"")</f>
        <v/>
      </c>
      <c r="I275">
        <f>VLOOKUP(A275,'ESO wayshrine names'!$A$3:$B$1000,2,FALSE)</f>
        <v>0</v>
      </c>
      <c r="J275" s="30" t="str">
        <f t="shared" si="4"/>
        <v/>
      </c>
    </row>
    <row r="276" spans="1:10" x14ac:dyDescent="0.25">
      <c r="A276" s="12">
        <v>284</v>
      </c>
      <c r="B276" s="5">
        <v>30</v>
      </c>
      <c r="C276" s="5">
        <f>VLOOKUP(B276,'ESO map constants'!$A$3:$B$999,2,FALSE)</f>
        <v>1060</v>
      </c>
      <c r="D276" t="str">
        <f>VLOOKUP(C276,'ESO map constants'!$B$3:$C$1000,2,FALSE)</f>
        <v>Vvardenfell</v>
      </c>
      <c r="E276" s="3">
        <f>IF(B276&lt;&gt;"",VLOOKUP(B276,'ESO map constants'!$A$3:$D$1000,4,FALSE),"")</f>
        <v>849</v>
      </c>
      <c r="F276" s="3">
        <f>VLOOKUP(E276,'ESO zone constants'!$A$2:$B$9949,2,FALSE)</f>
        <v>467</v>
      </c>
      <c r="G276" s="3" t="str">
        <f>IF(E276&lt;&gt;"",VLOOKUP(E276,'ESO zone constants'!$A$2:$D$949,4,FALSE),"")</f>
        <v>Vvardenfell</v>
      </c>
      <c r="H276" s="5">
        <v>1</v>
      </c>
      <c r="I276" t="str">
        <f>VLOOKUP(A276,'ESO wayshrine names'!$A$3:$B$1000,2,FALSE)</f>
        <v>Vivec City Wayshrine</v>
      </c>
      <c r="J276" s="30" t="str">
        <f t="shared" si="4"/>
        <v>[284]=849,</v>
      </c>
    </row>
    <row r="277" spans="1:10" x14ac:dyDescent="0.25">
      <c r="A277" s="12">
        <v>285</v>
      </c>
      <c r="B277" s="5">
        <v>15</v>
      </c>
      <c r="C277" s="5">
        <f>VLOOKUP(B277,'ESO map constants'!$A$3:$B$999,2,FALSE)</f>
        <v>143</v>
      </c>
      <c r="D277" t="str">
        <f>VLOOKUP(C277,'ESO map constants'!$B$3:$C$1000,2,FALSE)</f>
        <v>Auridon</v>
      </c>
      <c r="E277" s="3">
        <f>IF(B277&lt;&gt;"",VLOOKUP(B277,'ESO map constants'!$A$3:$D$1000,4,FALSE),"")</f>
        <v>381</v>
      </c>
      <c r="F277" s="3">
        <f>VLOOKUP(E277,'ESO zone constants'!$A$2:$B$9949,2,FALSE)</f>
        <v>178</v>
      </c>
      <c r="G277" s="3" t="str">
        <f>IF(E277&lt;&gt;"",VLOOKUP(E277,'ESO zone constants'!$A$2:$D$949,4,FALSE),"")</f>
        <v>Auridon</v>
      </c>
      <c r="H277" s="5">
        <v>7</v>
      </c>
      <c r="I277" t="str">
        <f>VLOOKUP(A277,'ESO wayshrine names'!$A$3:$B$1000,2,FALSE)</f>
        <v>Barbed Hook Private Room</v>
      </c>
      <c r="J277" s="30" t="str">
        <f t="shared" si="4"/>
        <v>[285]=381,</v>
      </c>
    </row>
    <row r="278" spans="1:10" x14ac:dyDescent="0.25">
      <c r="A278" s="12">
        <v>286</v>
      </c>
      <c r="B278" s="5">
        <v>5</v>
      </c>
      <c r="C278" s="5">
        <f>VLOOKUP(B278,'ESO map constants'!$A$3:$B$999,2,FALSE)</f>
        <v>30</v>
      </c>
      <c r="D278" t="str">
        <f>VLOOKUP(C278,'ESO map constants'!$B$3:$C$1000,2,FALSE)</f>
        <v>Alik'r Desert</v>
      </c>
      <c r="E278" s="3">
        <f>IF(B278&lt;&gt;"",VLOOKUP(B278,'ESO map constants'!$A$3:$D$1000,4,FALSE),"")</f>
        <v>104</v>
      </c>
      <c r="F278" s="3">
        <f>VLOOKUP(E278,'ESO zone constants'!$A$2:$B$9949,2,FALSE)</f>
        <v>17</v>
      </c>
      <c r="G278" s="3" t="str">
        <f>IF(E278&lt;&gt;"",VLOOKUP(E278,'ESO zone constants'!$A$2:$D$949,4,FALSE),"")</f>
        <v>Alik'r Desert</v>
      </c>
      <c r="H278" s="5">
        <v>7</v>
      </c>
      <c r="I278" t="str">
        <f>VLOOKUP(A278,'ESO wayshrine names'!$A$3:$B$1000,2,FALSE)</f>
        <v>Sisters of the Sands Apartment</v>
      </c>
      <c r="J278" s="30" t="str">
        <f t="shared" si="4"/>
        <v>[286]=104,</v>
      </c>
    </row>
    <row r="279" spans="1:10" x14ac:dyDescent="0.25">
      <c r="A279" s="12">
        <v>287</v>
      </c>
      <c r="B279" s="5">
        <v>10</v>
      </c>
      <c r="C279" s="5">
        <f>VLOOKUP(B279,'ESO map constants'!$A$3:$B$999,2,FALSE)</f>
        <v>13</v>
      </c>
      <c r="D279" t="str">
        <f>VLOOKUP(C279,'ESO map constants'!$B$3:$C$1000,2,FALSE)</f>
        <v>Deshaan</v>
      </c>
      <c r="E279" s="3">
        <f>IF(B279&lt;&gt;"",VLOOKUP(B279,'ESO map constants'!$A$3:$D$1000,4,FALSE),"")</f>
        <v>57</v>
      </c>
      <c r="F279" s="3">
        <f>VLOOKUP(E279,'ESO zone constants'!$A$2:$B$9949,2,FALSE)</f>
        <v>10</v>
      </c>
      <c r="G279" s="3" t="str">
        <f>IF(E279&lt;&gt;"",VLOOKUP(E279,'ESO zone constants'!$A$2:$D$949,4,FALSE),"")</f>
        <v>Deshaan</v>
      </c>
      <c r="H279" s="5">
        <v>7</v>
      </c>
      <c r="I279" t="str">
        <f>VLOOKUP(A279,'ESO wayshrine names'!$A$3:$B$1000,2,FALSE)</f>
        <v>Flaming Nix Deluxe Garret</v>
      </c>
      <c r="J279" s="30" t="str">
        <f t="shared" si="4"/>
        <v>[287]=57,</v>
      </c>
    </row>
    <row r="280" spans="1:10" x14ac:dyDescent="0.25">
      <c r="A280" s="12">
        <v>288</v>
      </c>
      <c r="B280" s="5">
        <v>15</v>
      </c>
      <c r="C280" s="5">
        <f>VLOOKUP(B280,'ESO map constants'!$A$3:$B$999,2,FALSE)</f>
        <v>143</v>
      </c>
      <c r="D280" t="str">
        <f>VLOOKUP(C280,'ESO map constants'!$B$3:$C$1000,2,FALSE)</f>
        <v>Auridon</v>
      </c>
      <c r="E280" s="3">
        <f>IF(B280&lt;&gt;"",VLOOKUP(B280,'ESO map constants'!$A$3:$D$1000,4,FALSE),"")</f>
        <v>381</v>
      </c>
      <c r="F280" s="3">
        <f>VLOOKUP(E280,'ESO zone constants'!$A$2:$B$9949,2,FALSE)</f>
        <v>178</v>
      </c>
      <c r="G280" s="3" t="str">
        <f>IF(E280&lt;&gt;"",VLOOKUP(E280,'ESO zone constants'!$A$2:$D$949,4,FALSE),"")</f>
        <v>Auridon</v>
      </c>
      <c r="H280" s="5">
        <v>7</v>
      </c>
      <c r="I280" t="str">
        <f>VLOOKUP(A280,'ESO wayshrine names'!$A$3:$B$1000,2,FALSE)</f>
        <v>Mara's Kiss Public House</v>
      </c>
      <c r="J280" s="30" t="str">
        <f t="shared" si="4"/>
        <v>[288]=381,</v>
      </c>
    </row>
    <row r="281" spans="1:10" x14ac:dyDescent="0.25">
      <c r="A281" s="12">
        <v>289</v>
      </c>
      <c r="B281" s="5">
        <v>2</v>
      </c>
      <c r="C281" s="5">
        <f>VLOOKUP(B281,'ESO map constants'!$A$3:$B$999,2,FALSE)</f>
        <v>1</v>
      </c>
      <c r="D281" t="str">
        <f>VLOOKUP(C281,'ESO map constants'!$B$3:$C$1000,2,FALSE)</f>
        <v>Glenumbra</v>
      </c>
      <c r="E281" s="3">
        <f>IF(B281&lt;&gt;"",VLOOKUP(B281,'ESO map constants'!$A$3:$D$1000,4,FALSE),"")</f>
        <v>3</v>
      </c>
      <c r="F281" s="3">
        <f>VLOOKUP(E281,'ESO zone constants'!$A$2:$B$9949,2,FALSE)</f>
        <v>2</v>
      </c>
      <c r="G281" s="3" t="str">
        <f>IF(E281&lt;&gt;"",VLOOKUP(E281,'ESO zone constants'!$A$2:$D$949,4,FALSE),"")</f>
        <v>Glenumbra</v>
      </c>
      <c r="H281" s="5">
        <v>7</v>
      </c>
      <c r="I281" t="str">
        <f>VLOOKUP(A281,'ESO wayshrine names'!$A$3:$B$1000,2,FALSE)</f>
        <v>The Rosy Lion</v>
      </c>
      <c r="J281" s="30" t="str">
        <f t="shared" si="4"/>
        <v>[289]=3,</v>
      </c>
    </row>
    <row r="282" spans="1:10" x14ac:dyDescent="0.25">
      <c r="A282" s="12">
        <v>290</v>
      </c>
      <c r="B282" s="5">
        <v>11</v>
      </c>
      <c r="C282" s="5">
        <f>VLOOKUP(B282,'ESO map constants'!$A$3:$B$999,2,FALSE)</f>
        <v>7</v>
      </c>
      <c r="D282" t="str">
        <f>VLOOKUP(C282,'ESO map constants'!$B$3:$C$1000,2,FALSE)</f>
        <v>Stonefalls</v>
      </c>
      <c r="E282" s="3">
        <f>IF(B282&lt;&gt;"",VLOOKUP(B282,'ESO map constants'!$A$3:$D$1000,4,FALSE),"")</f>
        <v>41</v>
      </c>
      <c r="F282" s="3">
        <f>VLOOKUP(E282,'ESO zone constants'!$A$2:$B$9949,2,FALSE)</f>
        <v>9</v>
      </c>
      <c r="G282" s="3" t="str">
        <f>IF(E282&lt;&gt;"",VLOOKUP(E282,'ESO zone constants'!$A$2:$D$949,4,FALSE),"")</f>
        <v>Stonefalls</v>
      </c>
      <c r="H282" s="5">
        <v>7</v>
      </c>
      <c r="I282" t="str">
        <f>VLOOKUP(A282,'ESO wayshrine names'!$A$3:$B$1000,2,FALSE)</f>
        <v>The Ebony Flask Inn Room</v>
      </c>
      <c r="J282" s="30" t="str">
        <f t="shared" si="4"/>
        <v>[290]=41,</v>
      </c>
    </row>
    <row r="283" spans="1:10" x14ac:dyDescent="0.25">
      <c r="A283" s="12">
        <v>291</v>
      </c>
      <c r="B283" s="5">
        <v>17</v>
      </c>
      <c r="C283" s="5">
        <f>VLOOKUP(B283,'ESO map constants'!$A$3:$B$999,2,FALSE)</f>
        <v>256</v>
      </c>
      <c r="D283" t="str">
        <f>VLOOKUP(C283,'ESO map constants'!$B$3:$C$1000,2,FALSE)</f>
        <v>Reaper's March</v>
      </c>
      <c r="E283" s="3">
        <f>IF(B283&lt;&gt;"",VLOOKUP(B283,'ESO map constants'!$A$3:$D$1000,4,FALSE),"")</f>
        <v>382</v>
      </c>
      <c r="F283" s="3">
        <f>VLOOKUP(E283,'ESO zone constants'!$A$2:$B$9949,2,FALSE)</f>
        <v>179</v>
      </c>
      <c r="G283" s="3" t="str">
        <f>IF(E283&lt;&gt;"",VLOOKUP(E283,'ESO zone constants'!$A$2:$D$949,4,FALSE),"")</f>
        <v>Reaper's March</v>
      </c>
      <c r="H283" s="5">
        <v>7</v>
      </c>
      <c r="I283" t="str">
        <f>VLOOKUP(A283,'ESO wayshrine names'!$A$3:$B$1000,2,FALSE)</f>
        <v>Serenity Falls Estate</v>
      </c>
      <c r="J283" s="30" t="str">
        <f t="shared" si="4"/>
        <v>[291]=382,</v>
      </c>
    </row>
    <row r="284" spans="1:10" x14ac:dyDescent="0.25">
      <c r="A284" s="12">
        <v>292</v>
      </c>
      <c r="B284" s="5">
        <v>2</v>
      </c>
      <c r="C284" s="5">
        <f>VLOOKUP(B284,'ESO map constants'!$A$3:$B$999,2,FALSE)</f>
        <v>1</v>
      </c>
      <c r="D284" t="str">
        <f>VLOOKUP(C284,'ESO map constants'!$B$3:$C$1000,2,FALSE)</f>
        <v>Glenumbra</v>
      </c>
      <c r="E284" s="3">
        <f>IF(B284&lt;&gt;"",VLOOKUP(B284,'ESO map constants'!$A$3:$D$1000,4,FALSE),"")</f>
        <v>3</v>
      </c>
      <c r="F284" s="3">
        <f>VLOOKUP(E284,'ESO zone constants'!$A$2:$B$9949,2,FALSE)</f>
        <v>2</v>
      </c>
      <c r="G284" s="3" t="str">
        <f>IF(E284&lt;&gt;"",VLOOKUP(E284,'ESO zone constants'!$A$2:$D$949,4,FALSE),"")</f>
        <v>Glenumbra</v>
      </c>
      <c r="H284" s="5">
        <v>7</v>
      </c>
      <c r="I284" t="str">
        <f>VLOOKUP(A284,'ESO wayshrine names'!$A$3:$B$1000,2,FALSE)</f>
        <v>Daggerfall Overlook</v>
      </c>
      <c r="J284" s="30" t="str">
        <f t="shared" si="4"/>
        <v>[292]=3,</v>
      </c>
    </row>
    <row r="285" spans="1:10" x14ac:dyDescent="0.25">
      <c r="A285" s="12">
        <v>293</v>
      </c>
      <c r="B285" s="5">
        <v>11</v>
      </c>
      <c r="C285" s="5">
        <f>VLOOKUP(B285,'ESO map constants'!$A$3:$B$999,2,FALSE)</f>
        <v>7</v>
      </c>
      <c r="D285" t="str">
        <f>VLOOKUP(C285,'ESO map constants'!$B$3:$C$1000,2,FALSE)</f>
        <v>Stonefalls</v>
      </c>
      <c r="E285" s="3">
        <f>IF(B285&lt;&gt;"",VLOOKUP(B285,'ESO map constants'!$A$3:$D$1000,4,FALSE),"")</f>
        <v>41</v>
      </c>
      <c r="F285" s="3">
        <f>VLOOKUP(E285,'ESO zone constants'!$A$2:$B$9949,2,FALSE)</f>
        <v>9</v>
      </c>
      <c r="G285" s="3" t="str">
        <f>IF(E285&lt;&gt;"",VLOOKUP(E285,'ESO zone constants'!$A$2:$D$949,4,FALSE),"")</f>
        <v>Stonefalls</v>
      </c>
      <c r="H285" s="5">
        <v>7</v>
      </c>
      <c r="I285" t="str">
        <f>VLOOKUP(A285,'ESO wayshrine names'!$A$3:$B$1000,2,FALSE)</f>
        <v>Ebonheart Chateau</v>
      </c>
      <c r="J285" s="30" t="str">
        <f t="shared" si="4"/>
        <v>[293]=41,</v>
      </c>
    </row>
    <row r="286" spans="1:10" x14ac:dyDescent="0.25">
      <c r="A286" s="12">
        <v>294</v>
      </c>
      <c r="B286" s="5">
        <v>8</v>
      </c>
      <c r="C286" s="5">
        <f>VLOOKUP(B286,'ESO map constants'!$A$3:$B$999,2,FALSE)</f>
        <v>22</v>
      </c>
      <c r="D286" t="str">
        <f>VLOOKUP(C286,'ESO map constants'!$B$3:$C$1000,2,FALSE)</f>
        <v>Malabal Tor</v>
      </c>
      <c r="E286" s="3">
        <f>IF(B286&lt;&gt;"",VLOOKUP(B286,'ESO map constants'!$A$3:$D$1000,4,FALSE),"")</f>
        <v>58</v>
      </c>
      <c r="F286" s="3">
        <f>VLOOKUP(E286,'ESO zone constants'!$A$2:$B$9949,2,FALSE)</f>
        <v>11</v>
      </c>
      <c r="G286" s="3" t="str">
        <f>IF(E286&lt;&gt;"",VLOOKUP(E286,'ESO zone constants'!$A$2:$D$949,4,FALSE),"")</f>
        <v>Malabal Tor</v>
      </c>
      <c r="H286" s="5">
        <v>7</v>
      </c>
      <c r="I286" t="str">
        <f>VLOOKUP(A286,'ESO wayshrine names'!$A$3:$B$1000,2,FALSE)</f>
        <v>Black Vine Villa</v>
      </c>
      <c r="J286" s="30" t="str">
        <f t="shared" si="4"/>
        <v>[294]=58,</v>
      </c>
    </row>
    <row r="287" spans="1:10" x14ac:dyDescent="0.25">
      <c r="A287" s="12">
        <v>295</v>
      </c>
      <c r="B287" s="5">
        <v>18</v>
      </c>
      <c r="C287" s="5">
        <f>VLOOKUP(B287,'ESO map constants'!$A$3:$B$999,2,FALSE)</f>
        <v>75</v>
      </c>
      <c r="D287" t="str">
        <f>VLOOKUP(C287,'ESO map constants'!$B$3:$C$1000,2,FALSE)</f>
        <v>Bal Foyen</v>
      </c>
      <c r="E287" s="3">
        <f>IF(B287&lt;&gt;"",VLOOKUP(B287,'ESO map constants'!$A$3:$D$1000,4,FALSE),"")</f>
        <v>281</v>
      </c>
      <c r="F287" s="3">
        <f>VLOOKUP(E287,'ESO zone constants'!$A$2:$B$9949,2,FALSE)</f>
        <v>110</v>
      </c>
      <c r="G287" s="3" t="str">
        <f>IF(E287&lt;&gt;"",VLOOKUP(E287,'ESO zone constants'!$A$2:$D$949,4,FALSE),"")</f>
        <v>Bal Foyen</v>
      </c>
      <c r="H287" s="5">
        <v>7</v>
      </c>
      <c r="I287" t="str">
        <f>VLOOKUP(A287,'ESO wayshrine names'!$A$3:$B$1000,2,FALSE)</f>
        <v>Humblemud</v>
      </c>
      <c r="J287" s="30" t="str">
        <f t="shared" si="4"/>
        <v>[295]=281,</v>
      </c>
    </row>
    <row r="288" spans="1:10" x14ac:dyDescent="0.25">
      <c r="A288" s="12">
        <v>296</v>
      </c>
      <c r="B288" s="5">
        <v>7</v>
      </c>
      <c r="C288" s="5">
        <f>VLOOKUP(B288,'ESO map constants'!$A$3:$B$999,2,FALSE)</f>
        <v>9</v>
      </c>
      <c r="D288" t="str">
        <f>VLOOKUP(C288,'ESO map constants'!$B$3:$C$1000,2,FALSE)</f>
        <v>Grahtwood</v>
      </c>
      <c r="E288" s="3">
        <f>IF(B288&lt;&gt;"",VLOOKUP(B288,'ESO map constants'!$A$3:$D$1000,4,FALSE),"")</f>
        <v>383</v>
      </c>
      <c r="F288" s="3">
        <f>VLOOKUP(E288,'ESO zone constants'!$A$2:$B$9949,2,FALSE)</f>
        <v>180</v>
      </c>
      <c r="G288" s="3" t="str">
        <f>IF(E288&lt;&gt;"",VLOOKUP(E288,'ESO zone constants'!$A$2:$D$949,4,FALSE),"")</f>
        <v>Grahtwood</v>
      </c>
      <c r="H288" s="5">
        <v>7</v>
      </c>
      <c r="I288" t="str">
        <f>VLOOKUP(A288,'ESO wayshrine names'!$A$3:$B$1000,2,FALSE)</f>
        <v>Snugpod</v>
      </c>
      <c r="J288" s="30" t="str">
        <f t="shared" si="4"/>
        <v>[296]=383,</v>
      </c>
    </row>
    <row r="289" spans="1:10" x14ac:dyDescent="0.25">
      <c r="A289" s="12">
        <v>297</v>
      </c>
      <c r="B289" s="5">
        <v>2</v>
      </c>
      <c r="C289" s="5">
        <f>VLOOKUP(B289,'ESO map constants'!$A$3:$B$999,2,FALSE)</f>
        <v>1</v>
      </c>
      <c r="D289" t="str">
        <f>VLOOKUP(C289,'ESO map constants'!$B$3:$C$1000,2,FALSE)</f>
        <v>Glenumbra</v>
      </c>
      <c r="E289" s="3">
        <f>IF(B289&lt;&gt;"",VLOOKUP(B289,'ESO map constants'!$A$3:$D$1000,4,FALSE),"")</f>
        <v>3</v>
      </c>
      <c r="F289" s="3">
        <f>VLOOKUP(E289,'ESO zone constants'!$A$2:$B$9949,2,FALSE)</f>
        <v>2</v>
      </c>
      <c r="G289" s="3" t="str">
        <f>IF(E289&lt;&gt;"",VLOOKUP(E289,'ESO zone constants'!$A$2:$D$949,4,FALSE),"")</f>
        <v>Glenumbra</v>
      </c>
      <c r="H289" s="5">
        <v>7</v>
      </c>
      <c r="I289" t="str">
        <f>VLOOKUP(A289,'ESO wayshrine names'!$A$3:$B$1000,2,FALSE)</f>
        <v>Captain Margaux's Place</v>
      </c>
      <c r="J289" s="30" t="str">
        <f t="shared" si="4"/>
        <v>[297]=3,</v>
      </c>
    </row>
    <row r="290" spans="1:10" x14ac:dyDescent="0.25">
      <c r="A290" s="12">
        <v>298</v>
      </c>
      <c r="B290" s="5">
        <v>11</v>
      </c>
      <c r="C290" s="5">
        <f>VLOOKUP(B290,'ESO map constants'!$A$3:$B$999,2,FALSE)</f>
        <v>7</v>
      </c>
      <c r="D290" t="str">
        <f>VLOOKUP(C290,'ESO map constants'!$B$3:$C$1000,2,FALSE)</f>
        <v>Stonefalls</v>
      </c>
      <c r="E290" s="3">
        <f>IF(B290&lt;&gt;"",VLOOKUP(B290,'ESO map constants'!$A$3:$D$1000,4,FALSE),"")</f>
        <v>41</v>
      </c>
      <c r="F290" s="3">
        <f>VLOOKUP(E290,'ESO zone constants'!$A$2:$B$9949,2,FALSE)</f>
        <v>9</v>
      </c>
      <c r="G290" s="3" t="str">
        <f>IF(E290&lt;&gt;"",VLOOKUP(E290,'ESO zone constants'!$A$2:$D$949,4,FALSE),"")</f>
        <v>Stonefalls</v>
      </c>
      <c r="H290" s="5">
        <v>7</v>
      </c>
      <c r="I290" t="str">
        <f>VLOOKUP(A290,'ESO wayshrine names'!$A$3:$B$1000,2,FALSE)</f>
        <v>Kragenhome</v>
      </c>
      <c r="J290" s="30" t="str">
        <f t="shared" si="4"/>
        <v>[298]=41,</v>
      </c>
    </row>
    <row r="291" spans="1:10" x14ac:dyDescent="0.25">
      <c r="A291" s="12">
        <v>299</v>
      </c>
      <c r="B291" s="5">
        <v>8</v>
      </c>
      <c r="C291" s="5">
        <f>VLOOKUP(B291,'ESO map constants'!$A$3:$B$999,2,FALSE)</f>
        <v>22</v>
      </c>
      <c r="D291" t="str">
        <f>VLOOKUP(C291,'ESO map constants'!$B$3:$C$1000,2,FALSE)</f>
        <v>Malabal Tor</v>
      </c>
      <c r="E291" s="3">
        <f>IF(B291&lt;&gt;"",VLOOKUP(B291,'ESO map constants'!$A$3:$D$1000,4,FALSE),"")</f>
        <v>58</v>
      </c>
      <c r="F291" s="3">
        <f>VLOOKUP(E291,'ESO zone constants'!$A$2:$B$9949,2,FALSE)</f>
        <v>11</v>
      </c>
      <c r="G291" s="3" t="str">
        <f>IF(E291&lt;&gt;"",VLOOKUP(E291,'ESO zone constants'!$A$2:$D$949,4,FALSE),"")</f>
        <v>Malabal Tor</v>
      </c>
      <c r="H291" s="5">
        <v>7</v>
      </c>
      <c r="I291" t="str">
        <f>VLOOKUP(A291,'ESO wayshrine names'!$A$3:$B$1000,2,FALSE)</f>
        <v>Cyrodilic Jungle House</v>
      </c>
      <c r="J291" s="30" t="str">
        <f t="shared" si="4"/>
        <v>[299]=58,</v>
      </c>
    </row>
    <row r="292" spans="1:10" x14ac:dyDescent="0.25">
      <c r="A292" s="12">
        <v>300</v>
      </c>
      <c r="B292" s="5">
        <v>21</v>
      </c>
      <c r="C292" s="5">
        <f>VLOOKUP(B292,'ESO map constants'!$A$3:$B$999,2,FALSE)</f>
        <v>258</v>
      </c>
      <c r="D292" t="str">
        <f>VLOOKUP(C292,'ESO map constants'!$B$3:$C$1000,2,FALSE)</f>
        <v>Khenarthi's Roost</v>
      </c>
      <c r="E292" s="3">
        <f>IF(B292&lt;&gt;"",VLOOKUP(B292,'ESO map constants'!$A$3:$D$1000,4,FALSE),"")</f>
        <v>537</v>
      </c>
      <c r="F292" s="3">
        <f>VLOOKUP(E292,'ESO zone constants'!$A$2:$B$9949,2,FALSE)</f>
        <v>306</v>
      </c>
      <c r="G292" s="3" t="str">
        <f>IF(E292&lt;&gt;"",VLOOKUP(E292,'ESO zone constants'!$A$2:$D$949,4,FALSE),"")</f>
        <v>Khenarthi's Roost</v>
      </c>
      <c r="H292" s="5">
        <v>7</v>
      </c>
      <c r="I292" t="str">
        <f>VLOOKUP(A292,'ESO wayshrine names'!$A$3:$B$1000,2,FALSE)</f>
        <v>Moonmirth House</v>
      </c>
      <c r="J292" s="30" t="str">
        <f t="shared" si="4"/>
        <v>[300]=537,</v>
      </c>
    </row>
    <row r="293" spans="1:10" x14ac:dyDescent="0.25">
      <c r="A293" s="12">
        <v>301</v>
      </c>
      <c r="B293" s="5">
        <v>12</v>
      </c>
      <c r="C293" s="5">
        <f>VLOOKUP(B293,'ESO map constants'!$A$3:$B$999,2,FALSE)</f>
        <v>125</v>
      </c>
      <c r="D293" t="str">
        <f>VLOOKUP(C293,'ESO map constants'!$B$3:$C$1000,2,FALSE)</f>
        <v>The Rift</v>
      </c>
      <c r="E293" s="3">
        <f>IF(B293&lt;&gt;"",VLOOKUP(B293,'ESO map constants'!$A$3:$D$1000,4,FALSE),"")</f>
        <v>103</v>
      </c>
      <c r="F293" s="3">
        <f>VLOOKUP(E293,'ESO zone constants'!$A$2:$B$9949,2,FALSE)</f>
        <v>16</v>
      </c>
      <c r="G293" s="3" t="str">
        <f>IF(E293&lt;&gt;"",VLOOKUP(E293,'ESO zone constants'!$A$2:$D$949,4,FALSE),"")</f>
        <v>The Rift</v>
      </c>
      <c r="H293" s="5">
        <v>7</v>
      </c>
      <c r="I293" t="str">
        <f>VLOOKUP(A293,'ESO wayshrine names'!$A$3:$B$1000,2,FALSE)</f>
        <v>Autumn's-Gate</v>
      </c>
      <c r="J293" s="30" t="str">
        <f t="shared" si="4"/>
        <v>[301]=103,</v>
      </c>
    </row>
    <row r="294" spans="1:10" x14ac:dyDescent="0.25">
      <c r="A294" s="12">
        <v>302</v>
      </c>
      <c r="B294" s="5">
        <v>4</v>
      </c>
      <c r="C294" s="5">
        <f>VLOOKUP(B294,'ESO map constants'!$A$3:$B$999,2,FALSE)</f>
        <v>12</v>
      </c>
      <c r="D294" t="str">
        <f>VLOOKUP(C294,'ESO map constants'!$B$3:$C$1000,2,FALSE)</f>
        <v>Stormhaven</v>
      </c>
      <c r="E294" s="3">
        <f>IF(B294&lt;&gt;"",VLOOKUP(B294,'ESO map constants'!$A$3:$D$1000,4,FALSE),"")</f>
        <v>19</v>
      </c>
      <c r="F294" s="3">
        <f>VLOOKUP(E294,'ESO zone constants'!$A$2:$B$9949,2,FALSE)</f>
        <v>4</v>
      </c>
      <c r="G294" s="3" t="str">
        <f>IF(E294&lt;&gt;"",VLOOKUP(E294,'ESO zone constants'!$A$2:$D$949,4,FALSE),"")</f>
        <v>Stormhaven</v>
      </c>
      <c r="H294" s="5">
        <v>7</v>
      </c>
      <c r="I294" t="str">
        <f>VLOOKUP(A294,'ESO wayshrine names'!$A$3:$B$1000,2,FALSE)</f>
        <v>Hammerdeath Bungalow</v>
      </c>
      <c r="J294" s="30" t="str">
        <f t="shared" si="4"/>
        <v>[302]=19,</v>
      </c>
    </row>
    <row r="295" spans="1:10" x14ac:dyDescent="0.25">
      <c r="A295" s="12">
        <v>303</v>
      </c>
      <c r="B295" s="5">
        <v>6</v>
      </c>
      <c r="C295" s="5">
        <f>VLOOKUP(B295,'ESO map constants'!$A$3:$B$999,2,FALSE)</f>
        <v>20</v>
      </c>
      <c r="D295" t="str">
        <f>VLOOKUP(C295,'ESO map constants'!$B$3:$C$1000,2,FALSE)</f>
        <v>Bangkorai</v>
      </c>
      <c r="E295" s="3">
        <f>IF(B295&lt;&gt;"",VLOOKUP(B295,'ESO map constants'!$A$3:$D$1000,4,FALSE),"")</f>
        <v>92</v>
      </c>
      <c r="F295" s="3">
        <f>VLOOKUP(E295,'ESO zone constants'!$A$2:$B$9949,2,FALSE)</f>
        <v>14</v>
      </c>
      <c r="G295" s="3" t="str">
        <f>IF(E295&lt;&gt;"",VLOOKUP(E295,'ESO zone constants'!$A$2:$D$949,4,FALSE),"")</f>
        <v>Bangkorai</v>
      </c>
      <c r="H295" s="5">
        <v>7</v>
      </c>
      <c r="I295" t="str">
        <f>VLOOKUP(A295,'ESO wayshrine names'!$A$3:$B$1000,2,FALSE)</f>
        <v>Twin Arches</v>
      </c>
      <c r="J295" s="30" t="str">
        <f t="shared" si="4"/>
        <v>[303]=92,</v>
      </c>
    </row>
    <row r="296" spans="1:10" x14ac:dyDescent="0.25">
      <c r="A296" s="12">
        <v>304</v>
      </c>
      <c r="B296" s="5">
        <v>16</v>
      </c>
      <c r="C296" s="5">
        <f>VLOOKUP(B296,'ESO map constants'!$A$3:$B$999,2,FALSE)</f>
        <v>300</v>
      </c>
      <c r="D296" t="str">
        <f>VLOOKUP(C296,'ESO map constants'!$B$3:$C$1000,2,FALSE)</f>
        <v>Greenshade</v>
      </c>
      <c r="E296" s="3">
        <f>IF(B296&lt;&gt;"",VLOOKUP(B296,'ESO map constants'!$A$3:$D$1000,4,FALSE),"")</f>
        <v>108</v>
      </c>
      <c r="F296" s="3">
        <f>VLOOKUP(E296,'ESO zone constants'!$A$2:$B$9949,2,FALSE)</f>
        <v>18</v>
      </c>
      <c r="G296" s="3" t="str">
        <f>IF(E296&lt;&gt;"",VLOOKUP(E296,'ESO zone constants'!$A$2:$D$949,4,FALSE),"")</f>
        <v>Greenshade</v>
      </c>
      <c r="H296" s="5">
        <v>7</v>
      </c>
      <c r="I296" t="str">
        <f>VLOOKUP(A296,'ESO wayshrine names'!$A$3:$B$1000,2,FALSE)</f>
        <v>Cliffshade</v>
      </c>
      <c r="J296" s="30" t="str">
        <f t="shared" si="4"/>
        <v>[304]=108,</v>
      </c>
    </row>
    <row r="297" spans="1:10" x14ac:dyDescent="0.25">
      <c r="A297" s="12">
        <v>305</v>
      </c>
      <c r="B297" s="5">
        <v>9</v>
      </c>
      <c r="C297" s="5">
        <f>VLOOKUP(B297,'ESO map constants'!$A$3:$B$999,2,FALSE)</f>
        <v>26</v>
      </c>
      <c r="D297" t="str">
        <f>VLOOKUP(C297,'ESO map constants'!$B$3:$C$1000,2,FALSE)</f>
        <v>Shadowfen</v>
      </c>
      <c r="E297" s="3">
        <f>IF(B297&lt;&gt;"",VLOOKUP(B297,'ESO map constants'!$A$3:$D$1000,4,FALSE),"")</f>
        <v>117</v>
      </c>
      <c r="F297" s="3">
        <f>VLOOKUP(E297,'ESO zone constants'!$A$2:$B$9949,2,FALSE)</f>
        <v>19</v>
      </c>
      <c r="G297" s="3" t="str">
        <f>IF(E297&lt;&gt;"",VLOOKUP(E297,'ESO zone constants'!$A$2:$D$949,4,FALSE),"")</f>
        <v>Shadowfen</v>
      </c>
      <c r="H297" s="5">
        <v>7</v>
      </c>
      <c r="I297" t="str">
        <f>VLOOKUP(A297,'ESO wayshrine names'!$A$3:$B$1000,2,FALSE)</f>
        <v>The Ample Domicile</v>
      </c>
      <c r="J297" s="30" t="str">
        <f t="shared" si="4"/>
        <v>[305]=117,</v>
      </c>
    </row>
    <row r="298" spans="1:10" x14ac:dyDescent="0.25">
      <c r="A298" s="12">
        <v>306</v>
      </c>
      <c r="B298" s="5">
        <v>16</v>
      </c>
      <c r="C298" s="5">
        <f>VLOOKUP(B298,'ESO map constants'!$A$3:$B$999,2,FALSE)</f>
        <v>300</v>
      </c>
      <c r="D298" t="str">
        <f>VLOOKUP(C298,'ESO map constants'!$B$3:$C$1000,2,FALSE)</f>
        <v>Greenshade</v>
      </c>
      <c r="E298" s="3">
        <f>IF(B298&lt;&gt;"",VLOOKUP(B298,'ESO map constants'!$A$3:$D$1000,4,FALSE),"")</f>
        <v>108</v>
      </c>
      <c r="F298" s="3">
        <f>VLOOKUP(E298,'ESO zone constants'!$A$2:$B$9949,2,FALSE)</f>
        <v>18</v>
      </c>
      <c r="G298" s="3" t="str">
        <f>IF(E298&lt;&gt;"",VLOOKUP(E298,'ESO zone constants'!$A$2:$D$949,4,FALSE),"")</f>
        <v>Greenshade</v>
      </c>
      <c r="H298" s="5">
        <v>7</v>
      </c>
      <c r="I298" t="str">
        <f>VLOOKUP(A298,'ESO wayshrine names'!$A$3:$B$1000,2,FALSE)</f>
        <v>Bouldertree Refuge</v>
      </c>
      <c r="J298" s="30" t="str">
        <f t="shared" si="4"/>
        <v>[306]=108,</v>
      </c>
    </row>
    <row r="299" spans="1:10" x14ac:dyDescent="0.25">
      <c r="A299" s="12">
        <v>307</v>
      </c>
      <c r="B299" s="5">
        <v>3</v>
      </c>
      <c r="C299" s="5">
        <f>VLOOKUP(B299,'ESO map constants'!$A$3:$B$999,2,FALSE)</f>
        <v>10</v>
      </c>
      <c r="D299" t="str">
        <f>VLOOKUP(C299,'ESO map constants'!$B$3:$C$1000,2,FALSE)</f>
        <v>Rivenspire</v>
      </c>
      <c r="E299" s="3">
        <f>IF(B299&lt;&gt;"",VLOOKUP(B299,'ESO map constants'!$A$3:$D$1000,4,FALSE),"")</f>
        <v>20</v>
      </c>
      <c r="F299" s="3">
        <f>VLOOKUP(E299,'ESO zone constants'!$A$2:$B$9949,2,FALSE)</f>
        <v>5</v>
      </c>
      <c r="G299" s="3" t="str">
        <f>IF(E299&lt;&gt;"",VLOOKUP(E299,'ESO zone constants'!$A$2:$D$949,4,FALSE),"")</f>
        <v>Rivenspire</v>
      </c>
      <c r="H299" s="5">
        <v>7</v>
      </c>
      <c r="I299" t="str">
        <f>VLOOKUP(A299,'ESO wayshrine names'!$A$3:$B$1000,2,FALSE)</f>
        <v>Ravenhurst</v>
      </c>
      <c r="J299" s="30" t="str">
        <f t="shared" si="4"/>
        <v>[307]=20,</v>
      </c>
    </row>
    <row r="300" spans="1:10" x14ac:dyDescent="0.25">
      <c r="A300" s="12">
        <v>308</v>
      </c>
      <c r="B300" s="5">
        <v>9</v>
      </c>
      <c r="C300" s="5">
        <f>VLOOKUP(B300,'ESO map constants'!$A$3:$B$999,2,FALSE)</f>
        <v>26</v>
      </c>
      <c r="D300" t="str">
        <f>VLOOKUP(C300,'ESO map constants'!$B$3:$C$1000,2,FALSE)</f>
        <v>Shadowfen</v>
      </c>
      <c r="E300" s="3">
        <f>IF(B300&lt;&gt;"",VLOOKUP(B300,'ESO map constants'!$A$3:$D$1000,4,FALSE),"")</f>
        <v>117</v>
      </c>
      <c r="F300" s="3">
        <f>VLOOKUP(E300,'ESO zone constants'!$A$2:$B$9949,2,FALSE)</f>
        <v>19</v>
      </c>
      <c r="G300" s="3" t="str">
        <f>IF(E300&lt;&gt;"",VLOOKUP(E300,'ESO zone constants'!$A$2:$D$949,4,FALSE),"")</f>
        <v>Shadowfen</v>
      </c>
      <c r="H300" s="5">
        <v>0</v>
      </c>
      <c r="I300">
        <f>VLOOKUP(A300,'ESO wayshrine names'!$A$3:$B$1000,2,FALSE)</f>
        <v>0</v>
      </c>
      <c r="J300" s="30" t="str">
        <f t="shared" si="4"/>
        <v>[308]=117,</v>
      </c>
    </row>
    <row r="301" spans="1:10" x14ac:dyDescent="0.25">
      <c r="A301" s="12">
        <v>309</v>
      </c>
      <c r="B301" s="5">
        <v>10</v>
      </c>
      <c r="C301" s="5">
        <f>VLOOKUP(B301,'ESO map constants'!$A$3:$B$999,2,FALSE)</f>
        <v>13</v>
      </c>
      <c r="D301" t="str">
        <f>VLOOKUP(C301,'ESO map constants'!$B$3:$C$1000,2,FALSE)</f>
        <v>Deshaan</v>
      </c>
      <c r="E301" s="3">
        <f>IF(B301&lt;&gt;"",VLOOKUP(B301,'ESO map constants'!$A$3:$D$1000,4,FALSE),"")</f>
        <v>57</v>
      </c>
      <c r="F301" s="3">
        <f>VLOOKUP(E301,'ESO zone constants'!$A$2:$B$9949,2,FALSE)</f>
        <v>10</v>
      </c>
      <c r="G301" s="3" t="str">
        <f>IF(E301&lt;&gt;"",VLOOKUP(E301,'ESO zone constants'!$A$2:$D$949,4,FALSE),"")</f>
        <v>Deshaan</v>
      </c>
      <c r="H301" s="5">
        <v>7</v>
      </c>
      <c r="I301" t="str">
        <f>VLOOKUP(A301,'ESO wayshrine names'!$A$3:$B$1000,2,FALSE)</f>
        <v>Velothi Reverie</v>
      </c>
      <c r="J301" s="30" t="str">
        <f t="shared" si="4"/>
        <v>[309]=57,</v>
      </c>
    </row>
    <row r="302" spans="1:10" x14ac:dyDescent="0.25">
      <c r="A302" s="12">
        <v>310</v>
      </c>
      <c r="B302" s="5">
        <v>25</v>
      </c>
      <c r="C302" s="5">
        <f>VLOOKUP(B302,'ESO map constants'!$A$3:$B$999,2,FALSE)</f>
        <v>1126</v>
      </c>
      <c r="D302" t="str">
        <f>VLOOKUP(C302,'ESO map constants'!$B$3:$C$1000,2,FALSE)</f>
        <v>Craglorn</v>
      </c>
      <c r="E302" s="3">
        <f>IF(B302&lt;&gt;"",VLOOKUP(B302,'ESO map constants'!$A$3:$D$1000,4,FALSE),"")</f>
        <v>888</v>
      </c>
      <c r="F302" s="3">
        <f>VLOOKUP(E302,'ESO zone constants'!$A$2:$B$9949,2,FALSE)</f>
        <v>500</v>
      </c>
      <c r="G302" s="3" t="str">
        <f>IF(E302&lt;&gt;"",VLOOKUP(E302,'ESO zone constants'!$A$2:$D$949,4,FALSE),"")</f>
        <v>Craglorn</v>
      </c>
      <c r="H302" s="5">
        <v>7</v>
      </c>
      <c r="I302" t="str">
        <f>VLOOKUP(A302,'ESO wayshrine names'!$A$3:$B$1000,2,FALSE)</f>
        <v>Domus Phrasticus</v>
      </c>
      <c r="J302" s="30" t="str">
        <f t="shared" si="4"/>
        <v>[310]=888,</v>
      </c>
    </row>
    <row r="303" spans="1:10" x14ac:dyDescent="0.25">
      <c r="A303" s="12">
        <v>311</v>
      </c>
      <c r="B303" s="5">
        <v>17</v>
      </c>
      <c r="C303" s="5">
        <f>VLOOKUP(B303,'ESO map constants'!$A$3:$B$999,2,FALSE)</f>
        <v>256</v>
      </c>
      <c r="D303" t="str">
        <f>VLOOKUP(C303,'ESO map constants'!$B$3:$C$1000,2,FALSE)</f>
        <v>Reaper's March</v>
      </c>
      <c r="E303" s="3">
        <f>IF(B303&lt;&gt;"",VLOOKUP(B303,'ESO map constants'!$A$3:$D$1000,4,FALSE),"")</f>
        <v>382</v>
      </c>
      <c r="F303" s="3">
        <f>VLOOKUP(E303,'ESO zone constants'!$A$2:$B$9949,2,FALSE)</f>
        <v>179</v>
      </c>
      <c r="G303" s="3" t="str">
        <f>IF(E303&lt;&gt;"",VLOOKUP(E303,'ESO zone constants'!$A$2:$D$949,4,FALSE),"")</f>
        <v>Reaper's March</v>
      </c>
      <c r="H303" s="5">
        <v>7</v>
      </c>
      <c r="I303" t="str">
        <f>VLOOKUP(A303,'ESO wayshrine names'!$A$3:$B$1000,2,FALSE)</f>
        <v>Sleek Creek House</v>
      </c>
      <c r="J303" s="30" t="str">
        <f t="shared" si="4"/>
        <v>[311]=382,</v>
      </c>
    </row>
    <row r="304" spans="1:10" x14ac:dyDescent="0.25">
      <c r="A304" s="12">
        <v>312</v>
      </c>
      <c r="B304" s="5">
        <v>13</v>
      </c>
      <c r="C304" s="5">
        <f>VLOOKUP(B304,'ESO map constants'!$A$3:$B$999,2,FALSE)</f>
        <v>61</v>
      </c>
      <c r="D304" t="str">
        <f>VLOOKUP(C304,'ESO map constants'!$B$3:$C$1000,2,FALSE)</f>
        <v>Eastmarch</v>
      </c>
      <c r="E304" s="3">
        <f>IF(B304&lt;&gt;"",VLOOKUP(B304,'ESO map constants'!$A$3:$D$1000,4,FALSE),"")</f>
        <v>101</v>
      </c>
      <c r="F304" s="3">
        <f>VLOOKUP(E304,'ESO zone constants'!$A$2:$B$9949,2,FALSE)</f>
        <v>15</v>
      </c>
      <c r="G304" s="3" t="str">
        <f>IF(E304&lt;&gt;"",VLOOKUP(E304,'ESO zone constants'!$A$2:$D$949,4,FALSE),"")</f>
        <v>Eastmarch</v>
      </c>
      <c r="H304" s="5">
        <v>7</v>
      </c>
      <c r="I304" t="str">
        <f>VLOOKUP(A304,'ESO wayshrine names'!$A$3:$B$1000,2,FALSE)</f>
        <v>Grymharth's Woe</v>
      </c>
      <c r="J304" s="30" t="str">
        <f t="shared" si="4"/>
        <v>[312]=101,</v>
      </c>
    </row>
    <row r="305" spans="1:10" x14ac:dyDescent="0.25">
      <c r="A305" s="12">
        <v>313</v>
      </c>
      <c r="B305" s="5">
        <v>6</v>
      </c>
      <c r="C305" s="5">
        <f>VLOOKUP(B305,'ESO map constants'!$A$3:$B$999,2,FALSE)</f>
        <v>20</v>
      </c>
      <c r="D305" t="str">
        <f>VLOOKUP(C305,'ESO map constants'!$B$3:$C$1000,2,FALSE)</f>
        <v>Bangkorai</v>
      </c>
      <c r="E305" s="3">
        <f>IF(B305&lt;&gt;"",VLOOKUP(B305,'ESO map constants'!$A$3:$D$1000,4,FALSE),"")</f>
        <v>92</v>
      </c>
      <c r="F305" s="3">
        <f>VLOOKUP(E305,'ESO zone constants'!$A$2:$B$9949,2,FALSE)</f>
        <v>14</v>
      </c>
      <c r="G305" s="3" t="str">
        <f>IF(E305&lt;&gt;"",VLOOKUP(E305,'ESO zone constants'!$A$2:$D$949,4,FALSE),"")</f>
        <v>Bangkorai</v>
      </c>
      <c r="H305" s="5">
        <v>7</v>
      </c>
      <c r="I305" t="str">
        <f>VLOOKUP(A305,'ESO wayshrine names'!$A$3:$B$1000,2,FALSE)</f>
        <v>Mournoth Keep</v>
      </c>
      <c r="J305" s="30" t="str">
        <f t="shared" si="4"/>
        <v>[313]=92,</v>
      </c>
    </row>
    <row r="306" spans="1:10" x14ac:dyDescent="0.25">
      <c r="A306" s="12">
        <v>314</v>
      </c>
      <c r="B306" s="5">
        <v>5</v>
      </c>
      <c r="C306" s="5">
        <f>VLOOKUP(B306,'ESO map constants'!$A$3:$B$999,2,FALSE)</f>
        <v>30</v>
      </c>
      <c r="D306" t="str">
        <f>VLOOKUP(C306,'ESO map constants'!$B$3:$C$1000,2,FALSE)</f>
        <v>Alik'r Desert</v>
      </c>
      <c r="E306" s="3">
        <f>IF(B306&lt;&gt;"",VLOOKUP(B306,'ESO map constants'!$A$3:$D$1000,4,FALSE),"")</f>
        <v>104</v>
      </c>
      <c r="F306" s="3">
        <f>VLOOKUP(E306,'ESO zone constants'!$A$2:$B$9949,2,FALSE)</f>
        <v>17</v>
      </c>
      <c r="G306" s="3" t="str">
        <f>IF(E306&lt;&gt;"",VLOOKUP(E306,'ESO zone constants'!$A$2:$D$949,4,FALSE),"")</f>
        <v>Alik'r Desert</v>
      </c>
      <c r="H306" s="5">
        <v>7</v>
      </c>
      <c r="I306" t="str">
        <f>VLOOKUP(A306,'ESO wayshrine names'!$A$3:$B$1000,2,FALSE)</f>
        <v>House of the Silent Magnifico</v>
      </c>
      <c r="J306" s="30" t="str">
        <f t="shared" si="4"/>
        <v>[314]=104,</v>
      </c>
    </row>
    <row r="307" spans="1:10" x14ac:dyDescent="0.25">
      <c r="A307" s="12">
        <v>315</v>
      </c>
      <c r="B307" s="5">
        <v>15</v>
      </c>
      <c r="C307" s="5">
        <f>VLOOKUP(B307,'ESO map constants'!$A$3:$B$999,2,FALSE)</f>
        <v>143</v>
      </c>
      <c r="D307" t="str">
        <f>VLOOKUP(C307,'ESO map constants'!$B$3:$C$1000,2,FALSE)</f>
        <v>Auridon</v>
      </c>
      <c r="E307" s="3">
        <f>IF(B307&lt;&gt;"",VLOOKUP(B307,'ESO map constants'!$A$3:$D$1000,4,FALSE),"")</f>
        <v>381</v>
      </c>
      <c r="F307" s="3">
        <f>VLOOKUP(E307,'ESO zone constants'!$A$2:$B$9949,2,FALSE)</f>
        <v>178</v>
      </c>
      <c r="G307" s="3" t="str">
        <f>IF(E307&lt;&gt;"",VLOOKUP(E307,'ESO zone constants'!$A$2:$D$949,4,FALSE),"")</f>
        <v>Auridon</v>
      </c>
      <c r="H307" s="5">
        <v>7</v>
      </c>
      <c r="I307" t="str">
        <f>VLOOKUP(A307,'ESO wayshrine names'!$A$3:$B$1000,2,FALSE)</f>
        <v>Mathiisen Manor</v>
      </c>
      <c r="J307" s="30" t="str">
        <f t="shared" si="4"/>
        <v>[315]=381,</v>
      </c>
    </row>
    <row r="308" spans="1:10" x14ac:dyDescent="0.25">
      <c r="A308" s="12">
        <v>316</v>
      </c>
      <c r="B308" s="5">
        <v>9</v>
      </c>
      <c r="C308" s="5">
        <f>VLOOKUP(B308,'ESO map constants'!$A$3:$B$999,2,FALSE)</f>
        <v>26</v>
      </c>
      <c r="D308" t="str">
        <f>VLOOKUP(C308,'ESO map constants'!$B$3:$C$1000,2,FALSE)</f>
        <v>Shadowfen</v>
      </c>
      <c r="E308" s="3">
        <f>IF(B308&lt;&gt;"",VLOOKUP(B308,'ESO map constants'!$A$3:$D$1000,4,FALSE),"")</f>
        <v>117</v>
      </c>
      <c r="F308" s="3">
        <f>VLOOKUP(E308,'ESO zone constants'!$A$2:$B$9949,2,FALSE)</f>
        <v>19</v>
      </c>
      <c r="G308" s="3" t="str">
        <f>IF(E308&lt;&gt;"",VLOOKUP(E308,'ESO zone constants'!$A$2:$D$949,4,FALSE),"")</f>
        <v>Shadowfen</v>
      </c>
      <c r="H308" s="5">
        <v>7</v>
      </c>
      <c r="I308" t="str">
        <f>VLOOKUP(A308,'ESO wayshrine names'!$A$3:$B$1000,2,FALSE)</f>
        <v>Stay-Moist Mansion</v>
      </c>
      <c r="J308" s="30" t="str">
        <f t="shared" si="4"/>
        <v>[316]=117,</v>
      </c>
    </row>
    <row r="309" spans="1:10" x14ac:dyDescent="0.25">
      <c r="A309" s="12">
        <v>317</v>
      </c>
      <c r="B309" s="5">
        <v>7</v>
      </c>
      <c r="C309" s="5">
        <f>VLOOKUP(B309,'ESO map constants'!$A$3:$B$999,2,FALSE)</f>
        <v>9</v>
      </c>
      <c r="D309" t="str">
        <f>VLOOKUP(C309,'ESO map constants'!$B$3:$C$1000,2,FALSE)</f>
        <v>Grahtwood</v>
      </c>
      <c r="E309" s="3">
        <f>IF(B309&lt;&gt;"",VLOOKUP(B309,'ESO map constants'!$A$3:$D$1000,4,FALSE),"")</f>
        <v>383</v>
      </c>
      <c r="F309" s="3">
        <f>VLOOKUP(E309,'ESO zone constants'!$A$2:$B$9949,2,FALSE)</f>
        <v>180</v>
      </c>
      <c r="G309" s="3" t="str">
        <f>IF(E309&lt;&gt;"",VLOOKUP(E309,'ESO zone constants'!$A$2:$D$949,4,FALSE),"")</f>
        <v>Grahtwood</v>
      </c>
      <c r="H309" s="5">
        <v>7</v>
      </c>
      <c r="I309" t="str">
        <f>VLOOKUP(A309,'ESO wayshrine names'!$A$3:$B$1000,2,FALSE)</f>
        <v>The Gorinir Estate</v>
      </c>
      <c r="J309" s="30" t="str">
        <f t="shared" si="4"/>
        <v>[317]=383,</v>
      </c>
    </row>
    <row r="310" spans="1:10" x14ac:dyDescent="0.25">
      <c r="A310" s="12">
        <v>318</v>
      </c>
      <c r="B310" s="5">
        <v>4</v>
      </c>
      <c r="C310" s="5">
        <f>VLOOKUP(B310,'ESO map constants'!$A$3:$B$999,2,FALSE)</f>
        <v>12</v>
      </c>
      <c r="D310" t="str">
        <f>VLOOKUP(C310,'ESO map constants'!$B$3:$C$1000,2,FALSE)</f>
        <v>Stormhaven</v>
      </c>
      <c r="E310" s="3">
        <f>IF(B310&lt;&gt;"",VLOOKUP(B310,'ESO map constants'!$A$3:$D$1000,4,FALSE),"")</f>
        <v>19</v>
      </c>
      <c r="F310" s="3">
        <f>VLOOKUP(E310,'ESO zone constants'!$A$2:$B$9949,2,FALSE)</f>
        <v>4</v>
      </c>
      <c r="G310" s="3" t="str">
        <f>IF(E310&lt;&gt;"",VLOOKUP(E310,'ESO zone constants'!$A$2:$D$949,4,FALSE),"")</f>
        <v>Stormhaven</v>
      </c>
      <c r="H310" s="5">
        <v>7</v>
      </c>
      <c r="I310" t="str">
        <f>VLOOKUP(A310,'ESO wayshrine names'!$A$3:$B$1000,2,FALSE)</f>
        <v>Gardner House</v>
      </c>
      <c r="J310" s="30" t="str">
        <f t="shared" si="4"/>
        <v>[318]=19,</v>
      </c>
    </row>
    <row r="311" spans="1:10" x14ac:dyDescent="0.25">
      <c r="A311" s="12">
        <v>319</v>
      </c>
      <c r="B311" s="5">
        <v>10</v>
      </c>
      <c r="C311" s="5">
        <f>VLOOKUP(B311,'ESO map constants'!$A$3:$B$999,2,FALSE)</f>
        <v>13</v>
      </c>
      <c r="D311" t="str">
        <f>VLOOKUP(C311,'ESO map constants'!$B$3:$C$1000,2,FALSE)</f>
        <v>Deshaan</v>
      </c>
      <c r="E311" s="3">
        <f>IF(B311&lt;&gt;"",VLOOKUP(B311,'ESO map constants'!$A$3:$D$1000,4,FALSE),"")</f>
        <v>57</v>
      </c>
      <c r="F311" s="3">
        <f>VLOOKUP(E311,'ESO zone constants'!$A$2:$B$9949,2,FALSE)</f>
        <v>10</v>
      </c>
      <c r="G311" s="3" t="str">
        <f>IF(E311&lt;&gt;"",VLOOKUP(E311,'ESO zone constants'!$A$2:$D$949,4,FALSE),"")</f>
        <v>Deshaan</v>
      </c>
      <c r="H311" s="5">
        <v>7</v>
      </c>
      <c r="I311" t="str">
        <f>VLOOKUP(A311,'ESO wayshrine names'!$A$3:$B$1000,2,FALSE)</f>
        <v>Quondam Indorilia</v>
      </c>
      <c r="J311" s="30" t="str">
        <f t="shared" si="4"/>
        <v>[319]=57,</v>
      </c>
    </row>
    <row r="312" spans="1:10" x14ac:dyDescent="0.25">
      <c r="A312" s="12">
        <v>320</v>
      </c>
      <c r="B312" s="5">
        <v>17</v>
      </c>
      <c r="C312" s="5">
        <f>VLOOKUP(B312,'ESO map constants'!$A$3:$B$999,2,FALSE)</f>
        <v>256</v>
      </c>
      <c r="D312" t="str">
        <f>VLOOKUP(C312,'ESO map constants'!$B$3:$C$1000,2,FALSE)</f>
        <v>Reaper's March</v>
      </c>
      <c r="E312" s="3">
        <f>IF(B312&lt;&gt;"",VLOOKUP(B312,'ESO map constants'!$A$3:$D$1000,4,FALSE),"")</f>
        <v>382</v>
      </c>
      <c r="F312" s="3">
        <f>VLOOKUP(E312,'ESO zone constants'!$A$2:$B$9949,2,FALSE)</f>
        <v>179</v>
      </c>
      <c r="G312" s="3" t="str">
        <f>IF(E312&lt;&gt;"",VLOOKUP(E312,'ESO zone constants'!$A$2:$D$949,4,FALSE),"")</f>
        <v>Reaper's March</v>
      </c>
      <c r="H312" s="5">
        <v>7</v>
      </c>
      <c r="I312" t="str">
        <f>VLOOKUP(A312,'ESO wayshrine names'!$A$3:$B$1000,2,FALSE)</f>
        <v>Strident Springs Demesne</v>
      </c>
      <c r="J312" s="30" t="str">
        <f t="shared" si="4"/>
        <v>[320]=382,</v>
      </c>
    </row>
    <row r="313" spans="1:10" x14ac:dyDescent="0.25">
      <c r="A313" s="12">
        <v>321</v>
      </c>
      <c r="B313" s="5">
        <v>17</v>
      </c>
      <c r="C313" s="5">
        <f>VLOOKUP(B313,'ESO map constants'!$A$3:$B$999,2,FALSE)</f>
        <v>256</v>
      </c>
      <c r="D313" t="str">
        <f>VLOOKUP(C313,'ESO map constants'!$B$3:$C$1000,2,FALSE)</f>
        <v>Reaper's March</v>
      </c>
      <c r="E313" s="3">
        <f>IF(B313&lt;&gt;"",VLOOKUP(B313,'ESO map constants'!$A$3:$D$1000,4,FALSE),"")</f>
        <v>382</v>
      </c>
      <c r="F313" s="3">
        <f>VLOOKUP(E313,'ESO zone constants'!$A$2:$B$9949,2,FALSE)</f>
        <v>179</v>
      </c>
      <c r="G313" s="3" t="str">
        <f>IF(E313&lt;&gt;"",VLOOKUP(E313,'ESO zone constants'!$A$2:$D$949,4,FALSE),"")</f>
        <v>Reaper's March</v>
      </c>
      <c r="H313" s="5">
        <v>7</v>
      </c>
      <c r="I313" t="str">
        <f>VLOOKUP(A313,'ESO wayshrine names'!$A$3:$B$1000,2,FALSE)</f>
        <v>Dawnshadow</v>
      </c>
      <c r="J313" s="30" t="str">
        <f t="shared" si="4"/>
        <v>[321]=382,</v>
      </c>
    </row>
    <row r="314" spans="1:10" x14ac:dyDescent="0.25">
      <c r="A314" s="12">
        <v>322</v>
      </c>
      <c r="B314" s="5">
        <v>12</v>
      </c>
      <c r="C314" s="5">
        <f>VLOOKUP(B314,'ESO map constants'!$A$3:$B$999,2,FALSE)</f>
        <v>125</v>
      </c>
      <c r="D314" t="str">
        <f>VLOOKUP(C314,'ESO map constants'!$B$3:$C$1000,2,FALSE)</f>
        <v>The Rift</v>
      </c>
      <c r="E314" s="3">
        <f>IF(B314&lt;&gt;"",VLOOKUP(B314,'ESO map constants'!$A$3:$D$1000,4,FALSE),"")</f>
        <v>103</v>
      </c>
      <c r="F314" s="3">
        <f>VLOOKUP(E314,'ESO zone constants'!$A$2:$B$9949,2,FALSE)</f>
        <v>16</v>
      </c>
      <c r="G314" s="3" t="str">
        <f>IF(E314&lt;&gt;"",VLOOKUP(E314,'ESO zone constants'!$A$2:$D$949,4,FALSE),"")</f>
        <v>The Rift</v>
      </c>
      <c r="H314" s="5">
        <v>7</v>
      </c>
      <c r="I314" t="str">
        <f>VLOOKUP(A314,'ESO wayshrine names'!$A$3:$B$1000,2,FALSE)</f>
        <v>Old Mistveil Manor</v>
      </c>
      <c r="J314" s="30" t="str">
        <f t="shared" si="4"/>
        <v>[322]=103,</v>
      </c>
    </row>
    <row r="315" spans="1:10" x14ac:dyDescent="0.25">
      <c r="A315" s="12">
        <v>323</v>
      </c>
      <c r="B315" s="5">
        <v>6</v>
      </c>
      <c r="C315" s="5">
        <f>VLOOKUP(B315,'ESO map constants'!$A$3:$B$999,2,FALSE)</f>
        <v>20</v>
      </c>
      <c r="D315" t="str">
        <f>VLOOKUP(C315,'ESO map constants'!$B$3:$C$1000,2,FALSE)</f>
        <v>Bangkorai</v>
      </c>
      <c r="E315" s="3">
        <f>IF(B315&lt;&gt;"",VLOOKUP(B315,'ESO map constants'!$A$3:$D$1000,4,FALSE),"")</f>
        <v>92</v>
      </c>
      <c r="F315" s="3">
        <f>VLOOKUP(E315,'ESO zone constants'!$A$2:$B$9949,2,FALSE)</f>
        <v>14</v>
      </c>
      <c r="G315" s="3" t="str">
        <f>IF(E315&lt;&gt;"",VLOOKUP(E315,'ESO zone constants'!$A$2:$D$949,4,FALSE),"")</f>
        <v>Bangkorai</v>
      </c>
      <c r="H315" s="5">
        <v>7</v>
      </c>
      <c r="I315" t="str">
        <f>VLOOKUP(A315,'ESO wayshrine names'!$A$3:$B$1000,2,FALSE)</f>
        <v>Forsaken Stronghold</v>
      </c>
      <c r="J315" s="30" t="str">
        <f t="shared" si="4"/>
        <v>[323]=92,</v>
      </c>
    </row>
    <row r="316" spans="1:10" x14ac:dyDescent="0.25">
      <c r="A316" s="12">
        <v>324</v>
      </c>
      <c r="B316" s="5">
        <v>19</v>
      </c>
      <c r="C316" s="5">
        <f>VLOOKUP(B316,'ESO map constants'!$A$3:$B$999,2,FALSE)</f>
        <v>201</v>
      </c>
      <c r="D316" t="str">
        <f>VLOOKUP(C316,'ESO map constants'!$B$3:$C$1000,2,FALSE)</f>
        <v>Stros M'Kai</v>
      </c>
      <c r="E316" s="3">
        <f>IF(B316&lt;&gt;"",VLOOKUP(B316,'ESO map constants'!$A$3:$D$1000,4,FALSE),"")</f>
        <v>534</v>
      </c>
      <c r="F316" s="3">
        <f>VLOOKUP(E316,'ESO zone constants'!$A$2:$B$9949,2,FALSE)</f>
        <v>304</v>
      </c>
      <c r="G316" s="3" t="str">
        <f>IF(E316&lt;&gt;"",VLOOKUP(E316,'ESO zone constants'!$A$2:$D$949,4,FALSE),"")</f>
        <v>Stros M'Kai</v>
      </c>
      <c r="H316" s="5">
        <v>7</v>
      </c>
      <c r="I316" t="str">
        <f>VLOOKUP(A316,'ESO wayshrine names'!$A$3:$B$1000,2,FALSE)</f>
        <v>Hunding's Palatial Hall</v>
      </c>
      <c r="J316" s="30" t="str">
        <f t="shared" si="4"/>
        <v>[324]=534,</v>
      </c>
    </row>
    <row r="317" spans="1:10" x14ac:dyDescent="0.25">
      <c r="A317" s="12">
        <v>325</v>
      </c>
      <c r="B317" s="5">
        <v>7</v>
      </c>
      <c r="C317" s="5">
        <f>VLOOKUP(B317,'ESO map constants'!$A$3:$B$999,2,FALSE)</f>
        <v>9</v>
      </c>
      <c r="D317" t="str">
        <f>VLOOKUP(C317,'ESO map constants'!$B$3:$C$1000,2,FALSE)</f>
        <v>Grahtwood</v>
      </c>
      <c r="E317" s="3">
        <f>IF(B317&lt;&gt;"",VLOOKUP(B317,'ESO map constants'!$A$3:$D$1000,4,FALSE),"")</f>
        <v>383</v>
      </c>
      <c r="F317" s="3">
        <f>VLOOKUP(E317,'ESO zone constants'!$A$2:$B$9949,2,FALSE)</f>
        <v>180</v>
      </c>
      <c r="G317" s="3" t="str">
        <f>IF(E317&lt;&gt;"",VLOOKUP(E317,'ESO zone constants'!$A$2:$D$949,4,FALSE),"")</f>
        <v>Grahtwood</v>
      </c>
      <c r="H317" s="5">
        <v>7</v>
      </c>
      <c r="I317" t="str">
        <f>VLOOKUP(A317,'ESO wayshrine names'!$A$3:$B$1000,2,FALSE)</f>
        <v>Grand Topal Hideaway</v>
      </c>
      <c r="J317" s="30" t="str">
        <f t="shared" si="4"/>
        <v>[325]=383,</v>
      </c>
    </row>
    <row r="318" spans="1:10" x14ac:dyDescent="0.25">
      <c r="A318" s="12">
        <v>326</v>
      </c>
      <c r="B318" s="5">
        <v>25</v>
      </c>
      <c r="C318" s="5">
        <f>VLOOKUP(B318,'ESO map constants'!$A$3:$B$999,2,FALSE)</f>
        <v>1126</v>
      </c>
      <c r="D318" t="str">
        <f>VLOOKUP(C318,'ESO map constants'!$B$3:$C$1000,2,FALSE)</f>
        <v>Craglorn</v>
      </c>
      <c r="E318" s="3">
        <f>IF(B318&lt;&gt;"",VLOOKUP(B318,'ESO map constants'!$A$3:$D$1000,4,FALSE),"")</f>
        <v>888</v>
      </c>
      <c r="F318" s="3">
        <f>VLOOKUP(E318,'ESO zone constants'!$A$2:$B$9949,2,FALSE)</f>
        <v>500</v>
      </c>
      <c r="G318" s="3" t="str">
        <f>IF(E318&lt;&gt;"",VLOOKUP(E318,'ESO zone constants'!$A$2:$D$949,4,FALSE),"")</f>
        <v>Craglorn</v>
      </c>
      <c r="H318" s="5">
        <v>6</v>
      </c>
      <c r="I318" t="str">
        <f>VLOOKUP(A318,'ESO wayshrine names'!$A$3:$B$1000,2,FALSE)</f>
        <v>Dungeon: Bloodroot Forge</v>
      </c>
      <c r="J318" s="30" t="str">
        <f t="shared" si="4"/>
        <v>[326]=888,</v>
      </c>
    </row>
    <row r="319" spans="1:10" x14ac:dyDescent="0.25">
      <c r="A319" s="12">
        <v>327</v>
      </c>
      <c r="B319" s="5">
        <v>25</v>
      </c>
      <c r="C319" s="5">
        <f>VLOOKUP(B319,'ESO map constants'!$A$3:$B$999,2,FALSE)</f>
        <v>1126</v>
      </c>
      <c r="D319" t="str">
        <f>VLOOKUP(C319,'ESO map constants'!$B$3:$C$1000,2,FALSE)</f>
        <v>Craglorn</v>
      </c>
      <c r="E319" s="3">
        <f>IF(B319&lt;&gt;"",VLOOKUP(B319,'ESO map constants'!$A$3:$D$1000,4,FALSE),"")</f>
        <v>888</v>
      </c>
      <c r="F319" s="3">
        <f>VLOOKUP(E319,'ESO zone constants'!$A$2:$B$9949,2,FALSE)</f>
        <v>500</v>
      </c>
      <c r="G319" s="3" t="str">
        <f>IF(E319&lt;&gt;"",VLOOKUP(E319,'ESO zone constants'!$A$2:$D$949,4,FALSE),"")</f>
        <v>Craglorn</v>
      </c>
      <c r="H319" s="5">
        <v>7</v>
      </c>
      <c r="I319" t="str">
        <f>VLOOKUP(A319,'ESO wayshrine names'!$A$3:$B$1000,2,FALSE)</f>
        <v>Earthtear Cavern</v>
      </c>
      <c r="J319" s="30" t="str">
        <f t="shared" si="4"/>
        <v>[327]=888,</v>
      </c>
    </row>
    <row r="320" spans="1:10" x14ac:dyDescent="0.25">
      <c r="A320" s="12">
        <v>328</v>
      </c>
      <c r="B320" s="5">
        <v>30</v>
      </c>
      <c r="C320" s="5">
        <f>VLOOKUP(B320,'ESO map constants'!$A$3:$B$999,2,FALSE)</f>
        <v>1060</v>
      </c>
      <c r="D320" t="str">
        <f>VLOOKUP(C320,'ESO map constants'!$B$3:$C$1000,2,FALSE)</f>
        <v>Vvardenfell</v>
      </c>
      <c r="E320" s="3">
        <f>IF(B320&lt;&gt;"",VLOOKUP(B320,'ESO map constants'!$A$3:$D$1000,4,FALSE),"")</f>
        <v>849</v>
      </c>
      <c r="F320" s="3">
        <f>VLOOKUP(E320,'ESO zone constants'!$A$2:$B$9949,2,FALSE)</f>
        <v>467</v>
      </c>
      <c r="G320" s="3" t="str">
        <f>IF(E320&lt;&gt;"",VLOOKUP(E320,'ESO zone constants'!$A$2:$D$949,4,FALSE),"")</f>
        <v>Vvardenfell</v>
      </c>
      <c r="H320" s="5">
        <v>1</v>
      </c>
      <c r="I320" t="str">
        <f>VLOOKUP(A320,'ESO wayshrine names'!$A$3:$B$1000,2,FALSE)</f>
        <v>Vivec Temple Wayshrine</v>
      </c>
      <c r="J320" s="30" t="str">
        <f t="shared" si="4"/>
        <v>[328]=849,</v>
      </c>
    </row>
    <row r="321" spans="1:10" x14ac:dyDescent="0.25">
      <c r="A321" s="12">
        <v>329</v>
      </c>
      <c r="B321" s="5">
        <v>30</v>
      </c>
      <c r="C321" s="5">
        <f>VLOOKUP(B321,'ESO map constants'!$A$3:$B$999,2,FALSE)</f>
        <v>1060</v>
      </c>
      <c r="D321" t="str">
        <f>VLOOKUP(C321,'ESO map constants'!$B$3:$C$1000,2,FALSE)</f>
        <v>Vvardenfell</v>
      </c>
      <c r="E321" s="3">
        <f>IF(B321&lt;&gt;"",VLOOKUP(B321,'ESO map constants'!$A$3:$D$1000,4,FALSE),"")</f>
        <v>849</v>
      </c>
      <c r="F321" s="3">
        <f>VLOOKUP(E321,'ESO zone constants'!$A$2:$B$9949,2,FALSE)</f>
        <v>467</v>
      </c>
      <c r="G321" s="3" t="str">
        <f>IF(E321&lt;&gt;"",VLOOKUP(E321,'ESO zone constants'!$A$2:$D$949,4,FALSE),"")</f>
        <v>Vvardenfell</v>
      </c>
      <c r="H321" s="5">
        <v>1</v>
      </c>
      <c r="I321" t="str">
        <f>VLOOKUP(A321,'ESO wayshrine names'!$A$3:$B$1000,2,FALSE)</f>
        <v>West Gash Wayshrine</v>
      </c>
      <c r="J321" s="30" t="str">
        <f t="shared" si="4"/>
        <v>[329]=849,</v>
      </c>
    </row>
    <row r="322" spans="1:10" x14ac:dyDescent="0.25">
      <c r="A322" s="12">
        <v>330</v>
      </c>
      <c r="B322" s="5">
        <v>30</v>
      </c>
      <c r="C322" s="5">
        <f>VLOOKUP(B322,'ESO map constants'!$A$3:$B$999,2,FALSE)</f>
        <v>1060</v>
      </c>
      <c r="D322" t="str">
        <f>VLOOKUP(C322,'ESO map constants'!$B$3:$C$1000,2,FALSE)</f>
        <v>Vvardenfell</v>
      </c>
      <c r="E322" s="3">
        <f>IF(B322&lt;&gt;"",VLOOKUP(B322,'ESO map constants'!$A$3:$D$1000,4,FALSE),"")</f>
        <v>849</v>
      </c>
      <c r="F322" s="3">
        <f>VLOOKUP(E322,'ESO zone constants'!$A$2:$B$9949,2,FALSE)</f>
        <v>467</v>
      </c>
      <c r="G322" s="3" t="str">
        <f>IF(E322&lt;&gt;"",VLOOKUP(E322,'ESO zone constants'!$A$2:$D$949,4,FALSE),"")</f>
        <v>Vvardenfell</v>
      </c>
      <c r="H322" s="5">
        <v>1</v>
      </c>
      <c r="I322" t="str">
        <f>VLOOKUP(A322,'ESO wayshrine names'!$A$3:$B$1000,2,FALSE)</f>
        <v>Urshilaku Camp Wayshrine</v>
      </c>
      <c r="J322" s="30" t="str">
        <f t="shared" si="4"/>
        <v>[330]=849,</v>
      </c>
    </row>
    <row r="323" spans="1:10" x14ac:dyDescent="0.25">
      <c r="A323" s="12">
        <v>331</v>
      </c>
      <c r="B323" s="5">
        <v>30</v>
      </c>
      <c r="C323" s="5">
        <f>VLOOKUP(B323,'ESO map constants'!$A$3:$B$999,2,FALSE)</f>
        <v>1060</v>
      </c>
      <c r="D323" t="str">
        <f>VLOOKUP(C323,'ESO map constants'!$B$3:$C$1000,2,FALSE)</f>
        <v>Vvardenfell</v>
      </c>
      <c r="E323" s="3">
        <f>IF(B323&lt;&gt;"",VLOOKUP(B323,'ESO map constants'!$A$3:$D$1000,4,FALSE),"")</f>
        <v>849</v>
      </c>
      <c r="F323" s="3">
        <f>VLOOKUP(E323,'ESO zone constants'!$A$2:$B$9949,2,FALSE)</f>
        <v>467</v>
      </c>
      <c r="G323" s="3" t="str">
        <f>IF(E323&lt;&gt;"",VLOOKUP(E323,'ESO zone constants'!$A$2:$D$949,4,FALSE),"")</f>
        <v>Vvardenfell</v>
      </c>
      <c r="H323" s="5">
        <v>3</v>
      </c>
      <c r="I323" t="str">
        <f>VLOOKUP(A323,'ESO wayshrine names'!$A$3:$B$1000,2,FALSE)</f>
        <v>Trial: Halls of Fabrication</v>
      </c>
      <c r="J323" s="30" t="str">
        <f t="shared" ref="J323:J386" si="5">IF(A323&lt;&gt;"",IF(E323&lt;&gt;"",IF(OR(ISNA(A323),ISNA(E323)),"","["&amp;A323&amp;"]="&amp;E323&amp;","),""),"")</f>
        <v>[331]=849,</v>
      </c>
    </row>
    <row r="324" spans="1:10" x14ac:dyDescent="0.25">
      <c r="A324" s="12">
        <v>332</v>
      </c>
      <c r="B324" s="5">
        <v>25</v>
      </c>
      <c r="C324" s="5">
        <f>VLOOKUP(B324,'ESO map constants'!$A$3:$B$999,2,FALSE)</f>
        <v>1126</v>
      </c>
      <c r="D324" t="str">
        <f>VLOOKUP(C324,'ESO map constants'!$B$3:$C$1000,2,FALSE)</f>
        <v>Craglorn</v>
      </c>
      <c r="E324" s="3">
        <f>IF(B324&lt;&gt;"",VLOOKUP(B324,'ESO map constants'!$A$3:$D$1000,4,FALSE),"")</f>
        <v>888</v>
      </c>
      <c r="F324" s="3">
        <f>VLOOKUP(E324,'ESO zone constants'!$A$2:$B$9949,2,FALSE)</f>
        <v>500</v>
      </c>
      <c r="G324" s="3" t="str">
        <f>IF(E324&lt;&gt;"",VLOOKUP(E324,'ESO zone constants'!$A$2:$D$949,4,FALSE),"")</f>
        <v>Craglorn</v>
      </c>
      <c r="H324" s="5">
        <v>6</v>
      </c>
      <c r="I324" t="str">
        <f>VLOOKUP(A324,'ESO wayshrine names'!$A$3:$B$1000,2,FALSE)</f>
        <v>Dungeon: Falkreath Hold</v>
      </c>
      <c r="J324" s="30" t="str">
        <f t="shared" si="5"/>
        <v>[332]=888,</v>
      </c>
    </row>
    <row r="325" spans="1:10" x14ac:dyDescent="0.25">
      <c r="A325" s="12">
        <v>333</v>
      </c>
      <c r="B325" s="5">
        <v>30</v>
      </c>
      <c r="C325" s="5">
        <f>VLOOKUP(B325,'ESO map constants'!$A$3:$B$999,2,FALSE)</f>
        <v>1060</v>
      </c>
      <c r="D325" t="str">
        <f>VLOOKUP(C325,'ESO map constants'!$B$3:$C$1000,2,FALSE)</f>
        <v>Vvardenfell</v>
      </c>
      <c r="E325" s="3">
        <f>IF(B325&lt;&gt;"",VLOOKUP(B325,'ESO map constants'!$A$3:$D$1000,4,FALSE),"")</f>
        <v>849</v>
      </c>
      <c r="F325" s="3">
        <f>VLOOKUP(E325,'ESO zone constants'!$A$2:$B$9949,2,FALSE)</f>
        <v>467</v>
      </c>
      <c r="G325" s="3" t="str">
        <f>IF(E325&lt;&gt;"",VLOOKUP(E325,'ESO zone constants'!$A$2:$D$949,4,FALSE),"")</f>
        <v>Vvardenfell</v>
      </c>
      <c r="H325" s="5">
        <v>7</v>
      </c>
      <c r="I325" t="str">
        <f>VLOOKUP(A325,'ESO wayshrine names'!$A$3:$B$1000,2,FALSE)</f>
        <v>Saint Delyn Penthouse</v>
      </c>
      <c r="J325" s="30" t="str">
        <f t="shared" si="5"/>
        <v>[333]=849,</v>
      </c>
    </row>
    <row r="326" spans="1:10" x14ac:dyDescent="0.25">
      <c r="A326" s="12">
        <v>334</v>
      </c>
      <c r="B326" s="5">
        <v>30</v>
      </c>
      <c r="C326" s="5">
        <f>VLOOKUP(B326,'ESO map constants'!$A$3:$B$999,2,FALSE)</f>
        <v>1060</v>
      </c>
      <c r="D326" t="str">
        <f>VLOOKUP(C326,'ESO map constants'!$B$3:$C$1000,2,FALSE)</f>
        <v>Vvardenfell</v>
      </c>
      <c r="E326" s="3">
        <f>IF(B326&lt;&gt;"",VLOOKUP(B326,'ESO map constants'!$A$3:$D$1000,4,FALSE),"")</f>
        <v>849</v>
      </c>
      <c r="F326" s="3">
        <f>VLOOKUP(E326,'ESO zone constants'!$A$2:$B$9949,2,FALSE)</f>
        <v>467</v>
      </c>
      <c r="G326" s="3" t="str">
        <f>IF(E326&lt;&gt;"",VLOOKUP(E326,'ESO zone constants'!$A$2:$D$949,4,FALSE),"")</f>
        <v>Vvardenfell</v>
      </c>
      <c r="H326" s="5">
        <v>7</v>
      </c>
      <c r="I326" t="str">
        <f>VLOOKUP(A326,'ESO wayshrine names'!$A$3:$B$1000,2,FALSE)</f>
        <v>Amaya Lake Lodge</v>
      </c>
      <c r="J326" s="30" t="str">
        <f t="shared" si="5"/>
        <v>[334]=849,</v>
      </c>
    </row>
    <row r="327" spans="1:10" x14ac:dyDescent="0.25">
      <c r="A327" s="12">
        <v>335</v>
      </c>
      <c r="B327" s="5">
        <v>30</v>
      </c>
      <c r="C327" s="5">
        <f>VLOOKUP(B327,'ESO map constants'!$A$3:$B$999,2,FALSE)</f>
        <v>1060</v>
      </c>
      <c r="D327" t="str">
        <f>VLOOKUP(C327,'ESO map constants'!$B$3:$C$1000,2,FALSE)</f>
        <v>Vvardenfell</v>
      </c>
      <c r="E327" s="3">
        <f>IF(B327&lt;&gt;"",VLOOKUP(B327,'ESO map constants'!$A$3:$D$1000,4,FALSE),"")</f>
        <v>849</v>
      </c>
      <c r="F327" s="3">
        <f>VLOOKUP(E327,'ESO zone constants'!$A$2:$B$9949,2,FALSE)</f>
        <v>467</v>
      </c>
      <c r="G327" s="3" t="str">
        <f>IF(E327&lt;&gt;"",VLOOKUP(E327,'ESO zone constants'!$A$2:$D$949,4,FALSE),"")</f>
        <v>Vvardenfell</v>
      </c>
      <c r="H327" s="5">
        <v>7</v>
      </c>
      <c r="I327" t="str">
        <f>VLOOKUP(A327,'ESO wayshrine names'!$A$3:$B$1000,2,FALSE)</f>
        <v>Ald Velothi Harbor House</v>
      </c>
      <c r="J327" s="30" t="str">
        <f t="shared" si="5"/>
        <v>[335]=849,</v>
      </c>
    </row>
    <row r="328" spans="1:10" x14ac:dyDescent="0.25">
      <c r="A328" s="12">
        <v>336</v>
      </c>
      <c r="B328" s="5">
        <v>30</v>
      </c>
      <c r="C328" s="5">
        <f>VLOOKUP(B328,'ESO map constants'!$A$3:$B$999,2,FALSE)</f>
        <v>1060</v>
      </c>
      <c r="D328" t="str">
        <f>VLOOKUP(C328,'ESO map constants'!$B$3:$C$1000,2,FALSE)</f>
        <v>Vvardenfell</v>
      </c>
      <c r="E328" s="3">
        <f>IF(B328&lt;&gt;"",VLOOKUP(B328,'ESO map constants'!$A$3:$D$1000,4,FALSE),"")</f>
        <v>849</v>
      </c>
      <c r="F328" s="3">
        <f>VLOOKUP(E328,'ESO zone constants'!$A$2:$B$9949,2,FALSE)</f>
        <v>467</v>
      </c>
      <c r="G328" s="3" t="str">
        <f>IF(E328&lt;&gt;"",VLOOKUP(E328,'ESO zone constants'!$A$2:$D$949,4,FALSE),"")</f>
        <v>Vvardenfell</v>
      </c>
      <c r="H328" s="5">
        <v>7</v>
      </c>
      <c r="I328" t="str">
        <f>VLOOKUP(A328,'ESO wayshrine names'!$A$3:$B$1000,2,FALSE)</f>
        <v>Tel Galen</v>
      </c>
      <c r="J328" s="30" t="str">
        <f t="shared" si="5"/>
        <v>[336]=849,</v>
      </c>
    </row>
    <row r="329" spans="1:10" x14ac:dyDescent="0.25">
      <c r="A329" s="12">
        <v>337</v>
      </c>
      <c r="B329" s="5">
        <v>31</v>
      </c>
      <c r="C329" s="5">
        <f>VLOOKUP(B329,'ESO map constants'!$A$3:$B$999,2,FALSE)</f>
        <v>1313</v>
      </c>
      <c r="D329" t="str">
        <f>VLOOKUP(C329,'ESO map constants'!$B$3:$C$1000,2,FALSE)</f>
        <v>Clockwork City</v>
      </c>
      <c r="E329" s="3">
        <f>IF(B329&lt;&gt;"",VLOOKUP(B329,'ESO map constants'!$A$3:$D$1000,4,FALSE),"")</f>
        <v>980</v>
      </c>
      <c r="F329" s="3">
        <f>VLOOKUP(E329,'ESO zone constants'!$A$2:$B$9949,2,FALSE)</f>
        <v>589</v>
      </c>
      <c r="G329" s="3" t="str">
        <f>IF(E329&lt;&gt;"",VLOOKUP(E329,'ESO zone constants'!$A$2:$D$949,4,FALSE),"")</f>
        <v>Clockwork City</v>
      </c>
      <c r="H329" s="5">
        <v>1</v>
      </c>
      <c r="I329" t="str">
        <f>VLOOKUP(A329,'ESO wayshrine names'!$A$3:$B$1000,2,FALSE)</f>
        <v>Brass Fortress Wayshrine</v>
      </c>
      <c r="J329" s="30" t="str">
        <f t="shared" si="5"/>
        <v>[337]=980,</v>
      </c>
    </row>
    <row r="330" spans="1:10" x14ac:dyDescent="0.25">
      <c r="A330" s="12">
        <v>338</v>
      </c>
      <c r="B330" s="5">
        <v>31</v>
      </c>
      <c r="C330" s="5">
        <f>VLOOKUP(B330,'ESO map constants'!$A$3:$B$999,2,FALSE)</f>
        <v>1313</v>
      </c>
      <c r="D330" t="str">
        <f>VLOOKUP(C330,'ESO map constants'!$B$3:$C$1000,2,FALSE)</f>
        <v>Clockwork City</v>
      </c>
      <c r="E330" s="3">
        <f>IF(B330&lt;&gt;"",VLOOKUP(B330,'ESO map constants'!$A$3:$D$1000,4,FALSE),"")</f>
        <v>980</v>
      </c>
      <c r="F330" s="3">
        <f>VLOOKUP(E330,'ESO zone constants'!$A$2:$B$9949,2,FALSE)</f>
        <v>589</v>
      </c>
      <c r="G330" s="3" t="str">
        <f>IF(E330&lt;&gt;"",VLOOKUP(E330,'ESO zone constants'!$A$2:$D$949,4,FALSE),"")</f>
        <v>Clockwork City</v>
      </c>
      <c r="H330" s="5">
        <v>1</v>
      </c>
      <c r="I330" t="str">
        <f>VLOOKUP(A330,'ESO wayshrine names'!$A$3:$B$1000,2,FALSE)</f>
        <v>Clockwork Crossroads Wayshrine</v>
      </c>
      <c r="J330" s="30" t="str">
        <f t="shared" si="5"/>
        <v>[338]=980,</v>
      </c>
    </row>
    <row r="331" spans="1:10" x14ac:dyDescent="0.25">
      <c r="A331" s="12">
        <v>339</v>
      </c>
      <c r="B331" s="5">
        <v>31</v>
      </c>
      <c r="C331" s="5">
        <f>VLOOKUP(B331,'ESO map constants'!$A$3:$B$999,2,FALSE)</f>
        <v>1313</v>
      </c>
      <c r="D331" t="str">
        <f>VLOOKUP(C331,'ESO map constants'!$B$3:$C$1000,2,FALSE)</f>
        <v>Clockwork City</v>
      </c>
      <c r="E331" s="3">
        <f>IF(B331&lt;&gt;"",VLOOKUP(B331,'ESO map constants'!$A$3:$D$1000,4,FALSE),"")</f>
        <v>980</v>
      </c>
      <c r="F331" s="3">
        <f>VLOOKUP(E331,'ESO zone constants'!$A$2:$B$9949,2,FALSE)</f>
        <v>589</v>
      </c>
      <c r="G331" s="3" t="str">
        <f>IF(E331&lt;&gt;"",VLOOKUP(E331,'ESO zone constants'!$A$2:$D$949,4,FALSE),"")</f>
        <v>Clockwork City</v>
      </c>
      <c r="H331" s="5">
        <v>1</v>
      </c>
      <c r="I331" t="str">
        <f>VLOOKUP(A331,'ESO wayshrine names'!$A$3:$B$1000,2,FALSE)</f>
        <v>Mire Mechanica Wayshrine</v>
      </c>
      <c r="J331" s="30" t="str">
        <f t="shared" si="5"/>
        <v>[339]=980,</v>
      </c>
    </row>
    <row r="332" spans="1:10" x14ac:dyDescent="0.25">
      <c r="A332" s="12">
        <v>340</v>
      </c>
      <c r="B332" s="5">
        <v>31</v>
      </c>
      <c r="C332" s="5">
        <f>VLOOKUP(B332,'ESO map constants'!$A$3:$B$999,2,FALSE)</f>
        <v>1313</v>
      </c>
      <c r="D332" t="str">
        <f>VLOOKUP(C332,'ESO map constants'!$B$3:$C$1000,2,FALSE)</f>
        <v>Clockwork City</v>
      </c>
      <c r="E332" s="3">
        <f>IF(B332&lt;&gt;"",VLOOKUP(B332,'ESO map constants'!$A$3:$D$1000,4,FALSE),"")</f>
        <v>980</v>
      </c>
      <c r="F332" s="3">
        <f>VLOOKUP(E332,'ESO zone constants'!$A$2:$B$9949,2,FALSE)</f>
        <v>589</v>
      </c>
      <c r="G332" s="3" t="str">
        <f>IF(E332&lt;&gt;"",VLOOKUP(E332,'ESO zone constants'!$A$2:$D$949,4,FALSE),"")</f>
        <v>Clockwork City</v>
      </c>
      <c r="H332" s="5">
        <v>1</v>
      </c>
      <c r="I332" t="str">
        <f>VLOOKUP(A332,'ESO wayshrine names'!$A$3:$B$1000,2,FALSE)</f>
        <v>Sanctuary Wayshrine</v>
      </c>
      <c r="J332" s="30" t="str">
        <f t="shared" si="5"/>
        <v>[340]=980,</v>
      </c>
    </row>
    <row r="333" spans="1:10" x14ac:dyDescent="0.25">
      <c r="A333" s="12">
        <v>341</v>
      </c>
      <c r="B333" s="5">
        <v>6</v>
      </c>
      <c r="C333" s="5">
        <f>VLOOKUP(B333,'ESO map constants'!$A$3:$B$999,2,FALSE)</f>
        <v>20</v>
      </c>
      <c r="D333" t="str">
        <f>VLOOKUP(C333,'ESO map constants'!$B$3:$C$1000,2,FALSE)</f>
        <v>Bangkorai</v>
      </c>
      <c r="E333" s="3">
        <f>IF(B333&lt;&gt;"",VLOOKUP(B333,'ESO map constants'!$A$3:$D$1000,4,FALSE),"")</f>
        <v>92</v>
      </c>
      <c r="F333" s="3">
        <f>VLOOKUP(E333,'ESO zone constants'!$A$2:$B$9949,2,FALSE)</f>
        <v>14</v>
      </c>
      <c r="G333" s="3" t="str">
        <f>IF(E333&lt;&gt;"",VLOOKUP(E333,'ESO zone constants'!$A$2:$D$949,4,FALSE),"")</f>
        <v>Bangkorai</v>
      </c>
      <c r="H333" s="5">
        <v>6</v>
      </c>
      <c r="I333" t="str">
        <f>VLOOKUP(A333,'ESO wayshrine names'!$A$3:$B$1000,2,FALSE)</f>
        <v>Dungeon: Fang Lair</v>
      </c>
      <c r="J333" s="30" t="str">
        <f t="shared" si="5"/>
        <v>[341]=92,</v>
      </c>
    </row>
    <row r="334" spans="1:10" x14ac:dyDescent="0.25">
      <c r="A334" s="12">
        <v>342</v>
      </c>
      <c r="B334" s="5">
        <v>2</v>
      </c>
      <c r="C334" s="5">
        <f>VLOOKUP(B334,'ESO map constants'!$A$3:$B$999,2,FALSE)</f>
        <v>1</v>
      </c>
      <c r="D334" t="str">
        <f>VLOOKUP(C334,'ESO map constants'!$B$3:$C$1000,2,FALSE)</f>
        <v>Glenumbra</v>
      </c>
      <c r="E334" s="3">
        <f>IF(B334&lt;&gt;"",VLOOKUP(B334,'ESO map constants'!$A$3:$D$1000,4,FALSE),"")</f>
        <v>3</v>
      </c>
      <c r="F334" s="3">
        <f>VLOOKUP(E334,'ESO zone constants'!$A$2:$B$9949,2,FALSE)</f>
        <v>2</v>
      </c>
      <c r="G334" s="3" t="str">
        <f>IF(E334&lt;&gt;"",VLOOKUP(E334,'ESO zone constants'!$A$2:$D$949,4,FALSE),"")</f>
        <v>Glenumbra</v>
      </c>
      <c r="H334" s="5">
        <v>7</v>
      </c>
      <c r="I334" t="str">
        <f>VLOOKUP(A334,'ESO wayshrine names'!$A$3:$B$1000,2,FALSE)</f>
        <v>Exorcised Coven Cottage</v>
      </c>
      <c r="J334" s="30" t="str">
        <f t="shared" si="5"/>
        <v>[342]=3,</v>
      </c>
    </row>
    <row r="335" spans="1:10" x14ac:dyDescent="0.25">
      <c r="A335" s="12">
        <v>343</v>
      </c>
      <c r="B335" s="5">
        <v>29</v>
      </c>
      <c r="C335" s="5">
        <f>VLOOKUP(B335,'ESO map constants'!$A$3:$B$999,2,FALSE)</f>
        <v>1006</v>
      </c>
      <c r="D335" t="str">
        <f>VLOOKUP(C335,'ESO map constants'!$B$3:$C$1000,2,FALSE)</f>
        <v>Gold Coast</v>
      </c>
      <c r="E335" s="3">
        <f>IF(B335&lt;&gt;"",VLOOKUP(B335,'ESO map constants'!$A$3:$D$1000,4,FALSE),"")</f>
        <v>823</v>
      </c>
      <c r="F335" s="3">
        <f>VLOOKUP(E335,'ESO zone constants'!$A$2:$B$9949,2,FALSE)</f>
        <v>448</v>
      </c>
      <c r="G335" s="3" t="str">
        <f>IF(E335&lt;&gt;"",VLOOKUP(E335,'ESO zone constants'!$A$2:$D$949,4,FALSE),"")</f>
        <v>Gold Coast</v>
      </c>
      <c r="H335" s="5">
        <v>7</v>
      </c>
      <c r="I335" t="str">
        <f>VLOOKUP(A335,'ESO wayshrine names'!$A$3:$B$1000,2,FALSE)</f>
        <v>Linchal Grand Manor</v>
      </c>
      <c r="J335" s="30" t="str">
        <f t="shared" si="5"/>
        <v>[343]=823,</v>
      </c>
    </row>
    <row r="336" spans="1:10" x14ac:dyDescent="0.25">
      <c r="A336" s="12">
        <v>344</v>
      </c>
      <c r="B336" s="5">
        <v>23</v>
      </c>
      <c r="C336" s="5">
        <f>VLOOKUP(B336,'ESO map constants'!$A$3:$B$999,2,FALSE)</f>
        <v>255</v>
      </c>
      <c r="D336" t="str">
        <f>VLOOKUP(C336,'ESO map constants'!$B$3:$C$1000,2,FALSE)</f>
        <v>Coldharbour</v>
      </c>
      <c r="E336" s="3">
        <f>IF(B336&lt;&gt;"",VLOOKUP(B336,'ESO map constants'!$A$3:$D$1000,4,FALSE),"")</f>
        <v>347</v>
      </c>
      <c r="F336" s="3">
        <f>VLOOKUP(E336,'ESO zone constants'!$A$2:$B$9949,2,FALSE)</f>
        <v>154</v>
      </c>
      <c r="G336" s="3" t="str">
        <f>IF(E336&lt;&gt;"",VLOOKUP(E336,'ESO zone constants'!$A$2:$D$949,4,FALSE),"")</f>
        <v>Coldharbour</v>
      </c>
      <c r="H336" s="5">
        <v>7</v>
      </c>
      <c r="I336" t="str">
        <f>VLOOKUP(A336,'ESO wayshrine names'!$A$3:$B$1000,2,FALSE)</f>
        <v>Coldharbour Surreal Estate</v>
      </c>
      <c r="J336" s="30" t="str">
        <f t="shared" si="5"/>
        <v>[344]=347,</v>
      </c>
    </row>
    <row r="337" spans="1:10" x14ac:dyDescent="0.25">
      <c r="A337" s="12">
        <v>345</v>
      </c>
      <c r="B337" s="5">
        <v>25</v>
      </c>
      <c r="C337" s="5">
        <f>VLOOKUP(B337,'ESO map constants'!$A$3:$B$999,2,FALSE)</f>
        <v>1126</v>
      </c>
      <c r="D337" t="str">
        <f>VLOOKUP(C337,'ESO map constants'!$B$3:$C$1000,2,FALSE)</f>
        <v>Craglorn</v>
      </c>
      <c r="E337" s="3">
        <f>IF(B337&lt;&gt;"",VLOOKUP(B337,'ESO map constants'!$A$3:$D$1000,4,FALSE),"")</f>
        <v>888</v>
      </c>
      <c r="F337" s="3">
        <f>VLOOKUP(E337,'ESO zone constants'!$A$2:$B$9949,2,FALSE)</f>
        <v>500</v>
      </c>
      <c r="G337" s="3" t="str">
        <f>IF(E337&lt;&gt;"",VLOOKUP(E337,'ESO zone constants'!$A$2:$D$949,4,FALSE),"")</f>
        <v>Craglorn</v>
      </c>
      <c r="H337" s="5">
        <v>7</v>
      </c>
      <c r="I337" t="str">
        <f>VLOOKUP(A337,'ESO wayshrine names'!$A$3:$B$1000,2,FALSE)</f>
        <v>Hakkvild's High Hall</v>
      </c>
      <c r="J337" s="30" t="str">
        <f t="shared" si="5"/>
        <v>[345]=888,</v>
      </c>
    </row>
    <row r="338" spans="1:10" x14ac:dyDescent="0.25">
      <c r="A338" s="12">
        <v>346</v>
      </c>
      <c r="B338" s="5">
        <v>31</v>
      </c>
      <c r="C338" s="5">
        <f>VLOOKUP(B338,'ESO map constants'!$A$3:$B$999,2,FALSE)</f>
        <v>1313</v>
      </c>
      <c r="D338" t="str">
        <f>VLOOKUP(C338,'ESO map constants'!$B$3:$C$1000,2,FALSE)</f>
        <v>Clockwork City</v>
      </c>
      <c r="E338" s="3">
        <f>IF(B338&lt;&gt;"",VLOOKUP(B338,'ESO map constants'!$A$3:$D$1000,4,FALSE),"")</f>
        <v>980</v>
      </c>
      <c r="F338" s="3">
        <f>VLOOKUP(E338,'ESO zone constants'!$A$2:$B$9949,2,FALSE)</f>
        <v>589</v>
      </c>
      <c r="G338" s="3" t="str">
        <f>IF(E338&lt;&gt;"",VLOOKUP(E338,'ESO zone constants'!$A$2:$D$949,4,FALSE),"")</f>
        <v>Clockwork City</v>
      </c>
      <c r="H338" s="5">
        <v>3</v>
      </c>
      <c r="I338" t="str">
        <f>VLOOKUP(A338,'ESO wayshrine names'!$A$3:$B$1000,2,FALSE)</f>
        <v>Trial: Asylum Sanctorium</v>
      </c>
      <c r="J338" s="30" t="str">
        <f t="shared" si="5"/>
        <v>[346]=980,</v>
      </c>
    </row>
    <row r="339" spans="1:10" x14ac:dyDescent="0.25">
      <c r="A339" s="12">
        <v>347</v>
      </c>
      <c r="B339" s="5">
        <v>31</v>
      </c>
      <c r="C339" s="5">
        <f>VLOOKUP(B339,'ESO map constants'!$A$3:$B$999,2,FALSE)</f>
        <v>1313</v>
      </c>
      <c r="D339" t="str">
        <f>VLOOKUP(C339,'ESO map constants'!$B$3:$C$1000,2,FALSE)</f>
        <v>Clockwork City</v>
      </c>
      <c r="E339" s="3">
        <f>IF(B339&lt;&gt;"",VLOOKUP(B339,'ESO map constants'!$A$3:$D$1000,4,FALSE),"")</f>
        <v>980</v>
      </c>
      <c r="F339" s="3">
        <f>VLOOKUP(E339,'ESO zone constants'!$A$2:$B$9949,2,FALSE)</f>
        <v>589</v>
      </c>
      <c r="G339" s="3" t="str">
        <f>IF(E339&lt;&gt;"",VLOOKUP(E339,'ESO zone constants'!$A$2:$D$949,4,FALSE),"")</f>
        <v>Clockwork City</v>
      </c>
      <c r="H339" s="5">
        <v>7</v>
      </c>
      <c r="I339" t="str">
        <f>VLOOKUP(A339,'ESO wayshrine names'!$A$3:$B$1000,2,FALSE)</f>
        <v>The Orbservatory Prior</v>
      </c>
      <c r="J339" s="30" t="str">
        <f t="shared" si="5"/>
        <v>[347]=980,</v>
      </c>
    </row>
    <row r="340" spans="1:10" x14ac:dyDescent="0.25">
      <c r="A340" s="12">
        <v>348</v>
      </c>
      <c r="B340" s="5">
        <v>27</v>
      </c>
      <c r="C340" s="5">
        <f>VLOOKUP(B340,'ESO map constants'!$A$3:$B$999,2,FALSE)</f>
        <v>667</v>
      </c>
      <c r="D340" t="str">
        <f>VLOOKUP(C340,'ESO map constants'!$B$3:$C$1000,2,FALSE)</f>
        <v>Wrothgar</v>
      </c>
      <c r="E340" s="3">
        <f>IF(B340&lt;&gt;"",VLOOKUP(B340,'ESO map constants'!$A$3:$D$1000,4,FALSE),"")</f>
        <v>684</v>
      </c>
      <c r="F340" s="3">
        <f>VLOOKUP(E340,'ESO zone constants'!$A$2:$B$9949,2,FALSE)</f>
        <v>379</v>
      </c>
      <c r="G340" s="3" t="str">
        <f>IF(E340&lt;&gt;"",VLOOKUP(E340,'ESO zone constants'!$A$2:$D$949,4,FALSE),"")</f>
        <v>Wrothgar</v>
      </c>
      <c r="H340" s="5">
        <v>7</v>
      </c>
      <c r="I340" t="str">
        <f>VLOOKUP(A340,'ESO wayshrine names'!$A$3:$B$1000,2,FALSE)</f>
        <v>Pariah's Pinnacle</v>
      </c>
      <c r="J340" s="30" t="str">
        <f t="shared" si="5"/>
        <v>[348]=684,</v>
      </c>
    </row>
    <row r="341" spans="1:10" x14ac:dyDescent="0.25">
      <c r="A341" s="12">
        <v>349</v>
      </c>
      <c r="B341" s="5">
        <v>32</v>
      </c>
      <c r="C341" s="5">
        <f>VLOOKUP(B341,'ESO map constants'!$A$3:$B$999,2,FALSE)</f>
        <v>1349</v>
      </c>
      <c r="D341" t="str">
        <f>VLOOKUP(C341,'ESO map constants'!$B$3:$C$1000,2,FALSE)</f>
        <v>Summerset</v>
      </c>
      <c r="E341" s="3">
        <f>IF(B341&lt;&gt;"",VLOOKUP(B341,'ESO map constants'!$A$3:$D$1000,4,FALSE),"")</f>
        <v>1011</v>
      </c>
      <c r="F341" s="3">
        <f>VLOOKUP(E341,'ESO zone constants'!$A$2:$B$9949,2,FALSE)</f>
        <v>616</v>
      </c>
      <c r="G341" s="3" t="str">
        <f>IF(E341&lt;&gt;"",VLOOKUP(E341,'ESO zone constants'!$A$2:$D$949,4,FALSE),"")</f>
        <v>Summerset</v>
      </c>
      <c r="H341" s="5">
        <v>1</v>
      </c>
      <c r="I341" t="str">
        <f>VLOOKUP(A341,'ESO wayshrine names'!$A$3:$B$1000,2,FALSE)</f>
        <v>King's Haven Pass Wayshrine</v>
      </c>
      <c r="J341" s="30" t="str">
        <f t="shared" si="5"/>
        <v>[349]=1011,</v>
      </c>
    </row>
    <row r="342" spans="1:10" x14ac:dyDescent="0.25">
      <c r="A342" s="12">
        <v>350</v>
      </c>
      <c r="B342" s="5">
        <v>32</v>
      </c>
      <c r="C342" s="5">
        <f>VLOOKUP(B342,'ESO map constants'!$A$3:$B$999,2,FALSE)</f>
        <v>1349</v>
      </c>
      <c r="D342" t="str">
        <f>VLOOKUP(C342,'ESO map constants'!$B$3:$C$1000,2,FALSE)</f>
        <v>Summerset</v>
      </c>
      <c r="E342" s="3">
        <f>IF(B342&lt;&gt;"",VLOOKUP(B342,'ESO map constants'!$A$3:$D$1000,4,FALSE),"")</f>
        <v>1011</v>
      </c>
      <c r="F342" s="3">
        <f>VLOOKUP(E342,'ESO zone constants'!$A$2:$B$9949,2,FALSE)</f>
        <v>616</v>
      </c>
      <c r="G342" s="3" t="str">
        <f>IF(E342&lt;&gt;"",VLOOKUP(E342,'ESO zone constants'!$A$2:$D$949,4,FALSE),"")</f>
        <v>Summerset</v>
      </c>
      <c r="H342" s="5">
        <v>1</v>
      </c>
      <c r="I342" t="str">
        <f>VLOOKUP(A342,'ESO wayshrine names'!$A$3:$B$1000,2,FALSE)</f>
        <v>Shimmerene Wayshrine</v>
      </c>
      <c r="J342" s="30" t="str">
        <f t="shared" si="5"/>
        <v>[350]=1011,</v>
      </c>
    </row>
    <row r="343" spans="1:10" x14ac:dyDescent="0.25">
      <c r="A343" s="12">
        <v>351</v>
      </c>
      <c r="B343" s="5">
        <v>32</v>
      </c>
      <c r="C343" s="5">
        <f>VLOOKUP(B343,'ESO map constants'!$A$3:$B$999,2,FALSE)</f>
        <v>1349</v>
      </c>
      <c r="D343" t="str">
        <f>VLOOKUP(C343,'ESO map constants'!$B$3:$C$1000,2,FALSE)</f>
        <v>Summerset</v>
      </c>
      <c r="E343" s="3">
        <f>IF(B343&lt;&gt;"",VLOOKUP(B343,'ESO map constants'!$A$3:$D$1000,4,FALSE),"")</f>
        <v>1011</v>
      </c>
      <c r="F343" s="3">
        <f>VLOOKUP(E343,'ESO zone constants'!$A$2:$B$9949,2,FALSE)</f>
        <v>616</v>
      </c>
      <c r="G343" s="3" t="str">
        <f>IF(E343&lt;&gt;"",VLOOKUP(E343,'ESO zone constants'!$A$2:$D$949,4,FALSE),"")</f>
        <v>Summerset</v>
      </c>
      <c r="H343" s="5">
        <v>1</v>
      </c>
      <c r="I343" t="str">
        <f>VLOOKUP(A343,'ESO wayshrine names'!$A$3:$B$1000,2,FALSE)</f>
        <v>Sil-Var-Woad Wayshrine</v>
      </c>
      <c r="J343" s="30" t="str">
        <f t="shared" si="5"/>
        <v>[351]=1011,</v>
      </c>
    </row>
    <row r="344" spans="1:10" x14ac:dyDescent="0.25">
      <c r="A344" s="12">
        <v>352</v>
      </c>
      <c r="B344" s="5">
        <v>32</v>
      </c>
      <c r="C344" s="5">
        <f>VLOOKUP(B344,'ESO map constants'!$A$3:$B$999,2,FALSE)</f>
        <v>1349</v>
      </c>
      <c r="D344" t="str">
        <f>VLOOKUP(C344,'ESO map constants'!$B$3:$C$1000,2,FALSE)</f>
        <v>Summerset</v>
      </c>
      <c r="E344" s="3">
        <f>IF(B344&lt;&gt;"",VLOOKUP(B344,'ESO map constants'!$A$3:$D$1000,4,FALSE),"")</f>
        <v>1011</v>
      </c>
      <c r="F344" s="3">
        <f>VLOOKUP(E344,'ESO zone constants'!$A$2:$B$9949,2,FALSE)</f>
        <v>616</v>
      </c>
      <c r="G344" s="3" t="str">
        <f>IF(E344&lt;&gt;"",VLOOKUP(E344,'ESO zone constants'!$A$2:$D$949,4,FALSE),"")</f>
        <v>Summerset</v>
      </c>
      <c r="H344" s="5">
        <v>1</v>
      </c>
      <c r="I344" t="str">
        <f>VLOOKUP(A344,'ESO wayshrine names'!$A$3:$B$1000,2,FALSE)</f>
        <v>Russafeld Heights Wayshrine</v>
      </c>
      <c r="J344" s="30" t="str">
        <f t="shared" si="5"/>
        <v>[352]=1011,</v>
      </c>
    </row>
    <row r="345" spans="1:10" x14ac:dyDescent="0.25">
      <c r="A345" s="12">
        <v>353</v>
      </c>
      <c r="B345" s="5">
        <v>32</v>
      </c>
      <c r="C345" s="5">
        <f>VLOOKUP(B345,'ESO map constants'!$A$3:$B$999,2,FALSE)</f>
        <v>1349</v>
      </c>
      <c r="D345" t="str">
        <f>VLOOKUP(C345,'ESO map constants'!$B$3:$C$1000,2,FALSE)</f>
        <v>Summerset</v>
      </c>
      <c r="E345" s="3">
        <f>IF(B345&lt;&gt;"",VLOOKUP(B345,'ESO map constants'!$A$3:$D$1000,4,FALSE),"")</f>
        <v>1011</v>
      </c>
      <c r="F345" s="3">
        <f>VLOOKUP(E345,'ESO zone constants'!$A$2:$B$9949,2,FALSE)</f>
        <v>616</v>
      </c>
      <c r="G345" s="3" t="str">
        <f>IF(E345&lt;&gt;"",VLOOKUP(E345,'ESO zone constants'!$A$2:$D$949,4,FALSE),"")</f>
        <v>Summerset</v>
      </c>
      <c r="H345" s="5">
        <v>1</v>
      </c>
      <c r="I345" t="str">
        <f>VLOOKUP(A345,'ESO wayshrine names'!$A$3:$B$1000,2,FALSE)</f>
        <v>Cey-Tarn Keep Wayshrine</v>
      </c>
      <c r="J345" s="30" t="str">
        <f t="shared" si="5"/>
        <v>[353]=1011,</v>
      </c>
    </row>
    <row r="346" spans="1:10" x14ac:dyDescent="0.25">
      <c r="A346" s="12">
        <v>354</v>
      </c>
      <c r="B346" s="5">
        <v>32</v>
      </c>
      <c r="C346" s="5">
        <f>VLOOKUP(B346,'ESO map constants'!$A$3:$B$999,2,FALSE)</f>
        <v>1349</v>
      </c>
      <c r="D346" t="str">
        <f>VLOOKUP(C346,'ESO map constants'!$B$3:$C$1000,2,FALSE)</f>
        <v>Summerset</v>
      </c>
      <c r="E346" s="3">
        <f>IF(B346&lt;&gt;"",VLOOKUP(B346,'ESO map constants'!$A$3:$D$1000,4,FALSE),"")</f>
        <v>1011</v>
      </c>
      <c r="F346" s="3">
        <f>VLOOKUP(E346,'ESO zone constants'!$A$2:$B$9949,2,FALSE)</f>
        <v>616</v>
      </c>
      <c r="G346" s="3" t="str">
        <f>IF(E346&lt;&gt;"",VLOOKUP(E346,'ESO zone constants'!$A$2:$D$949,4,FALSE),"")</f>
        <v>Summerset</v>
      </c>
      <c r="H346" s="5">
        <v>1</v>
      </c>
      <c r="I346" t="str">
        <f>VLOOKUP(A346,'ESO wayshrine names'!$A$3:$B$1000,2,FALSE)</f>
        <v>Ebon Stadmont Wayshrine</v>
      </c>
      <c r="J346" s="30" t="str">
        <f t="shared" si="5"/>
        <v>[354]=1011,</v>
      </c>
    </row>
    <row r="347" spans="1:10" x14ac:dyDescent="0.25">
      <c r="A347" s="12">
        <v>355</v>
      </c>
      <c r="B347" s="5">
        <v>32</v>
      </c>
      <c r="C347" s="5">
        <f>VLOOKUP(B347,'ESO map constants'!$A$3:$B$999,2,FALSE)</f>
        <v>1349</v>
      </c>
      <c r="D347" t="str">
        <f>VLOOKUP(C347,'ESO map constants'!$B$3:$C$1000,2,FALSE)</f>
        <v>Summerset</v>
      </c>
      <c r="E347" s="3">
        <f>IF(B347&lt;&gt;"",VLOOKUP(B347,'ESO map constants'!$A$3:$D$1000,4,FALSE),"")</f>
        <v>1011</v>
      </c>
      <c r="F347" s="3">
        <f>VLOOKUP(E347,'ESO zone constants'!$A$2:$B$9949,2,FALSE)</f>
        <v>616</v>
      </c>
      <c r="G347" s="3" t="str">
        <f>IF(E347&lt;&gt;"",VLOOKUP(E347,'ESO zone constants'!$A$2:$D$949,4,FALSE),"")</f>
        <v>Summerset</v>
      </c>
      <c r="H347" s="5">
        <v>1</v>
      </c>
      <c r="I347" t="str">
        <f>VLOOKUP(A347,'ESO wayshrine names'!$A$3:$B$1000,2,FALSE)</f>
        <v>Alinor Wayshrine</v>
      </c>
      <c r="J347" s="30" t="str">
        <f t="shared" si="5"/>
        <v>[355]=1011,</v>
      </c>
    </row>
    <row r="348" spans="1:10" x14ac:dyDescent="0.25">
      <c r="A348" s="12">
        <v>356</v>
      </c>
      <c r="B348" s="5">
        <v>32</v>
      </c>
      <c r="C348" s="5">
        <f>VLOOKUP(B348,'ESO map constants'!$A$3:$B$999,2,FALSE)</f>
        <v>1349</v>
      </c>
      <c r="D348" t="str">
        <f>VLOOKUP(C348,'ESO map constants'!$B$3:$C$1000,2,FALSE)</f>
        <v>Summerset</v>
      </c>
      <c r="E348" s="3">
        <f>IF(B348&lt;&gt;"",VLOOKUP(B348,'ESO map constants'!$A$3:$D$1000,4,FALSE),"")</f>
        <v>1011</v>
      </c>
      <c r="F348" s="3">
        <f>VLOOKUP(E348,'ESO zone constants'!$A$2:$B$9949,2,FALSE)</f>
        <v>616</v>
      </c>
      <c r="G348" s="3" t="str">
        <f>IF(E348&lt;&gt;"",VLOOKUP(E348,'ESO zone constants'!$A$2:$D$949,4,FALSE),"")</f>
        <v>Summerset</v>
      </c>
      <c r="H348" s="5">
        <v>1</v>
      </c>
      <c r="I348" t="str">
        <f>VLOOKUP(A348,'ESO wayshrine names'!$A$3:$B$1000,2,FALSE)</f>
        <v>Lillandril Wayshrine</v>
      </c>
      <c r="J348" s="30" t="str">
        <f t="shared" si="5"/>
        <v>[356]=1011,</v>
      </c>
    </row>
    <row r="349" spans="1:10" x14ac:dyDescent="0.25">
      <c r="A349" s="12">
        <v>357</v>
      </c>
      <c r="B349" s="5">
        <v>32</v>
      </c>
      <c r="C349" s="5">
        <f>VLOOKUP(B349,'ESO map constants'!$A$3:$B$999,2,FALSE)</f>
        <v>1349</v>
      </c>
      <c r="D349" t="str">
        <f>VLOOKUP(C349,'ESO map constants'!$B$3:$C$1000,2,FALSE)</f>
        <v>Summerset</v>
      </c>
      <c r="E349" s="3">
        <f>IF(B349&lt;&gt;"",VLOOKUP(B349,'ESO map constants'!$A$3:$D$1000,4,FALSE),"")</f>
        <v>1011</v>
      </c>
      <c r="F349" s="3">
        <f>VLOOKUP(E349,'ESO zone constants'!$A$2:$B$9949,2,FALSE)</f>
        <v>616</v>
      </c>
      <c r="G349" s="3" t="str">
        <f>IF(E349&lt;&gt;"",VLOOKUP(E349,'ESO zone constants'!$A$2:$D$949,4,FALSE),"")</f>
        <v>Summerset</v>
      </c>
      <c r="H349" s="5">
        <v>1</v>
      </c>
      <c r="I349" t="str">
        <f>VLOOKUP(A349,'ESO wayshrine names'!$A$3:$B$1000,2,FALSE)</f>
        <v>Eastern Pass Wayshrine</v>
      </c>
      <c r="J349" s="30" t="str">
        <f t="shared" si="5"/>
        <v>[357]=1011,</v>
      </c>
    </row>
    <row r="350" spans="1:10" x14ac:dyDescent="0.25">
      <c r="A350" s="12">
        <v>358</v>
      </c>
      <c r="B350" s="5">
        <v>32</v>
      </c>
      <c r="C350" s="5">
        <f>VLOOKUP(B350,'ESO map constants'!$A$3:$B$999,2,FALSE)</f>
        <v>1349</v>
      </c>
      <c r="D350" t="str">
        <f>VLOOKUP(C350,'ESO map constants'!$B$3:$C$1000,2,FALSE)</f>
        <v>Summerset</v>
      </c>
      <c r="E350" s="3">
        <f>IF(B350&lt;&gt;"",VLOOKUP(B350,'ESO map constants'!$A$3:$D$1000,4,FALSE),"")</f>
        <v>1011</v>
      </c>
      <c r="F350" s="3">
        <f>VLOOKUP(E350,'ESO zone constants'!$A$2:$B$9949,2,FALSE)</f>
        <v>616</v>
      </c>
      <c r="G350" s="3" t="str">
        <f>IF(E350&lt;&gt;"",VLOOKUP(E350,'ESO zone constants'!$A$2:$D$949,4,FALSE),"")</f>
        <v>Summerset</v>
      </c>
      <c r="H350" s="5">
        <v>1</v>
      </c>
      <c r="I350" t="str">
        <f>VLOOKUP(A350,'ESO wayshrine names'!$A$3:$B$1000,2,FALSE)</f>
        <v>The Crystal Tower Wayshrine</v>
      </c>
      <c r="J350" s="30" t="str">
        <f t="shared" si="5"/>
        <v>[358]=1011,</v>
      </c>
    </row>
    <row r="351" spans="1:10" x14ac:dyDescent="0.25">
      <c r="A351" s="12">
        <v>359</v>
      </c>
      <c r="B351" s="5">
        <v>32</v>
      </c>
      <c r="C351" s="5">
        <f>VLOOKUP(B351,'ESO map constants'!$A$3:$B$999,2,FALSE)</f>
        <v>1349</v>
      </c>
      <c r="D351" t="str">
        <f>VLOOKUP(C351,'ESO map constants'!$B$3:$C$1000,2,FALSE)</f>
        <v>Summerset</v>
      </c>
      <c r="E351" s="3">
        <f>IF(B351&lt;&gt;"",VLOOKUP(B351,'ESO map constants'!$A$3:$D$1000,4,FALSE),"")</f>
        <v>1011</v>
      </c>
      <c r="F351" s="3">
        <f>VLOOKUP(E351,'ESO zone constants'!$A$2:$B$9949,2,FALSE)</f>
        <v>616</v>
      </c>
      <c r="G351" s="3" t="str">
        <f>IF(E351&lt;&gt;"",VLOOKUP(E351,'ESO zone constants'!$A$2:$D$949,4,FALSE),"")</f>
        <v>Summerset</v>
      </c>
      <c r="H351" s="5">
        <v>1</v>
      </c>
      <c r="I351" t="str">
        <f>VLOOKUP(A351,'ESO wayshrine names'!$A$3:$B$1000,2,FALSE)</f>
        <v>Eldbur Ruins Wayshrine</v>
      </c>
      <c r="J351" s="30" t="str">
        <f t="shared" si="5"/>
        <v>[359]=1011,</v>
      </c>
    </row>
    <row r="352" spans="1:10" x14ac:dyDescent="0.25">
      <c r="A352" s="12">
        <v>360</v>
      </c>
      <c r="B352" s="5">
        <v>33</v>
      </c>
      <c r="C352" s="5">
        <f>VLOOKUP(B352,'ESO map constants'!$A$3:$B$999,2,FALSE)</f>
        <v>1429</v>
      </c>
      <c r="D352" t="str">
        <f>VLOOKUP(C352,'ESO map constants'!$B$3:$C$1000,2,FALSE)</f>
        <v>Artaeum</v>
      </c>
      <c r="E352" s="3">
        <f>IF(B352&lt;&gt;"",VLOOKUP(B352,'ESO map constants'!$A$3:$D$1000,4,FALSE),"")</f>
        <v>1027</v>
      </c>
      <c r="F352" s="3">
        <f>VLOOKUP(E352,'ESO zone constants'!$A$2:$B$9949,2,FALSE)</f>
        <v>632</v>
      </c>
      <c r="G352" s="3" t="str">
        <f>IF(E352&lt;&gt;"",VLOOKUP(E352,'ESO zone constants'!$A$2:$D$949,4,FALSE),"")</f>
        <v>Artaeum</v>
      </c>
      <c r="H352" s="5">
        <v>1</v>
      </c>
      <c r="I352" t="str">
        <f>VLOOKUP(A352,'ESO wayshrine names'!$A$3:$B$1000,2,FALSE)</f>
        <v>Artaeum Wayshrine</v>
      </c>
      <c r="J352" s="30" t="str">
        <f t="shared" si="5"/>
        <v>[360]=1027,</v>
      </c>
    </row>
    <row r="353" spans="1:10" x14ac:dyDescent="0.25">
      <c r="A353" s="12">
        <v>361</v>
      </c>
      <c r="B353" s="5">
        <v>28</v>
      </c>
      <c r="C353" s="5">
        <f>VLOOKUP(B353,'ESO map constants'!$A$3:$B$999,2,FALSE)</f>
        <v>994</v>
      </c>
      <c r="D353" t="str">
        <f>VLOOKUP(C353,'ESO map constants'!$B$3:$C$1000,2,FALSE)</f>
        <v>Hew's Bane</v>
      </c>
      <c r="E353" s="3">
        <f>IF(B353&lt;&gt;"",VLOOKUP(B353,'ESO map constants'!$A$3:$D$1000,4,FALSE),"")</f>
        <v>816</v>
      </c>
      <c r="F353" s="3">
        <f>VLOOKUP(E353,'ESO zone constants'!$A$2:$B$9949,2,FALSE)</f>
        <v>442</v>
      </c>
      <c r="G353" s="3" t="str">
        <f>IF(E353&lt;&gt;"",VLOOKUP(E353,'ESO zone constants'!$A$2:$D$949,4,FALSE),"")</f>
        <v>Hew's Bane</v>
      </c>
      <c r="H353" s="5">
        <v>7</v>
      </c>
      <c r="I353" t="str">
        <f>VLOOKUP(A353,'ESO wayshrine names'!$A$3:$B$1000,2,FALSE)</f>
        <v>Princely Dawnlight Palace</v>
      </c>
      <c r="J353" s="30" t="str">
        <f t="shared" si="5"/>
        <v>[361]=816,</v>
      </c>
    </row>
    <row r="354" spans="1:10" x14ac:dyDescent="0.25">
      <c r="A354" s="12">
        <v>362</v>
      </c>
      <c r="B354" s="5">
        <v>29</v>
      </c>
      <c r="C354" s="5">
        <f>VLOOKUP(B354,'ESO map constants'!$A$3:$B$999,2,FALSE)</f>
        <v>1006</v>
      </c>
      <c r="D354" t="str">
        <f>VLOOKUP(C354,'ESO map constants'!$B$3:$C$1000,2,FALSE)</f>
        <v>Gold Coast</v>
      </c>
      <c r="E354" s="3">
        <f>IF(B354&lt;&gt;"",VLOOKUP(B354,'ESO map constants'!$A$3:$D$1000,4,FALSE),"")</f>
        <v>823</v>
      </c>
      <c r="F354" s="3">
        <f>VLOOKUP(E354,'ESO zone constants'!$A$2:$B$9949,2,FALSE)</f>
        <v>448</v>
      </c>
      <c r="G354" s="3" t="str">
        <f>IF(E354&lt;&gt;"",VLOOKUP(E354,'ESO zone constants'!$A$2:$D$949,4,FALSE),"")</f>
        <v>Gold Coast</v>
      </c>
      <c r="H354" s="5">
        <v>7</v>
      </c>
      <c r="I354" t="str">
        <f>VLOOKUP(A354,'ESO wayshrine names'!$A$3:$B$1000,2,FALSE)</f>
        <v>The Erstwhile Sanctuary</v>
      </c>
      <c r="J354" s="30" t="str">
        <f t="shared" si="5"/>
        <v>[362]=823,</v>
      </c>
    </row>
    <row r="355" spans="1:10" x14ac:dyDescent="0.25">
      <c r="A355" s="12">
        <v>363</v>
      </c>
      <c r="B355" s="5">
        <v>4</v>
      </c>
      <c r="C355" s="5">
        <f>VLOOKUP(B355,'ESO map constants'!$A$3:$B$999,2,FALSE)</f>
        <v>12</v>
      </c>
      <c r="D355" t="str">
        <f>VLOOKUP(C355,'ESO map constants'!$B$3:$C$1000,2,FALSE)</f>
        <v>Stormhaven</v>
      </c>
      <c r="E355" s="3">
        <f>IF(B355&lt;&gt;"",VLOOKUP(B355,'ESO map constants'!$A$3:$D$1000,4,FALSE),"")</f>
        <v>19</v>
      </c>
      <c r="F355" s="3">
        <f>VLOOKUP(E355,'ESO zone constants'!$A$2:$B$9949,2,FALSE)</f>
        <v>4</v>
      </c>
      <c r="G355" s="3" t="str">
        <f>IF(E355&lt;&gt;"",VLOOKUP(E355,'ESO zone constants'!$A$2:$D$949,4,FALSE),"")</f>
        <v>Stormhaven</v>
      </c>
      <c r="H355" s="5">
        <v>6</v>
      </c>
      <c r="I355" t="str">
        <f>VLOOKUP(A355,'ESO wayshrine names'!$A$3:$B$1000,2,FALSE)</f>
        <v>Dungeon: Scalecaller Peak</v>
      </c>
      <c r="J355" s="30" t="str">
        <f t="shared" si="5"/>
        <v>[363]=19,</v>
      </c>
    </row>
    <row r="356" spans="1:10" x14ac:dyDescent="0.25">
      <c r="A356" s="12">
        <v>364</v>
      </c>
      <c r="B356" s="5">
        <v>32</v>
      </c>
      <c r="C356" s="5">
        <f>VLOOKUP(B356,'ESO map constants'!$A$3:$B$999,2,FALSE)</f>
        <v>1349</v>
      </c>
      <c r="D356" t="str">
        <f>VLOOKUP(C356,'ESO map constants'!$B$3:$C$1000,2,FALSE)</f>
        <v>Summerset</v>
      </c>
      <c r="E356" s="3">
        <f>IF(B356&lt;&gt;"",VLOOKUP(B356,'ESO map constants'!$A$3:$D$1000,4,FALSE),"")</f>
        <v>1011</v>
      </c>
      <c r="F356" s="3">
        <f>VLOOKUP(E356,'ESO zone constants'!$A$2:$B$9949,2,FALSE)</f>
        <v>616</v>
      </c>
      <c r="G356" s="3" t="str">
        <f>IF(E356&lt;&gt;"",VLOOKUP(E356,'ESO zone constants'!$A$2:$D$949,4,FALSE),"")</f>
        <v>Summerset</v>
      </c>
      <c r="H356" s="5">
        <v>3</v>
      </c>
      <c r="I356" t="str">
        <f>VLOOKUP(A356,'ESO wayshrine names'!$A$3:$B$1000,2,FALSE)</f>
        <v>Trial: Cloudrest</v>
      </c>
      <c r="J356" s="30" t="str">
        <f t="shared" si="5"/>
        <v>[364]=1011,</v>
      </c>
    </row>
    <row r="357" spans="1:10" x14ac:dyDescent="0.25">
      <c r="A357" s="12">
        <v>365</v>
      </c>
      <c r="B357" s="5">
        <v>32</v>
      </c>
      <c r="C357" s="5">
        <f>VLOOKUP(B357,'ESO map constants'!$A$3:$B$999,2,FALSE)</f>
        <v>1349</v>
      </c>
      <c r="D357" t="str">
        <f>VLOOKUP(C357,'ESO map constants'!$B$3:$C$1000,2,FALSE)</f>
        <v>Summerset</v>
      </c>
      <c r="E357" s="3">
        <f>IF(B357&lt;&gt;"",VLOOKUP(B357,'ESO map constants'!$A$3:$D$1000,4,FALSE),"")</f>
        <v>1011</v>
      </c>
      <c r="F357" s="3">
        <f>VLOOKUP(E357,'ESO zone constants'!$A$2:$B$9949,2,FALSE)</f>
        <v>616</v>
      </c>
      <c r="G357" s="3" t="str">
        <f>IF(E357&lt;&gt;"",VLOOKUP(E357,'ESO zone constants'!$A$2:$D$949,4,FALSE),"")</f>
        <v>Summerset</v>
      </c>
      <c r="H357" s="5">
        <v>1</v>
      </c>
      <c r="I357" t="str">
        <f>VLOOKUP(A357,'ESO wayshrine names'!$A$3:$B$1000,2,FALSE)</f>
        <v>Sunhold Wayshrine</v>
      </c>
      <c r="J357" s="30" t="str">
        <f t="shared" si="5"/>
        <v>[365]=1011,</v>
      </c>
    </row>
    <row r="358" spans="1:10" x14ac:dyDescent="0.25">
      <c r="A358" s="12">
        <v>366</v>
      </c>
      <c r="B358" s="5">
        <v>32</v>
      </c>
      <c r="C358" s="5">
        <f>VLOOKUP(B358,'ESO map constants'!$A$3:$B$999,2,FALSE)</f>
        <v>1349</v>
      </c>
      <c r="D358" t="str">
        <f>VLOOKUP(C358,'ESO map constants'!$B$3:$C$1000,2,FALSE)</f>
        <v>Summerset</v>
      </c>
      <c r="E358" s="3">
        <f>IF(B358&lt;&gt;"",VLOOKUP(B358,'ESO map constants'!$A$3:$D$1000,4,FALSE),"")</f>
        <v>1011</v>
      </c>
      <c r="F358" s="3">
        <f>VLOOKUP(E358,'ESO zone constants'!$A$2:$B$9949,2,FALSE)</f>
        <v>616</v>
      </c>
      <c r="G358" s="3" t="str">
        <f>IF(E358&lt;&gt;"",VLOOKUP(E358,'ESO zone constants'!$A$2:$D$949,4,FALSE),"")</f>
        <v>Summerset</v>
      </c>
      <c r="H358" s="5">
        <v>7</v>
      </c>
      <c r="I358" t="str">
        <f>VLOOKUP(A358,'ESO wayshrine names'!$A$3:$B$1000,2,FALSE)</f>
        <v>Golden Gryphon Garret</v>
      </c>
      <c r="J358" s="30" t="str">
        <f t="shared" si="5"/>
        <v>[366]=1011,</v>
      </c>
    </row>
    <row r="359" spans="1:10" x14ac:dyDescent="0.25">
      <c r="A359" s="12">
        <v>367</v>
      </c>
      <c r="B359" s="5">
        <v>32</v>
      </c>
      <c r="C359" s="5">
        <f>VLOOKUP(B359,'ESO map constants'!$A$3:$B$999,2,FALSE)</f>
        <v>1349</v>
      </c>
      <c r="D359" t="str">
        <f>VLOOKUP(C359,'ESO map constants'!$B$3:$C$1000,2,FALSE)</f>
        <v>Summerset</v>
      </c>
      <c r="E359" s="3">
        <f>IF(B359&lt;&gt;"",VLOOKUP(B359,'ESO map constants'!$A$3:$D$1000,4,FALSE),"")</f>
        <v>1011</v>
      </c>
      <c r="F359" s="3">
        <f>VLOOKUP(E359,'ESO zone constants'!$A$2:$B$9949,2,FALSE)</f>
        <v>616</v>
      </c>
      <c r="G359" s="3" t="str">
        <f>IF(E359&lt;&gt;"",VLOOKUP(E359,'ESO zone constants'!$A$2:$D$949,4,FALSE),"")</f>
        <v>Summerset</v>
      </c>
      <c r="H359" s="5">
        <v>7</v>
      </c>
      <c r="I359" t="str">
        <f>VLOOKUP(A359,'ESO wayshrine names'!$A$3:$B$1000,2,FALSE)</f>
        <v>Alinor Crest Townhouse</v>
      </c>
      <c r="J359" s="30" t="str">
        <f t="shared" si="5"/>
        <v>[367]=1011,</v>
      </c>
    </row>
    <row r="360" spans="1:10" x14ac:dyDescent="0.25">
      <c r="A360" s="12">
        <v>368</v>
      </c>
      <c r="B360" s="5">
        <v>32</v>
      </c>
      <c r="C360" s="5">
        <f>VLOOKUP(B360,'ESO map constants'!$A$3:$B$999,2,FALSE)</f>
        <v>1349</v>
      </c>
      <c r="D360" t="str">
        <f>VLOOKUP(C360,'ESO map constants'!$B$3:$C$1000,2,FALSE)</f>
        <v>Summerset</v>
      </c>
      <c r="E360" s="3">
        <f>IF(B360&lt;&gt;"",VLOOKUP(B360,'ESO map constants'!$A$3:$D$1000,4,FALSE),"")</f>
        <v>1011</v>
      </c>
      <c r="F360" s="3">
        <f>VLOOKUP(E360,'ESO zone constants'!$A$2:$B$9949,2,FALSE)</f>
        <v>616</v>
      </c>
      <c r="G360" s="3" t="str">
        <f>IF(E360&lt;&gt;"",VLOOKUP(E360,'ESO zone constants'!$A$2:$D$949,4,FALSE),"")</f>
        <v>Summerset</v>
      </c>
      <c r="H360" s="5">
        <v>7</v>
      </c>
      <c r="I360" t="str">
        <f>VLOOKUP(A360,'ESO wayshrine names'!$A$3:$B$1000,2,FALSE)</f>
        <v>Colossal Aldmeri Grotto</v>
      </c>
      <c r="J360" s="30" t="str">
        <f t="shared" si="5"/>
        <v>[368]=1011,</v>
      </c>
    </row>
    <row r="361" spans="1:10" x14ac:dyDescent="0.25">
      <c r="A361" s="12">
        <v>369</v>
      </c>
      <c r="B361" s="5">
        <v>32</v>
      </c>
      <c r="C361" s="5">
        <f>VLOOKUP(B361,'ESO map constants'!$A$3:$B$999,2,FALSE)</f>
        <v>1349</v>
      </c>
      <c r="D361" t="str">
        <f>VLOOKUP(C361,'ESO map constants'!$B$3:$C$1000,2,FALSE)</f>
        <v>Summerset</v>
      </c>
      <c r="E361" s="3">
        <f>IF(B361&lt;&gt;"",VLOOKUP(B361,'ESO map constants'!$A$3:$D$1000,4,FALSE),"")</f>
        <v>1011</v>
      </c>
      <c r="F361" s="3">
        <f>VLOOKUP(E361,'ESO zone constants'!$A$2:$B$9949,2,FALSE)</f>
        <v>616</v>
      </c>
      <c r="G361" s="3" t="str">
        <f>IF(E361&lt;&gt;"",VLOOKUP(E361,'ESO zone constants'!$A$2:$D$949,4,FALSE),"")</f>
        <v>Summerset</v>
      </c>
      <c r="H361" s="5">
        <v>1</v>
      </c>
      <c r="I361" t="str">
        <f>VLOOKUP(A361,'ESO wayshrine names'!$A$3:$B$1000,2,FALSE)</f>
        <v>Veyond Wyte Wayshrine</v>
      </c>
      <c r="J361" s="30" t="str">
        <f t="shared" si="5"/>
        <v>[369]=1011,</v>
      </c>
    </row>
    <row r="362" spans="1:10" x14ac:dyDescent="0.25">
      <c r="A362" s="12">
        <v>370</v>
      </c>
      <c r="B362" s="5">
        <v>16</v>
      </c>
      <c r="C362" s="5">
        <f>VLOOKUP(B362,'ESO map constants'!$A$3:$B$999,2,FALSE)</f>
        <v>300</v>
      </c>
      <c r="D362" t="str">
        <f>VLOOKUP(C362,'ESO map constants'!$B$3:$C$1000,2,FALSE)</f>
        <v>Greenshade</v>
      </c>
      <c r="E362" s="3">
        <f>IF(B362&lt;&gt;"",VLOOKUP(B362,'ESO map constants'!$A$3:$D$1000,4,FALSE),"")</f>
        <v>108</v>
      </c>
      <c r="F362" s="3">
        <f>VLOOKUP(E362,'ESO zone constants'!$A$2:$B$9949,2,FALSE)</f>
        <v>18</v>
      </c>
      <c r="G362" s="3" t="str">
        <f>IF(E362&lt;&gt;"",VLOOKUP(E362,'ESO zone constants'!$A$2:$D$949,4,FALSE),"")</f>
        <v>Greenshade</v>
      </c>
      <c r="H362" s="5">
        <v>6</v>
      </c>
      <c r="I362" t="str">
        <f>VLOOKUP(A362,'ESO wayshrine names'!$A$3:$B$1000,2,FALSE)</f>
        <v>Dungeon: March of Sacrifices</v>
      </c>
      <c r="J362" s="30" t="str">
        <f t="shared" si="5"/>
        <v>[370]=108,</v>
      </c>
    </row>
    <row r="363" spans="1:10" x14ac:dyDescent="0.25">
      <c r="A363" s="12">
        <v>371</v>
      </c>
      <c r="B363" s="5">
        <v>17</v>
      </c>
      <c r="C363" s="5">
        <f>VLOOKUP(B363,'ESO map constants'!$A$3:$B$999,2,FALSE)</f>
        <v>256</v>
      </c>
      <c r="D363" t="str">
        <f>VLOOKUP(C363,'ESO map constants'!$B$3:$C$1000,2,FALSE)</f>
        <v>Reaper's March</v>
      </c>
      <c r="E363" s="3">
        <f>IF(B363&lt;&gt;"",VLOOKUP(B363,'ESO map constants'!$A$3:$D$1000,4,FALSE),"")</f>
        <v>382</v>
      </c>
      <c r="F363" s="3">
        <f>VLOOKUP(E363,'ESO zone constants'!$A$2:$B$9949,2,FALSE)</f>
        <v>179</v>
      </c>
      <c r="G363" s="3" t="str">
        <f>IF(E363&lt;&gt;"",VLOOKUP(E363,'ESO zone constants'!$A$2:$D$949,4,FALSE),"")</f>
        <v>Reaper's March</v>
      </c>
      <c r="H363" s="5">
        <v>6</v>
      </c>
      <c r="I363" t="str">
        <f>VLOOKUP(A363,'ESO wayshrine names'!$A$3:$B$1000,2,FALSE)</f>
        <v>Dungeon: Moon Hunter Keep</v>
      </c>
      <c r="J363" s="30" t="str">
        <f t="shared" si="5"/>
        <v>[371]=382,</v>
      </c>
    </row>
    <row r="364" spans="1:10" x14ac:dyDescent="0.25">
      <c r="A364" s="12">
        <v>372</v>
      </c>
      <c r="B364" s="5">
        <v>12</v>
      </c>
      <c r="C364" s="5">
        <f>VLOOKUP(B364,'ESO map constants'!$A$3:$B$999,2,FALSE)</f>
        <v>125</v>
      </c>
      <c r="D364" t="str">
        <f>VLOOKUP(C364,'ESO map constants'!$B$3:$C$1000,2,FALSE)</f>
        <v>The Rift</v>
      </c>
      <c r="E364" s="3">
        <f>IF(B364&lt;&gt;"",VLOOKUP(B364,'ESO map constants'!$A$3:$D$1000,4,FALSE),"")</f>
        <v>103</v>
      </c>
      <c r="F364" s="3">
        <f>VLOOKUP(E364,'ESO zone constants'!$A$2:$B$9949,2,FALSE)</f>
        <v>16</v>
      </c>
      <c r="G364" s="3" t="str">
        <f>IF(E364&lt;&gt;"",VLOOKUP(E364,'ESO zone constants'!$A$2:$D$949,4,FALSE),"")</f>
        <v>The Rift</v>
      </c>
      <c r="H364" s="5">
        <v>7</v>
      </c>
      <c r="I364" t="str">
        <f>VLOOKUP(A364,'ESO wayshrine names'!$A$3:$B$1000,2,FALSE)</f>
        <v>Hunter's Glade</v>
      </c>
      <c r="J364" s="30" t="str">
        <f t="shared" si="5"/>
        <v>[372]=103,</v>
      </c>
    </row>
    <row r="365" spans="1:10" x14ac:dyDescent="0.25">
      <c r="A365" s="12">
        <v>373</v>
      </c>
      <c r="B365" s="5">
        <v>33</v>
      </c>
      <c r="C365" s="5">
        <f>VLOOKUP(B365,'ESO map constants'!$A$3:$B$999,2,FALSE)</f>
        <v>1429</v>
      </c>
      <c r="D365" t="str">
        <f>VLOOKUP(C365,'ESO map constants'!$B$3:$C$1000,2,FALSE)</f>
        <v>Artaeum</v>
      </c>
      <c r="E365" s="3">
        <f>IF(B365&lt;&gt;"",VLOOKUP(B365,'ESO map constants'!$A$3:$D$1000,4,FALSE),"")</f>
        <v>1027</v>
      </c>
      <c r="F365" s="3">
        <f>VLOOKUP(E365,'ESO zone constants'!$A$2:$B$9949,2,FALSE)</f>
        <v>632</v>
      </c>
      <c r="G365" s="3" t="str">
        <f>IF(E365&lt;&gt;"",VLOOKUP(E365,'ESO zone constants'!$A$2:$D$949,4,FALSE),"")</f>
        <v>Artaeum</v>
      </c>
      <c r="H365" s="5">
        <v>7</v>
      </c>
      <c r="I365" t="str">
        <f>VLOOKUP(A365,'ESO wayshrine names'!$A$3:$B$1000,2,FALSE)</f>
        <v>Grand Psijic Villa</v>
      </c>
      <c r="J365" s="30" t="str">
        <f t="shared" si="5"/>
        <v>[373]=1027,</v>
      </c>
    </row>
    <row r="366" spans="1:10" x14ac:dyDescent="0.25">
      <c r="A366" s="12">
        <v>374</v>
      </c>
      <c r="B366" s="5">
        <v>34</v>
      </c>
      <c r="C366" s="5">
        <f>VLOOKUP(B366,'ESO map constants'!$A$3:$B$999,2,FALSE)</f>
        <v>1484</v>
      </c>
      <c r="D366" t="str">
        <f>VLOOKUP(C366,'ESO map constants'!$B$3:$C$1000,2,FALSE)</f>
        <v>Murkmire</v>
      </c>
      <c r="E366" s="3">
        <f>IF(B366&lt;&gt;"",VLOOKUP(B366,'ESO map constants'!$A$3:$D$1000,4,FALSE),"")</f>
        <v>726</v>
      </c>
      <c r="F366" s="3">
        <f>VLOOKUP(E366,'ESO zone constants'!$A$2:$B$9949,2,FALSE)</f>
        <v>407</v>
      </c>
      <c r="G366" s="3" t="str">
        <f>IF(E366&lt;&gt;"",VLOOKUP(E366,'ESO zone constants'!$A$2:$D$949,4,FALSE),"")</f>
        <v>Murkmire</v>
      </c>
      <c r="H366" s="5">
        <v>1</v>
      </c>
      <c r="I366" t="str">
        <f>VLOOKUP(A366,'ESO wayshrine names'!$A$3:$B$1000,2,FALSE)</f>
        <v>Lilmoth Wayshrine</v>
      </c>
      <c r="J366" s="30" t="str">
        <f t="shared" si="5"/>
        <v>[374]=726,</v>
      </c>
    </row>
    <row r="367" spans="1:10" x14ac:dyDescent="0.25">
      <c r="A367" s="12">
        <v>375</v>
      </c>
      <c r="B367" s="5">
        <v>34</v>
      </c>
      <c r="C367" s="5">
        <f>VLOOKUP(B367,'ESO map constants'!$A$3:$B$999,2,FALSE)</f>
        <v>1484</v>
      </c>
      <c r="D367" t="str">
        <f>VLOOKUP(C367,'ESO map constants'!$B$3:$C$1000,2,FALSE)</f>
        <v>Murkmire</v>
      </c>
      <c r="E367" s="3">
        <f>IF(B367&lt;&gt;"",VLOOKUP(B367,'ESO map constants'!$A$3:$D$1000,4,FALSE),"")</f>
        <v>726</v>
      </c>
      <c r="F367" s="3">
        <f>VLOOKUP(E367,'ESO zone constants'!$A$2:$B$9949,2,FALSE)</f>
        <v>407</v>
      </c>
      <c r="G367" s="3" t="str">
        <f>IF(E367&lt;&gt;"",VLOOKUP(E367,'ESO zone constants'!$A$2:$D$949,4,FALSE),"")</f>
        <v>Murkmire</v>
      </c>
      <c r="H367" s="5">
        <v>1</v>
      </c>
      <c r="I367" t="str">
        <f>VLOOKUP(A367,'ESO wayshrine names'!$A$3:$B$1000,2,FALSE)</f>
        <v>Bright-Throat Wayshrine</v>
      </c>
      <c r="J367" s="30" t="str">
        <f t="shared" si="5"/>
        <v>[375]=726,</v>
      </c>
    </row>
    <row r="368" spans="1:10" x14ac:dyDescent="0.25">
      <c r="A368" s="12">
        <v>376</v>
      </c>
      <c r="B368" s="5">
        <v>34</v>
      </c>
      <c r="C368" s="5">
        <f>VLOOKUP(B368,'ESO map constants'!$A$3:$B$999,2,FALSE)</f>
        <v>1484</v>
      </c>
      <c r="D368" t="str">
        <f>VLOOKUP(C368,'ESO map constants'!$B$3:$C$1000,2,FALSE)</f>
        <v>Murkmire</v>
      </c>
      <c r="E368" s="3">
        <f>IF(B368&lt;&gt;"",VLOOKUP(B368,'ESO map constants'!$A$3:$D$1000,4,FALSE),"")</f>
        <v>726</v>
      </c>
      <c r="F368" s="3">
        <f>VLOOKUP(E368,'ESO zone constants'!$A$2:$B$9949,2,FALSE)</f>
        <v>407</v>
      </c>
      <c r="G368" s="3" t="str">
        <f>IF(E368&lt;&gt;"",VLOOKUP(E368,'ESO zone constants'!$A$2:$D$949,4,FALSE),"")</f>
        <v>Murkmire</v>
      </c>
      <c r="H368" s="5">
        <v>1</v>
      </c>
      <c r="I368" t="str">
        <f>VLOOKUP(A368,'ESO wayshrine names'!$A$3:$B$1000,2,FALSE)</f>
        <v>Dead-Water Wayshrine</v>
      </c>
      <c r="J368" s="30" t="str">
        <f t="shared" si="5"/>
        <v>[376]=726,</v>
      </c>
    </row>
    <row r="369" spans="1:10" x14ac:dyDescent="0.25">
      <c r="A369" s="12">
        <v>377</v>
      </c>
      <c r="B369" s="5">
        <v>34</v>
      </c>
      <c r="C369" s="5">
        <f>VLOOKUP(B369,'ESO map constants'!$A$3:$B$999,2,FALSE)</f>
        <v>1484</v>
      </c>
      <c r="D369" t="str">
        <f>VLOOKUP(C369,'ESO map constants'!$B$3:$C$1000,2,FALSE)</f>
        <v>Murkmire</v>
      </c>
      <c r="E369" s="3">
        <f>IF(B369&lt;&gt;"",VLOOKUP(B369,'ESO map constants'!$A$3:$D$1000,4,FALSE),"")</f>
        <v>726</v>
      </c>
      <c r="F369" s="3">
        <f>VLOOKUP(E369,'ESO zone constants'!$A$2:$B$9949,2,FALSE)</f>
        <v>407</v>
      </c>
      <c r="G369" s="3" t="str">
        <f>IF(E369&lt;&gt;"",VLOOKUP(E369,'ESO zone constants'!$A$2:$D$949,4,FALSE),"")</f>
        <v>Murkmire</v>
      </c>
      <c r="H369" s="5">
        <v>1</v>
      </c>
      <c r="I369" t="str">
        <f>VLOOKUP(A369,'ESO wayshrine names'!$A$3:$B$1000,2,FALSE)</f>
        <v>Root-Whisper Wayshrine</v>
      </c>
      <c r="J369" s="30" t="str">
        <f t="shared" si="5"/>
        <v>[377]=726,</v>
      </c>
    </row>
    <row r="370" spans="1:10" x14ac:dyDescent="0.25">
      <c r="A370" s="12">
        <v>378</v>
      </c>
      <c r="B370" s="5">
        <v>34</v>
      </c>
      <c r="C370" s="5">
        <f>VLOOKUP(B370,'ESO map constants'!$A$3:$B$999,2,FALSE)</f>
        <v>1484</v>
      </c>
      <c r="D370" t="str">
        <f>VLOOKUP(C370,'ESO map constants'!$B$3:$C$1000,2,FALSE)</f>
        <v>Murkmire</v>
      </c>
      <c r="E370" s="3">
        <f>IF(B370&lt;&gt;"",VLOOKUP(B370,'ESO map constants'!$A$3:$D$1000,4,FALSE),"")</f>
        <v>726</v>
      </c>
      <c r="F370" s="3">
        <f>VLOOKUP(E370,'ESO zone constants'!$A$2:$B$9949,2,FALSE)</f>
        <v>407</v>
      </c>
      <c r="G370" s="3" t="str">
        <f>IF(E370&lt;&gt;"",VLOOKUP(E370,'ESO zone constants'!$A$2:$D$949,4,FALSE),"")</f>
        <v>Murkmire</v>
      </c>
      <c r="H370" s="5">
        <v>6</v>
      </c>
      <c r="I370" t="str">
        <f>VLOOKUP(A370,'ESO wayshrine names'!$A$3:$B$1000,2,FALSE)</f>
        <v>Blackrose Prison</v>
      </c>
      <c r="J370" s="30" t="str">
        <f t="shared" si="5"/>
        <v>[378]=726,</v>
      </c>
    </row>
    <row r="371" spans="1:10" x14ac:dyDescent="0.25">
      <c r="A371" s="12">
        <v>379</v>
      </c>
      <c r="B371" s="5">
        <v>34</v>
      </c>
      <c r="C371" s="5">
        <f>VLOOKUP(B371,'ESO map constants'!$A$3:$B$999,2,FALSE)</f>
        <v>1484</v>
      </c>
      <c r="D371" t="str">
        <f>VLOOKUP(C371,'ESO map constants'!$B$3:$C$1000,2,FALSE)</f>
        <v>Murkmire</v>
      </c>
      <c r="E371" s="3">
        <f>IF(B371&lt;&gt;"",VLOOKUP(B371,'ESO map constants'!$A$3:$D$1000,4,FALSE),"")</f>
        <v>726</v>
      </c>
      <c r="F371" s="3">
        <f>VLOOKUP(E371,'ESO zone constants'!$A$2:$B$9949,2,FALSE)</f>
        <v>407</v>
      </c>
      <c r="G371" s="3" t="str">
        <f>IF(E371&lt;&gt;"",VLOOKUP(E371,'ESO zone constants'!$A$2:$D$949,4,FALSE),"")</f>
        <v>Murkmire</v>
      </c>
      <c r="H371" s="5">
        <v>1</v>
      </c>
      <c r="I371" t="str">
        <f>VLOOKUP(A371,'ESO wayshrine names'!$A$3:$B$1000,2,FALSE)</f>
        <v>Blackrose Prison Wayshrine</v>
      </c>
      <c r="J371" s="30" t="str">
        <f t="shared" si="5"/>
        <v>[379]=726,</v>
      </c>
    </row>
    <row r="372" spans="1:10" x14ac:dyDescent="0.25">
      <c r="A372" s="12">
        <v>380</v>
      </c>
      <c r="B372" s="5">
        <v>13</v>
      </c>
      <c r="C372" s="5">
        <f>VLOOKUP(B372,'ESO map constants'!$A$3:$B$999,2,FALSE)</f>
        <v>61</v>
      </c>
      <c r="D372" t="str">
        <f>VLOOKUP(C372,'ESO map constants'!$B$3:$C$1000,2,FALSE)</f>
        <v>Eastmarch</v>
      </c>
      <c r="E372" s="3">
        <f>IF(B372&lt;&gt;"",VLOOKUP(B372,'ESO map constants'!$A$3:$D$1000,4,FALSE),"")</f>
        <v>101</v>
      </c>
      <c r="F372" s="3">
        <f>VLOOKUP(E372,'ESO zone constants'!$A$2:$B$9949,2,FALSE)</f>
        <v>15</v>
      </c>
      <c r="G372" s="3" t="str">
        <f>IF(E372&lt;&gt;"",VLOOKUP(E372,'ESO zone constants'!$A$2:$D$949,4,FALSE),"")</f>
        <v>Eastmarch</v>
      </c>
      <c r="H372" s="5">
        <v>7</v>
      </c>
      <c r="I372" t="str">
        <f>VLOOKUP(A372,'ESO wayshrine names'!$A$3:$B$1000,2,FALSE)</f>
        <v>Enchanted Snow Globe Home</v>
      </c>
      <c r="J372" s="30" t="str">
        <f t="shared" si="5"/>
        <v>[380]=101,</v>
      </c>
    </row>
    <row r="373" spans="1:10" x14ac:dyDescent="0.25">
      <c r="A373" s="12">
        <v>381</v>
      </c>
      <c r="B373" s="5">
        <v>36</v>
      </c>
      <c r="C373" s="5">
        <v>1555</v>
      </c>
      <c r="D373" t="str">
        <f>VLOOKUP(C373,'ESO map constants'!$B$3:$C$1000,2,FALSE)</f>
        <v>Northern Elsweyr</v>
      </c>
      <c r="E373" s="3">
        <f>IF(B373&lt;&gt;"",VLOOKUP(B373,'ESO map constants'!$A$3:$D$1000,4,FALSE),"")</f>
        <v>1086</v>
      </c>
      <c r="F373" s="3">
        <f>VLOOKUP(E373,'ESO zone constants'!$A$2:$B$9949,2,FALSE)</f>
        <v>681</v>
      </c>
      <c r="G373" s="3" t="str">
        <f>IF(E373&lt;&gt;"",VLOOKUP(E373,'ESO zone constants'!$A$2:$D$949,4,FALSE),"")</f>
        <v>Northern Elsweyr</v>
      </c>
      <c r="H373" s="5">
        <v>1</v>
      </c>
      <c r="I373" t="str">
        <f>VLOOKUP(A373,'ESO wayshrine names'!$A$3:$B$1000,2,FALSE)</f>
        <v>Riverhold Wayshrine</v>
      </c>
      <c r="J373" s="30" t="str">
        <f t="shared" si="5"/>
        <v>[381]=1086,</v>
      </c>
    </row>
    <row r="374" spans="1:10" x14ac:dyDescent="0.25">
      <c r="A374" s="12">
        <v>382</v>
      </c>
      <c r="B374" s="5">
        <v>36</v>
      </c>
      <c r="C374" s="5">
        <v>1555</v>
      </c>
      <c r="D374" t="str">
        <f>VLOOKUP(C374,'ESO map constants'!$B$3:$C$1000,2,FALSE)</f>
        <v>Northern Elsweyr</v>
      </c>
      <c r="E374" s="3">
        <f>IF(B374&lt;&gt;"",VLOOKUP(B374,'ESO map constants'!$A$3:$D$1000,4,FALSE),"")</f>
        <v>1086</v>
      </c>
      <c r="F374" s="3">
        <f>VLOOKUP(E374,'ESO zone constants'!$A$2:$B$9949,2,FALSE)</f>
        <v>681</v>
      </c>
      <c r="G374" s="3" t="str">
        <f>IF(E374&lt;&gt;"",VLOOKUP(E374,'ESO zone constants'!$A$2:$D$949,4,FALSE),"")</f>
        <v>Northern Elsweyr</v>
      </c>
      <c r="H374" s="5">
        <v>1</v>
      </c>
      <c r="I374" t="str">
        <f>VLOOKUP(A374,'ESO wayshrine names'!$A$3:$B$1000,2,FALSE)</f>
        <v>Rimmen Wayshrine</v>
      </c>
      <c r="J374" s="30" t="str">
        <f t="shared" si="5"/>
        <v>[382]=1086,</v>
      </c>
    </row>
    <row r="375" spans="1:10" x14ac:dyDescent="0.25">
      <c r="A375" s="12">
        <v>383</v>
      </c>
      <c r="B375" s="5">
        <v>36</v>
      </c>
      <c r="C375" s="5">
        <v>1555</v>
      </c>
      <c r="D375" t="str">
        <f>VLOOKUP(C375,'ESO map constants'!$B$3:$C$1000,2,FALSE)</f>
        <v>Northern Elsweyr</v>
      </c>
      <c r="E375" s="3">
        <f>IF(B375&lt;&gt;"",VLOOKUP(B375,'ESO map constants'!$A$3:$D$1000,4,FALSE),"")</f>
        <v>1086</v>
      </c>
      <c r="F375" s="3">
        <f>VLOOKUP(E375,'ESO zone constants'!$A$2:$B$9949,2,FALSE)</f>
        <v>681</v>
      </c>
      <c r="G375" s="3" t="str">
        <f>IF(E375&lt;&gt;"",VLOOKUP(E375,'ESO zone constants'!$A$2:$D$949,4,FALSE),"")</f>
        <v>Northern Elsweyr</v>
      </c>
      <c r="H375" s="5">
        <v>1</v>
      </c>
      <c r="I375" t="str">
        <f>VLOOKUP(A375,'ESO wayshrine names'!$A$3:$B$1000,2,FALSE)</f>
        <v>The Stitches Wayshrine</v>
      </c>
      <c r="J375" s="30" t="str">
        <f t="shared" si="5"/>
        <v>[383]=1086,</v>
      </c>
    </row>
    <row r="376" spans="1:10" x14ac:dyDescent="0.25">
      <c r="A376" s="12">
        <v>384</v>
      </c>
      <c r="B376" s="5">
        <v>36</v>
      </c>
      <c r="C376" s="5">
        <v>1555</v>
      </c>
      <c r="D376" t="str">
        <f>VLOOKUP(C376,'ESO map constants'!$B$3:$C$1000,2,FALSE)</f>
        <v>Northern Elsweyr</v>
      </c>
      <c r="E376" s="3">
        <f>IF(B376&lt;&gt;"",VLOOKUP(B376,'ESO map constants'!$A$3:$D$1000,4,FALSE),"")</f>
        <v>1086</v>
      </c>
      <c r="F376" s="3">
        <f>VLOOKUP(E376,'ESO zone constants'!$A$2:$B$9949,2,FALSE)</f>
        <v>681</v>
      </c>
      <c r="G376" s="3" t="str">
        <f>IF(E376&lt;&gt;"",VLOOKUP(E376,'ESO zone constants'!$A$2:$D$949,4,FALSE),"")</f>
        <v>Northern Elsweyr</v>
      </c>
      <c r="H376" s="5">
        <v>1</v>
      </c>
      <c r="I376" t="str">
        <f>VLOOKUP(A376,'ESO wayshrine names'!$A$3:$B$1000,2,FALSE)</f>
        <v>Tenmar Temple Wayshrine</v>
      </c>
      <c r="J376" s="30" t="str">
        <f t="shared" si="5"/>
        <v>[384]=1086,</v>
      </c>
    </row>
    <row r="377" spans="1:10" x14ac:dyDescent="0.25">
      <c r="A377" s="12">
        <v>385</v>
      </c>
      <c r="C377" s="5" t="e">
        <f>VLOOKUP(B377,'ESO map constants'!$A$3:$B$999,2,FALSE)</f>
        <v>#N/A</v>
      </c>
      <c r="D377" t="e">
        <f>VLOOKUP(C377,'ESO map constants'!$B$3:$C$1000,2,FALSE)</f>
        <v>#N/A</v>
      </c>
      <c r="E377" s="3" t="str">
        <f>IF(B377&lt;&gt;"",VLOOKUP(B377,'ESO map constants'!$A$3:$D$1000,4,FALSE),"")</f>
        <v/>
      </c>
      <c r="F377" s="3" t="e">
        <f>VLOOKUP(E377,'ESO zone constants'!$A$2:$B$9949,2,FALSE)</f>
        <v>#N/A</v>
      </c>
      <c r="G377" s="3" t="str">
        <f>IF(E377&lt;&gt;"",VLOOKUP(E377,'ESO zone constants'!$A$2:$D$949,4,FALSE),"")</f>
        <v/>
      </c>
      <c r="H377" s="5" t="e">
        <v>#N/A</v>
      </c>
      <c r="I377">
        <f>VLOOKUP(A377,'ESO wayshrine names'!$A$3:$B$1000,2,FALSE)</f>
        <v>0</v>
      </c>
      <c r="J377" s="30" t="str">
        <f t="shared" si="5"/>
        <v/>
      </c>
    </row>
    <row r="378" spans="1:10" x14ac:dyDescent="0.25">
      <c r="A378" s="12">
        <v>386</v>
      </c>
      <c r="B378" s="5">
        <v>36</v>
      </c>
      <c r="C378" s="5">
        <v>1555</v>
      </c>
      <c r="D378" t="str">
        <f>VLOOKUP(C378,'ESO map constants'!$B$3:$C$1000,2,FALSE)</f>
        <v>Northern Elsweyr</v>
      </c>
      <c r="E378" s="3">
        <f>IF(B378&lt;&gt;"",VLOOKUP(B378,'ESO map constants'!$A$3:$D$1000,4,FALSE),"")</f>
        <v>1086</v>
      </c>
      <c r="F378" s="3">
        <f>VLOOKUP(E378,'ESO zone constants'!$A$2:$B$9949,2,FALSE)</f>
        <v>681</v>
      </c>
      <c r="G378" s="3" t="str">
        <f>IF(E378&lt;&gt;"",VLOOKUP(E378,'ESO zone constants'!$A$2:$D$949,4,FALSE),"")</f>
        <v>Northern Elsweyr</v>
      </c>
      <c r="H378" s="5">
        <v>1</v>
      </c>
      <c r="I378" t="str">
        <f>VLOOKUP(A378,'ESO wayshrine names'!$A$3:$B$1000,2,FALSE)</f>
        <v>Scar's End Wayshrine</v>
      </c>
      <c r="J378" s="30" t="str">
        <f t="shared" si="5"/>
        <v>[386]=1086,</v>
      </c>
    </row>
    <row r="379" spans="1:10" x14ac:dyDescent="0.25">
      <c r="A379" s="12">
        <v>387</v>
      </c>
      <c r="B379" s="5">
        <v>36</v>
      </c>
      <c r="C379" s="5">
        <v>1555</v>
      </c>
      <c r="D379" t="str">
        <f>VLOOKUP(C379,'ESO map constants'!$B$3:$C$1000,2,FALSE)</f>
        <v>Northern Elsweyr</v>
      </c>
      <c r="E379" s="3">
        <f>IF(B379&lt;&gt;"",VLOOKUP(B379,'ESO map constants'!$A$3:$D$1000,4,FALSE),"")</f>
        <v>1086</v>
      </c>
      <c r="F379" s="3">
        <f>VLOOKUP(E379,'ESO zone constants'!$A$2:$B$9949,2,FALSE)</f>
        <v>681</v>
      </c>
      <c r="G379" s="3" t="str">
        <f>IF(E379&lt;&gt;"",VLOOKUP(E379,'ESO zone constants'!$A$2:$D$949,4,FALSE),"")</f>
        <v>Northern Elsweyr</v>
      </c>
      <c r="H379" s="5">
        <v>1</v>
      </c>
      <c r="I379" t="str">
        <f>VLOOKUP(A379,'ESO wayshrine names'!$A$3:$B$1000,2,FALSE)</f>
        <v>Hakoshae Wayshrine</v>
      </c>
      <c r="J379" s="30" t="str">
        <f t="shared" si="5"/>
        <v>[387]=1086,</v>
      </c>
    </row>
    <row r="380" spans="1:10" x14ac:dyDescent="0.25">
      <c r="A380" s="12">
        <v>388</v>
      </c>
      <c r="B380" s="5">
        <v>34</v>
      </c>
      <c r="C380" s="5">
        <f>VLOOKUP(B380,'ESO map constants'!$A$3:$B$999,2,FALSE)</f>
        <v>1484</v>
      </c>
      <c r="D380" t="str">
        <f>VLOOKUP(C380,'ESO map constants'!$B$3:$C$1000,2,FALSE)</f>
        <v>Murkmire</v>
      </c>
      <c r="E380" s="3">
        <f>IF(B380&lt;&gt;"",VLOOKUP(B380,'ESO map constants'!$A$3:$D$1000,4,FALSE),"")</f>
        <v>726</v>
      </c>
      <c r="F380" s="3">
        <f>VLOOKUP(E380,'ESO zone constants'!$A$2:$B$9949,2,FALSE)</f>
        <v>407</v>
      </c>
      <c r="G380" s="3" t="str">
        <f>IF(E380&lt;&gt;"",VLOOKUP(E380,'ESO zone constants'!$A$2:$D$949,4,FALSE),"")</f>
        <v>Murkmire</v>
      </c>
      <c r="H380" s="5">
        <v>7</v>
      </c>
      <c r="I380" t="str">
        <f>VLOOKUP(A380,'ESO wayshrine names'!$A$3:$B$1000,2,FALSE)</f>
        <v>Lakemire Xanmeer Manor</v>
      </c>
      <c r="J380" s="30" t="str">
        <f t="shared" si="5"/>
        <v>[388]=726,</v>
      </c>
    </row>
    <row r="381" spans="1:10" x14ac:dyDescent="0.25">
      <c r="A381" s="12">
        <v>389</v>
      </c>
      <c r="B381" s="5">
        <v>13</v>
      </c>
      <c r="C381" s="5">
        <f>VLOOKUP(B381,'ESO map constants'!$A$3:$B$999,2,FALSE)</f>
        <v>61</v>
      </c>
      <c r="D381" t="str">
        <f>VLOOKUP(C381,'ESO map constants'!$B$3:$C$1000,2,FALSE)</f>
        <v>Eastmarch</v>
      </c>
      <c r="E381" s="3">
        <f>IF(B381&lt;&gt;"",VLOOKUP(B381,'ESO map constants'!$A$3:$D$1000,4,FALSE),"")</f>
        <v>101</v>
      </c>
      <c r="F381" s="3">
        <f>VLOOKUP(E381,'ESO zone constants'!$A$2:$B$9949,2,FALSE)</f>
        <v>15</v>
      </c>
      <c r="G381" s="3" t="str">
        <f>IF(E381&lt;&gt;"",VLOOKUP(E381,'ESO zone constants'!$A$2:$D$949,4,FALSE),"")</f>
        <v>Eastmarch</v>
      </c>
      <c r="H381" s="5">
        <v>6</v>
      </c>
      <c r="I381" t="str">
        <f>VLOOKUP(A381,'ESO wayshrine names'!$A$3:$B$1000,2,FALSE)</f>
        <v>Dungeon: Frostvault</v>
      </c>
      <c r="J381" s="30" t="str">
        <f t="shared" si="5"/>
        <v>[389]=101,</v>
      </c>
    </row>
    <row r="382" spans="1:10" x14ac:dyDescent="0.25">
      <c r="A382" s="12">
        <v>390</v>
      </c>
      <c r="B382" s="5">
        <v>29</v>
      </c>
      <c r="C382" s="5">
        <f>VLOOKUP(B382,'ESO map constants'!$A$3:$B$999,2,FALSE)</f>
        <v>1006</v>
      </c>
      <c r="D382" t="str">
        <f>VLOOKUP(C382,'ESO map constants'!$B$3:$C$1000,2,FALSE)</f>
        <v>Gold Coast</v>
      </c>
      <c r="E382" s="3">
        <f>IF(B382&lt;&gt;"",VLOOKUP(B382,'ESO map constants'!$A$3:$D$1000,4,FALSE),"")</f>
        <v>823</v>
      </c>
      <c r="F382" s="3">
        <f>VLOOKUP(E382,'ESO zone constants'!$A$2:$B$9949,2,FALSE)</f>
        <v>448</v>
      </c>
      <c r="G382" s="3" t="str">
        <f>IF(E382&lt;&gt;"",VLOOKUP(E382,'ESO zone constants'!$A$2:$D$949,4,FALSE),"")</f>
        <v>Gold Coast</v>
      </c>
      <c r="H382" s="5">
        <v>6</v>
      </c>
      <c r="I382" t="str">
        <f>VLOOKUP(A382,'ESO wayshrine names'!$A$3:$B$1000,2,FALSE)</f>
        <v>Dungeon: Depths of Malatar</v>
      </c>
      <c r="J382" s="30" t="str">
        <f t="shared" si="5"/>
        <v>[390]=823,</v>
      </c>
    </row>
    <row r="383" spans="1:10" x14ac:dyDescent="0.25">
      <c r="A383" s="12">
        <v>391</v>
      </c>
      <c r="B383" s="5">
        <v>36</v>
      </c>
      <c r="C383" s="5">
        <v>1555</v>
      </c>
      <c r="D383" t="str">
        <f>VLOOKUP(C383,'ESO map constants'!$B$3:$C$1000,2,FALSE)</f>
        <v>Northern Elsweyr</v>
      </c>
      <c r="E383" s="3">
        <f>IF(B383&lt;&gt;"",VLOOKUP(B383,'ESO map constants'!$A$3:$D$1000,4,FALSE),"")</f>
        <v>1086</v>
      </c>
      <c r="F383" s="3">
        <f>VLOOKUP(E383,'ESO zone constants'!$A$2:$B$9949,2,FALSE)</f>
        <v>681</v>
      </c>
      <c r="G383" s="3" t="str">
        <f>IF(E383&lt;&gt;"",VLOOKUP(E383,'ESO zone constants'!$A$2:$D$949,4,FALSE),"")</f>
        <v>Northern Elsweyr</v>
      </c>
      <c r="H383" s="5">
        <v>6</v>
      </c>
      <c r="I383" t="str">
        <f>VLOOKUP(A383,'ESO wayshrine names'!$A$3:$B$1000,2,FALSE)</f>
        <v>Dungeon: Moongrave Fane</v>
      </c>
      <c r="J383" s="30" t="str">
        <f t="shared" si="5"/>
        <v>[391]=1086,</v>
      </c>
    </row>
    <row r="384" spans="1:10" x14ac:dyDescent="0.25">
      <c r="A384" s="12">
        <v>392</v>
      </c>
      <c r="B384" s="5">
        <v>13</v>
      </c>
      <c r="C384" s="5">
        <f>VLOOKUP(B384,'ESO map constants'!$A$3:$B$999,2,FALSE)</f>
        <v>61</v>
      </c>
      <c r="D384" t="str">
        <f>VLOOKUP(C384,'ESO map constants'!$B$3:$C$1000,2,FALSE)</f>
        <v>Eastmarch</v>
      </c>
      <c r="E384" s="3">
        <f>IF(B384&lt;&gt;"",VLOOKUP(B384,'ESO map constants'!$A$3:$D$1000,4,FALSE),"")</f>
        <v>101</v>
      </c>
      <c r="F384" s="3">
        <f>VLOOKUP(E384,'ESO zone constants'!$A$2:$B$9949,2,FALSE)</f>
        <v>15</v>
      </c>
      <c r="G384" s="3" t="str">
        <f>IF(E384&lt;&gt;"",VLOOKUP(E384,'ESO zone constants'!$A$2:$D$949,4,FALSE),"")</f>
        <v>Eastmarch</v>
      </c>
      <c r="H384" s="5">
        <v>7</v>
      </c>
      <c r="I384" t="str">
        <f>VLOOKUP(A384,'ESO wayshrine names'!$A$3:$B$1000,2,FALSE)</f>
        <v>Frostvault Chasm</v>
      </c>
      <c r="J384" s="30" t="str">
        <f t="shared" si="5"/>
        <v>[392]=101,</v>
      </c>
    </row>
    <row r="385" spans="1:10" x14ac:dyDescent="0.25">
      <c r="A385" s="12">
        <v>393</v>
      </c>
      <c r="C385" s="5" t="e">
        <f>VLOOKUP(B385,'ESO map constants'!$A$3:$B$999,2,FALSE)</f>
        <v>#N/A</v>
      </c>
      <c r="D385" t="e">
        <f>VLOOKUP(C385,'ESO map constants'!$B$3:$C$1000,2,FALSE)</f>
        <v>#N/A</v>
      </c>
      <c r="E385" s="3" t="str">
        <f>IF(B385&lt;&gt;"",VLOOKUP(B385,'ESO map constants'!$A$3:$D$1000,4,FALSE),"")</f>
        <v/>
      </c>
      <c r="F385" s="3" t="e">
        <f>VLOOKUP(E385,'ESO zone constants'!$A$2:$B$9949,2,FALSE)</f>
        <v>#N/A</v>
      </c>
      <c r="G385" s="3" t="str">
        <f>IF(E385&lt;&gt;"",VLOOKUP(E385,'ESO zone constants'!$A$2:$D$949,4,FALSE),"")</f>
        <v/>
      </c>
      <c r="I385">
        <f>VLOOKUP(A385,'ESO wayshrine names'!$A$3:$B$1000,2,FALSE)</f>
        <v>0</v>
      </c>
      <c r="J385" s="30" t="str">
        <f t="shared" si="5"/>
        <v/>
      </c>
    </row>
    <row r="386" spans="1:10" x14ac:dyDescent="0.25">
      <c r="A386" s="12">
        <v>394</v>
      </c>
      <c r="C386" s="5" t="e">
        <f>VLOOKUP(B386,'ESO map constants'!$A$3:$B$999,2,FALSE)</f>
        <v>#N/A</v>
      </c>
      <c r="D386" t="e">
        <f>VLOOKUP(C386,'ESO map constants'!$B$3:$C$1000,2,FALSE)</f>
        <v>#N/A</v>
      </c>
      <c r="E386" s="3" t="str">
        <f>IF(B386&lt;&gt;"",VLOOKUP(B386,'ESO map constants'!$A$3:$D$1000,4,FALSE),"")</f>
        <v/>
      </c>
      <c r="F386" s="3" t="e">
        <f>VLOOKUP(E386,'ESO zone constants'!$A$2:$B$9949,2,FALSE)</f>
        <v>#N/A</v>
      </c>
      <c r="G386" s="3" t="str">
        <f>IF(E386&lt;&gt;"",VLOOKUP(E386,'ESO zone constants'!$A$2:$D$949,4,FALSE),"")</f>
        <v/>
      </c>
      <c r="I386">
        <f>VLOOKUP(A386,'ESO wayshrine names'!$A$3:$B$1000,2,FALSE)</f>
        <v>0</v>
      </c>
      <c r="J386" s="30" t="str">
        <f t="shared" si="5"/>
        <v/>
      </c>
    </row>
    <row r="387" spans="1:10" x14ac:dyDescent="0.25">
      <c r="A387" s="12">
        <v>395</v>
      </c>
      <c r="B387" s="5">
        <v>25</v>
      </c>
      <c r="C387" s="5">
        <f>VLOOKUP(B387,'ESO map constants'!$A$3:$B$999,2,FALSE)</f>
        <v>1126</v>
      </c>
      <c r="D387" t="str">
        <f>VLOOKUP(C387,'ESO map constants'!$B$3:$C$1000,2,FALSE)</f>
        <v>Craglorn</v>
      </c>
      <c r="E387" s="3">
        <f>IF(B387&lt;&gt;"",VLOOKUP(B387,'ESO map constants'!$A$3:$D$1000,4,FALSE),"")</f>
        <v>888</v>
      </c>
      <c r="F387" s="3">
        <f>VLOOKUP(E387,'ESO zone constants'!$A$2:$B$9949,2,FALSE)</f>
        <v>500</v>
      </c>
      <c r="G387" s="3" t="str">
        <f>IF(E387&lt;&gt;"",VLOOKUP(E387,'ESO zone constants'!$A$2:$D$949,4,FALSE),"")</f>
        <v>Craglorn</v>
      </c>
      <c r="H387" s="5">
        <v>7</v>
      </c>
      <c r="I387" t="str">
        <f>VLOOKUP(A387,'ESO wayshrine names'!$A$3:$B$1000,2,FALSE)</f>
        <v>Elinhir Private Arena</v>
      </c>
      <c r="J387" s="30" t="str">
        <f t="shared" ref="J387:J426" si="6">IF(A387&lt;&gt;"",IF(E387&lt;&gt;"",IF(OR(ISNA(A387),ISNA(E387)),"","["&amp;A387&amp;"]="&amp;E387&amp;","),""),"")</f>
        <v>[395]=888,</v>
      </c>
    </row>
    <row r="388" spans="1:10" x14ac:dyDescent="0.25">
      <c r="A388" s="12">
        <v>396</v>
      </c>
      <c r="B388" s="5">
        <v>36</v>
      </c>
      <c r="C388" s="5">
        <v>1555</v>
      </c>
      <c r="D388" t="str">
        <f>VLOOKUP(C388,'ESO map constants'!$B$3:$C$1000,2,FALSE)</f>
        <v>Northern Elsweyr</v>
      </c>
      <c r="E388" s="3">
        <f>IF(B388&lt;&gt;"",VLOOKUP(B388,'ESO map constants'!$A$3:$D$1000,4,FALSE),"")</f>
        <v>1086</v>
      </c>
      <c r="F388" s="3">
        <f>VLOOKUP(E388,'ESO zone constants'!$A$2:$B$9949,2,FALSE)</f>
        <v>681</v>
      </c>
      <c r="G388" s="3" t="str">
        <f>IF(E388&lt;&gt;"",VLOOKUP(E388,'ESO zone constants'!$A$2:$D$949,4,FALSE),"")</f>
        <v>Northern Elsweyr</v>
      </c>
      <c r="H388" s="5">
        <v>7</v>
      </c>
      <c r="I388" t="str">
        <f>VLOOKUP(A388,'ESO wayshrine names'!$A$3:$B$1000,2,FALSE)</f>
        <v>Sugar Bowl Suite</v>
      </c>
      <c r="J388" s="30" t="str">
        <f t="shared" si="6"/>
        <v>[396]=1086,</v>
      </c>
    </row>
    <row r="389" spans="1:10" x14ac:dyDescent="0.25">
      <c r="A389" s="12">
        <v>397</v>
      </c>
      <c r="B389" s="5">
        <v>36</v>
      </c>
      <c r="C389" s="5">
        <v>1555</v>
      </c>
      <c r="D389" t="str">
        <f>VLOOKUP(C389,'ESO map constants'!$B$3:$C$1000,2,FALSE)</f>
        <v>Northern Elsweyr</v>
      </c>
      <c r="E389" s="3">
        <f>IF(B389&lt;&gt;"",VLOOKUP(B389,'ESO map constants'!$A$3:$D$1000,4,FALSE),"")</f>
        <v>1086</v>
      </c>
      <c r="F389" s="3">
        <f>VLOOKUP(E389,'ESO zone constants'!$A$2:$B$9949,2,FALSE)</f>
        <v>681</v>
      </c>
      <c r="G389" s="3" t="str">
        <f>IF(E389&lt;&gt;"",VLOOKUP(E389,'ESO zone constants'!$A$2:$D$949,4,FALSE),"")</f>
        <v>Northern Elsweyr</v>
      </c>
      <c r="H389" s="5">
        <v>1</v>
      </c>
      <c r="I389" t="str">
        <f>VLOOKUP(A389,'ESO wayshrine names'!$A$3:$B$1000,2,FALSE)</f>
        <v>Star Haven Wayshrine</v>
      </c>
      <c r="J389" s="30" t="str">
        <f t="shared" si="6"/>
        <v>[397]=1086,</v>
      </c>
    </row>
    <row r="390" spans="1:10" x14ac:dyDescent="0.25">
      <c r="A390" s="5">
        <v>398</v>
      </c>
      <c r="C390" s="5" t="e">
        <f>VLOOKUP(B390,'ESO map constants'!$A$3:$B$999,2,FALSE)</f>
        <v>#N/A</v>
      </c>
      <c r="D390" t="e">
        <f>VLOOKUP(C390,'ESO map constants'!$B$3:$C$1000,2,FALSE)</f>
        <v>#N/A</v>
      </c>
      <c r="E390" s="3" t="str">
        <f>IF(B390&lt;&gt;"",VLOOKUP(B390,'ESO map constants'!$A$3:$D$1000,4,FALSE),"")</f>
        <v/>
      </c>
      <c r="F390" s="3" t="e">
        <f>VLOOKUP(E390,'ESO zone constants'!$A$2:$B$9949,2,FALSE)</f>
        <v>#N/A</v>
      </c>
      <c r="G390" s="3" t="str">
        <f>IF(E390&lt;&gt;"",VLOOKUP(E390,'ESO zone constants'!$A$2:$D$949,4,FALSE),"")</f>
        <v/>
      </c>
      <c r="I390" t="str">
        <f>VLOOKUP(A390,'ESO wayshrine names'!$A$3:$B$1000,2,FALSE)</f>
        <v>Dungeon: Lair of Maarselok</v>
      </c>
      <c r="J390" s="30" t="str">
        <f t="shared" si="6"/>
        <v/>
      </c>
    </row>
    <row r="391" spans="1:10" x14ac:dyDescent="0.25">
      <c r="A391" s="12">
        <v>399</v>
      </c>
      <c r="B391" s="5">
        <v>36</v>
      </c>
      <c r="C391" s="5">
        <v>1555</v>
      </c>
      <c r="D391" t="str">
        <f>VLOOKUP(C391,'ESO map constants'!$B$3:$C$1000,2,FALSE)</f>
        <v>Northern Elsweyr</v>
      </c>
      <c r="E391" s="3">
        <f>IF(B391&lt;&gt;"",VLOOKUP(B391,'ESO map constants'!$A$3:$D$1000,4,FALSE),"")</f>
        <v>1086</v>
      </c>
      <c r="F391" s="3">
        <f>VLOOKUP(E391,'ESO zone constants'!$A$2:$B$9949,2,FALSE)</f>
        <v>681</v>
      </c>
      <c r="G391" s="3" t="str">
        <f>IF(E391&lt;&gt;"",VLOOKUP(E391,'ESO zone constants'!$A$2:$D$949,4,FALSE),"")</f>
        <v>Northern Elsweyr</v>
      </c>
      <c r="H391" s="5">
        <v>3</v>
      </c>
      <c r="I391" t="str">
        <f>VLOOKUP(A391,'ESO wayshrine names'!$A$3:$B$1000,2,FALSE)</f>
        <v>Trial: Sunspire</v>
      </c>
      <c r="J391" s="30" t="str">
        <f t="shared" si="6"/>
        <v>[399]=1086,</v>
      </c>
    </row>
    <row r="392" spans="1:10" x14ac:dyDescent="0.25">
      <c r="A392" s="12">
        <v>400</v>
      </c>
      <c r="B392" s="5">
        <v>36</v>
      </c>
      <c r="C392" s="5">
        <v>1555</v>
      </c>
      <c r="D392" t="str">
        <f>VLOOKUP(C392,'ESO map constants'!$B$3:$C$1000,2,FALSE)</f>
        <v>Northern Elsweyr</v>
      </c>
      <c r="E392" s="3">
        <f>IF(B392&lt;&gt;"",VLOOKUP(B392,'ESO map constants'!$A$3:$D$1000,4,FALSE),"")</f>
        <v>1086</v>
      </c>
      <c r="F392" s="3">
        <f>VLOOKUP(E392,'ESO zone constants'!$A$2:$B$9949,2,FALSE)</f>
        <v>681</v>
      </c>
      <c r="G392" s="3" t="str">
        <f>IF(E392&lt;&gt;"",VLOOKUP(E392,'ESO zone constants'!$A$2:$D$949,4,FALSE),"")</f>
        <v>Northern Elsweyr</v>
      </c>
      <c r="H392" s="5">
        <v>7</v>
      </c>
      <c r="I392" t="str">
        <f>VLOOKUP(A392,'ESO wayshrine names'!$A$3:$B$1000,2,FALSE)</f>
        <v>Hall of the Lunar Champion</v>
      </c>
      <c r="J392" s="30" t="str">
        <f t="shared" si="6"/>
        <v>[400]=1086,</v>
      </c>
    </row>
    <row r="393" spans="1:10" x14ac:dyDescent="0.25">
      <c r="A393" s="12">
        <v>401</v>
      </c>
      <c r="B393" s="5">
        <v>36</v>
      </c>
      <c r="C393" s="5">
        <v>1555</v>
      </c>
      <c r="D393" t="str">
        <f>VLOOKUP(C393,'ESO map constants'!$B$3:$C$1000,2,FALSE)</f>
        <v>Northern Elsweyr</v>
      </c>
      <c r="E393" s="3">
        <f>IF(B393&lt;&gt;"",VLOOKUP(B393,'ESO map constants'!$A$3:$D$1000,4,FALSE),"")</f>
        <v>1086</v>
      </c>
      <c r="F393" s="3">
        <f>VLOOKUP(E393,'ESO zone constants'!$A$2:$B$9949,2,FALSE)</f>
        <v>681</v>
      </c>
      <c r="G393" s="3" t="str">
        <f>IF(E393&lt;&gt;"",VLOOKUP(E393,'ESO zone constants'!$A$2:$D$949,4,FALSE),"")</f>
        <v>Northern Elsweyr</v>
      </c>
      <c r="H393" s="5">
        <v>7</v>
      </c>
      <c r="I393" t="str">
        <f>VLOOKUP(A393,'ESO wayshrine names'!$A$3:$B$1000,2,FALSE)</f>
        <v>Jode's Embrace</v>
      </c>
      <c r="J393" s="30" t="str">
        <f t="shared" si="6"/>
        <v>[401]=1086,</v>
      </c>
    </row>
    <row r="394" spans="1:10" x14ac:dyDescent="0.25">
      <c r="A394" s="12">
        <v>402</v>
      </c>
      <c r="B394" s="5">
        <v>37</v>
      </c>
      <c r="C394" s="5">
        <v>1654</v>
      </c>
      <c r="D394" t="str">
        <f>VLOOKUP(C394,'ESO map constants'!$B$3:$C$1000,2,FALSE)</f>
        <v>Southern Elsweyr</v>
      </c>
      <c r="E394" s="3">
        <f>IF(B394&lt;&gt;"",VLOOKUP(B394,'ESO map constants'!$A$3:$D$1000,4,FALSE),"")</f>
        <v>1133</v>
      </c>
      <c r="F394" s="3">
        <f>VLOOKUP(E394,'ESO zone constants'!$A$2:$B$9949,2,FALSE)</f>
        <v>720</v>
      </c>
      <c r="G394" s="3" t="str">
        <f>IF(E394&lt;&gt;"",VLOOKUP(E394,'ESO zone constants'!$A$2:$D$949,4,FALSE),"")</f>
        <v>Southern Elsweyr</v>
      </c>
      <c r="H394" s="5">
        <v>1</v>
      </c>
      <c r="I394" t="str">
        <f>VLOOKUP(A394,'ESO wayshrine names'!$A$3:$B$1000,2,FALSE)</f>
        <v>Senchal Wayshrine</v>
      </c>
      <c r="J394" s="30" t="str">
        <f t="shared" si="6"/>
        <v>[402]=1133,</v>
      </c>
    </row>
    <row r="395" spans="1:10" x14ac:dyDescent="0.25">
      <c r="A395" s="12">
        <v>403</v>
      </c>
      <c r="B395" s="5">
        <v>37</v>
      </c>
      <c r="C395" s="5">
        <v>1654</v>
      </c>
      <c r="D395" t="str">
        <f>VLOOKUP(C395,'ESO map constants'!$B$3:$C$1000,2,FALSE)</f>
        <v>Southern Elsweyr</v>
      </c>
      <c r="E395" s="3">
        <f>IF(B395&lt;&gt;"",VLOOKUP(B395,'ESO map constants'!$A$3:$D$1000,4,FALSE),"")</f>
        <v>1133</v>
      </c>
      <c r="F395" s="3">
        <f>VLOOKUP(E395,'ESO zone constants'!$A$2:$B$9949,2,FALSE)</f>
        <v>720</v>
      </c>
      <c r="G395" s="3" t="str">
        <f>IF(E395&lt;&gt;"",VLOOKUP(E395,'ESO zone constants'!$A$2:$D$949,4,FALSE),"")</f>
        <v>Southern Elsweyr</v>
      </c>
      <c r="H395" s="5">
        <v>1</v>
      </c>
      <c r="I395" t="str">
        <f>VLOOKUP(A395,'ESO wayshrine names'!$A$3:$B$1000,2,FALSE)</f>
        <v>South Guard Ruins Wayshrine</v>
      </c>
      <c r="J395" s="30" t="str">
        <f t="shared" si="6"/>
        <v>[403]=1133,</v>
      </c>
    </row>
    <row r="396" spans="1:10" x14ac:dyDescent="0.25">
      <c r="A396" s="12">
        <v>404</v>
      </c>
      <c r="B396" s="5">
        <v>37</v>
      </c>
      <c r="C396" s="5">
        <v>1654</v>
      </c>
      <c r="D396" t="str">
        <f>VLOOKUP(C396,'ESO map constants'!$B$3:$C$1000,2,FALSE)</f>
        <v>Southern Elsweyr</v>
      </c>
      <c r="E396" s="3">
        <f>IF(B396&lt;&gt;"",VLOOKUP(B396,'ESO map constants'!$A$3:$D$1000,4,FALSE),"")</f>
        <v>1133</v>
      </c>
      <c r="F396" s="3">
        <f>VLOOKUP(E396,'ESO zone constants'!$A$2:$B$9949,2,FALSE)</f>
        <v>720</v>
      </c>
      <c r="G396" s="3" t="str">
        <f>IF(E396&lt;&gt;"",VLOOKUP(E396,'ESO zone constants'!$A$2:$D$949,4,FALSE),"")</f>
        <v>Southern Elsweyr</v>
      </c>
      <c r="H396" s="5">
        <v>1</v>
      </c>
      <c r="I396" t="str">
        <f>VLOOKUP(A396,'ESO wayshrine names'!$A$3:$B$1000,2,FALSE)</f>
        <v>Western Plains Wayshrine</v>
      </c>
      <c r="J396" s="30" t="str">
        <f t="shared" si="6"/>
        <v>[404]=1133,</v>
      </c>
    </row>
    <row r="397" spans="1:10" x14ac:dyDescent="0.25">
      <c r="A397" s="12">
        <v>405</v>
      </c>
      <c r="B397" s="5">
        <v>37</v>
      </c>
      <c r="C397" s="5">
        <v>1654</v>
      </c>
      <c r="D397" t="str">
        <f>VLOOKUP(C397,'ESO map constants'!$B$3:$C$1000,2,FALSE)</f>
        <v>Southern Elsweyr</v>
      </c>
      <c r="E397" s="3">
        <f>IF(B397&lt;&gt;"",VLOOKUP(B397,'ESO map constants'!$A$3:$D$1000,4,FALSE),"")</f>
        <v>1133</v>
      </c>
      <c r="F397" s="3">
        <f>VLOOKUP(E397,'ESO zone constants'!$A$2:$B$9949,2,FALSE)</f>
        <v>720</v>
      </c>
      <c r="G397" s="3" t="str">
        <f>IF(E397&lt;&gt;"",VLOOKUP(E397,'ESO zone constants'!$A$2:$D$949,4,FALSE),"")</f>
        <v>Southern Elsweyr</v>
      </c>
      <c r="H397" s="5">
        <v>1</v>
      </c>
      <c r="I397" t="str">
        <f>VLOOKUP(A397,'ESO wayshrine names'!$A$3:$B$1000,2,FALSE)</f>
        <v>Black Heights Wayshrine</v>
      </c>
      <c r="J397" s="30" t="str">
        <f t="shared" si="6"/>
        <v>[405]=1133,</v>
      </c>
    </row>
    <row r="398" spans="1:10" x14ac:dyDescent="0.25">
      <c r="A398" s="12">
        <v>406</v>
      </c>
      <c r="B398" s="5">
        <v>37</v>
      </c>
      <c r="C398" s="5">
        <v>1654</v>
      </c>
      <c r="D398" t="str">
        <f>VLOOKUP(C398,'ESO map constants'!$B$3:$C$1000,2,FALSE)</f>
        <v>Southern Elsweyr</v>
      </c>
      <c r="E398" s="3">
        <f>IF(B398&lt;&gt;"",VLOOKUP(B398,'ESO map constants'!$A$3:$D$1000,4,FALSE),"")</f>
        <v>1133</v>
      </c>
      <c r="F398" s="3">
        <f>VLOOKUP(E398,'ESO zone constants'!$A$2:$B$9949,2,FALSE)</f>
        <v>720</v>
      </c>
      <c r="G398" s="3" t="str">
        <f>IF(E398&lt;&gt;"",VLOOKUP(E398,'ESO zone constants'!$A$2:$D$949,4,FALSE),"")</f>
        <v>Southern Elsweyr</v>
      </c>
      <c r="H398" s="5">
        <v>1</v>
      </c>
      <c r="I398" t="str">
        <f>VLOOKUP(A398,'ESO wayshrine names'!$A$3:$B$1000,2,FALSE)</f>
        <v>Pridehome Wayshrine</v>
      </c>
      <c r="J398" s="30" t="str">
        <f t="shared" si="6"/>
        <v>[406]=1133,</v>
      </c>
    </row>
    <row r="399" spans="1:10" x14ac:dyDescent="0.25">
      <c r="A399" s="12">
        <v>407</v>
      </c>
      <c r="B399" s="5">
        <v>37</v>
      </c>
      <c r="C399" s="5">
        <v>1654</v>
      </c>
      <c r="D399" t="str">
        <f>VLOOKUP(C399,'ESO map constants'!$B$3:$C$1000,2,FALSE)</f>
        <v>Southern Elsweyr</v>
      </c>
      <c r="E399" s="3">
        <f>IF(B399&lt;&gt;"",VLOOKUP(B399,'ESO map constants'!$A$3:$D$1000,4,FALSE),"")</f>
        <v>1133</v>
      </c>
      <c r="F399" s="3">
        <f>VLOOKUP(E399,'ESO zone constants'!$A$2:$B$9949,2,FALSE)</f>
        <v>720</v>
      </c>
      <c r="G399" s="3" t="str">
        <f>IF(E399&lt;&gt;"",VLOOKUP(E399,'ESO zone constants'!$A$2:$D$949,4,FALSE),"")</f>
        <v>Southern Elsweyr</v>
      </c>
      <c r="H399" s="5">
        <v>1</v>
      </c>
      <c r="I399" t="str">
        <f>VLOOKUP(A399,'ESO wayshrine names'!$A$3:$B$1000,2,FALSE)</f>
        <v>Dragonguard Sanctum Wayshrine</v>
      </c>
      <c r="J399" s="30" t="str">
        <f t="shared" si="6"/>
        <v>[407]=1133,</v>
      </c>
    </row>
    <row r="400" spans="1:10" x14ac:dyDescent="0.25">
      <c r="A400" s="12">
        <v>408</v>
      </c>
      <c r="B400" s="5">
        <v>37</v>
      </c>
      <c r="C400" s="5">
        <v>1654</v>
      </c>
      <c r="D400" t="str">
        <f>VLOOKUP(C400,'ESO map constants'!$B$3:$C$1000,2,FALSE)</f>
        <v>Southern Elsweyr</v>
      </c>
      <c r="E400" s="3">
        <f>IF(B400&lt;&gt;"",VLOOKUP(B400,'ESO map constants'!$A$3:$D$1000,4,FALSE),"")</f>
        <v>1133</v>
      </c>
      <c r="F400" s="3">
        <f>VLOOKUP(E400,'ESO zone constants'!$A$2:$B$9949,2,FALSE)</f>
        <v>720</v>
      </c>
      <c r="G400" s="3" t="str">
        <f>IF(E400&lt;&gt;"",VLOOKUP(E400,'ESO zone constants'!$A$2:$D$949,4,FALSE),"")</f>
        <v>Southern Elsweyr</v>
      </c>
      <c r="I400">
        <f>VLOOKUP(A400,'ESO wayshrine names'!$A$3:$B$1000,2,FALSE)</f>
        <v>0</v>
      </c>
      <c r="J400" s="30" t="str">
        <f t="shared" si="6"/>
        <v>[408]=1133,</v>
      </c>
    </row>
    <row r="401" spans="1:10" x14ac:dyDescent="0.25">
      <c r="A401" s="12">
        <v>409</v>
      </c>
      <c r="B401" s="5">
        <v>37</v>
      </c>
      <c r="C401" s="5">
        <v>1654</v>
      </c>
      <c r="D401" t="str">
        <f>VLOOKUP(C401,'ESO map constants'!$B$3:$C$1000,2,FALSE)</f>
        <v>Southern Elsweyr</v>
      </c>
      <c r="E401" s="3">
        <f>IF(B401&lt;&gt;"",VLOOKUP(B401,'ESO map constants'!$A$3:$D$1000,4,FALSE),"")</f>
        <v>1133</v>
      </c>
      <c r="F401" s="3">
        <f>VLOOKUP(E401,'ESO zone constants'!$A$2:$B$9949,2,FALSE)</f>
        <v>720</v>
      </c>
      <c r="G401" s="3" t="str">
        <f>IF(E401&lt;&gt;"",VLOOKUP(E401,'ESO zone constants'!$A$2:$D$949,4,FALSE),"")</f>
        <v>Southern Elsweyr</v>
      </c>
      <c r="H401" s="5">
        <v>7</v>
      </c>
      <c r="I401" t="str">
        <f>VLOOKUP(A401,'ESO wayshrine names'!$A$3:$B$1000,2,FALSE)</f>
        <v>Wraithhome</v>
      </c>
      <c r="J401" s="30" t="str">
        <f t="shared" si="6"/>
        <v>[409]=1133,</v>
      </c>
    </row>
    <row r="402" spans="1:10" x14ac:dyDescent="0.25">
      <c r="A402" s="12">
        <v>410</v>
      </c>
      <c r="B402" s="5">
        <v>36</v>
      </c>
      <c r="C402" s="5">
        <v>1555</v>
      </c>
      <c r="D402" t="str">
        <f>VLOOKUP(C402,'ESO map constants'!$B$3:$C$1000,2,FALSE)</f>
        <v>Northern Elsweyr</v>
      </c>
      <c r="E402" s="3">
        <f>IF(B402&lt;&gt;"",VLOOKUP(B402,'ESO map constants'!$A$3:$D$1000,4,FALSE),"")</f>
        <v>1086</v>
      </c>
      <c r="F402" s="3">
        <f>VLOOKUP(E402,'ESO zone constants'!$A$2:$B$9949,2,FALSE)</f>
        <v>681</v>
      </c>
      <c r="G402" s="3" t="str">
        <f>IF(E402&lt;&gt;"",VLOOKUP(E402,'ESO zone constants'!$A$2:$D$949,4,FALSE),"")</f>
        <v>Northern Elsweyr</v>
      </c>
      <c r="H402" s="5">
        <v>7</v>
      </c>
      <c r="I402" t="str">
        <f>VLOOKUP(A402,'ESO wayshrine names'!$A$3:$B$1000,2,FALSE)</f>
        <v>Moon-Sugar Meadow</v>
      </c>
      <c r="J402" s="30" t="str">
        <f t="shared" si="6"/>
        <v>[410]=1086,</v>
      </c>
    </row>
    <row r="403" spans="1:10" x14ac:dyDescent="0.25">
      <c r="A403" s="12">
        <v>411</v>
      </c>
      <c r="B403" s="5">
        <v>39</v>
      </c>
      <c r="C403" s="5">
        <v>1747</v>
      </c>
      <c r="D403" t="str">
        <f>VLOOKUP(C403,'ESO map constants'!$B$3:$C$1000,2,FALSE)</f>
        <v>Blackreach: Greymoor Caverns</v>
      </c>
      <c r="E403" s="3">
        <f>IF(B403&lt;&gt;"",VLOOKUP(B403,'ESO map constants'!$A$3:$D$1000,4,FALSE),"")</f>
        <v>1161</v>
      </c>
      <c r="F403" s="3">
        <f>VLOOKUP(E403,'ESO zone constants'!$A$2:$B$9949,2,FALSE)</f>
        <v>744</v>
      </c>
      <c r="G403" s="3" t="str">
        <f>IF(E403&lt;&gt;"",VLOOKUP(E403,'ESO zone constants'!$A$2:$D$949,4,FALSE),"")</f>
        <v>Blackreach: Greymoor Caverns</v>
      </c>
      <c r="H403" s="5">
        <v>1</v>
      </c>
      <c r="I403" t="str">
        <f>VLOOKUP(A403,'ESO wayshrine names'!$A$3:$B$1000,2,FALSE)</f>
        <v>Dusktown Wayshrine</v>
      </c>
      <c r="J403" s="30" t="str">
        <f t="shared" si="6"/>
        <v>[411]=1161,</v>
      </c>
    </row>
    <row r="404" spans="1:10" x14ac:dyDescent="0.25">
      <c r="A404" s="12">
        <v>412</v>
      </c>
      <c r="B404" s="5">
        <v>39</v>
      </c>
      <c r="C404" s="5">
        <v>1747</v>
      </c>
      <c r="D404" t="str">
        <f>VLOOKUP(C404,'ESO map constants'!$B$3:$C$1000,2,FALSE)</f>
        <v>Blackreach: Greymoor Caverns</v>
      </c>
      <c r="E404" s="3">
        <f>IF(B404&lt;&gt;"",VLOOKUP(B404,'ESO map constants'!$A$3:$D$1000,4,FALSE),"")</f>
        <v>1161</v>
      </c>
      <c r="F404" s="3">
        <f>VLOOKUP(E404,'ESO zone constants'!$A$2:$B$9949,2,FALSE)</f>
        <v>744</v>
      </c>
      <c r="G404" s="3" t="str">
        <f>IF(E404&lt;&gt;"",VLOOKUP(E404,'ESO zone constants'!$A$2:$D$949,4,FALSE),"")</f>
        <v>Blackreach: Greymoor Caverns</v>
      </c>
      <c r="H404" s="5">
        <v>1</v>
      </c>
      <c r="I404" t="str">
        <f>VLOOKUP(A404,'ESO wayshrine names'!$A$3:$B$1000,2,FALSE)</f>
        <v>Greymoor Keep Wayshrine</v>
      </c>
      <c r="J404" s="30" t="str">
        <f t="shared" si="6"/>
        <v>[412]=1161,</v>
      </c>
    </row>
    <row r="405" spans="1:10" x14ac:dyDescent="0.25">
      <c r="A405" s="12">
        <v>413</v>
      </c>
      <c r="B405" s="5">
        <v>39</v>
      </c>
      <c r="C405" s="5">
        <v>1747</v>
      </c>
      <c r="D405" t="str">
        <f>VLOOKUP(C405,'ESO map constants'!$B$3:$C$1000,2,FALSE)</f>
        <v>Blackreach: Greymoor Caverns</v>
      </c>
      <c r="E405" s="3">
        <f>IF(B405&lt;&gt;"",VLOOKUP(B405,'ESO map constants'!$A$3:$D$1000,4,FALSE),"")</f>
        <v>1161</v>
      </c>
      <c r="F405" s="3">
        <f>VLOOKUP(E405,'ESO zone constants'!$A$2:$B$9949,2,FALSE)</f>
        <v>744</v>
      </c>
      <c r="G405" s="3" t="str">
        <f>IF(E405&lt;&gt;"",VLOOKUP(E405,'ESO zone constants'!$A$2:$D$949,4,FALSE),"")</f>
        <v>Blackreach: Greymoor Caverns</v>
      </c>
      <c r="H405" s="5">
        <v>1</v>
      </c>
      <c r="I405" t="str">
        <f>VLOOKUP(A405,'ESO wayshrine names'!$A$3:$B$1000,2,FALSE)</f>
        <v>Lightless Hollow Wayshrine</v>
      </c>
      <c r="J405" s="30" t="str">
        <f t="shared" si="6"/>
        <v>[413]=1161,</v>
      </c>
    </row>
    <row r="406" spans="1:10" x14ac:dyDescent="0.25">
      <c r="A406" s="12">
        <v>414</v>
      </c>
      <c r="B406" s="5">
        <v>39</v>
      </c>
      <c r="C406" s="5">
        <v>1747</v>
      </c>
      <c r="D406" t="str">
        <f>VLOOKUP(C406,'ESO map constants'!$B$3:$C$1000,2,FALSE)</f>
        <v>Blackreach: Greymoor Caverns</v>
      </c>
      <c r="E406" s="3">
        <f>IF(B406&lt;&gt;"",VLOOKUP(B406,'ESO map constants'!$A$3:$D$1000,4,FALSE),"")</f>
        <v>1161</v>
      </c>
      <c r="F406" s="3">
        <f>VLOOKUP(E406,'ESO zone constants'!$A$2:$B$9949,2,FALSE)</f>
        <v>744</v>
      </c>
      <c r="G406" s="3" t="str">
        <f>IF(E406&lt;&gt;"",VLOOKUP(E406,'ESO zone constants'!$A$2:$D$949,4,FALSE),"")</f>
        <v>Blackreach: Greymoor Caverns</v>
      </c>
      <c r="H406" s="5">
        <v>1</v>
      </c>
      <c r="I406" t="str">
        <f>VLOOKUP(A406,'ESO wayshrine names'!$A$3:$B$1000,2,FALSE)</f>
        <v>Dark Moon Grotto Wayshrine</v>
      </c>
      <c r="J406" s="30" t="str">
        <f t="shared" si="6"/>
        <v>[414]=1161,</v>
      </c>
    </row>
    <row r="407" spans="1:10" x14ac:dyDescent="0.25">
      <c r="A407" s="12">
        <v>415</v>
      </c>
      <c r="B407" s="5">
        <v>38</v>
      </c>
      <c r="C407" s="5">
        <v>1719</v>
      </c>
      <c r="D407" t="str">
        <f>VLOOKUP(C407,'ESO map constants'!$B$3:$C$1000,2,FALSE)</f>
        <v>Western Skyrim</v>
      </c>
      <c r="E407" s="3">
        <f>IF(B407&lt;&gt;"",VLOOKUP(B407,'ESO map constants'!$A$3:$D$1000,4,FALSE),"")</f>
        <v>1160</v>
      </c>
      <c r="F407" s="3">
        <f>VLOOKUP(E407,'ESO zone constants'!$A$2:$B$9949,2,FALSE)</f>
        <v>743</v>
      </c>
      <c r="G407" s="3" t="str">
        <f>IF(E407&lt;&gt;"",VLOOKUP(E407,'ESO zone constants'!$A$2:$D$949,4,FALSE),"")</f>
        <v>Western Skyrim</v>
      </c>
      <c r="H407" s="5">
        <v>1</v>
      </c>
      <c r="I407" t="str">
        <f>VLOOKUP(A407,'ESO wayshrine names'!$A$3:$B$1000,2,FALSE)</f>
        <v>Kilkreath Temple Wayshrine</v>
      </c>
      <c r="J407" s="30" t="str">
        <f t="shared" si="6"/>
        <v>[415]=1160,</v>
      </c>
    </row>
    <row r="408" spans="1:10" x14ac:dyDescent="0.25">
      <c r="A408" s="12">
        <v>416</v>
      </c>
      <c r="B408" s="5">
        <v>38</v>
      </c>
      <c r="C408" s="5">
        <v>1719</v>
      </c>
      <c r="D408" t="str">
        <f>VLOOKUP(C408,'ESO map constants'!$B$3:$C$1000,2,FALSE)</f>
        <v>Western Skyrim</v>
      </c>
      <c r="E408" s="3">
        <f>IF(B408&lt;&gt;"",VLOOKUP(B408,'ESO map constants'!$A$3:$D$1000,4,FALSE),"")</f>
        <v>1160</v>
      </c>
      <c r="F408" s="3">
        <f>VLOOKUP(E408,'ESO zone constants'!$A$2:$B$9949,2,FALSE)</f>
        <v>743</v>
      </c>
      <c r="G408" s="3" t="str">
        <f>IF(E408&lt;&gt;"",VLOOKUP(E408,'ESO zone constants'!$A$2:$D$949,4,FALSE),"")</f>
        <v>Western Skyrim</v>
      </c>
      <c r="H408" s="5">
        <v>1</v>
      </c>
      <c r="I408" t="str">
        <f>VLOOKUP(A408,'ESO wayshrine names'!$A$3:$B$1000,2,FALSE)</f>
        <v>Morthal Wayshrine</v>
      </c>
      <c r="J408" s="30" t="str">
        <f t="shared" si="6"/>
        <v>[416]=1160,</v>
      </c>
    </row>
    <row r="409" spans="1:10" x14ac:dyDescent="0.25">
      <c r="A409" s="12">
        <v>417</v>
      </c>
      <c r="B409" s="5">
        <v>38</v>
      </c>
      <c r="C409" s="5">
        <v>1719</v>
      </c>
      <c r="D409" t="str">
        <f>VLOOKUP(C409,'ESO map constants'!$B$3:$C$1000,2,FALSE)</f>
        <v>Western Skyrim</v>
      </c>
      <c r="E409" s="3">
        <f>IF(B409&lt;&gt;"",VLOOKUP(B409,'ESO map constants'!$A$3:$D$1000,4,FALSE),"")</f>
        <v>1160</v>
      </c>
      <c r="F409" s="3">
        <f>VLOOKUP(E409,'ESO zone constants'!$A$2:$B$9949,2,FALSE)</f>
        <v>743</v>
      </c>
      <c r="G409" s="3" t="str">
        <f>IF(E409&lt;&gt;"",VLOOKUP(E409,'ESO zone constants'!$A$2:$D$949,4,FALSE),"")</f>
        <v>Western Skyrim</v>
      </c>
      <c r="H409" s="5">
        <v>1</v>
      </c>
      <c r="I409" t="str">
        <f>VLOOKUP(A409,'ESO wayshrine names'!$A$3:$B$1000,2,FALSE)</f>
        <v>Mor Khazgur Wayshrine</v>
      </c>
      <c r="J409" s="30" t="str">
        <f t="shared" si="6"/>
        <v>[417]=1160,</v>
      </c>
    </row>
    <row r="410" spans="1:10" x14ac:dyDescent="0.25">
      <c r="A410" s="12">
        <v>418</v>
      </c>
      <c r="B410" s="5">
        <v>38</v>
      </c>
      <c r="C410" s="5">
        <v>1719</v>
      </c>
      <c r="D410" t="str">
        <f>VLOOKUP(C410,'ESO map constants'!$B$3:$C$1000,2,FALSE)</f>
        <v>Western Skyrim</v>
      </c>
      <c r="E410" s="3">
        <f>IF(B410&lt;&gt;"",VLOOKUP(B410,'ESO map constants'!$A$3:$D$1000,4,FALSE),"")</f>
        <v>1160</v>
      </c>
      <c r="F410" s="3">
        <f>VLOOKUP(E410,'ESO zone constants'!$A$2:$B$9949,2,FALSE)</f>
        <v>743</v>
      </c>
      <c r="G410" s="3" t="str">
        <f>IF(E410&lt;&gt;"",VLOOKUP(E410,'ESO zone constants'!$A$2:$D$949,4,FALSE),"")</f>
        <v>Western Skyrim</v>
      </c>
      <c r="H410" s="5">
        <v>1</v>
      </c>
      <c r="I410" t="str">
        <f>VLOOKUP(A410,'ESO wayshrine names'!$A$3:$B$1000,2,FALSE)</f>
        <v>Dragon Bridge Wayshrine</v>
      </c>
      <c r="J410" s="30" t="str">
        <f t="shared" si="6"/>
        <v>[418]=1160,</v>
      </c>
    </row>
    <row r="411" spans="1:10" x14ac:dyDescent="0.25">
      <c r="A411" s="12">
        <v>419</v>
      </c>
      <c r="B411" s="5">
        <v>38</v>
      </c>
      <c r="C411" s="5">
        <v>1719</v>
      </c>
      <c r="D411" t="str">
        <f>VLOOKUP(C411,'ESO map constants'!$B$3:$C$1000,2,FALSE)</f>
        <v>Western Skyrim</v>
      </c>
      <c r="E411" s="3">
        <f>IF(B411&lt;&gt;"",VLOOKUP(B411,'ESO map constants'!$A$3:$D$1000,4,FALSE),"")</f>
        <v>1160</v>
      </c>
      <c r="F411" s="3">
        <f>VLOOKUP(E411,'ESO zone constants'!$A$2:$B$9949,2,FALSE)</f>
        <v>743</v>
      </c>
      <c r="G411" s="3" t="str">
        <f>IF(E411&lt;&gt;"",VLOOKUP(E411,'ESO zone constants'!$A$2:$D$949,4,FALSE),"")</f>
        <v>Western Skyrim</v>
      </c>
      <c r="H411" s="5">
        <v>1</v>
      </c>
      <c r="I411" t="str">
        <f>VLOOKUP(A411,'ESO wayshrine names'!$A$3:$B$1000,2,FALSE)</f>
        <v>Southern Watch Wayshrine</v>
      </c>
      <c r="J411" s="30" t="str">
        <f t="shared" si="6"/>
        <v>[419]=1160,</v>
      </c>
    </row>
    <row r="412" spans="1:10" x14ac:dyDescent="0.25">
      <c r="A412" s="12">
        <v>420</v>
      </c>
      <c r="B412" s="5">
        <v>38</v>
      </c>
      <c r="C412" s="5">
        <v>1719</v>
      </c>
      <c r="D412" t="str">
        <f>VLOOKUP(C412,'ESO map constants'!$B$3:$C$1000,2,FALSE)</f>
        <v>Western Skyrim</v>
      </c>
      <c r="E412" s="3">
        <f>IF(B412&lt;&gt;"",VLOOKUP(B412,'ESO map constants'!$A$3:$D$1000,4,FALSE),"")</f>
        <v>1160</v>
      </c>
      <c r="F412" s="3">
        <f>VLOOKUP(E412,'ESO zone constants'!$A$2:$B$9949,2,FALSE)</f>
        <v>743</v>
      </c>
      <c r="G412" s="3" t="str">
        <f>IF(E412&lt;&gt;"",VLOOKUP(E412,'ESO zone constants'!$A$2:$D$949,4,FALSE),"")</f>
        <v>Western Skyrim</v>
      </c>
      <c r="H412" s="5">
        <v>1</v>
      </c>
      <c r="I412" t="str">
        <f>VLOOKUP(A412,'ESO wayshrine names'!$A$3:$B$1000,2,FALSE)</f>
        <v>Frozen Coast Wayshrine</v>
      </c>
      <c r="J412" s="30" t="str">
        <f t="shared" si="6"/>
        <v>[420]=1160,</v>
      </c>
    </row>
    <row r="413" spans="1:10" x14ac:dyDescent="0.25">
      <c r="A413" s="12">
        <v>421</v>
      </c>
      <c r="B413" s="5">
        <v>38</v>
      </c>
      <c r="C413" s="5">
        <v>1719</v>
      </c>
      <c r="D413" t="str">
        <f>VLOOKUP(C413,'ESO map constants'!$B$3:$C$1000,2,FALSE)</f>
        <v>Western Skyrim</v>
      </c>
      <c r="E413" s="3">
        <f>IF(B413&lt;&gt;"",VLOOKUP(B413,'ESO map constants'!$A$3:$D$1000,4,FALSE),"")</f>
        <v>1160</v>
      </c>
      <c r="F413" s="3">
        <f>VLOOKUP(E413,'ESO zone constants'!$A$2:$B$9949,2,FALSE)</f>
        <v>743</v>
      </c>
      <c r="G413" s="3" t="str">
        <f>IF(E413&lt;&gt;"",VLOOKUP(E413,'ESO zone constants'!$A$2:$D$949,4,FALSE),"")</f>
        <v>Western Skyrim</v>
      </c>
      <c r="H413" s="5">
        <v>1</v>
      </c>
      <c r="I413" t="str">
        <f>VLOOKUP(A413,'ESO wayshrine names'!$A$3:$B$1000,2,FALSE)</f>
        <v>Solitude Wayshrine</v>
      </c>
      <c r="J413" s="30" t="str">
        <f t="shared" si="6"/>
        <v>[421]=1160,</v>
      </c>
    </row>
    <row r="414" spans="1:10" x14ac:dyDescent="0.25">
      <c r="A414" s="12">
        <v>422</v>
      </c>
      <c r="B414" s="5">
        <v>37</v>
      </c>
      <c r="C414" s="5">
        <v>1654</v>
      </c>
      <c r="D414" t="str">
        <f>VLOOKUP(C414,'ESO map constants'!$B$3:$C$1000,2,FALSE)</f>
        <v>Southern Elsweyr</v>
      </c>
      <c r="E414" s="3">
        <f>IF(B414&lt;&gt;"",VLOOKUP(B414,'ESO map constants'!$A$3:$D$1000,4,FALSE),"")</f>
        <v>1133</v>
      </c>
      <c r="F414" s="3">
        <f>VLOOKUP(E414,'ESO zone constants'!$A$2:$B$9949,2,FALSE)</f>
        <v>720</v>
      </c>
      <c r="G414" s="3" t="str">
        <f>IF(E414&lt;&gt;"",VLOOKUP(E414,'ESO zone constants'!$A$2:$D$949,4,FALSE),"")</f>
        <v>Southern Elsweyr</v>
      </c>
      <c r="H414" s="5">
        <v>7</v>
      </c>
      <c r="I414" t="str">
        <f>VLOOKUP(A414,'ESO wayshrine names'!$A$3:$B$1000,2,FALSE)</f>
        <v>Lucky Cat Landing</v>
      </c>
      <c r="J414" s="30" t="str">
        <f t="shared" si="6"/>
        <v>[422]=1133,</v>
      </c>
    </row>
    <row r="415" spans="1:10" x14ac:dyDescent="0.25">
      <c r="A415" s="12">
        <v>423</v>
      </c>
      <c r="B415" s="5">
        <v>37</v>
      </c>
      <c r="C415" s="5">
        <v>1654</v>
      </c>
      <c r="D415" t="str">
        <f>VLOOKUP(C415,'ESO map constants'!$B$3:$C$1000,2,FALSE)</f>
        <v>Southern Elsweyr</v>
      </c>
      <c r="E415" s="3">
        <f>IF(B415&lt;&gt;"",VLOOKUP(B415,'ESO map constants'!$A$3:$D$1000,4,FALSE),"")</f>
        <v>1133</v>
      </c>
      <c r="F415" s="3">
        <f>VLOOKUP(E415,'ESO zone constants'!$A$2:$B$9949,2,FALSE)</f>
        <v>720</v>
      </c>
      <c r="G415" s="3" t="str">
        <f>IF(E415&lt;&gt;"",VLOOKUP(E415,'ESO zone constants'!$A$2:$D$949,4,FALSE),"")</f>
        <v>Southern Elsweyr</v>
      </c>
      <c r="H415" s="5">
        <v>7</v>
      </c>
      <c r="I415" t="str">
        <f>VLOOKUP(A415,'ESO wayshrine names'!$A$3:$B$1000,2,FALSE)</f>
        <v>Potentate's Retreat</v>
      </c>
      <c r="J415" s="30" t="str">
        <f t="shared" si="6"/>
        <v>[423]=1133,</v>
      </c>
    </row>
    <row r="416" spans="1:10" x14ac:dyDescent="0.25">
      <c r="A416" s="5">
        <v>424</v>
      </c>
      <c r="B416" s="5">
        <v>27</v>
      </c>
      <c r="C416" s="5">
        <v>667</v>
      </c>
      <c r="D416" t="str">
        <f>VLOOKUP(C416,'ESO map constants'!$B$3:$C$1000,2,FALSE)</f>
        <v>Wrothgar</v>
      </c>
      <c r="E416" s="3">
        <f>IF(B416&lt;&gt;"",VLOOKUP(B416,'ESO map constants'!$A$3:$D$1000,4,FALSE),"")</f>
        <v>684</v>
      </c>
      <c r="F416" s="3">
        <f>VLOOKUP(E416,'ESO zone constants'!$A$2:$B$9949,2,FALSE)</f>
        <v>379</v>
      </c>
      <c r="G416" s="3" t="str">
        <f>IF(E416&lt;&gt;"",VLOOKUP(E416,'ESO zone constants'!$A$2:$D$949,4,FALSE),"")</f>
        <v>Wrothgar</v>
      </c>
      <c r="H416" s="5">
        <v>6</v>
      </c>
      <c r="I416" t="str">
        <f>VLOOKUP(A416,'ESO wayshrine names'!$A$3:$B$1000,2,FALSE)</f>
        <v>Dungeon: Icereach</v>
      </c>
      <c r="J416" s="30" t="str">
        <f t="shared" si="6"/>
        <v>[424]=684,</v>
      </c>
    </row>
    <row r="417" spans="1:10" x14ac:dyDescent="0.25">
      <c r="A417" s="5">
        <v>425</v>
      </c>
      <c r="B417" s="5">
        <v>6</v>
      </c>
      <c r="C417" s="5">
        <v>20</v>
      </c>
      <c r="D417" t="str">
        <f>VLOOKUP(C417,'ESO map constants'!$B$3:$C$1000,2,FALSE)</f>
        <v>Bangkorai</v>
      </c>
      <c r="E417" s="3">
        <f>IF(B417&lt;&gt;"",VLOOKUP(B417,'ESO map constants'!$A$3:$D$1000,4,FALSE),"")</f>
        <v>92</v>
      </c>
      <c r="F417" s="3">
        <f>VLOOKUP(E417,'ESO zone constants'!$A$2:$B$9949,2,FALSE)</f>
        <v>14</v>
      </c>
      <c r="G417" s="3" t="str">
        <f>IF(E417&lt;&gt;"",VLOOKUP(E417,'ESO zone constants'!$A$2:$D$949,4,FALSE),"")</f>
        <v>Bangkorai</v>
      </c>
      <c r="H417" s="5">
        <v>6</v>
      </c>
      <c r="I417" t="str">
        <f>VLOOKUP(A417,'ESO wayshrine names'!$A$3:$B$1000,2,FALSE)</f>
        <v>Dungeon: Unhallowed Grave</v>
      </c>
      <c r="J417" s="30" t="str">
        <f t="shared" si="6"/>
        <v>[425]=92,</v>
      </c>
    </row>
    <row r="418" spans="1:10" x14ac:dyDescent="0.25">
      <c r="A418" s="12">
        <v>426</v>
      </c>
      <c r="B418" s="5">
        <v>38</v>
      </c>
      <c r="C418" s="5">
        <v>1719</v>
      </c>
      <c r="D418" t="str">
        <f>VLOOKUP(C418,'ESO map constants'!$B$3:$C$1000,2,FALSE)</f>
        <v>Western Skyrim</v>
      </c>
      <c r="E418" s="3">
        <f>IF(B418&lt;&gt;"",VLOOKUP(B418,'ESO map constants'!$A$3:$D$1000,4,FALSE),"")</f>
        <v>1160</v>
      </c>
      <c r="F418" s="3">
        <f>VLOOKUP(E418,'ESO zone constants'!$A$2:$B$9949,2,FALSE)</f>
        <v>743</v>
      </c>
      <c r="G418" s="3" t="str">
        <f>IF(E418&lt;&gt;"",VLOOKUP(E418,'ESO zone constants'!$A$2:$D$949,4,FALSE),"")</f>
        <v>Western Skyrim</v>
      </c>
      <c r="H418" s="5">
        <v>1</v>
      </c>
      <c r="I418" t="str">
        <f>VLOOKUP(A418,'ESO wayshrine names'!$A$3:$B$1000,2,FALSE)</f>
        <v>Solitude Docks Wayshrine</v>
      </c>
      <c r="J418" s="30" t="str">
        <f t="shared" si="6"/>
        <v>[426]=1160,</v>
      </c>
    </row>
    <row r="419" spans="1:10" x14ac:dyDescent="0.25">
      <c r="A419" s="5">
        <v>427</v>
      </c>
      <c r="B419" s="5">
        <v>6</v>
      </c>
      <c r="C419" s="5">
        <v>20</v>
      </c>
      <c r="D419" t="str">
        <f>VLOOKUP(C419,'ESO map constants'!$B$3:$C$1000,2,FALSE)</f>
        <v>Bangkorai</v>
      </c>
      <c r="E419" s="3">
        <f>IF(B419&lt;&gt;"",VLOOKUP(B419,'ESO map constants'!$A$3:$D$1000,4,FALSE),"")</f>
        <v>92</v>
      </c>
      <c r="F419" s="3">
        <f>VLOOKUP(E419,'ESO zone constants'!$A$2:$B$9949,2,FALSE)</f>
        <v>14</v>
      </c>
      <c r="G419" s="3" t="str">
        <f>IF(E419&lt;&gt;"",VLOOKUP(E419,'ESO zone constants'!$A$2:$D$949,4,FALSE),"")</f>
        <v>Bangkorai</v>
      </c>
      <c r="H419" s="5">
        <v>7</v>
      </c>
      <c r="I419" t="str">
        <f>VLOOKUP(A419,'ESO wayshrine names'!$A$3:$B$1000,2,FALSE)</f>
        <v>Thieves' Oasis</v>
      </c>
      <c r="J419" s="30" t="str">
        <f t="shared" si="6"/>
        <v>[427]=92,</v>
      </c>
    </row>
    <row r="420" spans="1:10" x14ac:dyDescent="0.25">
      <c r="A420" s="5">
        <v>428</v>
      </c>
      <c r="B420" s="5">
        <v>27</v>
      </c>
      <c r="C420" s="5">
        <v>667</v>
      </c>
      <c r="D420" t="str">
        <f>VLOOKUP(C420,'ESO map constants'!$B$3:$C$1000,2,FALSE)</f>
        <v>Wrothgar</v>
      </c>
      <c r="E420" s="3">
        <f>IF(B420&lt;&gt;"",VLOOKUP(B420,'ESO map constants'!$A$3:$D$1000,4,FALSE),"")</f>
        <v>684</v>
      </c>
      <c r="F420" s="3">
        <f>VLOOKUP(E420,'ESO zone constants'!$A$2:$B$9949,2,FALSE)</f>
        <v>379</v>
      </c>
      <c r="G420" s="3" t="str">
        <f>IF(E420&lt;&gt;"",VLOOKUP(E420,'ESO zone constants'!$A$2:$D$949,4,FALSE),"")</f>
        <v>Wrothgar</v>
      </c>
      <c r="H420" s="5">
        <v>7</v>
      </c>
      <c r="I420" t="str">
        <f>VLOOKUP(A420,'ESO wayshrine names'!$A$3:$B$1000,2,FALSE)</f>
        <v>Forgemaster Falls</v>
      </c>
      <c r="J420" s="30" t="str">
        <f t="shared" si="6"/>
        <v>[428]=684,</v>
      </c>
    </row>
    <row r="421" spans="1:10" x14ac:dyDescent="0.25">
      <c r="A421" s="12">
        <v>429</v>
      </c>
      <c r="B421" s="5">
        <v>38</v>
      </c>
      <c r="C421" s="5">
        <v>1719</v>
      </c>
      <c r="D421" t="str">
        <f>VLOOKUP(C421,'ESO map constants'!$B$3:$C$1000,2,FALSE)</f>
        <v>Western Skyrim</v>
      </c>
      <c r="E421" s="3">
        <f>IF(B421&lt;&gt;"",VLOOKUP(B421,'ESO map constants'!$A$3:$D$1000,4,FALSE),"")</f>
        <v>1160</v>
      </c>
      <c r="F421" s="3">
        <f>VLOOKUP(E421,'ESO zone constants'!$A$2:$B$9949,2,FALSE)</f>
        <v>743</v>
      </c>
      <c r="G421" s="3" t="str">
        <f>IF(E421&lt;&gt;"",VLOOKUP(E421,'ESO zone constants'!$A$2:$D$949,4,FALSE),"")</f>
        <v>Western Skyrim</v>
      </c>
      <c r="H421" s="5">
        <v>1</v>
      </c>
      <c r="I421" t="str">
        <f>VLOOKUP(A421,'ESO wayshrine names'!$A$3:$B$1000,2,FALSE)</f>
        <v>Deepwood Vale Wayshrine</v>
      </c>
      <c r="J421" s="30" t="str">
        <f t="shared" si="6"/>
        <v>[429]=1160,</v>
      </c>
    </row>
    <row r="422" spans="1:10" x14ac:dyDescent="0.25">
      <c r="A422" s="12">
        <v>430</v>
      </c>
      <c r="B422" s="5">
        <v>39</v>
      </c>
      <c r="C422" s="5">
        <v>1747</v>
      </c>
      <c r="D422" t="str">
        <f>VLOOKUP(C422,'ESO map constants'!$B$3:$C$1000,2,FALSE)</f>
        <v>Blackreach: Greymoor Caverns</v>
      </c>
      <c r="E422" s="3">
        <f>IF(B422&lt;&gt;"",VLOOKUP(B422,'ESO map constants'!$A$3:$D$1000,4,FALSE),"")</f>
        <v>1161</v>
      </c>
      <c r="F422" s="3">
        <f>VLOOKUP(E422,'ESO zone constants'!$A$2:$B$9949,2,FALSE)</f>
        <v>744</v>
      </c>
      <c r="G422" s="3" t="str">
        <f>IF(E422&lt;&gt;"",VLOOKUP(E422,'ESO zone constants'!$A$2:$D$949,4,FALSE),"")</f>
        <v>Blackreach: Greymoor Caverns</v>
      </c>
      <c r="H422" s="5">
        <v>1</v>
      </c>
      <c r="I422" t="str">
        <f>VLOOKUP(A422,'ESO wayshrine names'!$A$3:$B$1000,2,FALSE)</f>
        <v>Dwarven Run Wayshrine</v>
      </c>
      <c r="J422" s="30" t="str">
        <f t="shared" si="6"/>
        <v>[430]=1161,</v>
      </c>
    </row>
    <row r="423" spans="1:10" x14ac:dyDescent="0.25">
      <c r="A423" s="12">
        <v>431</v>
      </c>
      <c r="B423" s="5">
        <v>39</v>
      </c>
      <c r="C423" s="5">
        <v>1747</v>
      </c>
      <c r="D423" t="str">
        <f>VLOOKUP(C423,'ESO map constants'!$B$3:$C$1000,2,FALSE)</f>
        <v>Blackreach: Greymoor Caverns</v>
      </c>
      <c r="E423" s="3">
        <f>IF(B423&lt;&gt;"",VLOOKUP(B423,'ESO map constants'!$A$3:$D$1000,4,FALSE),"")</f>
        <v>1161</v>
      </c>
      <c r="F423" s="3">
        <f>VLOOKUP(E423,'ESO zone constants'!$A$2:$B$9949,2,FALSE)</f>
        <v>744</v>
      </c>
      <c r="G423" s="3" t="str">
        <f>IF(E423&lt;&gt;"",VLOOKUP(E423,'ESO zone constants'!$A$2:$D$949,4,FALSE),"")</f>
        <v>Blackreach: Greymoor Caverns</v>
      </c>
      <c r="H423" s="5">
        <v>1</v>
      </c>
      <c r="I423" t="str">
        <f>VLOOKUP(A423,'ESO wayshrine names'!$A$3:$B$1000,2,FALSE)</f>
        <v>Grotto Falls Wayshrine</v>
      </c>
      <c r="J423" s="30" t="str">
        <f t="shared" si="6"/>
        <v>[431]=1161,</v>
      </c>
    </row>
    <row r="424" spans="1:10" x14ac:dyDescent="0.25">
      <c r="A424" s="12">
        <v>432</v>
      </c>
      <c r="B424" s="5">
        <v>39</v>
      </c>
      <c r="C424" s="5">
        <v>1747</v>
      </c>
      <c r="D424" t="str">
        <f>VLOOKUP(C424,'ESO map constants'!$B$3:$C$1000,2,FALSE)</f>
        <v>Blackreach: Greymoor Caverns</v>
      </c>
      <c r="E424" s="3">
        <f>IF(B424&lt;&gt;"",VLOOKUP(B424,'ESO map constants'!$A$3:$D$1000,4,FALSE),"")</f>
        <v>1161</v>
      </c>
      <c r="F424" s="3">
        <f>VLOOKUP(E424,'ESO zone constants'!$A$2:$B$9949,2,FALSE)</f>
        <v>744</v>
      </c>
      <c r="G424" s="3" t="str">
        <f>IF(E424&lt;&gt;"",VLOOKUP(E424,'ESO zone constants'!$A$2:$D$949,4,FALSE),"")</f>
        <v>Blackreach: Greymoor Caverns</v>
      </c>
      <c r="H424" s="5">
        <v>1</v>
      </c>
      <c r="I424" t="str">
        <f>VLOOKUP(A424,'ESO wayshrine names'!$A$3:$B$1000,2,FALSE)</f>
        <v>Deep Overlook Wayshrine</v>
      </c>
      <c r="J424" s="30" t="str">
        <f t="shared" si="6"/>
        <v>[432]=1161,</v>
      </c>
    </row>
    <row r="425" spans="1:10" x14ac:dyDescent="0.25">
      <c r="A425" s="12">
        <v>433</v>
      </c>
      <c r="B425" s="5">
        <v>39</v>
      </c>
      <c r="C425" s="5">
        <v>1747</v>
      </c>
      <c r="D425" t="str">
        <f>VLOOKUP(C425,'ESO map constants'!$B$3:$C$1000,2,FALSE)</f>
        <v>Blackreach: Greymoor Caverns</v>
      </c>
      <c r="E425" s="3">
        <f>IF(B425&lt;&gt;"",VLOOKUP(B425,'ESO map constants'!$A$3:$D$1000,4,FALSE),"")</f>
        <v>1161</v>
      </c>
      <c r="F425" s="3">
        <f>VLOOKUP(E425,'ESO zone constants'!$A$2:$B$9949,2,FALSE)</f>
        <v>744</v>
      </c>
      <c r="G425" s="3" t="str">
        <f>IF(E425&lt;&gt;"",VLOOKUP(E425,'ESO zone constants'!$A$2:$D$949,4,FALSE),"")</f>
        <v>Blackreach: Greymoor Caverns</v>
      </c>
      <c r="H425" s="5">
        <v>1</v>
      </c>
      <c r="I425" t="str">
        <f>VLOOKUP(A425,'ESO wayshrine names'!$A$3:$B$1000,2,FALSE)</f>
        <v>Western Greymoor Wayshrine</v>
      </c>
      <c r="J425" s="30" t="str">
        <f t="shared" si="6"/>
        <v>[433]=1161,</v>
      </c>
    </row>
    <row r="426" spans="1:10" x14ac:dyDescent="0.25">
      <c r="A426" s="12">
        <v>434</v>
      </c>
      <c r="B426" s="5">
        <v>38</v>
      </c>
      <c r="C426" s="5">
        <v>1719</v>
      </c>
      <c r="D426" t="str">
        <f>VLOOKUP(C426,'ESO map constants'!$B$3:$C$1000,2,FALSE)</f>
        <v>Western Skyrim</v>
      </c>
      <c r="E426" s="3">
        <f>IF(B426&lt;&gt;"",VLOOKUP(B426,'ESO map constants'!$A$3:$D$1000,4,FALSE),"")</f>
        <v>1160</v>
      </c>
      <c r="F426" s="3">
        <f>VLOOKUP(E426,'ESO zone constants'!$A$2:$B$9949,2,FALSE)</f>
        <v>743</v>
      </c>
      <c r="G426" s="3" t="str">
        <f>IF(E426&lt;&gt;"",VLOOKUP(E426,'ESO zone constants'!$A$2:$D$949,4,FALSE),"")</f>
        <v>Western Skyrim</v>
      </c>
      <c r="H426" s="5">
        <v>3</v>
      </c>
      <c r="I426" t="str">
        <f>VLOOKUP(A426,'ESO wayshrine names'!$A$3:$B$1000,2,FALSE)</f>
        <v>Trial: Kyne's Aegis</v>
      </c>
      <c r="J426" s="30" t="str">
        <f t="shared" si="6"/>
        <v>[434]=1160,</v>
      </c>
    </row>
    <row r="427" spans="1:10" x14ac:dyDescent="0.25">
      <c r="A427" s="12">
        <v>436</v>
      </c>
      <c r="B427" s="5">
        <v>38</v>
      </c>
      <c r="C427" s="5">
        <v>1719</v>
      </c>
      <c r="D427" t="s">
        <v>1884</v>
      </c>
      <c r="E427" s="3">
        <f>IF(B427&lt;&gt;"",VLOOKUP(B427,'ESO map constants'!$A$3:$D$1000,4,FALSE),"")</f>
        <v>1160</v>
      </c>
      <c r="F427" s="3">
        <f>VLOOKUP(E427,'ESO zone constants'!$A$2:$B$9949,2,FALSE)</f>
        <v>743</v>
      </c>
      <c r="G427" s="3" t="str">
        <f>IF(E427&lt;&gt;"",VLOOKUP(E427,'ESO zone constants'!$A$2:$D$949,4,FALSE),"")</f>
        <v>Western Skyrim</v>
      </c>
      <c r="H427" s="5">
        <v>4</v>
      </c>
      <c r="I427" t="str">
        <f>VLOOKUP(A427,'ESO wayshrine names'!$A$3:$B$1000,2,FALSE)</f>
        <v>Dungeon: Castle Thorn</v>
      </c>
      <c r="J427" s="30" t="str">
        <f t="shared" ref="J427:J433" si="7">IF(A427&lt;&gt;"",IF(E427&lt;&gt;"",IF(OR(ISNA(A427),ISNA(E427)),"","["&amp;A427&amp;"]="&amp;E427&amp;","),""),"")</f>
        <v>[436]=1160,</v>
      </c>
    </row>
    <row r="428" spans="1:10" x14ac:dyDescent="0.25">
      <c r="A428" s="12">
        <v>438</v>
      </c>
      <c r="B428" s="5">
        <v>38</v>
      </c>
      <c r="C428" s="5">
        <v>1719</v>
      </c>
      <c r="D428" t="s">
        <v>1884</v>
      </c>
      <c r="E428" s="3">
        <f>IF(B428&lt;&gt;"",VLOOKUP(B428,'ESO map constants'!$A$3:$D$1000,4,FALSE),"")</f>
        <v>1160</v>
      </c>
      <c r="F428" s="3">
        <f>VLOOKUP(E428,'ESO zone constants'!$A$2:$B$9949,2,FALSE)</f>
        <v>743</v>
      </c>
      <c r="G428" s="3" t="str">
        <f>IF(E428&lt;&gt;"",VLOOKUP(E428,'ESO zone constants'!$A$2:$D$949,4,FALSE),"")</f>
        <v>Western Skyrim</v>
      </c>
      <c r="H428" s="5">
        <v>5</v>
      </c>
      <c r="I428" t="str">
        <f>VLOOKUP(A428,'ESO wayshrine names'!$A$3:$B$1000,2,FALSE)</f>
        <v>Snowmelt Suite</v>
      </c>
      <c r="J428" s="30" t="str">
        <f t="shared" si="7"/>
        <v>[438]=1160,</v>
      </c>
    </row>
    <row r="429" spans="1:10" x14ac:dyDescent="0.25">
      <c r="A429" s="12">
        <v>439</v>
      </c>
      <c r="B429" s="5">
        <v>38</v>
      </c>
      <c r="C429" s="5">
        <v>1719</v>
      </c>
      <c r="D429" t="s">
        <v>1884</v>
      </c>
      <c r="E429" s="3">
        <f>IF(B429&lt;&gt;"",VLOOKUP(B429,'ESO map constants'!$A$3:$D$1000,4,FALSE),"")</f>
        <v>1160</v>
      </c>
      <c r="F429" s="3">
        <f>VLOOKUP(E429,'ESO zone constants'!$A$2:$B$9949,2,FALSE)</f>
        <v>743</v>
      </c>
      <c r="G429" s="3" t="str">
        <f>IF(E429&lt;&gt;"",VLOOKUP(E429,'ESO zone constants'!$A$2:$D$949,4,FALSE),"")</f>
        <v>Western Skyrim</v>
      </c>
      <c r="H429" s="5">
        <v>6</v>
      </c>
      <c r="I429" t="str">
        <f>VLOOKUP(A429,'ESO wayshrine names'!$A$3:$B$1000,2,FALSE)</f>
        <v>Proudspire Manor</v>
      </c>
      <c r="J429" s="30" t="str">
        <f t="shared" si="7"/>
        <v>[439]=1160,</v>
      </c>
    </row>
    <row r="430" spans="1:10" x14ac:dyDescent="0.25">
      <c r="A430" s="12">
        <v>450</v>
      </c>
      <c r="B430" s="5">
        <v>38</v>
      </c>
      <c r="C430" s="5">
        <v>1719</v>
      </c>
      <c r="D430" t="s">
        <v>1884</v>
      </c>
      <c r="E430" s="3">
        <f>IF(B430&lt;&gt;"",VLOOKUP(B430,'ESO map constants'!$A$3:$D$1000,4,FALSE),"")</f>
        <v>1160</v>
      </c>
      <c r="F430" s="3">
        <f>VLOOKUP(E430,'ESO zone constants'!$A$2:$B$9949,2,FALSE)</f>
        <v>743</v>
      </c>
      <c r="G430" s="3" t="str">
        <f>IF(E430&lt;&gt;"",VLOOKUP(E430,'ESO zone constants'!$A$2:$D$949,4,FALSE),"")</f>
        <v>Western Skyrim</v>
      </c>
      <c r="H430" s="5">
        <v>7</v>
      </c>
      <c r="I430" t="str">
        <f>VLOOKUP(A430,'ESO wayshrine names'!$A$3:$B$1000,2,FALSE)</f>
        <v>Giant's Coast Wayshrine</v>
      </c>
      <c r="J430" s="30" t="str">
        <f t="shared" si="7"/>
        <v>[450]=1160,</v>
      </c>
    </row>
    <row r="431" spans="1:10" x14ac:dyDescent="0.25">
      <c r="A431" s="12">
        <v>451</v>
      </c>
      <c r="B431" s="5">
        <v>38</v>
      </c>
      <c r="C431" s="5">
        <v>1719</v>
      </c>
      <c r="D431" t="s">
        <v>1884</v>
      </c>
      <c r="E431" s="3">
        <f>IF(B431&lt;&gt;"",VLOOKUP(B431,'ESO map constants'!$A$3:$D$1000,4,FALSE),"")</f>
        <v>1160</v>
      </c>
      <c r="F431" s="3">
        <f>VLOOKUP(E431,'ESO zone constants'!$A$2:$B$9949,2,FALSE)</f>
        <v>743</v>
      </c>
      <c r="G431" s="3" t="str">
        <f>IF(E431&lt;&gt;"",VLOOKUP(E431,'ESO zone constants'!$A$2:$D$949,4,FALSE),"")</f>
        <v>Western Skyrim</v>
      </c>
      <c r="H431" s="5">
        <v>8</v>
      </c>
      <c r="I431" t="str">
        <f>VLOOKUP(A431,'ESO wayshrine names'!$A$3:$B$1000,2,FALSE)</f>
        <v>Northern Watch Wayshrine</v>
      </c>
      <c r="J431" s="30" t="str">
        <f t="shared" si="7"/>
        <v>[451]=1160,</v>
      </c>
    </row>
    <row r="432" spans="1:10" x14ac:dyDescent="0.25">
      <c r="A432" s="12">
        <v>452</v>
      </c>
      <c r="B432" s="5">
        <v>38</v>
      </c>
      <c r="C432" s="5">
        <v>1719</v>
      </c>
      <c r="D432" t="s">
        <v>1884</v>
      </c>
      <c r="E432" s="3">
        <f>IF(B432&lt;&gt;"",VLOOKUP(B432,'ESO map constants'!$A$3:$D$1000,4,FALSE),"")</f>
        <v>1160</v>
      </c>
      <c r="F432" s="3">
        <f>VLOOKUP(E432,'ESO zone constants'!$A$2:$B$9949,2,FALSE)</f>
        <v>743</v>
      </c>
      <c r="G432" s="3" t="str">
        <f>IF(E432&lt;&gt;"",VLOOKUP(E432,'ESO zone constants'!$A$2:$D$949,4,FALSE),"")</f>
        <v>Western Skyrim</v>
      </c>
      <c r="H432" s="5">
        <v>9</v>
      </c>
      <c r="I432" t="str">
        <f>VLOOKUP(A432,'ESO wayshrine names'!$A$3:$B$1000,2,FALSE)</f>
        <v>Antiquarian's Alpine Gallery</v>
      </c>
      <c r="J432" s="30" t="str">
        <f t="shared" si="7"/>
        <v>[452]=1160,</v>
      </c>
    </row>
    <row r="433" spans="1:10" x14ac:dyDescent="0.25">
      <c r="A433" s="12">
        <v>453</v>
      </c>
      <c r="B433" s="5">
        <v>38</v>
      </c>
      <c r="C433" s="5">
        <v>1719</v>
      </c>
      <c r="D433" t="s">
        <v>1884</v>
      </c>
      <c r="E433" s="3">
        <f>IF(B433&lt;&gt;"",VLOOKUP(B433,'ESO map constants'!$A$3:$D$1000,4,FALSE),"")</f>
        <v>1160</v>
      </c>
      <c r="F433" s="3">
        <f>VLOOKUP(E433,'ESO zone constants'!$A$2:$B$9949,2,FALSE)</f>
        <v>743</v>
      </c>
      <c r="G433" s="3" t="str">
        <f>IF(E433&lt;&gt;"",VLOOKUP(E433,'ESO zone constants'!$A$2:$D$949,4,FALSE),"")</f>
        <v>Western Skyrim</v>
      </c>
      <c r="H433" s="5">
        <v>10</v>
      </c>
      <c r="I433" t="str">
        <f>VLOOKUP(A433,'ESO wayshrine names'!$A$3:$B$1000,2,FALSE)</f>
        <v>Stillwaters Retreat</v>
      </c>
      <c r="J433" s="30" t="str">
        <f t="shared" si="7"/>
        <v>[453]=1160,</v>
      </c>
    </row>
  </sheetData>
  <autoFilter ref="A2:J418">
    <sortState ref="A3:J443">
      <sortCondition ref="A2:A426"/>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379"/>
  <sheetViews>
    <sheetView topLeftCell="A11" workbookViewId="0">
      <selection activeCell="H35" sqref="H35"/>
    </sheetView>
  </sheetViews>
  <sheetFormatPr baseColWidth="10" defaultRowHeight="15" x14ac:dyDescent="0.25"/>
  <cols>
    <col min="1" max="1" width="8.42578125" customWidth="1"/>
    <col min="2" max="2" width="16.42578125" bestFit="1" customWidth="1"/>
    <col min="3" max="3" width="13" bestFit="1" customWidth="1"/>
    <col min="4" max="4" width="28.140625" bestFit="1" customWidth="1"/>
    <col min="5" max="5" width="14.28515625" bestFit="1" customWidth="1"/>
    <col min="6" max="6" width="11" bestFit="1" customWidth="1"/>
    <col min="7" max="7" width="16.5703125" bestFit="1" customWidth="1"/>
    <col min="8" max="8" width="8.5703125" bestFit="1" customWidth="1"/>
    <col min="9" max="9" width="27.85546875" bestFit="1" customWidth="1"/>
    <col min="10" max="10" width="13.28515625" customWidth="1"/>
  </cols>
  <sheetData>
    <row r="1" spans="1:11" s="60" customFormat="1" ht="15.75" x14ac:dyDescent="0.25">
      <c r="A1" s="50" t="s">
        <v>1966</v>
      </c>
    </row>
    <row r="2" spans="1:11" x14ac:dyDescent="0.25">
      <c r="A2" s="61" t="s">
        <v>1953</v>
      </c>
      <c r="B2" s="1" t="s">
        <v>1954</v>
      </c>
      <c r="C2" s="1" t="s">
        <v>1955</v>
      </c>
      <c r="D2" s="1" t="s">
        <v>1956</v>
      </c>
      <c r="E2" s="1" t="s">
        <v>1958</v>
      </c>
      <c r="F2" s="1" t="s">
        <v>1957</v>
      </c>
      <c r="G2" s="1" t="s">
        <v>1959</v>
      </c>
      <c r="H2" s="1" t="s">
        <v>1960</v>
      </c>
      <c r="I2" s="1" t="s">
        <v>1961</v>
      </c>
    </row>
    <row r="3" spans="1:11" x14ac:dyDescent="0.25">
      <c r="A3" s="57">
        <v>381</v>
      </c>
      <c r="B3">
        <v>36</v>
      </c>
      <c r="C3">
        <v>1555</v>
      </c>
      <c r="D3" t="s">
        <v>1559</v>
      </c>
      <c r="E3">
        <v>681</v>
      </c>
      <c r="F3">
        <v>1086</v>
      </c>
      <c r="G3" t="s">
        <v>1559</v>
      </c>
      <c r="H3">
        <v>1</v>
      </c>
      <c r="I3" t="s">
        <v>1915</v>
      </c>
      <c r="K3" s="57"/>
    </row>
    <row r="4" spans="1:11" x14ac:dyDescent="0.25">
      <c r="A4" s="57">
        <v>382</v>
      </c>
      <c r="B4">
        <v>36</v>
      </c>
      <c r="C4">
        <v>1555</v>
      </c>
      <c r="D4" t="s">
        <v>1559</v>
      </c>
      <c r="E4">
        <v>681</v>
      </c>
      <c r="F4">
        <v>1086</v>
      </c>
      <c r="G4" t="s">
        <v>1559</v>
      </c>
      <c r="H4">
        <v>1</v>
      </c>
      <c r="I4" t="s">
        <v>1916</v>
      </c>
      <c r="K4" s="57"/>
    </row>
    <row r="5" spans="1:11" x14ac:dyDescent="0.25">
      <c r="A5" s="57">
        <v>383</v>
      </c>
      <c r="B5">
        <v>36</v>
      </c>
      <c r="C5">
        <v>1555</v>
      </c>
      <c r="D5" t="s">
        <v>1559</v>
      </c>
      <c r="E5">
        <v>681</v>
      </c>
      <c r="F5">
        <v>1086</v>
      </c>
      <c r="G5" t="s">
        <v>1559</v>
      </c>
      <c r="H5">
        <v>1</v>
      </c>
      <c r="I5" t="s">
        <v>1917</v>
      </c>
      <c r="K5" s="57"/>
    </row>
    <row r="6" spans="1:11" x14ac:dyDescent="0.25">
      <c r="A6" s="57">
        <v>384</v>
      </c>
      <c r="B6">
        <v>36</v>
      </c>
      <c r="C6">
        <v>1555</v>
      </c>
      <c r="D6" t="s">
        <v>1559</v>
      </c>
      <c r="E6">
        <v>681</v>
      </c>
      <c r="F6">
        <v>1086</v>
      </c>
      <c r="G6" t="s">
        <v>1559</v>
      </c>
      <c r="H6">
        <v>1</v>
      </c>
      <c r="I6" t="s">
        <v>1918</v>
      </c>
      <c r="K6" s="57"/>
    </row>
    <row r="7" spans="1:11" x14ac:dyDescent="0.25">
      <c r="A7" s="57">
        <v>386</v>
      </c>
      <c r="B7">
        <v>36</v>
      </c>
      <c r="C7">
        <v>1555</v>
      </c>
      <c r="D7" t="s">
        <v>1559</v>
      </c>
      <c r="E7">
        <v>681</v>
      </c>
      <c r="F7">
        <v>1086</v>
      </c>
      <c r="G7" t="s">
        <v>1559</v>
      </c>
      <c r="H7">
        <v>1</v>
      </c>
      <c r="I7" t="s">
        <v>1919</v>
      </c>
      <c r="K7" s="57"/>
    </row>
    <row r="8" spans="1:11" x14ac:dyDescent="0.25">
      <c r="A8" s="57">
        <v>387</v>
      </c>
      <c r="B8">
        <v>36</v>
      </c>
      <c r="C8">
        <v>1555</v>
      </c>
      <c r="D8" t="s">
        <v>1559</v>
      </c>
      <c r="E8">
        <v>681</v>
      </c>
      <c r="F8">
        <v>1086</v>
      </c>
      <c r="G8" t="s">
        <v>1559</v>
      </c>
      <c r="H8">
        <v>1</v>
      </c>
      <c r="I8" t="s">
        <v>1920</v>
      </c>
      <c r="K8" s="57"/>
    </row>
    <row r="9" spans="1:11" x14ac:dyDescent="0.25">
      <c r="A9" s="57">
        <v>391</v>
      </c>
      <c r="B9">
        <v>36</v>
      </c>
      <c r="C9">
        <v>1555</v>
      </c>
      <c r="D9" t="s">
        <v>1559</v>
      </c>
      <c r="E9">
        <v>681</v>
      </c>
      <c r="F9">
        <v>1086</v>
      </c>
      <c r="G9" t="s">
        <v>1559</v>
      </c>
      <c r="H9">
        <v>6</v>
      </c>
      <c r="I9" t="s">
        <v>1921</v>
      </c>
      <c r="K9" s="57"/>
    </row>
    <row r="10" spans="1:11" x14ac:dyDescent="0.25">
      <c r="A10" s="57">
        <v>396</v>
      </c>
      <c r="B10">
        <v>36</v>
      </c>
      <c r="C10">
        <v>1555</v>
      </c>
      <c r="D10" t="s">
        <v>1559</v>
      </c>
      <c r="E10">
        <v>681</v>
      </c>
      <c r="F10">
        <v>1086</v>
      </c>
      <c r="G10" t="s">
        <v>1559</v>
      </c>
      <c r="H10">
        <v>7</v>
      </c>
      <c r="I10" t="s">
        <v>1922</v>
      </c>
      <c r="K10" s="57"/>
    </row>
    <row r="11" spans="1:11" x14ac:dyDescent="0.25">
      <c r="A11" s="57">
        <v>397</v>
      </c>
      <c r="B11">
        <v>36</v>
      </c>
      <c r="C11">
        <v>1555</v>
      </c>
      <c r="D11" t="s">
        <v>1559</v>
      </c>
      <c r="E11">
        <v>681</v>
      </c>
      <c r="F11">
        <v>1086</v>
      </c>
      <c r="G11" t="s">
        <v>1559</v>
      </c>
      <c r="H11">
        <v>1</v>
      </c>
      <c r="I11" t="s">
        <v>1923</v>
      </c>
      <c r="K11" s="57"/>
    </row>
    <row r="12" spans="1:11" x14ac:dyDescent="0.25">
      <c r="A12" s="57">
        <v>399</v>
      </c>
      <c r="B12">
        <v>36</v>
      </c>
      <c r="C12">
        <v>1555</v>
      </c>
      <c r="D12" t="s">
        <v>1559</v>
      </c>
      <c r="E12">
        <v>681</v>
      </c>
      <c r="F12">
        <v>1086</v>
      </c>
      <c r="G12" t="s">
        <v>1559</v>
      </c>
      <c r="H12">
        <v>3</v>
      </c>
      <c r="I12" t="s">
        <v>1924</v>
      </c>
      <c r="K12" s="57"/>
    </row>
    <row r="13" spans="1:11" x14ac:dyDescent="0.25">
      <c r="A13" s="57">
        <v>400</v>
      </c>
      <c r="B13">
        <v>36</v>
      </c>
      <c r="C13">
        <v>1555</v>
      </c>
      <c r="D13" t="s">
        <v>1559</v>
      </c>
      <c r="E13">
        <v>681</v>
      </c>
      <c r="F13">
        <v>1086</v>
      </c>
      <c r="G13" t="s">
        <v>1559</v>
      </c>
      <c r="H13">
        <v>7</v>
      </c>
      <c r="I13" t="s">
        <v>1925</v>
      </c>
      <c r="K13" s="57"/>
    </row>
    <row r="14" spans="1:11" x14ac:dyDescent="0.25">
      <c r="A14" s="57">
        <v>401</v>
      </c>
      <c r="B14">
        <v>36</v>
      </c>
      <c r="C14">
        <v>1555</v>
      </c>
      <c r="D14" t="s">
        <v>1559</v>
      </c>
      <c r="E14">
        <v>681</v>
      </c>
      <c r="F14">
        <v>1086</v>
      </c>
      <c r="G14" t="s">
        <v>1559</v>
      </c>
      <c r="H14">
        <v>7</v>
      </c>
      <c r="I14" t="s">
        <v>1926</v>
      </c>
      <c r="K14" s="57"/>
    </row>
    <row r="15" spans="1:11" x14ac:dyDescent="0.25">
      <c r="A15" s="57">
        <v>402</v>
      </c>
      <c r="B15">
        <v>37</v>
      </c>
      <c r="C15">
        <v>1654</v>
      </c>
      <c r="D15" t="s">
        <v>1769</v>
      </c>
      <c r="E15">
        <v>720</v>
      </c>
      <c r="F15">
        <v>1133</v>
      </c>
      <c r="G15" t="s">
        <v>1769</v>
      </c>
      <c r="H15">
        <v>1</v>
      </c>
      <c r="I15" t="s">
        <v>1927</v>
      </c>
      <c r="K15" s="57"/>
    </row>
    <row r="16" spans="1:11" x14ac:dyDescent="0.25">
      <c r="A16" s="57">
        <v>403</v>
      </c>
      <c r="B16">
        <v>37</v>
      </c>
      <c r="C16">
        <v>1654</v>
      </c>
      <c r="D16" t="s">
        <v>1769</v>
      </c>
      <c r="E16">
        <v>720</v>
      </c>
      <c r="F16">
        <v>1133</v>
      </c>
      <c r="G16" t="s">
        <v>1769</v>
      </c>
      <c r="H16">
        <v>1</v>
      </c>
      <c r="I16" t="s">
        <v>1928</v>
      </c>
      <c r="K16" s="57"/>
    </row>
    <row r="17" spans="1:11" x14ac:dyDescent="0.25">
      <c r="A17" s="57">
        <v>404</v>
      </c>
      <c r="B17">
        <v>37</v>
      </c>
      <c r="C17">
        <v>1654</v>
      </c>
      <c r="D17" t="s">
        <v>1769</v>
      </c>
      <c r="E17">
        <v>720</v>
      </c>
      <c r="F17">
        <v>1133</v>
      </c>
      <c r="G17" t="s">
        <v>1769</v>
      </c>
      <c r="H17">
        <v>1</v>
      </c>
      <c r="I17" t="s">
        <v>1929</v>
      </c>
      <c r="K17" s="57"/>
    </row>
    <row r="18" spans="1:11" x14ac:dyDescent="0.25">
      <c r="A18" s="57">
        <v>405</v>
      </c>
      <c r="B18">
        <v>37</v>
      </c>
      <c r="C18">
        <v>1654</v>
      </c>
      <c r="D18" t="s">
        <v>1769</v>
      </c>
      <c r="E18">
        <v>720</v>
      </c>
      <c r="F18">
        <v>1133</v>
      </c>
      <c r="G18" t="s">
        <v>1769</v>
      </c>
      <c r="H18">
        <v>1</v>
      </c>
      <c r="I18" t="s">
        <v>1930</v>
      </c>
      <c r="K18" s="57"/>
    </row>
    <row r="19" spans="1:11" x14ac:dyDescent="0.25">
      <c r="A19" s="57">
        <v>406</v>
      </c>
      <c r="B19">
        <v>37</v>
      </c>
      <c r="C19">
        <v>1654</v>
      </c>
      <c r="D19" t="s">
        <v>1769</v>
      </c>
      <c r="E19">
        <v>720</v>
      </c>
      <c r="F19">
        <v>1133</v>
      </c>
      <c r="G19" t="s">
        <v>1769</v>
      </c>
      <c r="H19">
        <v>1</v>
      </c>
      <c r="I19" t="s">
        <v>1931</v>
      </c>
      <c r="K19" s="57"/>
    </row>
    <row r="20" spans="1:11" x14ac:dyDescent="0.25">
      <c r="A20" s="57">
        <v>410</v>
      </c>
      <c r="B20">
        <v>36</v>
      </c>
      <c r="C20">
        <v>1555</v>
      </c>
      <c r="D20" t="s">
        <v>1559</v>
      </c>
      <c r="E20">
        <v>681</v>
      </c>
      <c r="F20">
        <v>1086</v>
      </c>
      <c r="G20" t="s">
        <v>1559</v>
      </c>
      <c r="H20">
        <v>7</v>
      </c>
      <c r="I20" t="s">
        <v>1932</v>
      </c>
      <c r="K20" s="57"/>
    </row>
    <row r="21" spans="1:11" x14ac:dyDescent="0.25">
      <c r="A21" s="57">
        <v>411</v>
      </c>
      <c r="B21">
        <v>39</v>
      </c>
      <c r="C21">
        <v>1747</v>
      </c>
      <c r="D21" t="s">
        <v>1914</v>
      </c>
      <c r="E21">
        <v>744</v>
      </c>
      <c r="F21">
        <v>1161</v>
      </c>
      <c r="G21" t="s">
        <v>1914</v>
      </c>
      <c r="H21">
        <v>1</v>
      </c>
      <c r="I21" t="s">
        <v>1933</v>
      </c>
      <c r="K21" s="57"/>
    </row>
    <row r="22" spans="1:11" x14ac:dyDescent="0.25">
      <c r="A22" s="57">
        <v>412</v>
      </c>
      <c r="B22">
        <v>39</v>
      </c>
      <c r="C22">
        <v>1747</v>
      </c>
      <c r="D22" t="s">
        <v>1914</v>
      </c>
      <c r="E22">
        <v>744</v>
      </c>
      <c r="F22">
        <v>1161</v>
      </c>
      <c r="G22" t="s">
        <v>1914</v>
      </c>
      <c r="H22">
        <v>1</v>
      </c>
      <c r="I22" t="s">
        <v>1934</v>
      </c>
      <c r="K22" s="57"/>
    </row>
    <row r="23" spans="1:11" x14ac:dyDescent="0.25">
      <c r="A23" s="57">
        <v>413</v>
      </c>
      <c r="B23">
        <v>39</v>
      </c>
      <c r="C23">
        <v>1747</v>
      </c>
      <c r="D23" t="s">
        <v>1914</v>
      </c>
      <c r="E23">
        <v>744</v>
      </c>
      <c r="F23">
        <v>1161</v>
      </c>
      <c r="G23" t="s">
        <v>1914</v>
      </c>
      <c r="H23">
        <v>1</v>
      </c>
      <c r="I23" t="s">
        <v>1935</v>
      </c>
      <c r="K23" s="57"/>
    </row>
    <row r="24" spans="1:11" x14ac:dyDescent="0.25">
      <c r="A24" s="57">
        <v>414</v>
      </c>
      <c r="B24">
        <v>39</v>
      </c>
      <c r="C24">
        <v>1747</v>
      </c>
      <c r="D24" t="s">
        <v>1914</v>
      </c>
      <c r="E24">
        <v>744</v>
      </c>
      <c r="F24">
        <v>1161</v>
      </c>
      <c r="G24" t="s">
        <v>1914</v>
      </c>
      <c r="H24">
        <v>1</v>
      </c>
      <c r="I24" t="s">
        <v>1936</v>
      </c>
      <c r="K24" s="57"/>
    </row>
    <row r="25" spans="1:11" x14ac:dyDescent="0.25">
      <c r="A25" s="57">
        <v>415</v>
      </c>
      <c r="B25">
        <v>38</v>
      </c>
      <c r="C25">
        <v>1719</v>
      </c>
      <c r="D25" t="s">
        <v>1884</v>
      </c>
      <c r="E25">
        <v>743</v>
      </c>
      <c r="F25">
        <v>1160</v>
      </c>
      <c r="G25" t="s">
        <v>1884</v>
      </c>
      <c r="H25">
        <v>1</v>
      </c>
      <c r="I25" t="s">
        <v>1937</v>
      </c>
      <c r="K25" s="57"/>
    </row>
    <row r="26" spans="1:11" x14ac:dyDescent="0.25">
      <c r="A26" s="57">
        <v>416</v>
      </c>
      <c r="B26">
        <v>38</v>
      </c>
      <c r="C26">
        <v>1719</v>
      </c>
      <c r="D26" t="s">
        <v>1884</v>
      </c>
      <c r="E26">
        <v>743</v>
      </c>
      <c r="F26">
        <v>1160</v>
      </c>
      <c r="G26" t="s">
        <v>1884</v>
      </c>
      <c r="H26">
        <v>1</v>
      </c>
      <c r="I26" t="s">
        <v>1938</v>
      </c>
      <c r="K26" s="57"/>
    </row>
    <row r="27" spans="1:11" x14ac:dyDescent="0.25">
      <c r="A27" s="57">
        <v>417</v>
      </c>
      <c r="B27">
        <v>38</v>
      </c>
      <c r="C27">
        <v>1719</v>
      </c>
      <c r="D27" t="s">
        <v>1884</v>
      </c>
      <c r="E27">
        <v>743</v>
      </c>
      <c r="F27">
        <v>1160</v>
      </c>
      <c r="G27" t="s">
        <v>1884</v>
      </c>
      <c r="H27">
        <v>1</v>
      </c>
      <c r="I27" t="s">
        <v>1939</v>
      </c>
      <c r="K27" s="57"/>
    </row>
    <row r="28" spans="1:11" x14ac:dyDescent="0.25">
      <c r="A28" s="57">
        <v>418</v>
      </c>
      <c r="B28">
        <v>38</v>
      </c>
      <c r="C28">
        <v>1719</v>
      </c>
      <c r="D28" t="s">
        <v>1884</v>
      </c>
      <c r="E28">
        <v>743</v>
      </c>
      <c r="F28">
        <v>1160</v>
      </c>
      <c r="G28" t="s">
        <v>1884</v>
      </c>
      <c r="H28">
        <v>1</v>
      </c>
      <c r="I28" t="s">
        <v>1940</v>
      </c>
      <c r="K28" s="57"/>
    </row>
    <row r="29" spans="1:11" x14ac:dyDescent="0.25">
      <c r="A29" s="57">
        <v>419</v>
      </c>
      <c r="B29">
        <v>38</v>
      </c>
      <c r="C29">
        <v>1719</v>
      </c>
      <c r="D29" t="s">
        <v>1884</v>
      </c>
      <c r="E29">
        <v>743</v>
      </c>
      <c r="F29">
        <v>1160</v>
      </c>
      <c r="G29" t="s">
        <v>1884</v>
      </c>
      <c r="H29">
        <v>1</v>
      </c>
      <c r="I29" t="s">
        <v>1941</v>
      </c>
      <c r="K29" s="57"/>
    </row>
    <row r="30" spans="1:11" x14ac:dyDescent="0.25">
      <c r="A30" s="57">
        <v>420</v>
      </c>
      <c r="B30">
        <v>38</v>
      </c>
      <c r="C30">
        <v>1719</v>
      </c>
      <c r="D30" t="s">
        <v>1884</v>
      </c>
      <c r="E30">
        <v>743</v>
      </c>
      <c r="F30">
        <v>1160</v>
      </c>
      <c r="G30" t="s">
        <v>1884</v>
      </c>
      <c r="H30">
        <v>1</v>
      </c>
      <c r="I30" t="s">
        <v>1942</v>
      </c>
      <c r="K30" s="57"/>
    </row>
    <row r="31" spans="1:11" x14ac:dyDescent="0.25">
      <c r="A31" s="57">
        <v>421</v>
      </c>
      <c r="B31">
        <v>38</v>
      </c>
      <c r="C31">
        <v>1719</v>
      </c>
      <c r="D31" t="s">
        <v>1884</v>
      </c>
      <c r="E31">
        <v>743</v>
      </c>
      <c r="F31">
        <v>1160</v>
      </c>
      <c r="G31" t="s">
        <v>1884</v>
      </c>
      <c r="H31">
        <v>1</v>
      </c>
      <c r="I31" t="s">
        <v>1943</v>
      </c>
      <c r="K31" s="57"/>
    </row>
    <row r="32" spans="1:11" x14ac:dyDescent="0.25">
      <c r="A32" s="57">
        <v>422</v>
      </c>
      <c r="B32">
        <v>37</v>
      </c>
      <c r="C32">
        <v>1654</v>
      </c>
      <c r="D32" t="s">
        <v>1769</v>
      </c>
      <c r="E32">
        <v>720</v>
      </c>
      <c r="F32">
        <v>1133</v>
      </c>
      <c r="G32" t="s">
        <v>1769</v>
      </c>
      <c r="H32">
        <v>7</v>
      </c>
      <c r="I32" t="s">
        <v>1944</v>
      </c>
      <c r="K32" s="57"/>
    </row>
    <row r="33" spans="1:11" x14ac:dyDescent="0.25">
      <c r="A33" s="57">
        <v>423</v>
      </c>
      <c r="B33">
        <v>37</v>
      </c>
      <c r="C33">
        <v>1654</v>
      </c>
      <c r="D33" t="s">
        <v>1769</v>
      </c>
      <c r="E33">
        <v>720</v>
      </c>
      <c r="F33">
        <v>1133</v>
      </c>
      <c r="G33" t="s">
        <v>1769</v>
      </c>
      <c r="H33">
        <v>7</v>
      </c>
      <c r="I33" t="s">
        <v>1945</v>
      </c>
      <c r="K33" s="57"/>
    </row>
    <row r="34" spans="1:11" x14ac:dyDescent="0.25">
      <c r="A34" s="57">
        <v>426</v>
      </c>
      <c r="B34">
        <v>38</v>
      </c>
      <c r="C34">
        <v>1719</v>
      </c>
      <c r="D34" t="s">
        <v>1884</v>
      </c>
      <c r="E34">
        <v>743</v>
      </c>
      <c r="F34">
        <v>1160</v>
      </c>
      <c r="G34" t="s">
        <v>1884</v>
      </c>
      <c r="H34">
        <v>1</v>
      </c>
      <c r="I34" t="s">
        <v>1946</v>
      </c>
      <c r="K34" s="57"/>
    </row>
    <row r="35" spans="1:11" x14ac:dyDescent="0.25">
      <c r="A35" s="57">
        <v>429</v>
      </c>
      <c r="B35">
        <v>38</v>
      </c>
      <c r="C35">
        <v>1719</v>
      </c>
      <c r="D35" t="s">
        <v>1884</v>
      </c>
      <c r="E35">
        <v>743</v>
      </c>
      <c r="F35">
        <v>1160</v>
      </c>
      <c r="G35" t="s">
        <v>1884</v>
      </c>
      <c r="H35">
        <v>1</v>
      </c>
      <c r="I35" t="s">
        <v>1947</v>
      </c>
      <c r="K35" s="57"/>
    </row>
    <row r="36" spans="1:11" x14ac:dyDescent="0.25">
      <c r="A36" s="57">
        <v>430</v>
      </c>
      <c r="B36">
        <v>39</v>
      </c>
      <c r="C36">
        <v>1747</v>
      </c>
      <c r="D36" t="s">
        <v>1914</v>
      </c>
      <c r="E36">
        <v>744</v>
      </c>
      <c r="F36">
        <v>1161</v>
      </c>
      <c r="G36" t="s">
        <v>1914</v>
      </c>
      <c r="H36">
        <v>1</v>
      </c>
      <c r="I36" t="s">
        <v>1948</v>
      </c>
      <c r="K36" s="57"/>
    </row>
    <row r="37" spans="1:11" x14ac:dyDescent="0.25">
      <c r="A37" s="57">
        <v>431</v>
      </c>
      <c r="B37">
        <v>39</v>
      </c>
      <c r="C37">
        <v>1747</v>
      </c>
      <c r="D37" t="s">
        <v>1914</v>
      </c>
      <c r="E37">
        <v>744</v>
      </c>
      <c r="F37">
        <v>1161</v>
      </c>
      <c r="G37" t="s">
        <v>1914</v>
      </c>
      <c r="H37">
        <v>1</v>
      </c>
      <c r="I37" t="s">
        <v>1949</v>
      </c>
      <c r="K37" s="57"/>
    </row>
    <row r="38" spans="1:11" x14ac:dyDescent="0.25">
      <c r="A38" s="57">
        <v>432</v>
      </c>
      <c r="B38">
        <v>39</v>
      </c>
      <c r="C38">
        <v>1747</v>
      </c>
      <c r="D38" t="s">
        <v>1914</v>
      </c>
      <c r="E38">
        <v>744</v>
      </c>
      <c r="F38">
        <v>1161</v>
      </c>
      <c r="G38" t="s">
        <v>1914</v>
      </c>
      <c r="H38">
        <v>1</v>
      </c>
      <c r="I38" t="s">
        <v>1950</v>
      </c>
      <c r="K38" s="57"/>
    </row>
    <row r="39" spans="1:11" x14ac:dyDescent="0.25">
      <c r="A39" s="57">
        <v>433</v>
      </c>
      <c r="B39">
        <v>39</v>
      </c>
      <c r="C39">
        <v>1747</v>
      </c>
      <c r="D39" t="s">
        <v>1914</v>
      </c>
      <c r="E39">
        <v>744</v>
      </c>
      <c r="F39">
        <v>1161</v>
      </c>
      <c r="G39" t="s">
        <v>1914</v>
      </c>
      <c r="H39">
        <v>1</v>
      </c>
      <c r="I39" t="s">
        <v>1951</v>
      </c>
      <c r="K39" s="57"/>
    </row>
    <row r="40" spans="1:11" x14ac:dyDescent="0.25">
      <c r="A40" s="57">
        <v>434</v>
      </c>
      <c r="B40">
        <v>38</v>
      </c>
      <c r="C40">
        <v>1719</v>
      </c>
      <c r="D40" t="s">
        <v>1884</v>
      </c>
      <c r="E40">
        <v>743</v>
      </c>
      <c r="F40">
        <v>1160</v>
      </c>
      <c r="G40" t="s">
        <v>1884</v>
      </c>
      <c r="H40">
        <v>3</v>
      </c>
      <c r="I40" t="s">
        <v>1952</v>
      </c>
      <c r="K40" s="57"/>
    </row>
    <row r="41" spans="1:11" x14ac:dyDescent="0.25">
      <c r="K41" s="57"/>
    </row>
    <row r="42" spans="1:11" x14ac:dyDescent="0.25">
      <c r="K42" s="57"/>
    </row>
    <row r="43" spans="1:11" x14ac:dyDescent="0.25">
      <c r="K43" s="57"/>
    </row>
    <row r="44" spans="1:11" x14ac:dyDescent="0.25">
      <c r="K44" s="57"/>
    </row>
    <row r="45" spans="1:11" x14ac:dyDescent="0.25">
      <c r="K45" s="57"/>
    </row>
    <row r="46" spans="1:11" x14ac:dyDescent="0.25">
      <c r="K46" s="57"/>
    </row>
    <row r="47" spans="1:11" x14ac:dyDescent="0.25">
      <c r="K47" s="57"/>
    </row>
    <row r="48" spans="1:11" x14ac:dyDescent="0.25">
      <c r="K48" s="57"/>
    </row>
    <row r="49" spans="11:11" x14ac:dyDescent="0.25">
      <c r="K49" s="57"/>
    </row>
    <row r="50" spans="11:11" x14ac:dyDescent="0.25">
      <c r="K50" s="57"/>
    </row>
    <row r="51" spans="11:11" x14ac:dyDescent="0.25">
      <c r="K51" s="57"/>
    </row>
    <row r="52" spans="11:11" x14ac:dyDescent="0.25">
      <c r="K52" s="57"/>
    </row>
    <row r="53" spans="11:11" x14ac:dyDescent="0.25">
      <c r="K53" s="57"/>
    </row>
    <row r="54" spans="11:11" x14ac:dyDescent="0.25">
      <c r="K54" s="57"/>
    </row>
    <row r="55" spans="11:11" x14ac:dyDescent="0.25">
      <c r="K55" s="57"/>
    </row>
    <row r="56" spans="11:11" x14ac:dyDescent="0.25">
      <c r="K56" s="57"/>
    </row>
    <row r="57" spans="11:11" x14ac:dyDescent="0.25">
      <c r="K57" s="57"/>
    </row>
    <row r="58" spans="11:11" x14ac:dyDescent="0.25">
      <c r="K58" s="57"/>
    </row>
    <row r="59" spans="11:11" x14ac:dyDescent="0.25">
      <c r="K59" s="57"/>
    </row>
    <row r="60" spans="11:11" x14ac:dyDescent="0.25">
      <c r="K60" s="57"/>
    </row>
    <row r="61" spans="11:11" x14ac:dyDescent="0.25">
      <c r="K61" s="57"/>
    </row>
    <row r="62" spans="11:11" x14ac:dyDescent="0.25">
      <c r="K62" s="57"/>
    </row>
    <row r="63" spans="11:11" x14ac:dyDescent="0.25">
      <c r="K63" s="57"/>
    </row>
    <row r="64" spans="11:11" x14ac:dyDescent="0.25">
      <c r="K64" s="57"/>
    </row>
    <row r="65" spans="11:11" x14ac:dyDescent="0.25">
      <c r="K65" s="57"/>
    </row>
    <row r="66" spans="11:11" x14ac:dyDescent="0.25">
      <c r="K66" s="57"/>
    </row>
    <row r="67" spans="11:11" x14ac:dyDescent="0.25">
      <c r="K67" s="57"/>
    </row>
    <row r="68" spans="11:11" x14ac:dyDescent="0.25">
      <c r="K68" s="57"/>
    </row>
    <row r="69" spans="11:11" x14ac:dyDescent="0.25">
      <c r="K69" s="57"/>
    </row>
    <row r="70" spans="11:11" x14ac:dyDescent="0.25">
      <c r="K70" s="57"/>
    </row>
    <row r="71" spans="11:11" x14ac:dyDescent="0.25">
      <c r="K71" s="57"/>
    </row>
    <row r="72" spans="11:11" x14ac:dyDescent="0.25">
      <c r="K72" s="57"/>
    </row>
    <row r="73" spans="11:11" x14ac:dyDescent="0.25">
      <c r="K73" s="57"/>
    </row>
    <row r="74" spans="11:11" x14ac:dyDescent="0.25">
      <c r="K74" s="57"/>
    </row>
    <row r="75" spans="11:11" x14ac:dyDescent="0.25">
      <c r="K75" s="57"/>
    </row>
    <row r="76" spans="11:11" x14ac:dyDescent="0.25">
      <c r="K76" s="57"/>
    </row>
    <row r="77" spans="11:11" x14ac:dyDescent="0.25">
      <c r="K77" s="57"/>
    </row>
    <row r="78" spans="11:11" x14ac:dyDescent="0.25">
      <c r="K78" s="57"/>
    </row>
    <row r="79" spans="11:11" x14ac:dyDescent="0.25">
      <c r="K79" s="57"/>
    </row>
    <row r="80" spans="11:11" x14ac:dyDescent="0.25">
      <c r="K80" s="57"/>
    </row>
    <row r="81" spans="11:11" x14ac:dyDescent="0.25">
      <c r="K81" s="57"/>
    </row>
    <row r="82" spans="11:11" x14ac:dyDescent="0.25">
      <c r="K82" s="57"/>
    </row>
    <row r="83" spans="11:11" x14ac:dyDescent="0.25">
      <c r="K83" s="57"/>
    </row>
    <row r="84" spans="11:11" x14ac:dyDescent="0.25">
      <c r="K84" s="57"/>
    </row>
    <row r="85" spans="11:11" x14ac:dyDescent="0.25">
      <c r="K85" s="57"/>
    </row>
    <row r="86" spans="11:11" x14ac:dyDescent="0.25">
      <c r="K86" s="57"/>
    </row>
    <row r="87" spans="11:11" x14ac:dyDescent="0.25">
      <c r="K87" s="57"/>
    </row>
    <row r="88" spans="11:11" x14ac:dyDescent="0.25">
      <c r="K88" s="57"/>
    </row>
    <row r="89" spans="11:11" x14ac:dyDescent="0.25">
      <c r="K89" s="57"/>
    </row>
    <row r="90" spans="11:11" x14ac:dyDescent="0.25">
      <c r="K90" s="57"/>
    </row>
    <row r="91" spans="11:11" x14ac:dyDescent="0.25">
      <c r="K91" s="57"/>
    </row>
    <row r="92" spans="11:11" x14ac:dyDescent="0.25">
      <c r="K92" s="57"/>
    </row>
    <row r="93" spans="11:11" x14ac:dyDescent="0.25">
      <c r="K93" s="57"/>
    </row>
    <row r="94" spans="11:11" x14ac:dyDescent="0.25">
      <c r="K94" s="57"/>
    </row>
    <row r="95" spans="11:11" x14ac:dyDescent="0.25">
      <c r="K95" s="57"/>
    </row>
    <row r="96" spans="11:11" x14ac:dyDescent="0.25">
      <c r="K96" s="57"/>
    </row>
    <row r="97" spans="11:11" x14ac:dyDescent="0.25">
      <c r="K97" s="57"/>
    </row>
    <row r="98" spans="11:11" x14ac:dyDescent="0.25">
      <c r="K98" s="57"/>
    </row>
    <row r="99" spans="11:11" x14ac:dyDescent="0.25">
      <c r="K99" s="57"/>
    </row>
    <row r="100" spans="11:11" x14ac:dyDescent="0.25">
      <c r="K100" s="57"/>
    </row>
    <row r="101" spans="11:11" x14ac:dyDescent="0.25">
      <c r="K101" s="57"/>
    </row>
    <row r="102" spans="11:11" x14ac:dyDescent="0.25">
      <c r="K102" s="57"/>
    </row>
    <row r="103" spans="11:11" x14ac:dyDescent="0.25">
      <c r="K103" s="57"/>
    </row>
    <row r="104" spans="11:11" x14ac:dyDescent="0.25">
      <c r="K104" s="57"/>
    </row>
    <row r="105" spans="11:11" x14ac:dyDescent="0.25">
      <c r="K105" s="57"/>
    </row>
    <row r="106" spans="11:11" x14ac:dyDescent="0.25">
      <c r="K106" s="57"/>
    </row>
    <row r="107" spans="11:11" x14ac:dyDescent="0.25">
      <c r="K107" s="57"/>
    </row>
    <row r="108" spans="11:11" x14ac:dyDescent="0.25">
      <c r="K108" s="57"/>
    </row>
    <row r="109" spans="11:11" x14ac:dyDescent="0.25">
      <c r="K109" s="57"/>
    </row>
    <row r="110" spans="11:11" x14ac:dyDescent="0.25">
      <c r="K110" s="57"/>
    </row>
    <row r="111" spans="11:11" x14ac:dyDescent="0.25">
      <c r="K111" s="57"/>
    </row>
    <row r="112" spans="11:11" x14ac:dyDescent="0.25">
      <c r="K112" s="57"/>
    </row>
    <row r="113" spans="11:11" x14ac:dyDescent="0.25">
      <c r="K113" s="57"/>
    </row>
    <row r="114" spans="11:11" x14ac:dyDescent="0.25">
      <c r="K114" s="57"/>
    </row>
    <row r="115" spans="11:11" x14ac:dyDescent="0.25">
      <c r="K115" s="57"/>
    </row>
    <row r="116" spans="11:11" x14ac:dyDescent="0.25">
      <c r="K116" s="57"/>
    </row>
    <row r="117" spans="11:11" x14ac:dyDescent="0.25">
      <c r="K117" s="57"/>
    </row>
    <row r="118" spans="11:11" x14ac:dyDescent="0.25">
      <c r="K118" s="57"/>
    </row>
    <row r="119" spans="11:11" x14ac:dyDescent="0.25">
      <c r="K119" s="57"/>
    </row>
    <row r="120" spans="11:11" x14ac:dyDescent="0.25">
      <c r="K120" s="57"/>
    </row>
    <row r="121" spans="11:11" x14ac:dyDescent="0.25">
      <c r="K121" s="57"/>
    </row>
    <row r="122" spans="11:11" x14ac:dyDescent="0.25">
      <c r="K122" s="57"/>
    </row>
    <row r="123" spans="11:11" x14ac:dyDescent="0.25">
      <c r="K123" s="57"/>
    </row>
    <row r="124" spans="11:11" x14ac:dyDescent="0.25">
      <c r="K124" s="57"/>
    </row>
    <row r="125" spans="11:11" x14ac:dyDescent="0.25">
      <c r="K125" s="57"/>
    </row>
    <row r="126" spans="11:11" x14ac:dyDescent="0.25">
      <c r="K126" s="57"/>
    </row>
    <row r="127" spans="11:11" x14ac:dyDescent="0.25">
      <c r="K127" s="57"/>
    </row>
    <row r="128" spans="11:11" x14ac:dyDescent="0.25">
      <c r="K128" s="57"/>
    </row>
    <row r="129" spans="11:11" x14ac:dyDescent="0.25">
      <c r="K129" s="57"/>
    </row>
    <row r="130" spans="11:11" x14ac:dyDescent="0.25">
      <c r="K130" s="57"/>
    </row>
    <row r="131" spans="11:11" x14ac:dyDescent="0.25">
      <c r="K131" s="57"/>
    </row>
    <row r="132" spans="11:11" x14ac:dyDescent="0.25">
      <c r="K132" s="57"/>
    </row>
    <row r="133" spans="11:11" x14ac:dyDescent="0.25">
      <c r="K133" s="57"/>
    </row>
    <row r="134" spans="11:11" x14ac:dyDescent="0.25">
      <c r="K134" s="57"/>
    </row>
    <row r="135" spans="11:11" x14ac:dyDescent="0.25">
      <c r="K135" s="57"/>
    </row>
    <row r="136" spans="11:11" x14ac:dyDescent="0.25">
      <c r="K136" s="57"/>
    </row>
    <row r="137" spans="11:11" x14ac:dyDescent="0.25">
      <c r="K137" s="57"/>
    </row>
    <row r="138" spans="11:11" x14ac:dyDescent="0.25">
      <c r="K138" s="57"/>
    </row>
    <row r="139" spans="11:11" x14ac:dyDescent="0.25">
      <c r="K139" s="57"/>
    </row>
    <row r="140" spans="11:11" x14ac:dyDescent="0.25">
      <c r="K140" s="57"/>
    </row>
    <row r="141" spans="11:11" x14ac:dyDescent="0.25">
      <c r="K141" s="57"/>
    </row>
    <row r="142" spans="11:11" x14ac:dyDescent="0.25">
      <c r="K142" s="57"/>
    </row>
    <row r="143" spans="11:11" x14ac:dyDescent="0.25">
      <c r="K143" s="57"/>
    </row>
    <row r="144" spans="11:11" x14ac:dyDescent="0.25">
      <c r="K144" s="57"/>
    </row>
    <row r="145" spans="11:11" x14ac:dyDescent="0.25">
      <c r="K145" s="57"/>
    </row>
    <row r="146" spans="11:11" x14ac:dyDescent="0.25">
      <c r="K146" s="57"/>
    </row>
    <row r="147" spans="11:11" x14ac:dyDescent="0.25">
      <c r="K147" s="57"/>
    </row>
    <row r="148" spans="11:11" x14ac:dyDescent="0.25">
      <c r="K148" s="57"/>
    </row>
    <row r="149" spans="11:11" x14ac:dyDescent="0.25">
      <c r="K149" s="57"/>
    </row>
    <row r="150" spans="11:11" x14ac:dyDescent="0.25">
      <c r="K150" s="57"/>
    </row>
    <row r="151" spans="11:11" x14ac:dyDescent="0.25">
      <c r="K151" s="57"/>
    </row>
    <row r="152" spans="11:11" x14ac:dyDescent="0.25">
      <c r="K152" s="57"/>
    </row>
    <row r="153" spans="11:11" x14ac:dyDescent="0.25">
      <c r="K153" s="57"/>
    </row>
    <row r="154" spans="11:11" x14ac:dyDescent="0.25">
      <c r="K154" s="57"/>
    </row>
    <row r="155" spans="11:11" x14ac:dyDescent="0.25">
      <c r="K155" s="57"/>
    </row>
    <row r="156" spans="11:11" x14ac:dyDescent="0.25">
      <c r="K156" s="57"/>
    </row>
    <row r="157" spans="11:11" x14ac:dyDescent="0.25">
      <c r="K157" s="57"/>
    </row>
    <row r="158" spans="11:11" x14ac:dyDescent="0.25">
      <c r="K158" s="57"/>
    </row>
    <row r="159" spans="11:11" x14ac:dyDescent="0.25">
      <c r="K159" s="57"/>
    </row>
    <row r="160" spans="11:11" x14ac:dyDescent="0.25">
      <c r="K160" s="57"/>
    </row>
    <row r="161" spans="11:11" x14ac:dyDescent="0.25">
      <c r="K161" s="57"/>
    </row>
    <row r="162" spans="11:11" x14ac:dyDescent="0.25">
      <c r="K162" s="57"/>
    </row>
    <row r="163" spans="11:11" x14ac:dyDescent="0.25">
      <c r="K163" s="57"/>
    </row>
    <row r="164" spans="11:11" x14ac:dyDescent="0.25">
      <c r="K164" s="57"/>
    </row>
    <row r="165" spans="11:11" x14ac:dyDescent="0.25">
      <c r="K165" s="57"/>
    </row>
    <row r="166" spans="11:11" x14ac:dyDescent="0.25">
      <c r="K166" s="57"/>
    </row>
    <row r="167" spans="11:11" x14ac:dyDescent="0.25">
      <c r="K167" s="57"/>
    </row>
    <row r="168" spans="11:11" x14ac:dyDescent="0.25">
      <c r="K168" s="57"/>
    </row>
    <row r="169" spans="11:11" x14ac:dyDescent="0.25">
      <c r="K169" s="57"/>
    </row>
    <row r="170" spans="11:11" x14ac:dyDescent="0.25">
      <c r="K170" s="57"/>
    </row>
    <row r="171" spans="11:11" x14ac:dyDescent="0.25">
      <c r="K171" s="57"/>
    </row>
    <row r="172" spans="11:11" x14ac:dyDescent="0.25">
      <c r="K172" s="57"/>
    </row>
    <row r="173" spans="11:11" x14ac:dyDescent="0.25">
      <c r="K173" s="57"/>
    </row>
    <row r="174" spans="11:11" x14ac:dyDescent="0.25">
      <c r="K174" s="57"/>
    </row>
    <row r="175" spans="11:11" x14ac:dyDescent="0.25">
      <c r="K175" s="57"/>
    </row>
    <row r="176" spans="11:11" x14ac:dyDescent="0.25">
      <c r="K176" s="57"/>
    </row>
    <row r="177" spans="11:11" x14ac:dyDescent="0.25">
      <c r="K177" s="57"/>
    </row>
    <row r="178" spans="11:11" x14ac:dyDescent="0.25">
      <c r="K178" s="57"/>
    </row>
    <row r="179" spans="11:11" x14ac:dyDescent="0.25">
      <c r="K179" s="57"/>
    </row>
    <row r="180" spans="11:11" x14ac:dyDescent="0.25">
      <c r="K180" s="57"/>
    </row>
    <row r="181" spans="11:11" x14ac:dyDescent="0.25">
      <c r="K181" s="57"/>
    </row>
    <row r="182" spans="11:11" x14ac:dyDescent="0.25">
      <c r="K182" s="57"/>
    </row>
    <row r="183" spans="11:11" x14ac:dyDescent="0.25">
      <c r="K183" s="57"/>
    </row>
    <row r="184" spans="11:11" x14ac:dyDescent="0.25">
      <c r="K184" s="57"/>
    </row>
    <row r="185" spans="11:11" x14ac:dyDescent="0.25">
      <c r="K185" s="57"/>
    </row>
    <row r="186" spans="11:11" x14ac:dyDescent="0.25">
      <c r="K186" s="57"/>
    </row>
    <row r="187" spans="11:11" x14ac:dyDescent="0.25">
      <c r="K187" s="57"/>
    </row>
    <row r="188" spans="11:11" x14ac:dyDescent="0.25">
      <c r="K188" s="57"/>
    </row>
    <row r="189" spans="11:11" x14ac:dyDescent="0.25">
      <c r="K189" s="57"/>
    </row>
    <row r="190" spans="11:11" x14ac:dyDescent="0.25">
      <c r="K190" s="57"/>
    </row>
    <row r="191" spans="11:11" x14ac:dyDescent="0.25">
      <c r="K191" s="57"/>
    </row>
    <row r="192" spans="11:11" x14ac:dyDescent="0.25">
      <c r="K192" s="57"/>
    </row>
    <row r="193" spans="11:11" x14ac:dyDescent="0.25">
      <c r="K193" s="57"/>
    </row>
    <row r="194" spans="11:11" x14ac:dyDescent="0.25">
      <c r="K194" s="57"/>
    </row>
    <row r="195" spans="11:11" x14ac:dyDescent="0.25">
      <c r="K195" s="57"/>
    </row>
    <row r="196" spans="11:11" x14ac:dyDescent="0.25">
      <c r="K196" s="57"/>
    </row>
    <row r="197" spans="11:11" x14ac:dyDescent="0.25">
      <c r="K197" s="57"/>
    </row>
    <row r="198" spans="11:11" x14ac:dyDescent="0.25">
      <c r="K198" s="57"/>
    </row>
    <row r="199" spans="11:11" x14ac:dyDescent="0.25">
      <c r="K199" s="57"/>
    </row>
    <row r="200" spans="11:11" x14ac:dyDescent="0.25">
      <c r="K200" s="57"/>
    </row>
    <row r="201" spans="11:11" x14ac:dyDescent="0.25">
      <c r="K201" s="57"/>
    </row>
    <row r="202" spans="11:11" x14ac:dyDescent="0.25">
      <c r="K202" s="57"/>
    </row>
    <row r="203" spans="11:11" x14ac:dyDescent="0.25">
      <c r="K203" s="57"/>
    </row>
    <row r="204" spans="11:11" x14ac:dyDescent="0.25">
      <c r="K204" s="57"/>
    </row>
    <row r="205" spans="11:11" x14ac:dyDescent="0.25">
      <c r="K205" s="57"/>
    </row>
    <row r="206" spans="11:11" x14ac:dyDescent="0.25">
      <c r="K206" s="57"/>
    </row>
    <row r="207" spans="11:11" x14ac:dyDescent="0.25">
      <c r="K207" s="57"/>
    </row>
    <row r="208" spans="11:11" x14ac:dyDescent="0.25">
      <c r="K208" s="57"/>
    </row>
    <row r="209" spans="11:11" x14ac:dyDescent="0.25">
      <c r="K209" s="57"/>
    </row>
    <row r="210" spans="11:11" x14ac:dyDescent="0.25">
      <c r="K210" s="57"/>
    </row>
    <row r="211" spans="11:11" x14ac:dyDescent="0.25">
      <c r="K211" s="57"/>
    </row>
    <row r="212" spans="11:11" x14ac:dyDescent="0.25">
      <c r="K212" s="57"/>
    </row>
    <row r="213" spans="11:11" x14ac:dyDescent="0.25">
      <c r="K213" s="57"/>
    </row>
    <row r="214" spans="11:11" x14ac:dyDescent="0.25">
      <c r="K214" s="57"/>
    </row>
    <row r="215" spans="11:11" x14ac:dyDescent="0.25">
      <c r="K215" s="57"/>
    </row>
    <row r="216" spans="11:11" x14ac:dyDescent="0.25">
      <c r="K216" s="57"/>
    </row>
    <row r="217" spans="11:11" x14ac:dyDescent="0.25">
      <c r="K217" s="57"/>
    </row>
    <row r="218" spans="11:11" x14ac:dyDescent="0.25">
      <c r="K218" s="57"/>
    </row>
    <row r="219" spans="11:11" x14ac:dyDescent="0.25">
      <c r="K219" s="57"/>
    </row>
    <row r="220" spans="11:11" x14ac:dyDescent="0.25">
      <c r="K220" s="57"/>
    </row>
    <row r="221" spans="11:11" x14ac:dyDescent="0.25">
      <c r="K221" s="57"/>
    </row>
    <row r="222" spans="11:11" x14ac:dyDescent="0.25">
      <c r="K222" s="57"/>
    </row>
    <row r="223" spans="11:11" x14ac:dyDescent="0.25">
      <c r="K223" s="57"/>
    </row>
    <row r="224" spans="11:11" x14ac:dyDescent="0.25">
      <c r="K224" s="57"/>
    </row>
    <row r="225" spans="11:11" x14ac:dyDescent="0.25">
      <c r="K225" s="57"/>
    </row>
    <row r="226" spans="11:11" x14ac:dyDescent="0.25">
      <c r="K226" s="57"/>
    </row>
    <row r="227" spans="11:11" x14ac:dyDescent="0.25">
      <c r="K227" s="57"/>
    </row>
    <row r="228" spans="11:11" x14ac:dyDescent="0.25">
      <c r="K228" s="57"/>
    </row>
    <row r="229" spans="11:11" x14ac:dyDescent="0.25">
      <c r="K229" s="57"/>
    </row>
    <row r="230" spans="11:11" x14ac:dyDescent="0.25">
      <c r="K230" s="57"/>
    </row>
    <row r="231" spans="11:11" x14ac:dyDescent="0.25">
      <c r="K231" s="57"/>
    </row>
    <row r="232" spans="11:11" x14ac:dyDescent="0.25">
      <c r="K232" s="57"/>
    </row>
    <row r="233" spans="11:11" x14ac:dyDescent="0.25">
      <c r="K233" s="57"/>
    </row>
    <row r="234" spans="11:11" x14ac:dyDescent="0.25">
      <c r="K234" s="57"/>
    </row>
    <row r="235" spans="11:11" x14ac:dyDescent="0.25">
      <c r="K235" s="57"/>
    </row>
    <row r="236" spans="11:11" x14ac:dyDescent="0.25">
      <c r="K236" s="57"/>
    </row>
    <row r="237" spans="11:11" x14ac:dyDescent="0.25">
      <c r="K237" s="57"/>
    </row>
    <row r="238" spans="11:11" x14ac:dyDescent="0.25">
      <c r="K238" s="57"/>
    </row>
    <row r="239" spans="11:11" x14ac:dyDescent="0.25">
      <c r="K239" s="57"/>
    </row>
    <row r="240" spans="11:11" x14ac:dyDescent="0.25">
      <c r="K240" s="57"/>
    </row>
    <row r="241" spans="11:11" x14ac:dyDescent="0.25">
      <c r="K241" s="57"/>
    </row>
    <row r="242" spans="11:11" x14ac:dyDescent="0.25">
      <c r="K242" s="57"/>
    </row>
    <row r="243" spans="11:11" x14ac:dyDescent="0.25">
      <c r="K243" s="57"/>
    </row>
    <row r="244" spans="11:11" x14ac:dyDescent="0.25">
      <c r="K244" s="57"/>
    </row>
    <row r="245" spans="11:11" x14ac:dyDescent="0.25">
      <c r="K245" s="57"/>
    </row>
    <row r="246" spans="11:11" x14ac:dyDescent="0.25">
      <c r="K246" s="57"/>
    </row>
    <row r="247" spans="11:11" x14ac:dyDescent="0.25">
      <c r="K247" s="57"/>
    </row>
    <row r="248" spans="11:11" x14ac:dyDescent="0.25">
      <c r="K248" s="57"/>
    </row>
    <row r="249" spans="11:11" x14ac:dyDescent="0.25">
      <c r="K249" s="57"/>
    </row>
    <row r="250" spans="11:11" x14ac:dyDescent="0.25">
      <c r="K250" s="57"/>
    </row>
    <row r="251" spans="11:11" x14ac:dyDescent="0.25">
      <c r="K251" s="57"/>
    </row>
    <row r="252" spans="11:11" x14ac:dyDescent="0.25">
      <c r="K252" s="57"/>
    </row>
    <row r="253" spans="11:11" x14ac:dyDescent="0.25">
      <c r="K253" s="57"/>
    </row>
    <row r="254" spans="11:11" x14ac:dyDescent="0.25">
      <c r="K254" s="57"/>
    </row>
    <row r="255" spans="11:11" x14ac:dyDescent="0.25">
      <c r="K255" s="57"/>
    </row>
    <row r="256" spans="11:11" x14ac:dyDescent="0.25">
      <c r="K256" s="57"/>
    </row>
    <row r="257" spans="11:11" x14ac:dyDescent="0.25">
      <c r="K257" s="57"/>
    </row>
    <row r="258" spans="11:11" x14ac:dyDescent="0.25">
      <c r="K258" s="57"/>
    </row>
    <row r="259" spans="11:11" x14ac:dyDescent="0.25">
      <c r="K259" s="57"/>
    </row>
    <row r="260" spans="11:11" x14ac:dyDescent="0.25">
      <c r="K260" s="57"/>
    </row>
    <row r="261" spans="11:11" x14ac:dyDescent="0.25">
      <c r="K261" s="57"/>
    </row>
    <row r="262" spans="11:11" x14ac:dyDescent="0.25">
      <c r="K262" s="57"/>
    </row>
    <row r="263" spans="11:11" x14ac:dyDescent="0.25">
      <c r="K263" s="57"/>
    </row>
    <row r="264" spans="11:11" x14ac:dyDescent="0.25">
      <c r="K264" s="57"/>
    </row>
    <row r="265" spans="11:11" x14ac:dyDescent="0.25">
      <c r="K265" s="57"/>
    </row>
    <row r="266" spans="11:11" x14ac:dyDescent="0.25">
      <c r="K266" s="57"/>
    </row>
    <row r="267" spans="11:11" x14ac:dyDescent="0.25">
      <c r="K267" s="57"/>
    </row>
    <row r="268" spans="11:11" x14ac:dyDescent="0.25">
      <c r="K268" s="57"/>
    </row>
    <row r="269" spans="11:11" x14ac:dyDescent="0.25">
      <c r="K269" s="57"/>
    </row>
    <row r="270" spans="11:11" x14ac:dyDescent="0.25">
      <c r="K270" s="57"/>
    </row>
    <row r="271" spans="11:11" x14ac:dyDescent="0.25">
      <c r="K271" s="57"/>
    </row>
    <row r="272" spans="11:11" x14ac:dyDescent="0.25">
      <c r="K272" s="57"/>
    </row>
    <row r="273" spans="11:11" x14ac:dyDescent="0.25">
      <c r="K273" s="57"/>
    </row>
    <row r="274" spans="11:11" x14ac:dyDescent="0.25">
      <c r="K274" s="57"/>
    </row>
    <row r="275" spans="11:11" x14ac:dyDescent="0.25">
      <c r="K275" s="57"/>
    </row>
    <row r="276" spans="11:11" x14ac:dyDescent="0.25">
      <c r="K276" s="57"/>
    </row>
    <row r="277" spans="11:11" x14ac:dyDescent="0.25">
      <c r="K277" s="57"/>
    </row>
    <row r="278" spans="11:11" x14ac:dyDescent="0.25">
      <c r="K278" s="57"/>
    </row>
    <row r="279" spans="11:11" x14ac:dyDescent="0.25">
      <c r="K279" s="57"/>
    </row>
    <row r="280" spans="11:11" x14ac:dyDescent="0.25">
      <c r="K280" s="57"/>
    </row>
    <row r="281" spans="11:11" x14ac:dyDescent="0.25">
      <c r="K281" s="57"/>
    </row>
    <row r="282" spans="11:11" x14ac:dyDescent="0.25">
      <c r="K282" s="57"/>
    </row>
    <row r="283" spans="11:11" x14ac:dyDescent="0.25">
      <c r="K283" s="57"/>
    </row>
    <row r="284" spans="11:11" x14ac:dyDescent="0.25">
      <c r="K284" s="57"/>
    </row>
    <row r="285" spans="11:11" x14ac:dyDescent="0.25">
      <c r="K285" s="57"/>
    </row>
    <row r="286" spans="11:11" x14ac:dyDescent="0.25">
      <c r="K286" s="57"/>
    </row>
    <row r="287" spans="11:11" x14ac:dyDescent="0.25">
      <c r="K287" s="57"/>
    </row>
    <row r="288" spans="11:11" x14ac:dyDescent="0.25">
      <c r="K288" s="57"/>
    </row>
    <row r="289" spans="11:11" x14ac:dyDescent="0.25">
      <c r="K289" s="57"/>
    </row>
    <row r="290" spans="11:11" x14ac:dyDescent="0.25">
      <c r="K290" s="57"/>
    </row>
    <row r="291" spans="11:11" x14ac:dyDescent="0.25">
      <c r="K291" s="57"/>
    </row>
    <row r="292" spans="11:11" x14ac:dyDescent="0.25">
      <c r="K292" s="57"/>
    </row>
    <row r="293" spans="11:11" x14ac:dyDescent="0.25">
      <c r="K293" s="57"/>
    </row>
    <row r="294" spans="11:11" x14ac:dyDescent="0.25">
      <c r="K294" s="57"/>
    </row>
    <row r="295" spans="11:11" x14ac:dyDescent="0.25">
      <c r="K295" s="57"/>
    </row>
    <row r="296" spans="11:11" x14ac:dyDescent="0.25">
      <c r="K296" s="57"/>
    </row>
    <row r="297" spans="11:11" x14ac:dyDescent="0.25">
      <c r="K297" s="57"/>
    </row>
    <row r="298" spans="11:11" x14ac:dyDescent="0.25">
      <c r="K298" s="57"/>
    </row>
    <row r="299" spans="11:11" x14ac:dyDescent="0.25">
      <c r="K299" s="57"/>
    </row>
    <row r="300" spans="11:11" x14ac:dyDescent="0.25">
      <c r="K300" s="57"/>
    </row>
    <row r="301" spans="11:11" x14ac:dyDescent="0.25">
      <c r="K301" s="57"/>
    </row>
    <row r="302" spans="11:11" x14ac:dyDescent="0.25">
      <c r="K302" s="57"/>
    </row>
    <row r="303" spans="11:11" x14ac:dyDescent="0.25">
      <c r="K303" s="57"/>
    </row>
    <row r="304" spans="11:11" x14ac:dyDescent="0.25">
      <c r="K304" s="57"/>
    </row>
    <row r="305" spans="11:11" x14ac:dyDescent="0.25">
      <c r="K305" s="57"/>
    </row>
    <row r="306" spans="11:11" x14ac:dyDescent="0.25">
      <c r="K306" s="57"/>
    </row>
    <row r="307" spans="11:11" x14ac:dyDescent="0.25">
      <c r="K307" s="57"/>
    </row>
    <row r="308" spans="11:11" x14ac:dyDescent="0.25">
      <c r="K308" s="57"/>
    </row>
    <row r="309" spans="11:11" x14ac:dyDescent="0.25">
      <c r="K309" s="57"/>
    </row>
    <row r="310" spans="11:11" x14ac:dyDescent="0.25">
      <c r="K310" s="57"/>
    </row>
    <row r="311" spans="11:11" x14ac:dyDescent="0.25">
      <c r="K311" s="57"/>
    </row>
    <row r="312" spans="11:11" x14ac:dyDescent="0.25">
      <c r="K312" s="57"/>
    </row>
    <row r="313" spans="11:11" x14ac:dyDescent="0.25">
      <c r="K313" s="57"/>
    </row>
    <row r="314" spans="11:11" x14ac:dyDescent="0.25">
      <c r="K314" s="57"/>
    </row>
    <row r="315" spans="11:11" x14ac:dyDescent="0.25">
      <c r="K315" s="57"/>
    </row>
    <row r="316" spans="11:11" x14ac:dyDescent="0.25">
      <c r="K316" s="57"/>
    </row>
    <row r="317" spans="11:11" x14ac:dyDescent="0.25">
      <c r="K317" s="57"/>
    </row>
    <row r="318" spans="11:11" x14ac:dyDescent="0.25">
      <c r="K318" s="57"/>
    </row>
    <row r="319" spans="11:11" x14ac:dyDescent="0.25">
      <c r="K319" s="57"/>
    </row>
    <row r="320" spans="11:11" x14ac:dyDescent="0.25">
      <c r="K320" s="57"/>
    </row>
    <row r="321" spans="11:11" x14ac:dyDescent="0.25">
      <c r="K321" s="57"/>
    </row>
    <row r="322" spans="11:11" x14ac:dyDescent="0.25">
      <c r="K322" s="57"/>
    </row>
    <row r="323" spans="11:11" x14ac:dyDescent="0.25">
      <c r="K323" s="57"/>
    </row>
    <row r="324" spans="11:11" x14ac:dyDescent="0.25">
      <c r="K324" s="57"/>
    </row>
    <row r="325" spans="11:11" x14ac:dyDescent="0.25">
      <c r="K325" s="57"/>
    </row>
    <row r="326" spans="11:11" x14ac:dyDescent="0.25">
      <c r="K326" s="57"/>
    </row>
    <row r="327" spans="11:11" x14ac:dyDescent="0.25">
      <c r="K327" s="57"/>
    </row>
    <row r="328" spans="11:11" x14ac:dyDescent="0.25">
      <c r="K328" s="57"/>
    </row>
    <row r="329" spans="11:11" x14ac:dyDescent="0.25">
      <c r="K329" s="57"/>
    </row>
    <row r="330" spans="11:11" x14ac:dyDescent="0.25">
      <c r="K330" s="57"/>
    </row>
    <row r="331" spans="11:11" x14ac:dyDescent="0.25">
      <c r="K331" s="57"/>
    </row>
    <row r="332" spans="11:11" x14ac:dyDescent="0.25">
      <c r="K332" s="57"/>
    </row>
    <row r="333" spans="11:11" x14ac:dyDescent="0.25">
      <c r="K333" s="57"/>
    </row>
    <row r="334" spans="11:11" x14ac:dyDescent="0.25">
      <c r="K334" s="57"/>
    </row>
    <row r="335" spans="11:11" x14ac:dyDescent="0.25">
      <c r="K335" s="57"/>
    </row>
    <row r="336" spans="11:11" x14ac:dyDescent="0.25">
      <c r="K336" s="57"/>
    </row>
    <row r="337" spans="11:11" x14ac:dyDescent="0.25">
      <c r="K337" s="57"/>
    </row>
    <row r="338" spans="11:11" x14ac:dyDescent="0.25">
      <c r="K338" s="57"/>
    </row>
    <row r="339" spans="11:11" x14ac:dyDescent="0.25">
      <c r="K339" s="57"/>
    </row>
    <row r="340" spans="11:11" x14ac:dyDescent="0.25">
      <c r="K340" s="57"/>
    </row>
    <row r="341" spans="11:11" x14ac:dyDescent="0.25">
      <c r="K341" s="57"/>
    </row>
    <row r="342" spans="11:11" x14ac:dyDescent="0.25">
      <c r="K342" s="57"/>
    </row>
    <row r="343" spans="11:11" x14ac:dyDescent="0.25">
      <c r="K343" s="57"/>
    </row>
    <row r="344" spans="11:11" x14ac:dyDescent="0.25">
      <c r="K344" s="57"/>
    </row>
    <row r="345" spans="11:11" x14ac:dyDescent="0.25">
      <c r="K345" s="57"/>
    </row>
    <row r="346" spans="11:11" x14ac:dyDescent="0.25">
      <c r="K346" s="57"/>
    </row>
    <row r="347" spans="11:11" x14ac:dyDescent="0.25">
      <c r="K347" s="57"/>
    </row>
    <row r="348" spans="11:11" x14ac:dyDescent="0.25">
      <c r="K348" s="57"/>
    </row>
    <row r="349" spans="11:11" x14ac:dyDescent="0.25">
      <c r="K349" s="57"/>
    </row>
    <row r="350" spans="11:11" x14ac:dyDescent="0.25">
      <c r="K350" s="57"/>
    </row>
    <row r="351" spans="11:11" x14ac:dyDescent="0.25">
      <c r="K351" s="57"/>
    </row>
    <row r="352" spans="11:11" x14ac:dyDescent="0.25">
      <c r="K352" s="57"/>
    </row>
    <row r="353" spans="11:11" x14ac:dyDescent="0.25">
      <c r="K353" s="57"/>
    </row>
    <row r="354" spans="11:11" x14ac:dyDescent="0.25">
      <c r="K354" s="57"/>
    </row>
    <row r="355" spans="11:11" x14ac:dyDescent="0.25">
      <c r="K355" s="57"/>
    </row>
    <row r="356" spans="11:11" x14ac:dyDescent="0.25">
      <c r="K356" s="57"/>
    </row>
    <row r="357" spans="11:11" x14ac:dyDescent="0.25">
      <c r="K357" s="57"/>
    </row>
    <row r="358" spans="11:11" x14ac:dyDescent="0.25">
      <c r="K358" s="57"/>
    </row>
    <row r="359" spans="11:11" x14ac:dyDescent="0.25">
      <c r="K359" s="57"/>
    </row>
    <row r="360" spans="11:11" x14ac:dyDescent="0.25">
      <c r="K360" s="57"/>
    </row>
    <row r="361" spans="11:11" x14ac:dyDescent="0.25">
      <c r="K361" s="57"/>
    </row>
    <row r="362" spans="11:11" x14ac:dyDescent="0.25">
      <c r="K362" s="57"/>
    </row>
    <row r="363" spans="11:11" x14ac:dyDescent="0.25">
      <c r="K363" s="57"/>
    </row>
    <row r="364" spans="11:11" x14ac:dyDescent="0.25">
      <c r="K364" s="57"/>
    </row>
    <row r="365" spans="11:11" x14ac:dyDescent="0.25">
      <c r="K365" s="57"/>
    </row>
    <row r="366" spans="11:11" x14ac:dyDescent="0.25">
      <c r="K366" s="57"/>
    </row>
    <row r="367" spans="11:11" x14ac:dyDescent="0.25">
      <c r="K367" s="57"/>
    </row>
    <row r="368" spans="11:11" x14ac:dyDescent="0.25">
      <c r="K368" s="57"/>
    </row>
    <row r="369" spans="11:11" x14ac:dyDescent="0.25">
      <c r="K369" s="57"/>
    </row>
    <row r="370" spans="11:11" x14ac:dyDescent="0.25">
      <c r="K370" s="57"/>
    </row>
    <row r="371" spans="11:11" x14ac:dyDescent="0.25">
      <c r="K371" s="57"/>
    </row>
    <row r="372" spans="11:11" x14ac:dyDescent="0.25">
      <c r="K372" s="57"/>
    </row>
    <row r="373" spans="11:11" x14ac:dyDescent="0.25">
      <c r="K373" s="57"/>
    </row>
    <row r="374" spans="11:11" x14ac:dyDescent="0.25">
      <c r="K374" s="57"/>
    </row>
    <row r="375" spans="11:11" x14ac:dyDescent="0.25">
      <c r="K375" s="57"/>
    </row>
    <row r="376" spans="11:11" x14ac:dyDescent="0.25">
      <c r="K376" s="57"/>
    </row>
    <row r="377" spans="11:11" x14ac:dyDescent="0.25">
      <c r="K377" s="57"/>
    </row>
    <row r="378" spans="11:11" x14ac:dyDescent="0.25">
      <c r="K378" s="57"/>
    </row>
    <row r="379" spans="11:11" x14ac:dyDescent="0.25">
      <c r="K379" s="57"/>
    </row>
  </sheetData>
  <autoFilter ref="A2:I2">
    <sortState ref="A3:I40">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455"/>
  <sheetViews>
    <sheetView workbookViewId="0">
      <pane xSplit="1" ySplit="2" topLeftCell="B3" activePane="bottomRight" state="frozen"/>
      <selection pane="topRight" activeCell="B1" sqref="B1"/>
      <selection pane="bottomLeft" activeCell="A2" sqref="A2"/>
      <selection pane="bottomRight" activeCell="B3" sqref="B3"/>
    </sheetView>
  </sheetViews>
  <sheetFormatPr baseColWidth="10" defaultRowHeight="15" x14ac:dyDescent="0.25"/>
  <cols>
    <col min="1" max="1" width="14.7109375" style="5" customWidth="1"/>
    <col min="2" max="2" width="43.28515625" customWidth="1"/>
  </cols>
  <sheetData>
    <row r="1" spans="1:12" x14ac:dyDescent="0.25">
      <c r="A1" s="59"/>
      <c r="B1" s="58" t="s">
        <v>1967</v>
      </c>
      <c r="C1" s="58"/>
      <c r="D1" s="58"/>
      <c r="E1" s="58"/>
      <c r="F1" s="58"/>
      <c r="G1" s="58"/>
      <c r="H1" s="58"/>
      <c r="I1" s="58"/>
      <c r="J1" s="58"/>
      <c r="K1" s="58"/>
      <c r="L1" s="58"/>
    </row>
    <row r="2" spans="1:12" s="1" customFormat="1" x14ac:dyDescent="0.25">
      <c r="A2" s="5" t="s">
        <v>1558</v>
      </c>
      <c r="B2" s="1" t="s">
        <v>82</v>
      </c>
    </row>
    <row r="3" spans="1:12" x14ac:dyDescent="0.25">
      <c r="A3" s="72">
        <v>1</v>
      </c>
      <c r="B3" s="73" t="s">
        <v>2068</v>
      </c>
    </row>
    <row r="4" spans="1:12" x14ac:dyDescent="0.25">
      <c r="A4" s="72">
        <v>2</v>
      </c>
      <c r="B4" s="73" t="s">
        <v>2069</v>
      </c>
    </row>
    <row r="5" spans="1:12" x14ac:dyDescent="0.25">
      <c r="A5" s="72">
        <v>3</v>
      </c>
      <c r="B5" s="73" t="s">
        <v>2070</v>
      </c>
    </row>
    <row r="6" spans="1:12" x14ac:dyDescent="0.25">
      <c r="A6" s="72">
        <v>4</v>
      </c>
      <c r="B6" s="73" t="s">
        <v>2071</v>
      </c>
    </row>
    <row r="7" spans="1:12" x14ac:dyDescent="0.25">
      <c r="A7" s="72">
        <v>5</v>
      </c>
      <c r="B7" s="73" t="s">
        <v>2072</v>
      </c>
    </row>
    <row r="8" spans="1:12" x14ac:dyDescent="0.25">
      <c r="A8" s="72">
        <v>6</v>
      </c>
      <c r="B8" s="73" t="s">
        <v>2073</v>
      </c>
    </row>
    <row r="9" spans="1:12" x14ac:dyDescent="0.25">
      <c r="A9" s="72">
        <v>7</v>
      </c>
      <c r="B9" s="73" t="s">
        <v>2074</v>
      </c>
    </row>
    <row r="10" spans="1:12" x14ac:dyDescent="0.25">
      <c r="A10" s="72">
        <v>8</v>
      </c>
      <c r="B10" s="73" t="s">
        <v>2075</v>
      </c>
    </row>
    <row r="11" spans="1:12" x14ac:dyDescent="0.25">
      <c r="A11" s="72">
        <v>9</v>
      </c>
      <c r="B11" s="73" t="s">
        <v>2076</v>
      </c>
    </row>
    <row r="12" spans="1:12" x14ac:dyDescent="0.25">
      <c r="A12" s="72">
        <v>10</v>
      </c>
      <c r="B12" s="73" t="s">
        <v>2077</v>
      </c>
    </row>
    <row r="13" spans="1:12" x14ac:dyDescent="0.25">
      <c r="A13" s="72">
        <v>11</v>
      </c>
      <c r="B13" s="73" t="s">
        <v>2078</v>
      </c>
    </row>
    <row r="14" spans="1:12" x14ac:dyDescent="0.25">
      <c r="A14" s="72">
        <v>12</v>
      </c>
      <c r="B14" s="73" t="s">
        <v>2079</v>
      </c>
    </row>
    <row r="15" spans="1:12" x14ac:dyDescent="0.25">
      <c r="A15" s="72">
        <v>13</v>
      </c>
      <c r="B15" s="73" t="s">
        <v>2080</v>
      </c>
    </row>
    <row r="16" spans="1:12" x14ac:dyDescent="0.25">
      <c r="A16" s="72">
        <v>14</v>
      </c>
      <c r="B16" s="73" t="s">
        <v>2081</v>
      </c>
    </row>
    <row r="17" spans="1:2" x14ac:dyDescent="0.25">
      <c r="A17" s="72">
        <v>15</v>
      </c>
      <c r="B17" s="73" t="s">
        <v>2082</v>
      </c>
    </row>
    <row r="18" spans="1:2" x14ac:dyDescent="0.25">
      <c r="A18" s="72">
        <v>16</v>
      </c>
      <c r="B18" s="73" t="s">
        <v>2083</v>
      </c>
    </row>
    <row r="19" spans="1:2" x14ac:dyDescent="0.25">
      <c r="A19" s="72">
        <v>17</v>
      </c>
      <c r="B19" s="73" t="s">
        <v>2084</v>
      </c>
    </row>
    <row r="20" spans="1:2" x14ac:dyDescent="0.25">
      <c r="A20" s="72">
        <v>18</v>
      </c>
      <c r="B20" s="73" t="s">
        <v>2085</v>
      </c>
    </row>
    <row r="21" spans="1:2" x14ac:dyDescent="0.25">
      <c r="A21" s="72">
        <v>19</v>
      </c>
      <c r="B21" s="73" t="s">
        <v>2086</v>
      </c>
    </row>
    <row r="22" spans="1:2" x14ac:dyDescent="0.25">
      <c r="A22" s="72">
        <v>20</v>
      </c>
      <c r="B22" s="73" t="s">
        <v>2087</v>
      </c>
    </row>
    <row r="23" spans="1:2" x14ac:dyDescent="0.25">
      <c r="A23" s="72">
        <v>21</v>
      </c>
      <c r="B23" s="73" t="s">
        <v>2088</v>
      </c>
    </row>
    <row r="24" spans="1:2" x14ac:dyDescent="0.25">
      <c r="A24" s="72">
        <v>22</v>
      </c>
      <c r="B24" s="73" t="s">
        <v>2089</v>
      </c>
    </row>
    <row r="25" spans="1:2" x14ac:dyDescent="0.25">
      <c r="A25" s="72">
        <v>23</v>
      </c>
      <c r="B25" s="73" t="s">
        <v>2090</v>
      </c>
    </row>
    <row r="26" spans="1:2" x14ac:dyDescent="0.25">
      <c r="A26" s="72">
        <v>24</v>
      </c>
      <c r="B26" s="73" t="s">
        <v>2091</v>
      </c>
    </row>
    <row r="27" spans="1:2" x14ac:dyDescent="0.25">
      <c r="A27" s="72">
        <v>25</v>
      </c>
      <c r="B27" s="73" t="s">
        <v>2092</v>
      </c>
    </row>
    <row r="28" spans="1:2" x14ac:dyDescent="0.25">
      <c r="A28" s="72">
        <v>26</v>
      </c>
      <c r="B28" s="73" t="s">
        <v>2093</v>
      </c>
    </row>
    <row r="29" spans="1:2" x14ac:dyDescent="0.25">
      <c r="A29" s="72">
        <v>27</v>
      </c>
      <c r="B29" s="73" t="s">
        <v>2094</v>
      </c>
    </row>
    <row r="30" spans="1:2" x14ac:dyDescent="0.25">
      <c r="A30" s="72">
        <v>28</v>
      </c>
      <c r="B30" s="73" t="s">
        <v>2095</v>
      </c>
    </row>
    <row r="31" spans="1:2" x14ac:dyDescent="0.25">
      <c r="A31" s="72">
        <v>29</v>
      </c>
      <c r="B31" s="73" t="s">
        <v>2096</v>
      </c>
    </row>
    <row r="32" spans="1:2" x14ac:dyDescent="0.25">
      <c r="A32" s="72">
        <v>30</v>
      </c>
      <c r="B32" s="73" t="s">
        <v>2097</v>
      </c>
    </row>
    <row r="33" spans="1:2" x14ac:dyDescent="0.25">
      <c r="A33" s="72">
        <v>31</v>
      </c>
      <c r="B33" s="73" t="s">
        <v>2098</v>
      </c>
    </row>
    <row r="34" spans="1:2" x14ac:dyDescent="0.25">
      <c r="A34" s="72">
        <v>32</v>
      </c>
      <c r="B34" s="73" t="s">
        <v>2099</v>
      </c>
    </row>
    <row r="35" spans="1:2" x14ac:dyDescent="0.25">
      <c r="A35" s="72">
        <v>33</v>
      </c>
      <c r="B35" s="73" t="s">
        <v>2100</v>
      </c>
    </row>
    <row r="36" spans="1:2" x14ac:dyDescent="0.25">
      <c r="A36" s="72">
        <v>34</v>
      </c>
      <c r="B36" s="73" t="s">
        <v>2101</v>
      </c>
    </row>
    <row r="37" spans="1:2" x14ac:dyDescent="0.25">
      <c r="A37" s="72">
        <v>35</v>
      </c>
      <c r="B37" s="73" t="s">
        <v>2102</v>
      </c>
    </row>
    <row r="38" spans="1:2" x14ac:dyDescent="0.25">
      <c r="A38" s="72">
        <v>36</v>
      </c>
      <c r="B38" s="73" t="s">
        <v>2103</v>
      </c>
    </row>
    <row r="39" spans="1:2" x14ac:dyDescent="0.25">
      <c r="A39" s="72">
        <v>37</v>
      </c>
      <c r="B39" s="73" t="s">
        <v>2104</v>
      </c>
    </row>
    <row r="40" spans="1:2" x14ac:dyDescent="0.25">
      <c r="A40" s="72">
        <v>38</v>
      </c>
      <c r="B40" s="73" t="s">
        <v>2105</v>
      </c>
    </row>
    <row r="41" spans="1:2" x14ac:dyDescent="0.25">
      <c r="A41" s="72">
        <v>39</v>
      </c>
      <c r="B41" s="73" t="s">
        <v>2106</v>
      </c>
    </row>
    <row r="42" spans="1:2" x14ac:dyDescent="0.25">
      <c r="A42" s="72">
        <v>40</v>
      </c>
      <c r="B42" s="73" t="s">
        <v>2107</v>
      </c>
    </row>
    <row r="43" spans="1:2" x14ac:dyDescent="0.25">
      <c r="A43" s="72">
        <v>41</v>
      </c>
      <c r="B43" s="73" t="s">
        <v>2108</v>
      </c>
    </row>
    <row r="44" spans="1:2" x14ac:dyDescent="0.25">
      <c r="A44" s="72">
        <v>42</v>
      </c>
      <c r="B44" s="73" t="s">
        <v>2109</v>
      </c>
    </row>
    <row r="45" spans="1:2" x14ac:dyDescent="0.25">
      <c r="A45" s="72">
        <v>43</v>
      </c>
      <c r="B45" s="73" t="s">
        <v>2110</v>
      </c>
    </row>
    <row r="46" spans="1:2" x14ac:dyDescent="0.25">
      <c r="A46" s="72">
        <v>44</v>
      </c>
      <c r="B46" s="73" t="s">
        <v>2111</v>
      </c>
    </row>
    <row r="47" spans="1:2" x14ac:dyDescent="0.25">
      <c r="A47" s="72">
        <v>45</v>
      </c>
      <c r="B47" s="73" t="s">
        <v>2112</v>
      </c>
    </row>
    <row r="48" spans="1:2" x14ac:dyDescent="0.25">
      <c r="A48" s="72">
        <v>46</v>
      </c>
      <c r="B48" s="73" t="s">
        <v>2113</v>
      </c>
    </row>
    <row r="49" spans="1:2" x14ac:dyDescent="0.25">
      <c r="A49" s="72">
        <v>47</v>
      </c>
      <c r="B49" s="73" t="s">
        <v>2114</v>
      </c>
    </row>
    <row r="50" spans="1:2" x14ac:dyDescent="0.25">
      <c r="A50" s="72">
        <v>48</v>
      </c>
      <c r="B50" s="73" t="s">
        <v>2115</v>
      </c>
    </row>
    <row r="51" spans="1:2" x14ac:dyDescent="0.25">
      <c r="A51" s="72">
        <v>49</v>
      </c>
      <c r="B51" s="73" t="s">
        <v>2116</v>
      </c>
    </row>
    <row r="52" spans="1:2" x14ac:dyDescent="0.25">
      <c r="A52" s="72">
        <v>50</v>
      </c>
      <c r="B52" s="73" t="s">
        <v>2117</v>
      </c>
    </row>
    <row r="53" spans="1:2" x14ac:dyDescent="0.25">
      <c r="A53" s="72">
        <v>51</v>
      </c>
      <c r="B53" s="73" t="s">
        <v>2118</v>
      </c>
    </row>
    <row r="54" spans="1:2" x14ac:dyDescent="0.25">
      <c r="A54" s="72">
        <v>52</v>
      </c>
      <c r="B54" s="73" t="s">
        <v>2119</v>
      </c>
    </row>
    <row r="55" spans="1:2" x14ac:dyDescent="0.25">
      <c r="A55" s="72">
        <v>53</v>
      </c>
      <c r="B55" s="73" t="s">
        <v>2120</v>
      </c>
    </row>
    <row r="56" spans="1:2" x14ac:dyDescent="0.25">
      <c r="A56" s="72">
        <v>54</v>
      </c>
      <c r="B56" s="73"/>
    </row>
    <row r="57" spans="1:2" x14ac:dyDescent="0.25">
      <c r="A57" s="72">
        <v>55</v>
      </c>
      <c r="B57" s="73" t="s">
        <v>2121</v>
      </c>
    </row>
    <row r="58" spans="1:2" x14ac:dyDescent="0.25">
      <c r="A58" s="72">
        <v>56</v>
      </c>
      <c r="B58" s="73" t="s">
        <v>2122</v>
      </c>
    </row>
    <row r="59" spans="1:2" x14ac:dyDescent="0.25">
      <c r="A59" s="72">
        <v>57</v>
      </c>
      <c r="B59" s="73" t="s">
        <v>2123</v>
      </c>
    </row>
    <row r="60" spans="1:2" x14ac:dyDescent="0.25">
      <c r="A60" s="72">
        <v>58</v>
      </c>
      <c r="B60" s="73" t="s">
        <v>2124</v>
      </c>
    </row>
    <row r="61" spans="1:2" x14ac:dyDescent="0.25">
      <c r="A61" s="72">
        <v>59</v>
      </c>
      <c r="B61" s="73" t="s">
        <v>2125</v>
      </c>
    </row>
    <row r="62" spans="1:2" x14ac:dyDescent="0.25">
      <c r="A62" s="72">
        <v>60</v>
      </c>
      <c r="B62" s="73" t="s">
        <v>2126</v>
      </c>
    </row>
    <row r="63" spans="1:2" x14ac:dyDescent="0.25">
      <c r="A63" s="72">
        <v>61</v>
      </c>
      <c r="B63" s="73" t="s">
        <v>2127</v>
      </c>
    </row>
    <row r="64" spans="1:2" x14ac:dyDescent="0.25">
      <c r="A64" s="72">
        <v>62</v>
      </c>
      <c r="B64" s="73" t="s">
        <v>2128</v>
      </c>
    </row>
    <row r="65" spans="1:2" x14ac:dyDescent="0.25">
      <c r="A65" s="72">
        <v>63</v>
      </c>
      <c r="B65" s="73" t="s">
        <v>2129</v>
      </c>
    </row>
    <row r="66" spans="1:2" x14ac:dyDescent="0.25">
      <c r="A66" s="72">
        <v>64</v>
      </c>
      <c r="B66" s="73" t="s">
        <v>2130</v>
      </c>
    </row>
    <row r="67" spans="1:2" x14ac:dyDescent="0.25">
      <c r="A67" s="72">
        <v>65</v>
      </c>
      <c r="B67" s="73" t="s">
        <v>2131</v>
      </c>
    </row>
    <row r="68" spans="1:2" x14ac:dyDescent="0.25">
      <c r="A68" s="72">
        <v>66</v>
      </c>
      <c r="B68" s="73" t="s">
        <v>2132</v>
      </c>
    </row>
    <row r="69" spans="1:2" x14ac:dyDescent="0.25">
      <c r="A69" s="72">
        <v>67</v>
      </c>
      <c r="B69" s="73" t="s">
        <v>2133</v>
      </c>
    </row>
    <row r="70" spans="1:2" x14ac:dyDescent="0.25">
      <c r="A70" s="72">
        <v>68</v>
      </c>
      <c r="B70" s="73" t="s">
        <v>2134</v>
      </c>
    </row>
    <row r="71" spans="1:2" x14ac:dyDescent="0.25">
      <c r="A71" s="72">
        <v>69</v>
      </c>
      <c r="B71" s="73" t="s">
        <v>2135</v>
      </c>
    </row>
    <row r="72" spans="1:2" x14ac:dyDescent="0.25">
      <c r="A72" s="72">
        <v>70</v>
      </c>
      <c r="B72" s="73"/>
    </row>
    <row r="73" spans="1:2" x14ac:dyDescent="0.25">
      <c r="A73" s="72">
        <v>71</v>
      </c>
      <c r="B73" s="73" t="s">
        <v>2136</v>
      </c>
    </row>
    <row r="74" spans="1:2" x14ac:dyDescent="0.25">
      <c r="A74" s="72">
        <v>72</v>
      </c>
      <c r="B74" s="73" t="s">
        <v>2137</v>
      </c>
    </row>
    <row r="75" spans="1:2" x14ac:dyDescent="0.25">
      <c r="A75" s="72">
        <v>73</v>
      </c>
      <c r="B75" s="73" t="s">
        <v>2138</v>
      </c>
    </row>
    <row r="76" spans="1:2" x14ac:dyDescent="0.25">
      <c r="A76" s="72">
        <v>74</v>
      </c>
      <c r="B76" s="73" t="s">
        <v>2139</v>
      </c>
    </row>
    <row r="77" spans="1:2" x14ac:dyDescent="0.25">
      <c r="A77" s="72">
        <v>75</v>
      </c>
      <c r="B77" s="73" t="s">
        <v>2140</v>
      </c>
    </row>
    <row r="78" spans="1:2" x14ac:dyDescent="0.25">
      <c r="A78" s="72">
        <v>76</v>
      </c>
      <c r="B78" s="73" t="s">
        <v>2141</v>
      </c>
    </row>
    <row r="79" spans="1:2" x14ac:dyDescent="0.25">
      <c r="A79" s="72">
        <v>77</v>
      </c>
      <c r="B79" s="73" t="s">
        <v>2142</v>
      </c>
    </row>
    <row r="80" spans="1:2" x14ac:dyDescent="0.25">
      <c r="A80" s="72">
        <v>78</v>
      </c>
      <c r="B80" s="73" t="s">
        <v>2143</v>
      </c>
    </row>
    <row r="81" spans="1:2" x14ac:dyDescent="0.25">
      <c r="A81" s="72">
        <v>79</v>
      </c>
      <c r="B81" s="73" t="s">
        <v>2144</v>
      </c>
    </row>
    <row r="82" spans="1:2" x14ac:dyDescent="0.25">
      <c r="A82" s="72">
        <v>80</v>
      </c>
      <c r="B82" s="73" t="s">
        <v>2145</v>
      </c>
    </row>
    <row r="83" spans="1:2" x14ac:dyDescent="0.25">
      <c r="A83" s="72">
        <v>81</v>
      </c>
      <c r="B83" s="73" t="s">
        <v>2146</v>
      </c>
    </row>
    <row r="84" spans="1:2" x14ac:dyDescent="0.25">
      <c r="A84" s="72">
        <v>82</v>
      </c>
      <c r="B84" s="73" t="s">
        <v>2147</v>
      </c>
    </row>
    <row r="85" spans="1:2" x14ac:dyDescent="0.25">
      <c r="A85" s="72">
        <v>83</v>
      </c>
      <c r="B85" s="73" t="s">
        <v>2148</v>
      </c>
    </row>
    <row r="86" spans="1:2" x14ac:dyDescent="0.25">
      <c r="A86" s="72">
        <v>84</v>
      </c>
      <c r="B86" s="73" t="s">
        <v>2149</v>
      </c>
    </row>
    <row r="87" spans="1:2" x14ac:dyDescent="0.25">
      <c r="A87" s="72">
        <v>85</v>
      </c>
      <c r="B87" s="73" t="s">
        <v>2150</v>
      </c>
    </row>
    <row r="88" spans="1:2" x14ac:dyDescent="0.25">
      <c r="A88" s="72">
        <v>86</v>
      </c>
      <c r="B88" s="73" t="s">
        <v>2151</v>
      </c>
    </row>
    <row r="89" spans="1:2" x14ac:dyDescent="0.25">
      <c r="A89" s="72">
        <v>87</v>
      </c>
      <c r="B89" s="73" t="s">
        <v>2152</v>
      </c>
    </row>
    <row r="90" spans="1:2" x14ac:dyDescent="0.25">
      <c r="A90" s="72">
        <v>88</v>
      </c>
      <c r="B90" s="73" t="s">
        <v>2153</v>
      </c>
    </row>
    <row r="91" spans="1:2" x14ac:dyDescent="0.25">
      <c r="A91" s="72">
        <v>89</v>
      </c>
      <c r="B91" s="73" t="s">
        <v>2154</v>
      </c>
    </row>
    <row r="92" spans="1:2" x14ac:dyDescent="0.25">
      <c r="A92" s="72">
        <v>90</v>
      </c>
      <c r="B92" s="73" t="s">
        <v>2155</v>
      </c>
    </row>
    <row r="93" spans="1:2" x14ac:dyDescent="0.25">
      <c r="A93" s="72">
        <v>91</v>
      </c>
      <c r="B93" s="73" t="s">
        <v>2156</v>
      </c>
    </row>
    <row r="94" spans="1:2" x14ac:dyDescent="0.25">
      <c r="A94" s="72">
        <v>92</v>
      </c>
      <c r="B94" s="73" t="s">
        <v>2157</v>
      </c>
    </row>
    <row r="95" spans="1:2" x14ac:dyDescent="0.25">
      <c r="A95" s="72">
        <v>93</v>
      </c>
      <c r="B95" s="73" t="s">
        <v>2158</v>
      </c>
    </row>
    <row r="96" spans="1:2" x14ac:dyDescent="0.25">
      <c r="A96" s="72">
        <v>94</v>
      </c>
      <c r="B96" s="73" t="s">
        <v>2159</v>
      </c>
    </row>
    <row r="97" spans="1:2" x14ac:dyDescent="0.25">
      <c r="A97" s="72">
        <v>95</v>
      </c>
      <c r="B97" s="73" t="s">
        <v>2160</v>
      </c>
    </row>
    <row r="98" spans="1:2" x14ac:dyDescent="0.25">
      <c r="A98" s="72">
        <v>96</v>
      </c>
      <c r="B98" s="73" t="s">
        <v>2161</v>
      </c>
    </row>
    <row r="99" spans="1:2" x14ac:dyDescent="0.25">
      <c r="A99" s="72">
        <v>97</v>
      </c>
      <c r="B99" s="73" t="s">
        <v>2162</v>
      </c>
    </row>
    <row r="100" spans="1:2" x14ac:dyDescent="0.25">
      <c r="A100" s="72">
        <v>98</v>
      </c>
      <c r="B100" s="73" t="s">
        <v>2163</v>
      </c>
    </row>
    <row r="101" spans="1:2" x14ac:dyDescent="0.25">
      <c r="A101" s="72">
        <v>99</v>
      </c>
      <c r="B101" s="73" t="s">
        <v>2164</v>
      </c>
    </row>
    <row r="102" spans="1:2" x14ac:dyDescent="0.25">
      <c r="A102" s="72">
        <v>100</v>
      </c>
      <c r="B102" s="73" t="s">
        <v>2165</v>
      </c>
    </row>
    <row r="103" spans="1:2" x14ac:dyDescent="0.25">
      <c r="A103" s="72">
        <v>101</v>
      </c>
      <c r="B103" s="73" t="s">
        <v>2166</v>
      </c>
    </row>
    <row r="104" spans="1:2" x14ac:dyDescent="0.25">
      <c r="A104" s="72">
        <v>102</v>
      </c>
      <c r="B104" s="73" t="s">
        <v>2167</v>
      </c>
    </row>
    <row r="105" spans="1:2" x14ac:dyDescent="0.25">
      <c r="A105" s="72">
        <v>103</v>
      </c>
      <c r="B105" s="73" t="s">
        <v>2168</v>
      </c>
    </row>
    <row r="106" spans="1:2" x14ac:dyDescent="0.25">
      <c r="A106" s="72">
        <v>104</v>
      </c>
      <c r="B106" s="73" t="s">
        <v>2169</v>
      </c>
    </row>
    <row r="107" spans="1:2" x14ac:dyDescent="0.25">
      <c r="A107" s="72">
        <v>105</v>
      </c>
      <c r="B107" s="73" t="s">
        <v>2170</v>
      </c>
    </row>
    <row r="108" spans="1:2" x14ac:dyDescent="0.25">
      <c r="A108" s="72">
        <v>106</v>
      </c>
      <c r="B108" s="73" t="s">
        <v>2171</v>
      </c>
    </row>
    <row r="109" spans="1:2" x14ac:dyDescent="0.25">
      <c r="A109" s="72">
        <v>107</v>
      </c>
      <c r="B109" s="73" t="s">
        <v>2172</v>
      </c>
    </row>
    <row r="110" spans="1:2" x14ac:dyDescent="0.25">
      <c r="A110" s="72">
        <v>108</v>
      </c>
      <c r="B110" s="73" t="s">
        <v>2173</v>
      </c>
    </row>
    <row r="111" spans="1:2" x14ac:dyDescent="0.25">
      <c r="A111" s="72">
        <v>109</v>
      </c>
      <c r="B111" s="73" t="s">
        <v>2174</v>
      </c>
    </row>
    <row r="112" spans="1:2" x14ac:dyDescent="0.25">
      <c r="A112" s="72">
        <v>110</v>
      </c>
      <c r="B112" s="73" t="s">
        <v>2175</v>
      </c>
    </row>
    <row r="113" spans="1:2" x14ac:dyDescent="0.25">
      <c r="A113" s="72">
        <v>111</v>
      </c>
      <c r="B113" s="73" t="s">
        <v>2176</v>
      </c>
    </row>
    <row r="114" spans="1:2" x14ac:dyDescent="0.25">
      <c r="A114" s="72">
        <v>112</v>
      </c>
      <c r="B114" s="73" t="s">
        <v>2177</v>
      </c>
    </row>
    <row r="115" spans="1:2" x14ac:dyDescent="0.25">
      <c r="A115" s="72">
        <v>113</v>
      </c>
      <c r="B115" s="73" t="s">
        <v>2178</v>
      </c>
    </row>
    <row r="116" spans="1:2" x14ac:dyDescent="0.25">
      <c r="A116" s="72">
        <v>114</v>
      </c>
      <c r="B116" s="73" t="s">
        <v>2179</v>
      </c>
    </row>
    <row r="117" spans="1:2" x14ac:dyDescent="0.25">
      <c r="A117" s="72">
        <v>115</v>
      </c>
      <c r="B117" s="73" t="s">
        <v>2180</v>
      </c>
    </row>
    <row r="118" spans="1:2" x14ac:dyDescent="0.25">
      <c r="A118" s="72">
        <v>116</v>
      </c>
      <c r="B118" s="73" t="s">
        <v>2181</v>
      </c>
    </row>
    <row r="119" spans="1:2" x14ac:dyDescent="0.25">
      <c r="A119" s="72">
        <v>117</v>
      </c>
      <c r="B119" s="73" t="s">
        <v>2182</v>
      </c>
    </row>
    <row r="120" spans="1:2" x14ac:dyDescent="0.25">
      <c r="A120" s="72">
        <v>118</v>
      </c>
      <c r="B120" s="73" t="s">
        <v>2183</v>
      </c>
    </row>
    <row r="121" spans="1:2" x14ac:dyDescent="0.25">
      <c r="A121" s="72">
        <v>119</v>
      </c>
      <c r="B121" s="73" t="s">
        <v>2184</v>
      </c>
    </row>
    <row r="122" spans="1:2" x14ac:dyDescent="0.25">
      <c r="A122" s="72">
        <v>120</v>
      </c>
      <c r="B122" s="73" t="s">
        <v>2185</v>
      </c>
    </row>
    <row r="123" spans="1:2" x14ac:dyDescent="0.25">
      <c r="A123" s="72">
        <v>121</v>
      </c>
      <c r="B123" s="73" t="s">
        <v>2186</v>
      </c>
    </row>
    <row r="124" spans="1:2" x14ac:dyDescent="0.25">
      <c r="A124" s="72">
        <v>122</v>
      </c>
      <c r="B124" s="73" t="s">
        <v>2187</v>
      </c>
    </row>
    <row r="125" spans="1:2" x14ac:dyDescent="0.25">
      <c r="A125" s="72">
        <v>123</v>
      </c>
      <c r="B125" s="73" t="s">
        <v>2188</v>
      </c>
    </row>
    <row r="126" spans="1:2" x14ac:dyDescent="0.25">
      <c r="A126" s="72">
        <v>124</v>
      </c>
      <c r="B126" s="73" t="s">
        <v>2189</v>
      </c>
    </row>
    <row r="127" spans="1:2" x14ac:dyDescent="0.25">
      <c r="A127" s="72">
        <v>125</v>
      </c>
      <c r="B127" s="73" t="s">
        <v>2190</v>
      </c>
    </row>
    <row r="128" spans="1:2" x14ac:dyDescent="0.25">
      <c r="A128" s="72">
        <v>126</v>
      </c>
      <c r="B128" s="73" t="s">
        <v>2191</v>
      </c>
    </row>
    <row r="129" spans="1:2" x14ac:dyDescent="0.25">
      <c r="A129" s="72">
        <v>127</v>
      </c>
      <c r="B129" s="73" t="s">
        <v>2192</v>
      </c>
    </row>
    <row r="130" spans="1:2" x14ac:dyDescent="0.25">
      <c r="A130" s="72">
        <v>128</v>
      </c>
      <c r="B130" s="73" t="s">
        <v>2193</v>
      </c>
    </row>
    <row r="131" spans="1:2" x14ac:dyDescent="0.25">
      <c r="A131" s="72">
        <v>129</v>
      </c>
      <c r="B131" s="73" t="s">
        <v>2194</v>
      </c>
    </row>
    <row r="132" spans="1:2" x14ac:dyDescent="0.25">
      <c r="A132" s="72">
        <v>130</v>
      </c>
      <c r="B132" s="73" t="s">
        <v>2195</v>
      </c>
    </row>
    <row r="133" spans="1:2" x14ac:dyDescent="0.25">
      <c r="A133" s="72">
        <v>131</v>
      </c>
      <c r="B133" s="73" t="s">
        <v>2196</v>
      </c>
    </row>
    <row r="134" spans="1:2" x14ac:dyDescent="0.25">
      <c r="A134" s="72">
        <v>132</v>
      </c>
      <c r="B134" s="73" t="s">
        <v>2197</v>
      </c>
    </row>
    <row r="135" spans="1:2" x14ac:dyDescent="0.25">
      <c r="A135" s="72">
        <v>133</v>
      </c>
      <c r="B135" s="73" t="s">
        <v>2198</v>
      </c>
    </row>
    <row r="136" spans="1:2" x14ac:dyDescent="0.25">
      <c r="A136" s="72">
        <v>134</v>
      </c>
      <c r="B136" s="73" t="s">
        <v>2199</v>
      </c>
    </row>
    <row r="137" spans="1:2" x14ac:dyDescent="0.25">
      <c r="A137" s="72">
        <v>135</v>
      </c>
      <c r="B137" s="73" t="s">
        <v>2200</v>
      </c>
    </row>
    <row r="138" spans="1:2" x14ac:dyDescent="0.25">
      <c r="A138" s="72">
        <v>136</v>
      </c>
      <c r="B138" s="73" t="s">
        <v>2201</v>
      </c>
    </row>
    <row r="139" spans="1:2" x14ac:dyDescent="0.25">
      <c r="A139" s="72">
        <v>137</v>
      </c>
      <c r="B139" s="73" t="s">
        <v>2202</v>
      </c>
    </row>
    <row r="140" spans="1:2" x14ac:dyDescent="0.25">
      <c r="A140" s="72">
        <v>138</v>
      </c>
      <c r="B140" s="73" t="s">
        <v>2203</v>
      </c>
    </row>
    <row r="141" spans="1:2" x14ac:dyDescent="0.25">
      <c r="A141" s="72">
        <v>139</v>
      </c>
      <c r="B141" s="73" t="s">
        <v>2204</v>
      </c>
    </row>
    <row r="142" spans="1:2" x14ac:dyDescent="0.25">
      <c r="A142" s="72">
        <v>140</v>
      </c>
      <c r="B142" s="73" t="s">
        <v>2205</v>
      </c>
    </row>
    <row r="143" spans="1:2" x14ac:dyDescent="0.25">
      <c r="A143" s="72">
        <v>141</v>
      </c>
      <c r="B143" s="73" t="s">
        <v>2206</v>
      </c>
    </row>
    <row r="144" spans="1:2" x14ac:dyDescent="0.25">
      <c r="A144" s="72">
        <v>142</v>
      </c>
      <c r="B144" s="73" t="s">
        <v>2207</v>
      </c>
    </row>
    <row r="145" spans="1:2" x14ac:dyDescent="0.25">
      <c r="A145" s="72">
        <v>143</v>
      </c>
      <c r="B145" s="73" t="s">
        <v>2208</v>
      </c>
    </row>
    <row r="146" spans="1:2" x14ac:dyDescent="0.25">
      <c r="A146" s="72">
        <v>144</v>
      </c>
      <c r="B146" s="73" t="s">
        <v>2209</v>
      </c>
    </row>
    <row r="147" spans="1:2" x14ac:dyDescent="0.25">
      <c r="A147" s="72">
        <v>145</v>
      </c>
      <c r="B147" s="73" t="s">
        <v>2210</v>
      </c>
    </row>
    <row r="148" spans="1:2" x14ac:dyDescent="0.25">
      <c r="A148" s="72">
        <v>146</v>
      </c>
      <c r="B148" s="73" t="s">
        <v>2211</v>
      </c>
    </row>
    <row r="149" spans="1:2" x14ac:dyDescent="0.25">
      <c r="A149" s="72">
        <v>147</v>
      </c>
      <c r="B149" s="73" t="s">
        <v>2212</v>
      </c>
    </row>
    <row r="150" spans="1:2" x14ac:dyDescent="0.25">
      <c r="A150" s="72">
        <v>148</v>
      </c>
      <c r="B150" s="73" t="s">
        <v>2213</v>
      </c>
    </row>
    <row r="151" spans="1:2" x14ac:dyDescent="0.25">
      <c r="A151" s="72">
        <v>149</v>
      </c>
      <c r="B151" s="73" t="s">
        <v>2214</v>
      </c>
    </row>
    <row r="152" spans="1:2" x14ac:dyDescent="0.25">
      <c r="A152" s="72">
        <v>150</v>
      </c>
      <c r="B152" s="73" t="s">
        <v>2215</v>
      </c>
    </row>
    <row r="153" spans="1:2" x14ac:dyDescent="0.25">
      <c r="A153" s="72">
        <v>151</v>
      </c>
      <c r="B153" s="73" t="s">
        <v>2216</v>
      </c>
    </row>
    <row r="154" spans="1:2" x14ac:dyDescent="0.25">
      <c r="A154" s="72">
        <v>152</v>
      </c>
      <c r="B154" s="73" t="s">
        <v>2217</v>
      </c>
    </row>
    <row r="155" spans="1:2" x14ac:dyDescent="0.25">
      <c r="A155" s="72">
        <v>153</v>
      </c>
      <c r="B155" s="73" t="s">
        <v>2218</v>
      </c>
    </row>
    <row r="156" spans="1:2" x14ac:dyDescent="0.25">
      <c r="A156" s="72">
        <v>154</v>
      </c>
      <c r="B156" s="73" t="s">
        <v>2219</v>
      </c>
    </row>
    <row r="157" spans="1:2" x14ac:dyDescent="0.25">
      <c r="A157" s="72">
        <v>155</v>
      </c>
      <c r="B157" s="73" t="s">
        <v>2220</v>
      </c>
    </row>
    <row r="158" spans="1:2" x14ac:dyDescent="0.25">
      <c r="A158" s="72">
        <v>156</v>
      </c>
      <c r="B158" s="73" t="s">
        <v>2221</v>
      </c>
    </row>
    <row r="159" spans="1:2" x14ac:dyDescent="0.25">
      <c r="A159" s="72">
        <v>157</v>
      </c>
      <c r="B159" s="73" t="s">
        <v>2222</v>
      </c>
    </row>
    <row r="160" spans="1:2" x14ac:dyDescent="0.25">
      <c r="A160" s="72">
        <v>158</v>
      </c>
      <c r="B160" s="73" t="s">
        <v>2223</v>
      </c>
    </row>
    <row r="161" spans="1:2" x14ac:dyDescent="0.25">
      <c r="A161" s="72">
        <v>159</v>
      </c>
      <c r="B161" s="73" t="s">
        <v>2224</v>
      </c>
    </row>
    <row r="162" spans="1:2" x14ac:dyDescent="0.25">
      <c r="A162" s="72">
        <v>160</v>
      </c>
      <c r="B162" s="73" t="s">
        <v>2225</v>
      </c>
    </row>
    <row r="163" spans="1:2" x14ac:dyDescent="0.25">
      <c r="A163" s="72">
        <v>161</v>
      </c>
      <c r="B163" s="73" t="s">
        <v>2226</v>
      </c>
    </row>
    <row r="164" spans="1:2" x14ac:dyDescent="0.25">
      <c r="A164" s="72">
        <v>162</v>
      </c>
      <c r="B164" s="73" t="s">
        <v>2227</v>
      </c>
    </row>
    <row r="165" spans="1:2" x14ac:dyDescent="0.25">
      <c r="A165" s="72">
        <v>163</v>
      </c>
      <c r="B165" s="73" t="s">
        <v>2228</v>
      </c>
    </row>
    <row r="166" spans="1:2" x14ac:dyDescent="0.25">
      <c r="A166" s="72">
        <v>164</v>
      </c>
      <c r="B166" s="73" t="s">
        <v>2229</v>
      </c>
    </row>
    <row r="167" spans="1:2" x14ac:dyDescent="0.25">
      <c r="A167" s="72">
        <v>165</v>
      </c>
      <c r="B167" s="73" t="s">
        <v>2230</v>
      </c>
    </row>
    <row r="168" spans="1:2" x14ac:dyDescent="0.25">
      <c r="A168" s="72">
        <v>166</v>
      </c>
      <c r="B168" s="73" t="s">
        <v>2231</v>
      </c>
    </row>
    <row r="169" spans="1:2" x14ac:dyDescent="0.25">
      <c r="A169" s="72">
        <v>167</v>
      </c>
      <c r="B169" s="73" t="s">
        <v>2232</v>
      </c>
    </row>
    <row r="170" spans="1:2" x14ac:dyDescent="0.25">
      <c r="A170" s="72">
        <v>168</v>
      </c>
      <c r="B170" s="73" t="s">
        <v>2233</v>
      </c>
    </row>
    <row r="171" spans="1:2" x14ac:dyDescent="0.25">
      <c r="A171" s="72">
        <v>169</v>
      </c>
      <c r="B171" s="73" t="s">
        <v>2234</v>
      </c>
    </row>
    <row r="172" spans="1:2" x14ac:dyDescent="0.25">
      <c r="A172" s="72">
        <v>170</v>
      </c>
      <c r="B172" s="73" t="s">
        <v>2235</v>
      </c>
    </row>
    <row r="173" spans="1:2" x14ac:dyDescent="0.25">
      <c r="A173" s="72">
        <v>171</v>
      </c>
      <c r="B173" s="73" t="s">
        <v>2236</v>
      </c>
    </row>
    <row r="174" spans="1:2" x14ac:dyDescent="0.25">
      <c r="A174" s="72">
        <v>172</v>
      </c>
      <c r="B174" s="73" t="s">
        <v>2237</v>
      </c>
    </row>
    <row r="175" spans="1:2" x14ac:dyDescent="0.25">
      <c r="A175" s="72">
        <v>173</v>
      </c>
      <c r="B175" s="73" t="s">
        <v>2238</v>
      </c>
    </row>
    <row r="176" spans="1:2" x14ac:dyDescent="0.25">
      <c r="A176" s="72">
        <v>174</v>
      </c>
      <c r="B176" s="73" t="s">
        <v>2239</v>
      </c>
    </row>
    <row r="177" spans="1:2" x14ac:dyDescent="0.25">
      <c r="A177" s="72">
        <v>175</v>
      </c>
      <c r="B177" s="73" t="s">
        <v>2240</v>
      </c>
    </row>
    <row r="178" spans="1:2" x14ac:dyDescent="0.25">
      <c r="A178" s="72">
        <v>176</v>
      </c>
      <c r="B178" s="73" t="s">
        <v>2241</v>
      </c>
    </row>
    <row r="179" spans="1:2" x14ac:dyDescent="0.25">
      <c r="A179" s="72">
        <v>177</v>
      </c>
      <c r="B179" s="73" t="s">
        <v>2242</v>
      </c>
    </row>
    <row r="180" spans="1:2" x14ac:dyDescent="0.25">
      <c r="A180" s="72">
        <v>178</v>
      </c>
      <c r="B180" s="73" t="s">
        <v>2243</v>
      </c>
    </row>
    <row r="181" spans="1:2" x14ac:dyDescent="0.25">
      <c r="A181" s="72">
        <v>179</v>
      </c>
      <c r="B181" s="73" t="s">
        <v>2244</v>
      </c>
    </row>
    <row r="182" spans="1:2" x14ac:dyDescent="0.25">
      <c r="A182" s="72">
        <v>180</v>
      </c>
      <c r="B182" s="73" t="s">
        <v>2245</v>
      </c>
    </row>
    <row r="183" spans="1:2" x14ac:dyDescent="0.25">
      <c r="A183" s="72">
        <v>181</v>
      </c>
      <c r="B183" s="73" t="s">
        <v>2246</v>
      </c>
    </row>
    <row r="184" spans="1:2" x14ac:dyDescent="0.25">
      <c r="A184" s="72">
        <v>182</v>
      </c>
      <c r="B184" s="73" t="s">
        <v>2247</v>
      </c>
    </row>
    <row r="185" spans="1:2" x14ac:dyDescent="0.25">
      <c r="A185" s="72">
        <v>183</v>
      </c>
      <c r="B185" s="73" t="s">
        <v>2248</v>
      </c>
    </row>
    <row r="186" spans="1:2" x14ac:dyDescent="0.25">
      <c r="A186" s="72">
        <v>184</v>
      </c>
      <c r="B186" s="73" t="s">
        <v>2249</v>
      </c>
    </row>
    <row r="187" spans="1:2" x14ac:dyDescent="0.25">
      <c r="A187" s="72">
        <v>185</v>
      </c>
      <c r="B187" s="73" t="s">
        <v>2250</v>
      </c>
    </row>
    <row r="188" spans="1:2" x14ac:dyDescent="0.25">
      <c r="A188" s="72">
        <v>186</v>
      </c>
      <c r="B188" s="73" t="s">
        <v>2251</v>
      </c>
    </row>
    <row r="189" spans="1:2" x14ac:dyDescent="0.25">
      <c r="A189" s="72">
        <v>187</v>
      </c>
      <c r="B189" s="73" t="s">
        <v>2252</v>
      </c>
    </row>
    <row r="190" spans="1:2" x14ac:dyDescent="0.25">
      <c r="A190" s="72">
        <v>188</v>
      </c>
      <c r="B190" s="73" t="s">
        <v>2253</v>
      </c>
    </row>
    <row r="191" spans="1:2" x14ac:dyDescent="0.25">
      <c r="A191" s="72">
        <v>189</v>
      </c>
      <c r="B191" s="73" t="s">
        <v>2254</v>
      </c>
    </row>
    <row r="192" spans="1:2" x14ac:dyDescent="0.25">
      <c r="A192" s="72">
        <v>190</v>
      </c>
      <c r="B192" s="73" t="s">
        <v>2255</v>
      </c>
    </row>
    <row r="193" spans="1:2" x14ac:dyDescent="0.25">
      <c r="A193" s="72">
        <v>191</v>
      </c>
      <c r="B193" s="73" t="s">
        <v>2256</v>
      </c>
    </row>
    <row r="194" spans="1:2" x14ac:dyDescent="0.25">
      <c r="A194" s="72">
        <v>192</v>
      </c>
      <c r="B194" s="73" t="s">
        <v>2257</v>
      </c>
    </row>
    <row r="195" spans="1:2" x14ac:dyDescent="0.25">
      <c r="A195" s="72">
        <v>193</v>
      </c>
      <c r="B195" s="73" t="s">
        <v>2258</v>
      </c>
    </row>
    <row r="196" spans="1:2" x14ac:dyDescent="0.25">
      <c r="A196" s="72">
        <v>194</v>
      </c>
      <c r="B196" s="73" t="s">
        <v>2259</v>
      </c>
    </row>
    <row r="197" spans="1:2" x14ac:dyDescent="0.25">
      <c r="A197" s="72">
        <v>195</v>
      </c>
      <c r="B197" s="73" t="s">
        <v>2260</v>
      </c>
    </row>
    <row r="198" spans="1:2" x14ac:dyDescent="0.25">
      <c r="A198" s="72">
        <v>196</v>
      </c>
      <c r="B198" s="73" t="s">
        <v>2261</v>
      </c>
    </row>
    <row r="199" spans="1:2" x14ac:dyDescent="0.25">
      <c r="A199" s="72">
        <v>197</v>
      </c>
      <c r="B199" s="73" t="s">
        <v>2262</v>
      </c>
    </row>
    <row r="200" spans="1:2" x14ac:dyDescent="0.25">
      <c r="A200" s="72">
        <v>198</v>
      </c>
      <c r="B200" s="73" t="s">
        <v>2263</v>
      </c>
    </row>
    <row r="201" spans="1:2" x14ac:dyDescent="0.25">
      <c r="A201" s="72">
        <v>199</v>
      </c>
      <c r="B201" s="73" t="s">
        <v>2264</v>
      </c>
    </row>
    <row r="202" spans="1:2" x14ac:dyDescent="0.25">
      <c r="A202" s="72">
        <v>200</v>
      </c>
      <c r="B202" s="73" t="s">
        <v>2265</v>
      </c>
    </row>
    <row r="203" spans="1:2" x14ac:dyDescent="0.25">
      <c r="A203" s="72">
        <v>201</v>
      </c>
      <c r="B203" s="73" t="s">
        <v>2266</v>
      </c>
    </row>
    <row r="204" spans="1:2" x14ac:dyDescent="0.25">
      <c r="A204" s="72">
        <v>202</v>
      </c>
      <c r="B204" s="73" t="s">
        <v>2267</v>
      </c>
    </row>
    <row r="205" spans="1:2" x14ac:dyDescent="0.25">
      <c r="A205" s="72">
        <v>203</v>
      </c>
      <c r="B205" s="73" t="s">
        <v>2268</v>
      </c>
    </row>
    <row r="206" spans="1:2" x14ac:dyDescent="0.25">
      <c r="A206" s="72">
        <v>204</v>
      </c>
      <c r="B206" s="73" t="s">
        <v>2269</v>
      </c>
    </row>
    <row r="207" spans="1:2" x14ac:dyDescent="0.25">
      <c r="A207" s="72">
        <v>205</v>
      </c>
      <c r="B207" s="73" t="s">
        <v>2270</v>
      </c>
    </row>
    <row r="208" spans="1:2" x14ac:dyDescent="0.25">
      <c r="A208" s="72">
        <v>206</v>
      </c>
      <c r="B208" s="73" t="s">
        <v>2271</v>
      </c>
    </row>
    <row r="209" spans="1:2" x14ac:dyDescent="0.25">
      <c r="A209" s="72">
        <v>207</v>
      </c>
      <c r="B209" s="73" t="s">
        <v>2272</v>
      </c>
    </row>
    <row r="210" spans="1:2" x14ac:dyDescent="0.25">
      <c r="A210" s="72">
        <v>208</v>
      </c>
      <c r="B210" s="73" t="s">
        <v>2273</v>
      </c>
    </row>
    <row r="211" spans="1:2" x14ac:dyDescent="0.25">
      <c r="A211" s="72">
        <v>209</v>
      </c>
      <c r="B211" s="73"/>
    </row>
    <row r="212" spans="1:2" x14ac:dyDescent="0.25">
      <c r="A212" s="72">
        <v>210</v>
      </c>
      <c r="B212" s="73" t="s">
        <v>139</v>
      </c>
    </row>
    <row r="213" spans="1:2" x14ac:dyDescent="0.25">
      <c r="A213" s="72">
        <v>211</v>
      </c>
      <c r="B213" s="73" t="s">
        <v>139</v>
      </c>
    </row>
    <row r="214" spans="1:2" x14ac:dyDescent="0.25">
      <c r="A214" s="72">
        <v>212</v>
      </c>
      <c r="B214" s="73" t="s">
        <v>139</v>
      </c>
    </row>
    <row r="215" spans="1:2" x14ac:dyDescent="0.25">
      <c r="A215" s="72">
        <v>213</v>
      </c>
      <c r="B215" s="73" t="s">
        <v>2274</v>
      </c>
    </row>
    <row r="216" spans="1:2" x14ac:dyDescent="0.25">
      <c r="A216" s="72">
        <v>214</v>
      </c>
      <c r="B216" s="73" t="s">
        <v>2275</v>
      </c>
    </row>
    <row r="217" spans="1:2" x14ac:dyDescent="0.25">
      <c r="A217" s="72">
        <v>215</v>
      </c>
      <c r="B217" s="73" t="s">
        <v>193</v>
      </c>
    </row>
    <row r="218" spans="1:2" x14ac:dyDescent="0.25">
      <c r="A218" s="72">
        <v>216</v>
      </c>
      <c r="B218" s="73" t="s">
        <v>2276</v>
      </c>
    </row>
    <row r="219" spans="1:2" x14ac:dyDescent="0.25">
      <c r="A219" s="72">
        <v>217</v>
      </c>
      <c r="B219" s="73" t="s">
        <v>2277</v>
      </c>
    </row>
    <row r="220" spans="1:2" x14ac:dyDescent="0.25">
      <c r="A220" s="72">
        <v>218</v>
      </c>
      <c r="B220" s="73" t="s">
        <v>2278</v>
      </c>
    </row>
    <row r="221" spans="1:2" x14ac:dyDescent="0.25">
      <c r="A221" s="72">
        <v>219</v>
      </c>
      <c r="B221" s="73" t="s">
        <v>2279</v>
      </c>
    </row>
    <row r="222" spans="1:2" x14ac:dyDescent="0.25">
      <c r="A222" s="72">
        <v>220</v>
      </c>
      <c r="B222" s="73" t="s">
        <v>2280</v>
      </c>
    </row>
    <row r="223" spans="1:2" x14ac:dyDescent="0.25">
      <c r="A223" s="72">
        <v>221</v>
      </c>
      <c r="B223" s="73" t="s">
        <v>144</v>
      </c>
    </row>
    <row r="224" spans="1:2" x14ac:dyDescent="0.25">
      <c r="A224" s="72">
        <v>222</v>
      </c>
      <c r="B224" s="73"/>
    </row>
    <row r="225" spans="1:2" x14ac:dyDescent="0.25">
      <c r="A225" s="72">
        <v>223</v>
      </c>
      <c r="B225" s="73"/>
    </row>
    <row r="226" spans="1:2" x14ac:dyDescent="0.25">
      <c r="A226" s="72">
        <v>224</v>
      </c>
      <c r="B226" s="73"/>
    </row>
    <row r="227" spans="1:2" x14ac:dyDescent="0.25">
      <c r="A227" s="72">
        <v>225</v>
      </c>
      <c r="B227" s="73" t="s">
        <v>2281</v>
      </c>
    </row>
    <row r="228" spans="1:2" x14ac:dyDescent="0.25">
      <c r="A228" s="72">
        <v>226</v>
      </c>
      <c r="B228" s="73" t="s">
        <v>2282</v>
      </c>
    </row>
    <row r="229" spans="1:2" x14ac:dyDescent="0.25">
      <c r="A229" s="72">
        <v>227</v>
      </c>
      <c r="B229" s="73" t="s">
        <v>2283</v>
      </c>
    </row>
    <row r="230" spans="1:2" x14ac:dyDescent="0.25">
      <c r="A230" s="72">
        <v>228</v>
      </c>
      <c r="B230" s="73"/>
    </row>
    <row r="231" spans="1:2" x14ac:dyDescent="0.25">
      <c r="A231" s="72">
        <v>229</v>
      </c>
      <c r="B231" s="73" t="s">
        <v>2284</v>
      </c>
    </row>
    <row r="232" spans="1:2" x14ac:dyDescent="0.25">
      <c r="A232" s="72">
        <v>230</v>
      </c>
      <c r="B232" s="73" t="s">
        <v>2285</v>
      </c>
    </row>
    <row r="233" spans="1:2" x14ac:dyDescent="0.25">
      <c r="A233" s="72">
        <v>231</v>
      </c>
      <c r="B233" s="73" t="s">
        <v>2286</v>
      </c>
    </row>
    <row r="234" spans="1:2" x14ac:dyDescent="0.25">
      <c r="A234" s="72">
        <v>232</v>
      </c>
      <c r="B234" s="73" t="s">
        <v>2287</v>
      </c>
    </row>
    <row r="235" spans="1:2" x14ac:dyDescent="0.25">
      <c r="A235" s="72">
        <v>233</v>
      </c>
      <c r="B235" s="73" t="s">
        <v>2288</v>
      </c>
    </row>
    <row r="236" spans="1:2" x14ac:dyDescent="0.25">
      <c r="A236" s="72">
        <v>234</v>
      </c>
      <c r="B236" s="73" t="s">
        <v>2289</v>
      </c>
    </row>
    <row r="237" spans="1:2" x14ac:dyDescent="0.25">
      <c r="A237" s="72">
        <v>235</v>
      </c>
      <c r="B237" s="73" t="s">
        <v>2290</v>
      </c>
    </row>
    <row r="238" spans="1:2" x14ac:dyDescent="0.25">
      <c r="A238" s="72">
        <v>236</v>
      </c>
      <c r="B238" s="73" t="s">
        <v>2291</v>
      </c>
    </row>
    <row r="239" spans="1:2" x14ac:dyDescent="0.25">
      <c r="A239" s="72">
        <v>237</v>
      </c>
      <c r="B239" s="73" t="s">
        <v>2292</v>
      </c>
    </row>
    <row r="240" spans="1:2" x14ac:dyDescent="0.25">
      <c r="A240" s="72">
        <v>238</v>
      </c>
      <c r="B240" s="73" t="s">
        <v>2293</v>
      </c>
    </row>
    <row r="241" spans="1:2" x14ac:dyDescent="0.25">
      <c r="A241" s="72">
        <v>239</v>
      </c>
      <c r="B241" s="73" t="s">
        <v>2294</v>
      </c>
    </row>
    <row r="242" spans="1:2" x14ac:dyDescent="0.25">
      <c r="A242" s="72">
        <v>240</v>
      </c>
      <c r="B242" s="73" t="s">
        <v>2295</v>
      </c>
    </row>
    <row r="243" spans="1:2" x14ac:dyDescent="0.25">
      <c r="A243" s="72">
        <v>241</v>
      </c>
      <c r="B243" s="73" t="s">
        <v>2296</v>
      </c>
    </row>
    <row r="244" spans="1:2" x14ac:dyDescent="0.25">
      <c r="A244" s="72">
        <v>242</v>
      </c>
      <c r="B244" s="73" t="s">
        <v>2297</v>
      </c>
    </row>
    <row r="245" spans="1:2" x14ac:dyDescent="0.25">
      <c r="A245" s="72">
        <v>243</v>
      </c>
      <c r="B245" s="73" t="s">
        <v>2298</v>
      </c>
    </row>
    <row r="246" spans="1:2" x14ac:dyDescent="0.25">
      <c r="A246" s="72">
        <v>244</v>
      </c>
      <c r="B246" s="73" t="s">
        <v>2299</v>
      </c>
    </row>
    <row r="247" spans="1:2" x14ac:dyDescent="0.25">
      <c r="A247" s="72">
        <v>245</v>
      </c>
      <c r="B247" s="73" t="s">
        <v>2300</v>
      </c>
    </row>
    <row r="248" spans="1:2" x14ac:dyDescent="0.25">
      <c r="A248" s="72">
        <v>246</v>
      </c>
      <c r="B248" s="73" t="s">
        <v>2301</v>
      </c>
    </row>
    <row r="249" spans="1:2" x14ac:dyDescent="0.25">
      <c r="A249" s="72">
        <v>247</v>
      </c>
      <c r="B249" s="73" t="s">
        <v>2302</v>
      </c>
    </row>
    <row r="250" spans="1:2" x14ac:dyDescent="0.25">
      <c r="A250" s="72">
        <v>248</v>
      </c>
      <c r="B250" s="73"/>
    </row>
    <row r="251" spans="1:2" x14ac:dyDescent="0.25">
      <c r="A251" s="72">
        <v>249</v>
      </c>
      <c r="B251" s="73" t="s">
        <v>457</v>
      </c>
    </row>
    <row r="252" spans="1:2" x14ac:dyDescent="0.25">
      <c r="A252" s="72">
        <v>250</v>
      </c>
      <c r="B252" s="73" t="s">
        <v>457</v>
      </c>
    </row>
    <row r="253" spans="1:2" x14ac:dyDescent="0.25">
      <c r="A253" s="72">
        <v>251</v>
      </c>
      <c r="B253" s="73" t="s">
        <v>2303</v>
      </c>
    </row>
    <row r="254" spans="1:2" x14ac:dyDescent="0.25">
      <c r="A254" s="72">
        <v>252</v>
      </c>
      <c r="B254" s="73" t="s">
        <v>2304</v>
      </c>
    </row>
    <row r="255" spans="1:2" x14ac:dyDescent="0.25">
      <c r="A255" s="72">
        <v>253</v>
      </c>
      <c r="B255" s="73" t="s">
        <v>2305</v>
      </c>
    </row>
    <row r="256" spans="1:2" x14ac:dyDescent="0.25">
      <c r="A256" s="72">
        <v>254</v>
      </c>
      <c r="B256" s="73" t="s">
        <v>2306</v>
      </c>
    </row>
    <row r="257" spans="1:2" x14ac:dyDescent="0.25">
      <c r="A257" s="72">
        <v>255</v>
      </c>
      <c r="B257" s="73" t="s">
        <v>2307</v>
      </c>
    </row>
    <row r="258" spans="1:2" x14ac:dyDescent="0.25">
      <c r="A258" s="72">
        <v>256</v>
      </c>
      <c r="B258" s="73" t="s">
        <v>2308</v>
      </c>
    </row>
    <row r="259" spans="1:2" x14ac:dyDescent="0.25">
      <c r="A259" s="72">
        <v>257</v>
      </c>
      <c r="B259" s="73" t="s">
        <v>2309</v>
      </c>
    </row>
    <row r="260" spans="1:2" x14ac:dyDescent="0.25">
      <c r="A260" s="72">
        <v>258</v>
      </c>
      <c r="B260" s="73" t="s">
        <v>2310</v>
      </c>
    </row>
    <row r="261" spans="1:2" x14ac:dyDescent="0.25">
      <c r="A261" s="72">
        <v>259</v>
      </c>
      <c r="B261" s="73"/>
    </row>
    <row r="262" spans="1:2" x14ac:dyDescent="0.25">
      <c r="A262" s="72">
        <v>260</v>
      </c>
      <c r="B262" s="73" t="s">
        <v>2311</v>
      </c>
    </row>
    <row r="263" spans="1:2" x14ac:dyDescent="0.25">
      <c r="A263" s="72">
        <v>261</v>
      </c>
      <c r="B263" s="73" t="s">
        <v>2312</v>
      </c>
    </row>
    <row r="264" spans="1:2" x14ac:dyDescent="0.25">
      <c r="A264" s="72">
        <v>262</v>
      </c>
      <c r="B264" s="73" t="s">
        <v>2313</v>
      </c>
    </row>
    <row r="265" spans="1:2" x14ac:dyDescent="0.25">
      <c r="A265" s="72">
        <v>263</v>
      </c>
      <c r="B265" s="73" t="s">
        <v>2314</v>
      </c>
    </row>
    <row r="266" spans="1:2" x14ac:dyDescent="0.25">
      <c r="A266" s="72">
        <v>264</v>
      </c>
      <c r="B266" s="73" t="s">
        <v>2315</v>
      </c>
    </row>
    <row r="267" spans="1:2" x14ac:dyDescent="0.25">
      <c r="A267" s="72">
        <v>265</v>
      </c>
      <c r="B267" s="73" t="s">
        <v>2316</v>
      </c>
    </row>
    <row r="268" spans="1:2" x14ac:dyDescent="0.25">
      <c r="A268" s="72">
        <v>266</v>
      </c>
      <c r="B268" s="73" t="s">
        <v>2317</v>
      </c>
    </row>
    <row r="269" spans="1:2" x14ac:dyDescent="0.25">
      <c r="A269" s="72">
        <v>267</v>
      </c>
      <c r="B269" s="73" t="s">
        <v>2318</v>
      </c>
    </row>
    <row r="270" spans="1:2" x14ac:dyDescent="0.25">
      <c r="A270" s="72">
        <v>268</v>
      </c>
      <c r="B270" s="73" t="s">
        <v>2319</v>
      </c>
    </row>
    <row r="271" spans="1:2" x14ac:dyDescent="0.25">
      <c r="A271" s="72">
        <v>269</v>
      </c>
      <c r="B271" s="73" t="s">
        <v>2320</v>
      </c>
    </row>
    <row r="272" spans="1:2" x14ac:dyDescent="0.25">
      <c r="A272" s="72">
        <v>270</v>
      </c>
      <c r="B272" s="73" t="s">
        <v>447</v>
      </c>
    </row>
    <row r="273" spans="1:2" x14ac:dyDescent="0.25">
      <c r="A273" s="72">
        <v>271</v>
      </c>
      <c r="B273" s="73"/>
    </row>
    <row r="274" spans="1:2" x14ac:dyDescent="0.25">
      <c r="A274" s="72">
        <v>272</v>
      </c>
      <c r="B274" s="73" t="s">
        <v>2321</v>
      </c>
    </row>
    <row r="275" spans="1:2" x14ac:dyDescent="0.25">
      <c r="A275" s="72">
        <v>273</v>
      </c>
      <c r="B275" s="73" t="s">
        <v>2322</v>
      </c>
    </row>
    <row r="276" spans="1:2" x14ac:dyDescent="0.25">
      <c r="A276" s="72">
        <v>274</v>
      </c>
      <c r="B276" s="73" t="s">
        <v>2323</v>
      </c>
    </row>
    <row r="277" spans="1:2" x14ac:dyDescent="0.25">
      <c r="A277" s="72">
        <v>275</v>
      </c>
      <c r="B277" s="73" t="s">
        <v>2324</v>
      </c>
    </row>
    <row r="278" spans="1:2" x14ac:dyDescent="0.25">
      <c r="A278" s="72">
        <v>276</v>
      </c>
      <c r="B278" s="73" t="s">
        <v>2325</v>
      </c>
    </row>
    <row r="279" spans="1:2" x14ac:dyDescent="0.25">
      <c r="A279" s="72">
        <v>277</v>
      </c>
      <c r="B279" s="73" t="s">
        <v>2326</v>
      </c>
    </row>
    <row r="280" spans="1:2" x14ac:dyDescent="0.25">
      <c r="A280" s="72">
        <v>278</v>
      </c>
      <c r="B280" s="73" t="s">
        <v>2327</v>
      </c>
    </row>
    <row r="281" spans="1:2" x14ac:dyDescent="0.25">
      <c r="A281" s="72">
        <v>279</v>
      </c>
      <c r="B281" s="73" t="s">
        <v>2328</v>
      </c>
    </row>
    <row r="282" spans="1:2" x14ac:dyDescent="0.25">
      <c r="A282" s="72">
        <v>280</v>
      </c>
      <c r="B282" s="73" t="s">
        <v>2329</v>
      </c>
    </row>
    <row r="283" spans="1:2" x14ac:dyDescent="0.25">
      <c r="A283" s="72">
        <v>281</v>
      </c>
      <c r="B283" s="73" t="s">
        <v>2330</v>
      </c>
    </row>
    <row r="284" spans="1:2" x14ac:dyDescent="0.25">
      <c r="A284" s="72">
        <v>282</v>
      </c>
      <c r="B284" s="73" t="s">
        <v>2331</v>
      </c>
    </row>
    <row r="285" spans="1:2" x14ac:dyDescent="0.25">
      <c r="A285" s="72">
        <v>283</v>
      </c>
      <c r="B285" s="73"/>
    </row>
    <row r="286" spans="1:2" x14ac:dyDescent="0.25">
      <c r="A286" s="72">
        <v>284</v>
      </c>
      <c r="B286" s="73" t="s">
        <v>2332</v>
      </c>
    </row>
    <row r="287" spans="1:2" x14ac:dyDescent="0.25">
      <c r="A287" s="72">
        <v>285</v>
      </c>
      <c r="B287" s="73" t="s">
        <v>613</v>
      </c>
    </row>
    <row r="288" spans="1:2" x14ac:dyDescent="0.25">
      <c r="A288" s="72">
        <v>286</v>
      </c>
      <c r="B288" s="73" t="s">
        <v>612</v>
      </c>
    </row>
    <row r="289" spans="1:2" x14ac:dyDescent="0.25">
      <c r="A289" s="72">
        <v>287</v>
      </c>
      <c r="B289" s="73" t="s">
        <v>611</v>
      </c>
    </row>
    <row r="290" spans="1:2" x14ac:dyDescent="0.25">
      <c r="A290" s="72">
        <v>288</v>
      </c>
      <c r="B290" s="73" t="s">
        <v>614</v>
      </c>
    </row>
    <row r="291" spans="1:2" x14ac:dyDescent="0.25">
      <c r="A291" s="72">
        <v>289</v>
      </c>
      <c r="B291" s="73" t="s">
        <v>616</v>
      </c>
    </row>
    <row r="292" spans="1:2" x14ac:dyDescent="0.25">
      <c r="A292" s="72">
        <v>290</v>
      </c>
      <c r="B292" s="73" t="s">
        <v>615</v>
      </c>
    </row>
    <row r="293" spans="1:2" x14ac:dyDescent="0.25">
      <c r="A293" s="72">
        <v>291</v>
      </c>
      <c r="B293" s="73" t="s">
        <v>618</v>
      </c>
    </row>
    <row r="294" spans="1:2" x14ac:dyDescent="0.25">
      <c r="A294" s="72">
        <v>292</v>
      </c>
      <c r="B294" s="73" t="s">
        <v>617</v>
      </c>
    </row>
    <row r="295" spans="1:2" x14ac:dyDescent="0.25">
      <c r="A295" s="72">
        <v>293</v>
      </c>
      <c r="B295" s="73" t="s">
        <v>619</v>
      </c>
    </row>
    <row r="296" spans="1:2" x14ac:dyDescent="0.25">
      <c r="A296" s="72">
        <v>294</v>
      </c>
      <c r="B296" s="73" t="s">
        <v>546</v>
      </c>
    </row>
    <row r="297" spans="1:2" x14ac:dyDescent="0.25">
      <c r="A297" s="72">
        <v>295</v>
      </c>
      <c r="B297" s="73" t="s">
        <v>555</v>
      </c>
    </row>
    <row r="298" spans="1:2" x14ac:dyDescent="0.25">
      <c r="A298" s="72">
        <v>296</v>
      </c>
      <c r="B298" s="73" t="s">
        <v>547</v>
      </c>
    </row>
    <row r="299" spans="1:2" x14ac:dyDescent="0.25">
      <c r="A299" s="72">
        <v>297</v>
      </c>
      <c r="B299" s="73" t="s">
        <v>539</v>
      </c>
    </row>
    <row r="300" spans="1:2" x14ac:dyDescent="0.25">
      <c r="A300" s="72">
        <v>298</v>
      </c>
      <c r="B300" s="73" t="s">
        <v>554</v>
      </c>
    </row>
    <row r="301" spans="1:2" x14ac:dyDescent="0.25">
      <c r="A301" s="72">
        <v>299</v>
      </c>
      <c r="B301" s="73" t="s">
        <v>558</v>
      </c>
    </row>
    <row r="302" spans="1:2" x14ac:dyDescent="0.25">
      <c r="A302" s="72">
        <v>300</v>
      </c>
      <c r="B302" s="73" t="s">
        <v>550</v>
      </c>
    </row>
    <row r="303" spans="1:2" x14ac:dyDescent="0.25">
      <c r="A303" s="72">
        <v>301</v>
      </c>
      <c r="B303" s="73" t="s">
        <v>551</v>
      </c>
    </row>
    <row r="304" spans="1:2" x14ac:dyDescent="0.25">
      <c r="A304" s="72">
        <v>302</v>
      </c>
      <c r="B304" s="73" t="s">
        <v>542</v>
      </c>
    </row>
    <row r="305" spans="1:2" x14ac:dyDescent="0.25">
      <c r="A305" s="72">
        <v>303</v>
      </c>
      <c r="B305" s="73" t="s">
        <v>543</v>
      </c>
    </row>
    <row r="306" spans="1:2" x14ac:dyDescent="0.25">
      <c r="A306" s="72">
        <v>304</v>
      </c>
      <c r="B306" s="73" t="s">
        <v>545</v>
      </c>
    </row>
    <row r="307" spans="1:2" x14ac:dyDescent="0.25">
      <c r="A307" s="72">
        <v>305</v>
      </c>
      <c r="B307" s="73" t="s">
        <v>556</v>
      </c>
    </row>
    <row r="308" spans="1:2" x14ac:dyDescent="0.25">
      <c r="A308" s="72">
        <v>306</v>
      </c>
      <c r="B308" s="73" t="s">
        <v>548</v>
      </c>
    </row>
    <row r="309" spans="1:2" x14ac:dyDescent="0.25">
      <c r="A309" s="72">
        <v>307</v>
      </c>
      <c r="B309" s="73" t="s">
        <v>540</v>
      </c>
    </row>
    <row r="310" spans="1:2" x14ac:dyDescent="0.25">
      <c r="A310" s="72">
        <v>308</v>
      </c>
      <c r="B310" s="73"/>
    </row>
    <row r="311" spans="1:2" x14ac:dyDescent="0.25">
      <c r="A311" s="72">
        <v>309</v>
      </c>
      <c r="B311" s="73" t="s">
        <v>553</v>
      </c>
    </row>
    <row r="312" spans="1:2" x14ac:dyDescent="0.25">
      <c r="A312" s="72">
        <v>310</v>
      </c>
      <c r="B312" s="73" t="s">
        <v>557</v>
      </c>
    </row>
    <row r="313" spans="1:2" x14ac:dyDescent="0.25">
      <c r="A313" s="72">
        <v>311</v>
      </c>
      <c r="B313" s="73" t="s">
        <v>549</v>
      </c>
    </row>
    <row r="314" spans="1:2" x14ac:dyDescent="0.25">
      <c r="A314" s="72">
        <v>312</v>
      </c>
      <c r="B314" s="73" t="s">
        <v>552</v>
      </c>
    </row>
    <row r="315" spans="1:2" x14ac:dyDescent="0.25">
      <c r="A315" s="72">
        <v>313</v>
      </c>
      <c r="B315" s="73" t="s">
        <v>541</v>
      </c>
    </row>
    <row r="316" spans="1:2" x14ac:dyDescent="0.25">
      <c r="A316" s="72">
        <v>314</v>
      </c>
      <c r="B316" s="73" t="s">
        <v>544</v>
      </c>
    </row>
    <row r="317" spans="1:2" x14ac:dyDescent="0.25">
      <c r="A317" s="72">
        <v>315</v>
      </c>
      <c r="B317" s="73" t="s">
        <v>565</v>
      </c>
    </row>
    <row r="318" spans="1:2" x14ac:dyDescent="0.25">
      <c r="A318" s="72">
        <v>316</v>
      </c>
      <c r="B318" s="73" t="s">
        <v>560</v>
      </c>
    </row>
    <row r="319" spans="1:2" x14ac:dyDescent="0.25">
      <c r="A319" s="72">
        <v>317</v>
      </c>
      <c r="B319" s="73" t="s">
        <v>564</v>
      </c>
    </row>
    <row r="320" spans="1:2" x14ac:dyDescent="0.25">
      <c r="A320" s="72">
        <v>318</v>
      </c>
      <c r="B320" s="73" t="s">
        <v>568</v>
      </c>
    </row>
    <row r="321" spans="1:2" x14ac:dyDescent="0.25">
      <c r="A321" s="72">
        <v>319</v>
      </c>
      <c r="B321" s="73" t="s">
        <v>561</v>
      </c>
    </row>
    <row r="322" spans="1:2" x14ac:dyDescent="0.25">
      <c r="A322" s="72">
        <v>320</v>
      </c>
      <c r="B322" s="73" t="s">
        <v>559</v>
      </c>
    </row>
    <row r="323" spans="1:2" x14ac:dyDescent="0.25">
      <c r="A323" s="72">
        <v>321</v>
      </c>
      <c r="B323" s="73" t="s">
        <v>563</v>
      </c>
    </row>
    <row r="324" spans="1:2" x14ac:dyDescent="0.25">
      <c r="A324" s="72">
        <v>322</v>
      </c>
      <c r="B324" s="73" t="s">
        <v>562</v>
      </c>
    </row>
    <row r="325" spans="1:2" x14ac:dyDescent="0.25">
      <c r="A325" s="72">
        <v>323</v>
      </c>
      <c r="B325" s="73" t="s">
        <v>567</v>
      </c>
    </row>
    <row r="326" spans="1:2" x14ac:dyDescent="0.25">
      <c r="A326" s="72">
        <v>324</v>
      </c>
      <c r="B326" s="73" t="s">
        <v>566</v>
      </c>
    </row>
    <row r="327" spans="1:2" x14ac:dyDescent="0.25">
      <c r="A327" s="72">
        <v>325</v>
      </c>
      <c r="B327" s="73" t="s">
        <v>569</v>
      </c>
    </row>
    <row r="328" spans="1:2" x14ac:dyDescent="0.25">
      <c r="A328" s="72">
        <v>326</v>
      </c>
      <c r="B328" s="73" t="s">
        <v>2333</v>
      </c>
    </row>
    <row r="329" spans="1:2" x14ac:dyDescent="0.25">
      <c r="A329" s="72">
        <v>327</v>
      </c>
      <c r="B329" s="73" t="s">
        <v>570</v>
      </c>
    </row>
    <row r="330" spans="1:2" x14ac:dyDescent="0.25">
      <c r="A330" s="72">
        <v>328</v>
      </c>
      <c r="B330" s="73" t="s">
        <v>2334</v>
      </c>
    </row>
    <row r="331" spans="1:2" x14ac:dyDescent="0.25">
      <c r="A331" s="72">
        <v>329</v>
      </c>
      <c r="B331" s="73" t="s">
        <v>2335</v>
      </c>
    </row>
    <row r="332" spans="1:2" x14ac:dyDescent="0.25">
      <c r="A332" s="72">
        <v>330</v>
      </c>
      <c r="B332" s="73" t="s">
        <v>2336</v>
      </c>
    </row>
    <row r="333" spans="1:2" x14ac:dyDescent="0.25">
      <c r="A333" s="72">
        <v>331</v>
      </c>
      <c r="B333" s="73" t="s">
        <v>2337</v>
      </c>
    </row>
    <row r="334" spans="1:2" x14ac:dyDescent="0.25">
      <c r="A334" s="72">
        <v>332</v>
      </c>
      <c r="B334" s="73" t="s">
        <v>2338</v>
      </c>
    </row>
    <row r="335" spans="1:2" x14ac:dyDescent="0.25">
      <c r="A335" s="72">
        <v>333</v>
      </c>
      <c r="B335" s="73" t="s">
        <v>661</v>
      </c>
    </row>
    <row r="336" spans="1:2" x14ac:dyDescent="0.25">
      <c r="A336" s="72">
        <v>334</v>
      </c>
      <c r="B336" s="73" t="s">
        <v>662</v>
      </c>
    </row>
    <row r="337" spans="1:2" x14ac:dyDescent="0.25">
      <c r="A337" s="72">
        <v>335</v>
      </c>
      <c r="B337" s="73" t="s">
        <v>664</v>
      </c>
    </row>
    <row r="338" spans="1:2" x14ac:dyDescent="0.25">
      <c r="A338" s="72">
        <v>336</v>
      </c>
      <c r="B338" s="73" t="s">
        <v>663</v>
      </c>
    </row>
    <row r="339" spans="1:2" x14ac:dyDescent="0.25">
      <c r="A339" s="72">
        <v>337</v>
      </c>
      <c r="B339" s="73" t="s">
        <v>2339</v>
      </c>
    </row>
    <row r="340" spans="1:2" x14ac:dyDescent="0.25">
      <c r="A340" s="72">
        <v>338</v>
      </c>
      <c r="B340" s="73" t="s">
        <v>2340</v>
      </c>
    </row>
    <row r="341" spans="1:2" x14ac:dyDescent="0.25">
      <c r="A341" s="72">
        <v>339</v>
      </c>
      <c r="B341" s="73" t="s">
        <v>2341</v>
      </c>
    </row>
    <row r="342" spans="1:2" x14ac:dyDescent="0.25">
      <c r="A342" s="72">
        <v>340</v>
      </c>
      <c r="B342" s="73" t="s">
        <v>2342</v>
      </c>
    </row>
    <row r="343" spans="1:2" x14ac:dyDescent="0.25">
      <c r="A343" s="72">
        <v>341</v>
      </c>
      <c r="B343" s="73" t="s">
        <v>2343</v>
      </c>
    </row>
    <row r="344" spans="1:2" x14ac:dyDescent="0.25">
      <c r="A344" s="72">
        <v>342</v>
      </c>
      <c r="B344" s="73" t="s">
        <v>670</v>
      </c>
    </row>
    <row r="345" spans="1:2" x14ac:dyDescent="0.25">
      <c r="A345" s="72">
        <v>343</v>
      </c>
      <c r="B345" s="73" t="s">
        <v>669</v>
      </c>
    </row>
    <row r="346" spans="1:2" x14ac:dyDescent="0.25">
      <c r="A346" s="72">
        <v>344</v>
      </c>
      <c r="B346" s="73" t="s">
        <v>672</v>
      </c>
    </row>
    <row r="347" spans="1:2" x14ac:dyDescent="0.25">
      <c r="A347" s="72">
        <v>345</v>
      </c>
      <c r="B347" s="73" t="s">
        <v>671</v>
      </c>
    </row>
    <row r="348" spans="1:2" x14ac:dyDescent="0.25">
      <c r="A348" s="72">
        <v>346</v>
      </c>
      <c r="B348" s="73" t="s">
        <v>2344</v>
      </c>
    </row>
    <row r="349" spans="1:2" x14ac:dyDescent="0.25">
      <c r="A349" s="72">
        <v>347</v>
      </c>
      <c r="B349" s="73" t="s">
        <v>701</v>
      </c>
    </row>
    <row r="350" spans="1:2" x14ac:dyDescent="0.25">
      <c r="A350" s="72">
        <v>348</v>
      </c>
      <c r="B350" s="73" t="s">
        <v>700</v>
      </c>
    </row>
    <row r="351" spans="1:2" x14ac:dyDescent="0.25">
      <c r="A351" s="72">
        <v>349</v>
      </c>
      <c r="B351" s="73" t="s">
        <v>2345</v>
      </c>
    </row>
    <row r="352" spans="1:2" x14ac:dyDescent="0.25">
      <c r="A352" s="72">
        <v>350</v>
      </c>
      <c r="B352" s="73" t="s">
        <v>2346</v>
      </c>
    </row>
    <row r="353" spans="1:2" x14ac:dyDescent="0.25">
      <c r="A353" s="72">
        <v>351</v>
      </c>
      <c r="B353" s="73" t="s">
        <v>2347</v>
      </c>
    </row>
    <row r="354" spans="1:2" x14ac:dyDescent="0.25">
      <c r="A354" s="72">
        <v>352</v>
      </c>
      <c r="B354" s="73" t="s">
        <v>2348</v>
      </c>
    </row>
    <row r="355" spans="1:2" x14ac:dyDescent="0.25">
      <c r="A355" s="72">
        <v>353</v>
      </c>
      <c r="B355" s="73" t="s">
        <v>2349</v>
      </c>
    </row>
    <row r="356" spans="1:2" x14ac:dyDescent="0.25">
      <c r="A356" s="72">
        <v>354</v>
      </c>
      <c r="B356" s="73" t="s">
        <v>2350</v>
      </c>
    </row>
    <row r="357" spans="1:2" x14ac:dyDescent="0.25">
      <c r="A357" s="72">
        <v>355</v>
      </c>
      <c r="B357" s="73" t="s">
        <v>2351</v>
      </c>
    </row>
    <row r="358" spans="1:2" x14ac:dyDescent="0.25">
      <c r="A358" s="72">
        <v>356</v>
      </c>
      <c r="B358" s="73" t="s">
        <v>2352</v>
      </c>
    </row>
    <row r="359" spans="1:2" x14ac:dyDescent="0.25">
      <c r="A359" s="72">
        <v>357</v>
      </c>
      <c r="B359" s="73" t="s">
        <v>2353</v>
      </c>
    </row>
    <row r="360" spans="1:2" x14ac:dyDescent="0.25">
      <c r="A360" s="72">
        <v>358</v>
      </c>
      <c r="B360" s="73" t="s">
        <v>2354</v>
      </c>
    </row>
    <row r="361" spans="1:2" x14ac:dyDescent="0.25">
      <c r="A361" s="72">
        <v>359</v>
      </c>
      <c r="B361" s="73" t="s">
        <v>2355</v>
      </c>
    </row>
    <row r="362" spans="1:2" x14ac:dyDescent="0.25">
      <c r="A362" s="72">
        <v>360</v>
      </c>
      <c r="B362" s="73" t="s">
        <v>2356</v>
      </c>
    </row>
    <row r="363" spans="1:2" x14ac:dyDescent="0.25">
      <c r="A363" s="72">
        <v>361</v>
      </c>
      <c r="B363" s="73" t="s">
        <v>703</v>
      </c>
    </row>
    <row r="364" spans="1:2" x14ac:dyDescent="0.25">
      <c r="A364" s="72">
        <v>362</v>
      </c>
      <c r="B364" s="73" t="s">
        <v>702</v>
      </c>
    </row>
    <row r="365" spans="1:2" x14ac:dyDescent="0.25">
      <c r="A365" s="72">
        <v>363</v>
      </c>
      <c r="B365" s="73" t="s">
        <v>2357</v>
      </c>
    </row>
    <row r="366" spans="1:2" x14ac:dyDescent="0.25">
      <c r="A366" s="72">
        <v>364</v>
      </c>
      <c r="B366" s="73" t="s">
        <v>2358</v>
      </c>
    </row>
    <row r="367" spans="1:2" x14ac:dyDescent="0.25">
      <c r="A367" s="72">
        <v>365</v>
      </c>
      <c r="B367" s="73" t="s">
        <v>2359</v>
      </c>
    </row>
    <row r="368" spans="1:2" x14ac:dyDescent="0.25">
      <c r="A368" s="72">
        <v>366</v>
      </c>
      <c r="B368" s="73" t="s">
        <v>709</v>
      </c>
    </row>
    <row r="369" spans="1:2" x14ac:dyDescent="0.25">
      <c r="A369" s="72">
        <v>367</v>
      </c>
      <c r="B369" s="73" t="s">
        <v>710</v>
      </c>
    </row>
    <row r="370" spans="1:2" x14ac:dyDescent="0.25">
      <c r="A370" s="72">
        <v>368</v>
      </c>
      <c r="B370" s="73" t="s">
        <v>711</v>
      </c>
    </row>
    <row r="371" spans="1:2" x14ac:dyDescent="0.25">
      <c r="A371" s="72">
        <v>369</v>
      </c>
      <c r="B371" s="73" t="s">
        <v>2360</v>
      </c>
    </row>
    <row r="372" spans="1:2" x14ac:dyDescent="0.25">
      <c r="A372" s="72">
        <v>370</v>
      </c>
      <c r="B372" s="73" t="s">
        <v>2361</v>
      </c>
    </row>
    <row r="373" spans="1:2" x14ac:dyDescent="0.25">
      <c r="A373" s="72">
        <v>371</v>
      </c>
      <c r="B373" s="73" t="s">
        <v>2362</v>
      </c>
    </row>
    <row r="374" spans="1:2" x14ac:dyDescent="0.25">
      <c r="A374" s="72">
        <v>372</v>
      </c>
      <c r="B374" s="73" t="s">
        <v>714</v>
      </c>
    </row>
    <row r="375" spans="1:2" x14ac:dyDescent="0.25">
      <c r="A375" s="72">
        <v>373</v>
      </c>
      <c r="B375" s="73" t="s">
        <v>713</v>
      </c>
    </row>
    <row r="376" spans="1:2" x14ac:dyDescent="0.25">
      <c r="A376" s="72">
        <v>374</v>
      </c>
      <c r="B376" s="73" t="s">
        <v>2363</v>
      </c>
    </row>
    <row r="377" spans="1:2" x14ac:dyDescent="0.25">
      <c r="A377" s="72">
        <v>375</v>
      </c>
      <c r="B377" s="73" t="s">
        <v>2364</v>
      </c>
    </row>
    <row r="378" spans="1:2" x14ac:dyDescent="0.25">
      <c r="A378" s="72">
        <v>376</v>
      </c>
      <c r="B378" s="73" t="s">
        <v>2365</v>
      </c>
    </row>
    <row r="379" spans="1:2" x14ac:dyDescent="0.25">
      <c r="A379" s="72">
        <v>377</v>
      </c>
      <c r="B379" s="73" t="s">
        <v>2366</v>
      </c>
    </row>
    <row r="380" spans="1:2" x14ac:dyDescent="0.25">
      <c r="A380" s="72">
        <v>378</v>
      </c>
      <c r="B380" s="73" t="s">
        <v>728</v>
      </c>
    </row>
    <row r="381" spans="1:2" x14ac:dyDescent="0.25">
      <c r="A381" s="72">
        <v>379</v>
      </c>
      <c r="B381" s="73" t="s">
        <v>2367</v>
      </c>
    </row>
    <row r="382" spans="1:2" x14ac:dyDescent="0.25">
      <c r="A382" s="72">
        <v>380</v>
      </c>
      <c r="B382" s="73" t="s">
        <v>730</v>
      </c>
    </row>
    <row r="383" spans="1:2" x14ac:dyDescent="0.25">
      <c r="A383" s="72">
        <v>381</v>
      </c>
      <c r="B383" s="73" t="s">
        <v>2368</v>
      </c>
    </row>
    <row r="384" spans="1:2" x14ac:dyDescent="0.25">
      <c r="A384" s="72">
        <v>382</v>
      </c>
      <c r="B384" s="73" t="s">
        <v>2369</v>
      </c>
    </row>
    <row r="385" spans="1:2" x14ac:dyDescent="0.25">
      <c r="A385" s="72">
        <v>383</v>
      </c>
      <c r="B385" s="73" t="s">
        <v>2370</v>
      </c>
    </row>
    <row r="386" spans="1:2" x14ac:dyDescent="0.25">
      <c r="A386" s="72">
        <v>384</v>
      </c>
      <c r="B386" s="73" t="s">
        <v>2371</v>
      </c>
    </row>
    <row r="387" spans="1:2" x14ac:dyDescent="0.25">
      <c r="A387" s="72">
        <v>385</v>
      </c>
      <c r="B387" s="73"/>
    </row>
    <row r="388" spans="1:2" x14ac:dyDescent="0.25">
      <c r="A388" s="72">
        <v>386</v>
      </c>
      <c r="B388" s="73" t="s">
        <v>2372</v>
      </c>
    </row>
    <row r="389" spans="1:2" x14ac:dyDescent="0.25">
      <c r="A389" s="72">
        <v>387</v>
      </c>
      <c r="B389" s="73" t="s">
        <v>2373</v>
      </c>
    </row>
    <row r="390" spans="1:2" x14ac:dyDescent="0.25">
      <c r="A390" s="72">
        <v>388</v>
      </c>
      <c r="B390" s="73" t="s">
        <v>732</v>
      </c>
    </row>
    <row r="391" spans="1:2" x14ac:dyDescent="0.25">
      <c r="A391" s="72">
        <v>389</v>
      </c>
      <c r="B391" s="73" t="s">
        <v>2374</v>
      </c>
    </row>
    <row r="392" spans="1:2" x14ac:dyDescent="0.25">
      <c r="A392" s="72">
        <v>390</v>
      </c>
      <c r="B392" s="73" t="s">
        <v>2375</v>
      </c>
    </row>
    <row r="393" spans="1:2" x14ac:dyDescent="0.25">
      <c r="A393" s="72">
        <v>391</v>
      </c>
      <c r="B393" s="73" t="s">
        <v>2376</v>
      </c>
    </row>
    <row r="394" spans="1:2" x14ac:dyDescent="0.25">
      <c r="A394" s="72">
        <v>392</v>
      </c>
      <c r="B394" s="73" t="s">
        <v>708</v>
      </c>
    </row>
    <row r="395" spans="1:2" x14ac:dyDescent="0.25">
      <c r="A395" s="72">
        <v>393</v>
      </c>
      <c r="B395" s="73"/>
    </row>
    <row r="396" spans="1:2" x14ac:dyDescent="0.25">
      <c r="A396" s="72">
        <v>394</v>
      </c>
      <c r="B396" s="73"/>
    </row>
    <row r="397" spans="1:2" x14ac:dyDescent="0.25">
      <c r="A397" s="72">
        <v>395</v>
      </c>
      <c r="B397" s="73" t="s">
        <v>712</v>
      </c>
    </row>
    <row r="398" spans="1:2" x14ac:dyDescent="0.25">
      <c r="A398" s="72">
        <v>396</v>
      </c>
      <c r="B398" s="73" t="s">
        <v>1555</v>
      </c>
    </row>
    <row r="399" spans="1:2" x14ac:dyDescent="0.25">
      <c r="A399" s="72">
        <v>397</v>
      </c>
      <c r="B399" s="73" t="s">
        <v>2377</v>
      </c>
    </row>
    <row r="400" spans="1:2" x14ac:dyDescent="0.25">
      <c r="A400" s="72">
        <v>398</v>
      </c>
      <c r="B400" s="73" t="s">
        <v>2378</v>
      </c>
    </row>
    <row r="401" spans="1:2" x14ac:dyDescent="0.25">
      <c r="A401" s="72">
        <v>399</v>
      </c>
      <c r="B401" s="73" t="s">
        <v>2379</v>
      </c>
    </row>
    <row r="402" spans="1:2" x14ac:dyDescent="0.25">
      <c r="A402" s="72">
        <v>400</v>
      </c>
      <c r="B402" s="73" t="s">
        <v>1556</v>
      </c>
    </row>
    <row r="403" spans="1:2" x14ac:dyDescent="0.25">
      <c r="A403" s="72">
        <v>401</v>
      </c>
      <c r="B403" s="73" t="s">
        <v>1557</v>
      </c>
    </row>
    <row r="404" spans="1:2" x14ac:dyDescent="0.25">
      <c r="A404" s="72">
        <v>402</v>
      </c>
      <c r="B404" s="73" t="s">
        <v>2380</v>
      </c>
    </row>
    <row r="405" spans="1:2" x14ac:dyDescent="0.25">
      <c r="A405" s="72">
        <v>403</v>
      </c>
      <c r="B405" s="73" t="s">
        <v>2381</v>
      </c>
    </row>
    <row r="406" spans="1:2" x14ac:dyDescent="0.25">
      <c r="A406" s="72">
        <v>404</v>
      </c>
      <c r="B406" s="73" t="s">
        <v>2382</v>
      </c>
    </row>
    <row r="407" spans="1:2" x14ac:dyDescent="0.25">
      <c r="A407" s="72">
        <v>405</v>
      </c>
      <c r="B407" s="73" t="s">
        <v>2383</v>
      </c>
    </row>
    <row r="408" spans="1:2" x14ac:dyDescent="0.25">
      <c r="A408" s="72">
        <v>406</v>
      </c>
      <c r="B408" s="73" t="s">
        <v>2384</v>
      </c>
    </row>
    <row r="409" spans="1:2" x14ac:dyDescent="0.25">
      <c r="A409" s="72">
        <v>407</v>
      </c>
      <c r="B409" s="73" t="s">
        <v>2385</v>
      </c>
    </row>
    <row r="410" spans="1:2" x14ac:dyDescent="0.25">
      <c r="A410" s="72">
        <v>408</v>
      </c>
      <c r="B410" s="73"/>
    </row>
    <row r="411" spans="1:2" x14ac:dyDescent="0.25">
      <c r="A411" s="72">
        <v>409</v>
      </c>
      <c r="B411" s="73" t="s">
        <v>1674</v>
      </c>
    </row>
    <row r="412" spans="1:2" x14ac:dyDescent="0.25">
      <c r="A412" s="72">
        <v>410</v>
      </c>
      <c r="B412" s="73" t="s">
        <v>1673</v>
      </c>
    </row>
    <row r="413" spans="1:2" x14ac:dyDescent="0.25">
      <c r="A413" s="72">
        <v>411</v>
      </c>
      <c r="B413" s="73" t="s">
        <v>2386</v>
      </c>
    </row>
    <row r="414" spans="1:2" x14ac:dyDescent="0.25">
      <c r="A414" s="72">
        <v>412</v>
      </c>
      <c r="B414" s="73" t="s">
        <v>2387</v>
      </c>
    </row>
    <row r="415" spans="1:2" x14ac:dyDescent="0.25">
      <c r="A415" s="72">
        <v>413</v>
      </c>
      <c r="B415" s="73" t="s">
        <v>2388</v>
      </c>
    </row>
    <row r="416" spans="1:2" x14ac:dyDescent="0.25">
      <c r="A416" s="72">
        <v>414</v>
      </c>
      <c r="B416" s="73" t="s">
        <v>2389</v>
      </c>
    </row>
    <row r="417" spans="1:2" x14ac:dyDescent="0.25">
      <c r="A417" s="72">
        <v>415</v>
      </c>
      <c r="B417" s="73" t="s">
        <v>2390</v>
      </c>
    </row>
    <row r="418" spans="1:2" x14ac:dyDescent="0.25">
      <c r="A418" s="72">
        <v>416</v>
      </c>
      <c r="B418" s="73" t="s">
        <v>2391</v>
      </c>
    </row>
    <row r="419" spans="1:2" x14ac:dyDescent="0.25">
      <c r="A419" s="72">
        <v>417</v>
      </c>
      <c r="B419" s="73" t="s">
        <v>2392</v>
      </c>
    </row>
    <row r="420" spans="1:2" x14ac:dyDescent="0.25">
      <c r="A420" s="72">
        <v>418</v>
      </c>
      <c r="B420" s="73" t="s">
        <v>2393</v>
      </c>
    </row>
    <row r="421" spans="1:2" x14ac:dyDescent="0.25">
      <c r="A421" s="72">
        <v>419</v>
      </c>
      <c r="B421" s="73" t="s">
        <v>2394</v>
      </c>
    </row>
    <row r="422" spans="1:2" x14ac:dyDescent="0.25">
      <c r="A422" s="72">
        <v>420</v>
      </c>
      <c r="B422" s="73" t="s">
        <v>2395</v>
      </c>
    </row>
    <row r="423" spans="1:2" x14ac:dyDescent="0.25">
      <c r="A423" s="72">
        <v>421</v>
      </c>
      <c r="B423" s="73" t="s">
        <v>2396</v>
      </c>
    </row>
    <row r="424" spans="1:2" x14ac:dyDescent="0.25">
      <c r="A424" s="72">
        <v>422</v>
      </c>
      <c r="B424" s="73" t="s">
        <v>1782</v>
      </c>
    </row>
    <row r="425" spans="1:2" x14ac:dyDescent="0.25">
      <c r="A425" s="72">
        <v>423</v>
      </c>
      <c r="B425" s="73" t="s">
        <v>1783</v>
      </c>
    </row>
    <row r="426" spans="1:2" x14ac:dyDescent="0.25">
      <c r="A426" s="72">
        <v>424</v>
      </c>
      <c r="B426" s="73" t="s">
        <v>2397</v>
      </c>
    </row>
    <row r="427" spans="1:2" x14ac:dyDescent="0.25">
      <c r="A427" s="72">
        <v>425</v>
      </c>
      <c r="B427" s="73" t="s">
        <v>2398</v>
      </c>
    </row>
    <row r="428" spans="1:2" x14ac:dyDescent="0.25">
      <c r="A428" s="72">
        <v>426</v>
      </c>
      <c r="B428" s="73" t="s">
        <v>2399</v>
      </c>
    </row>
    <row r="429" spans="1:2" x14ac:dyDescent="0.25">
      <c r="A429" s="72">
        <v>427</v>
      </c>
      <c r="B429" s="73" t="s">
        <v>1852</v>
      </c>
    </row>
    <row r="430" spans="1:2" x14ac:dyDescent="0.25">
      <c r="A430" s="72">
        <v>428</v>
      </c>
      <c r="B430" s="73" t="s">
        <v>1853</v>
      </c>
    </row>
    <row r="431" spans="1:2" x14ac:dyDescent="0.25">
      <c r="A431" s="72">
        <v>429</v>
      </c>
      <c r="B431" s="73" t="s">
        <v>2400</v>
      </c>
    </row>
    <row r="432" spans="1:2" x14ac:dyDescent="0.25">
      <c r="A432" s="72">
        <v>430</v>
      </c>
      <c r="B432" s="73" t="s">
        <v>2401</v>
      </c>
    </row>
    <row r="433" spans="1:2" x14ac:dyDescent="0.25">
      <c r="A433" s="72">
        <v>431</v>
      </c>
      <c r="B433" s="73" t="s">
        <v>2402</v>
      </c>
    </row>
    <row r="434" spans="1:2" x14ac:dyDescent="0.25">
      <c r="A434" s="72">
        <v>432</v>
      </c>
      <c r="B434" s="73" t="s">
        <v>2403</v>
      </c>
    </row>
    <row r="435" spans="1:2" x14ac:dyDescent="0.25">
      <c r="A435" s="72">
        <v>433</v>
      </c>
      <c r="B435" s="73" t="s">
        <v>2404</v>
      </c>
    </row>
    <row r="436" spans="1:2" x14ac:dyDescent="0.25">
      <c r="A436" s="72">
        <v>434</v>
      </c>
      <c r="B436" s="73" t="s">
        <v>2405</v>
      </c>
    </row>
    <row r="437" spans="1:2" x14ac:dyDescent="0.25">
      <c r="A437" s="72">
        <v>435</v>
      </c>
      <c r="B437" s="73" t="s">
        <v>2406</v>
      </c>
    </row>
    <row r="438" spans="1:2" x14ac:dyDescent="0.25">
      <c r="A438" s="72">
        <v>436</v>
      </c>
      <c r="B438" s="73" t="s">
        <v>2407</v>
      </c>
    </row>
    <row r="439" spans="1:2" x14ac:dyDescent="0.25">
      <c r="A439" s="72">
        <v>437</v>
      </c>
      <c r="B439" s="73"/>
    </row>
    <row r="440" spans="1:2" x14ac:dyDescent="0.25">
      <c r="A440" s="72">
        <v>438</v>
      </c>
      <c r="B440" s="73" t="s">
        <v>1904</v>
      </c>
    </row>
    <row r="441" spans="1:2" x14ac:dyDescent="0.25">
      <c r="A441" s="72">
        <v>439</v>
      </c>
      <c r="B441" s="73" t="s">
        <v>1905</v>
      </c>
    </row>
    <row r="442" spans="1:2" x14ac:dyDescent="0.25">
      <c r="A442" s="72">
        <v>440</v>
      </c>
      <c r="B442" s="73" t="s">
        <v>1906</v>
      </c>
    </row>
    <row r="443" spans="1:2" x14ac:dyDescent="0.25">
      <c r="A443" s="72">
        <v>441</v>
      </c>
      <c r="B443" s="73"/>
    </row>
    <row r="444" spans="1:2" x14ac:dyDescent="0.25">
      <c r="A444" s="72">
        <v>442</v>
      </c>
      <c r="B444" s="73"/>
    </row>
    <row r="445" spans="1:2" x14ac:dyDescent="0.25">
      <c r="A445" s="72">
        <v>443</v>
      </c>
      <c r="B445" s="73"/>
    </row>
    <row r="446" spans="1:2" x14ac:dyDescent="0.25">
      <c r="A446" s="72">
        <v>444</v>
      </c>
      <c r="B446" s="73"/>
    </row>
    <row r="447" spans="1:2" x14ac:dyDescent="0.25">
      <c r="A447" s="72">
        <v>445</v>
      </c>
      <c r="B447" s="73"/>
    </row>
    <row r="448" spans="1:2" x14ac:dyDescent="0.25">
      <c r="A448" s="72">
        <v>446</v>
      </c>
      <c r="B448" s="73"/>
    </row>
    <row r="449" spans="1:2" x14ac:dyDescent="0.25">
      <c r="A449" s="72">
        <v>447</v>
      </c>
      <c r="B449" s="73"/>
    </row>
    <row r="450" spans="1:2" x14ac:dyDescent="0.25">
      <c r="A450" s="72">
        <v>448</v>
      </c>
      <c r="B450" s="73"/>
    </row>
    <row r="451" spans="1:2" x14ac:dyDescent="0.25">
      <c r="A451" s="72">
        <v>449</v>
      </c>
      <c r="B451" s="73"/>
    </row>
    <row r="452" spans="1:2" x14ac:dyDescent="0.25">
      <c r="A452" s="72">
        <v>450</v>
      </c>
      <c r="B452" s="73" t="s">
        <v>2408</v>
      </c>
    </row>
    <row r="453" spans="1:2" x14ac:dyDescent="0.25">
      <c r="A453" s="72">
        <v>451</v>
      </c>
      <c r="B453" s="73" t="s">
        <v>2409</v>
      </c>
    </row>
    <row r="454" spans="1:2" x14ac:dyDescent="0.25">
      <c r="A454" s="72">
        <v>452</v>
      </c>
      <c r="B454" s="73" t="s">
        <v>2410</v>
      </c>
    </row>
    <row r="455" spans="1:2" x14ac:dyDescent="0.25">
      <c r="A455" s="72">
        <v>453</v>
      </c>
      <c r="B455" s="73" t="s">
        <v>2411</v>
      </c>
    </row>
  </sheetData>
  <autoFilter ref="A2:B2">
    <sortState ref="A3:B436">
      <sortCondition ref="A2"/>
    </sortState>
  </autoFilter>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L24"/>
  <sheetViews>
    <sheetView topLeftCell="A6" workbookViewId="0">
      <selection activeCell="G17" sqref="G17"/>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84" customFormat="1" x14ac:dyDescent="0.25">
      <c r="A1" s="82" t="s">
        <v>1968</v>
      </c>
      <c r="B1" s="83"/>
      <c r="C1" s="83"/>
      <c r="D1" s="83"/>
      <c r="E1" s="83"/>
      <c r="F1" s="83"/>
      <c r="G1" s="83"/>
      <c r="H1" s="83"/>
      <c r="I1" s="83"/>
      <c r="J1" s="83"/>
      <c r="K1" s="83"/>
      <c r="L1" s="83"/>
    </row>
    <row r="2" spans="1:12" ht="30" x14ac:dyDescent="0.25">
      <c r="A2" s="3" t="s">
        <v>91</v>
      </c>
      <c r="B2" s="1" t="s">
        <v>1633</v>
      </c>
      <c r="C2" s="1" t="s">
        <v>75</v>
      </c>
      <c r="D2" s="3" t="s">
        <v>92</v>
      </c>
      <c r="E2" s="1" t="s">
        <v>93</v>
      </c>
      <c r="F2" s="3" t="s">
        <v>1643</v>
      </c>
      <c r="G2" s="26" t="s">
        <v>1644</v>
      </c>
      <c r="H2" s="26" t="s">
        <v>1645</v>
      </c>
      <c r="I2" s="3" t="s">
        <v>1709</v>
      </c>
      <c r="J2" s="31" t="s">
        <v>1715</v>
      </c>
      <c r="K2" s="26" t="s">
        <v>1710</v>
      </c>
      <c r="L2" s="26" t="s">
        <v>1711</v>
      </c>
    </row>
    <row r="3" spans="1:12" x14ac:dyDescent="0.25">
      <c r="A3" s="3">
        <v>0</v>
      </c>
      <c r="B3" s="52" t="s">
        <v>1866</v>
      </c>
      <c r="C3" s="52" t="s">
        <v>1881</v>
      </c>
      <c r="D3" s="8">
        <v>1</v>
      </c>
      <c r="E3" t="s">
        <v>96</v>
      </c>
      <c r="F3" s="53" t="s">
        <v>1646</v>
      </c>
      <c r="G3" t="s">
        <v>1879</v>
      </c>
      <c r="H3">
        <v>1</v>
      </c>
      <c r="I3" s="54" t="s">
        <v>1767</v>
      </c>
      <c r="J3">
        <v>1</v>
      </c>
      <c r="K3" t="s">
        <v>1873</v>
      </c>
      <c r="L3" t="s">
        <v>1882</v>
      </c>
    </row>
    <row r="4" spans="1:12" x14ac:dyDescent="0.25">
      <c r="A4" s="3">
        <v>0</v>
      </c>
      <c r="B4" t="s">
        <v>1618</v>
      </c>
      <c r="C4" s="1" t="s">
        <v>90</v>
      </c>
      <c r="D4" s="8">
        <v>2</v>
      </c>
      <c r="E4" t="s">
        <v>95</v>
      </c>
      <c r="F4" s="8" t="s">
        <v>1647</v>
      </c>
      <c r="G4" t="s">
        <v>1447</v>
      </c>
      <c r="H4">
        <v>1</v>
      </c>
      <c r="I4" s="3" t="s">
        <v>1723</v>
      </c>
      <c r="J4">
        <v>1</v>
      </c>
      <c r="K4" t="s">
        <v>1724</v>
      </c>
      <c r="L4" t="s">
        <v>1725</v>
      </c>
    </row>
    <row r="5" spans="1:12" x14ac:dyDescent="0.25">
      <c r="A5" s="3">
        <v>1</v>
      </c>
      <c r="B5" t="s">
        <v>1619</v>
      </c>
      <c r="C5" s="2" t="s">
        <v>39</v>
      </c>
      <c r="D5" s="8">
        <v>3</v>
      </c>
      <c r="E5" t="s">
        <v>94</v>
      </c>
      <c r="F5" s="8" t="s">
        <v>1648</v>
      </c>
      <c r="G5" t="s">
        <v>1595</v>
      </c>
      <c r="H5">
        <v>2</v>
      </c>
      <c r="I5" s="3" t="s">
        <v>1714</v>
      </c>
      <c r="J5">
        <v>2</v>
      </c>
      <c r="K5" t="s">
        <v>1719</v>
      </c>
      <c r="L5" t="s">
        <v>1722</v>
      </c>
    </row>
    <row r="6" spans="1:12" x14ac:dyDescent="0.25">
      <c r="A6" s="3">
        <v>2</v>
      </c>
      <c r="B6" t="s">
        <v>1620</v>
      </c>
      <c r="C6" t="s">
        <v>735</v>
      </c>
      <c r="F6" s="8" t="s">
        <v>1649</v>
      </c>
      <c r="G6" t="s">
        <v>1516</v>
      </c>
      <c r="H6">
        <v>3</v>
      </c>
      <c r="I6" s="3" t="s">
        <v>1713</v>
      </c>
      <c r="J6">
        <v>3</v>
      </c>
      <c r="K6" t="s">
        <v>1717</v>
      </c>
      <c r="L6" t="s">
        <v>1720</v>
      </c>
    </row>
    <row r="7" spans="1:12" x14ac:dyDescent="0.25">
      <c r="A7" s="3">
        <v>3</v>
      </c>
      <c r="B7" t="s">
        <v>1621</v>
      </c>
      <c r="C7" t="s">
        <v>76</v>
      </c>
      <c r="F7" s="8" t="s">
        <v>1650</v>
      </c>
      <c r="G7" t="s">
        <v>131</v>
      </c>
      <c r="H7">
        <v>4</v>
      </c>
      <c r="I7" s="3" t="s">
        <v>1716</v>
      </c>
      <c r="J7">
        <v>4</v>
      </c>
      <c r="K7" t="s">
        <v>1718</v>
      </c>
      <c r="L7" t="s">
        <v>1721</v>
      </c>
    </row>
    <row r="8" spans="1:12" x14ac:dyDescent="0.25">
      <c r="A8" s="3">
        <v>4</v>
      </c>
      <c r="B8" t="s">
        <v>1622</v>
      </c>
      <c r="C8" t="s">
        <v>77</v>
      </c>
      <c r="F8" s="8" t="s">
        <v>1651</v>
      </c>
      <c r="G8" t="s">
        <v>1659</v>
      </c>
      <c r="H8">
        <v>5</v>
      </c>
      <c r="I8" s="3" t="s">
        <v>1738</v>
      </c>
      <c r="J8">
        <v>5</v>
      </c>
      <c r="K8" t="s">
        <v>1535</v>
      </c>
      <c r="L8" t="s">
        <v>1739</v>
      </c>
    </row>
    <row r="9" spans="1:12" x14ac:dyDescent="0.25">
      <c r="A9" s="3">
        <v>5</v>
      </c>
      <c r="B9" t="s">
        <v>1623</v>
      </c>
      <c r="C9" s="4" t="s">
        <v>38</v>
      </c>
      <c r="F9" s="8" t="s">
        <v>1652</v>
      </c>
      <c r="G9" t="s">
        <v>1525</v>
      </c>
      <c r="H9">
        <v>6</v>
      </c>
      <c r="I9" s="3" t="s">
        <v>1726</v>
      </c>
      <c r="J9">
        <v>6</v>
      </c>
      <c r="K9" t="s">
        <v>1800</v>
      </c>
      <c r="L9" t="s">
        <v>1801</v>
      </c>
    </row>
    <row r="10" spans="1:12" x14ac:dyDescent="0.25">
      <c r="A10" s="3">
        <v>6</v>
      </c>
      <c r="B10" t="s">
        <v>1624</v>
      </c>
      <c r="C10" t="s">
        <v>736</v>
      </c>
      <c r="F10" s="8" t="s">
        <v>1653</v>
      </c>
      <c r="G10" t="s">
        <v>39</v>
      </c>
      <c r="H10">
        <v>7</v>
      </c>
      <c r="I10" s="3" t="s">
        <v>1742</v>
      </c>
      <c r="J10">
        <v>7</v>
      </c>
      <c r="K10" s="34" t="s">
        <v>1748</v>
      </c>
      <c r="L10" s="34" t="s">
        <v>1751</v>
      </c>
    </row>
    <row r="11" spans="1:12" x14ac:dyDescent="0.25">
      <c r="A11" s="3">
        <v>7</v>
      </c>
      <c r="B11" t="s">
        <v>1625</v>
      </c>
      <c r="C11" t="s">
        <v>36</v>
      </c>
      <c r="F11" s="8" t="s">
        <v>1654</v>
      </c>
      <c r="G11" t="s">
        <v>1526</v>
      </c>
      <c r="H11">
        <v>8</v>
      </c>
      <c r="I11" s="3" t="s">
        <v>1743</v>
      </c>
      <c r="J11">
        <v>8</v>
      </c>
      <c r="K11" s="34" t="s">
        <v>1746</v>
      </c>
      <c r="L11" t="s">
        <v>1749</v>
      </c>
    </row>
    <row r="12" spans="1:12" x14ac:dyDescent="0.25">
      <c r="A12" s="3">
        <v>8</v>
      </c>
      <c r="B12" t="s">
        <v>1626</v>
      </c>
      <c r="C12" t="s">
        <v>78</v>
      </c>
      <c r="F12" s="8" t="s">
        <v>1655</v>
      </c>
      <c r="G12" t="s">
        <v>1512</v>
      </c>
      <c r="H12">
        <v>9</v>
      </c>
      <c r="I12" s="3" t="s">
        <v>1744</v>
      </c>
      <c r="J12">
        <v>9</v>
      </c>
      <c r="K12" s="34" t="s">
        <v>1747</v>
      </c>
      <c r="L12" t="s">
        <v>1750</v>
      </c>
    </row>
    <row r="13" spans="1:12" ht="105" x14ac:dyDescent="0.25">
      <c r="A13" s="3">
        <v>9</v>
      </c>
      <c r="B13" t="s">
        <v>1627</v>
      </c>
      <c r="C13" t="s">
        <v>37</v>
      </c>
      <c r="F13" s="8" t="s">
        <v>1657</v>
      </c>
      <c r="G13" t="s">
        <v>1660</v>
      </c>
      <c r="H13">
        <v>10</v>
      </c>
      <c r="I13" s="3" t="s">
        <v>1745</v>
      </c>
      <c r="J13">
        <v>10</v>
      </c>
      <c r="K13" s="35" t="s">
        <v>1752</v>
      </c>
      <c r="L13" s="23" t="s">
        <v>1753</v>
      </c>
    </row>
    <row r="14" spans="1:12" x14ac:dyDescent="0.25">
      <c r="A14" s="3">
        <v>10</v>
      </c>
      <c r="B14" t="s">
        <v>1628</v>
      </c>
      <c r="C14" t="s">
        <v>79</v>
      </c>
      <c r="F14" s="8" t="s">
        <v>1656</v>
      </c>
      <c r="G14" t="s">
        <v>1524</v>
      </c>
      <c r="H14">
        <v>11</v>
      </c>
      <c r="I14" s="3" t="s">
        <v>1758</v>
      </c>
      <c r="J14">
        <v>11</v>
      </c>
      <c r="K14" s="34" t="s">
        <v>1759</v>
      </c>
      <c r="L14" t="s">
        <v>1768</v>
      </c>
    </row>
    <row r="15" spans="1:12" x14ac:dyDescent="0.25">
      <c r="A15" s="3">
        <v>11</v>
      </c>
      <c r="B15" t="s">
        <v>1629</v>
      </c>
      <c r="C15" t="s">
        <v>35</v>
      </c>
      <c r="F15" s="8" t="s">
        <v>1877</v>
      </c>
      <c r="G15" t="s">
        <v>1878</v>
      </c>
      <c r="H15">
        <v>12</v>
      </c>
      <c r="I15" s="3" t="s">
        <v>1760</v>
      </c>
      <c r="J15">
        <v>12</v>
      </c>
      <c r="K15" s="34" t="s">
        <v>1761</v>
      </c>
      <c r="L15" t="s">
        <v>1762</v>
      </c>
    </row>
    <row r="16" spans="1:12" x14ac:dyDescent="0.25">
      <c r="A16" s="3">
        <v>12</v>
      </c>
      <c r="B16" t="s">
        <v>1630</v>
      </c>
      <c r="C16" t="s">
        <v>80</v>
      </c>
      <c r="F16" s="56" t="s">
        <v>1658</v>
      </c>
      <c r="G16" t="s">
        <v>1880</v>
      </c>
      <c r="H16">
        <v>12</v>
      </c>
      <c r="I16" s="3" t="s">
        <v>1763</v>
      </c>
      <c r="J16">
        <v>13</v>
      </c>
      <c r="K16" s="34" t="s">
        <v>1764</v>
      </c>
      <c r="L16" t="s">
        <v>1765</v>
      </c>
    </row>
    <row r="17" spans="1:12" x14ac:dyDescent="0.25">
      <c r="A17" s="3">
        <v>13</v>
      </c>
      <c r="B17" t="s">
        <v>1631</v>
      </c>
      <c r="C17" t="s">
        <v>40</v>
      </c>
      <c r="H17">
        <v>13</v>
      </c>
      <c r="I17" s="3" t="s">
        <v>1802</v>
      </c>
      <c r="J17">
        <v>14</v>
      </c>
      <c r="K17" s="34" t="s">
        <v>1803</v>
      </c>
      <c r="L17" t="s">
        <v>1804</v>
      </c>
    </row>
    <row r="18" spans="1:12" x14ac:dyDescent="0.25">
      <c r="A18" s="3">
        <v>14</v>
      </c>
      <c r="B18" t="s">
        <v>1632</v>
      </c>
      <c r="C18" t="s">
        <v>737</v>
      </c>
      <c r="H18">
        <v>14</v>
      </c>
      <c r="I18" s="3" t="s">
        <v>1874</v>
      </c>
      <c r="J18">
        <v>15</v>
      </c>
      <c r="K18" s="34" t="s">
        <v>1875</v>
      </c>
      <c r="L18" t="s">
        <v>1876</v>
      </c>
    </row>
    <row r="19" spans="1:12" x14ac:dyDescent="0.25">
      <c r="A19" s="3">
        <v>15</v>
      </c>
      <c r="B19" t="s">
        <v>1690</v>
      </c>
      <c r="C19" t="s">
        <v>1664</v>
      </c>
      <c r="H19">
        <v>15</v>
      </c>
      <c r="I19" s="55" t="s">
        <v>1766</v>
      </c>
      <c r="J19">
        <v>15</v>
      </c>
      <c r="K19" t="s">
        <v>2057</v>
      </c>
      <c r="L19" t="s">
        <v>1883</v>
      </c>
    </row>
    <row r="20" spans="1:12" x14ac:dyDescent="0.25">
      <c r="A20" s="3">
        <v>16</v>
      </c>
      <c r="B20" t="s">
        <v>1663</v>
      </c>
      <c r="C20" t="s">
        <v>1665</v>
      </c>
    </row>
    <row r="21" spans="1:12" x14ac:dyDescent="0.25">
      <c r="A21" s="3">
        <v>17</v>
      </c>
      <c r="B21" t="s">
        <v>1836</v>
      </c>
      <c r="C21" t="s">
        <v>1837</v>
      </c>
    </row>
    <row r="22" spans="1:12" x14ac:dyDescent="0.25">
      <c r="A22" s="3">
        <v>18</v>
      </c>
      <c r="B22" t="s">
        <v>1798</v>
      </c>
      <c r="C22" t="s">
        <v>1799</v>
      </c>
    </row>
    <row r="23" spans="1:12" x14ac:dyDescent="0.25">
      <c r="A23" s="3">
        <v>19</v>
      </c>
      <c r="B23" t="s">
        <v>2055</v>
      </c>
      <c r="C23" t="s">
        <v>2056</v>
      </c>
    </row>
    <row r="24" spans="1:12" x14ac:dyDescent="0.25">
      <c r="A24" s="3">
        <v>19</v>
      </c>
      <c r="B24" s="51" t="s">
        <v>1867</v>
      </c>
      <c r="C24" s="51" t="s">
        <v>2054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Sets data</vt:lpstr>
      <vt:lpstr>Set comments</vt:lpstr>
      <vt:lpstr>ESO Dungeon constants</vt:lpstr>
      <vt:lpstr>ESO dumped ZoneData</vt:lpstr>
      <vt:lpstr>ESO zone constants</vt:lpstr>
      <vt:lpstr>ESO map constants</vt:lpstr>
      <vt:lpstr>ESO wayshrine node constants</vt:lpstr>
      <vt:lpstr>ESO dumped WayshrineInfo</vt:lpstr>
      <vt:lpstr>ESO wayshrine names</vt:lpstr>
      <vt:lpstr>LibSets constants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2020-07-19T16:24:21Z</dcterms:modified>
</cp:coreProperties>
</file>